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embeddings/oleObject1.bin" ContentType="application/vnd.openxmlformats-officedocument.oleObject"/>
  <Override PartName="/xl/drawings/drawing9.xml" ContentType="application/vnd.openxmlformats-officedocument.drawing+xml"/>
  <Override PartName="/xl/embeddings/oleObject2.bin" ContentType="application/vnd.openxmlformats-officedocument.oleObject"/>
  <Override PartName="/xl/drawings/drawing10.xml" ContentType="application/vnd.openxmlformats-officedocument.drawing+xml"/>
  <Override PartName="/xl/embeddings/oleObject3.bin" ContentType="application/vnd.openxmlformats-officedocument.oleObject"/>
  <Override PartName="/xl/drawings/drawing11.xml" ContentType="application/vnd.openxmlformats-officedocument.drawing+xml"/>
  <Override PartName="/xl/embeddings/oleObject4.bin" ContentType="application/vnd.openxmlformats-officedocument.oleObject"/>
  <Override PartName="/xl/drawings/drawing12.xml" ContentType="application/vnd.openxmlformats-officedocument.drawing+xml"/>
  <Override PartName="/xl/embeddings/oleObject5.bin" ContentType="application/vnd.openxmlformats-officedocument.oleObject"/>
  <Override PartName="/xl/drawings/drawing13.xml" ContentType="application/vnd.openxmlformats-officedocument.drawing+xml"/>
  <Override PartName="/xl/embeddings/oleObject6.bin" ContentType="application/vnd.openxmlformats-officedocument.oleObject"/>
  <Override PartName="/xl/drawings/drawing14.xml" ContentType="application/vnd.openxmlformats-officedocument.drawing+xml"/>
  <Override PartName="/xl/embeddings/oleObject7.bin" ContentType="application/vnd.openxmlformats-officedocument.oleObject"/>
  <Override PartName="/xl/drawings/drawing15.xml" ContentType="application/vnd.openxmlformats-officedocument.drawing+xml"/>
  <Override PartName="/xl/embeddings/oleObject8.bin" ContentType="application/vnd.openxmlformats-officedocument.oleObject"/>
  <Override PartName="/xl/drawings/drawing16.xml" ContentType="application/vnd.openxmlformats-officedocument.drawing+xml"/>
  <Override PartName="/xl/embeddings/oleObject9.bin" ContentType="application/vnd.openxmlformats-officedocument.oleObject"/>
  <Override PartName="/xl/drawings/drawing17.xml" ContentType="application/vnd.openxmlformats-officedocument.drawing+xml"/>
  <Override PartName="/xl/embeddings/oleObject10.bin" ContentType="application/vnd.openxmlformats-officedocument.oleObject"/>
  <Override PartName="/xl/drawings/drawing18.xml" ContentType="application/vnd.openxmlformats-officedocument.drawing+xml"/>
  <Override PartName="/xl/embeddings/oleObject11.bin" ContentType="application/vnd.openxmlformats-officedocument.oleObject"/>
  <Override PartName="/xl/drawings/drawing19.xml" ContentType="application/vnd.openxmlformats-officedocument.drawing+xml"/>
  <Override PartName="/xl/embeddings/oleObject12.bin" ContentType="application/vnd.openxmlformats-officedocument.oleObject"/>
  <Override PartName="/xl/drawings/drawing20.xml" ContentType="application/vnd.openxmlformats-officedocument.drawing+xml"/>
  <Override PartName="/xl/embeddings/oleObject13.bin" ContentType="application/vnd.openxmlformats-officedocument.oleObject"/>
  <Override PartName="/xl/drawings/drawing21.xml" ContentType="application/vnd.openxmlformats-officedocument.drawing+xml"/>
  <Override PartName="/xl/embeddings/oleObject14.bin" ContentType="application/vnd.openxmlformats-officedocument.oleObject"/>
  <Override PartName="/xl/drawings/drawing22.xml" ContentType="application/vnd.openxmlformats-officedocument.drawing+xml"/>
  <Override PartName="/xl/embeddings/oleObject15.bin" ContentType="application/vnd.openxmlformats-officedocument.oleObject"/>
  <Override PartName="/xl/drawings/drawing23.xml" ContentType="application/vnd.openxmlformats-officedocument.drawing+xml"/>
  <Override PartName="/xl/embeddings/oleObject16.bin" ContentType="application/vnd.openxmlformats-officedocument.oleObject"/>
  <Override PartName="/xl/drawings/drawing24.xml" ContentType="application/vnd.openxmlformats-officedocument.drawing+xml"/>
  <Override PartName="/xl/embeddings/oleObject17.bin" ContentType="application/vnd.openxmlformats-officedocument.oleObject"/>
  <Override PartName="/xl/drawings/drawing25.xml" ContentType="application/vnd.openxmlformats-officedocument.drawing+xml"/>
  <Override PartName="/xl/embeddings/oleObject18.bin" ContentType="application/vnd.openxmlformats-officedocument.oleObject"/>
  <Override PartName="/xl/drawings/drawing26.xml" ContentType="application/vnd.openxmlformats-officedocument.drawing+xml"/>
  <Override PartName="/xl/embeddings/oleObject19.bin" ContentType="application/vnd.openxmlformats-officedocument.oleObject"/>
  <Override PartName="/xl/drawings/drawing27.xml" ContentType="application/vnd.openxmlformats-officedocument.drawing+xml"/>
  <Override PartName="/xl/embeddings/oleObject20.bin" ContentType="application/vnd.openxmlformats-officedocument.oleObject"/>
  <Override PartName="/xl/drawings/drawing28.xml" ContentType="application/vnd.openxmlformats-officedocument.drawing+xml"/>
  <Override PartName="/xl/embeddings/oleObject21.bin" ContentType="application/vnd.openxmlformats-officedocument.oleObject"/>
  <Override PartName="/xl/drawings/drawing29.xml" ContentType="application/vnd.openxmlformats-officedocument.drawing+xml"/>
  <Override PartName="/xl/embeddings/oleObject22.bin" ContentType="application/vnd.openxmlformats-officedocument.oleObject"/>
  <Override PartName="/xl/drawings/drawing30.xml" ContentType="application/vnd.openxmlformats-officedocument.drawing+xml"/>
  <Override PartName="/xl/embeddings/oleObject23.bin" ContentType="application/vnd.openxmlformats-officedocument.oleObject"/>
  <Override PartName="/xl/drawings/drawing31.xml" ContentType="application/vnd.openxmlformats-officedocument.drawing+xml"/>
  <Override PartName="/xl/embeddings/oleObject24.bin" ContentType="application/vnd.openxmlformats-officedocument.oleObject"/>
  <Override PartName="/xl/drawings/drawing32.xml" ContentType="application/vnd.openxmlformats-officedocument.drawing+xml"/>
  <Override PartName="/xl/embeddings/oleObject25.bin" ContentType="application/vnd.openxmlformats-officedocument.oleObject"/>
  <Override PartName="/xl/drawings/drawing33.xml" ContentType="application/vnd.openxmlformats-officedocument.drawing+xml"/>
  <Override PartName="/xl/embeddings/oleObject26.bin" ContentType="application/vnd.openxmlformats-officedocument.oleObject"/>
  <Override PartName="/xl/drawings/drawing34.xml" ContentType="application/vnd.openxmlformats-officedocument.drawing+xml"/>
  <Override PartName="/xl/embeddings/oleObject27.bin" ContentType="application/vnd.openxmlformats-officedocument.oleObject"/>
  <Override PartName="/xl/drawings/drawing35.xml" ContentType="application/vnd.openxmlformats-officedocument.drawing+xml"/>
  <Override PartName="/xl/embeddings/oleObject28.bin" ContentType="application/vnd.openxmlformats-officedocument.oleObject"/>
  <Override PartName="/xl/drawings/drawing36.xml" ContentType="application/vnd.openxmlformats-officedocument.drawing+xml"/>
  <Override PartName="/xl/embeddings/oleObject29.bin" ContentType="application/vnd.openxmlformats-officedocument.oleObject"/>
  <Override PartName="/xl/drawings/drawing37.xml" ContentType="application/vnd.openxmlformats-officedocument.drawing+xml"/>
  <Override PartName="/xl/embeddings/oleObject30.bin" ContentType="application/vnd.openxmlformats-officedocument.oleObject"/>
  <Override PartName="/xl/drawings/drawing38.xml" ContentType="application/vnd.openxmlformats-officedocument.drawing+xml"/>
  <Override PartName="/xl/embeddings/oleObject31.bin" ContentType="application/vnd.openxmlformats-officedocument.oleObject"/>
  <Override PartName="/xl/drawings/drawing39.xml" ContentType="application/vnd.openxmlformats-officedocument.drawing+xml"/>
  <Override PartName="/xl/embeddings/oleObject32.bin" ContentType="application/vnd.openxmlformats-officedocument.oleObject"/>
  <Override PartName="/xl/drawings/drawing40.xml" ContentType="application/vnd.openxmlformats-officedocument.drawing+xml"/>
  <Override PartName="/xl/embeddings/oleObject33.bin" ContentType="application/vnd.openxmlformats-officedocument.oleObject"/>
  <Override PartName="/xl/drawings/drawing41.xml" ContentType="application/vnd.openxmlformats-officedocument.drawing+xml"/>
  <Override PartName="/xl/embeddings/oleObject34.bin" ContentType="application/vnd.openxmlformats-officedocument.oleObject"/>
  <Override PartName="/xl/drawings/drawing42.xml" ContentType="application/vnd.openxmlformats-officedocument.drawing+xml"/>
  <Override PartName="/xl/embeddings/oleObject35.bin" ContentType="application/vnd.openxmlformats-officedocument.oleObject"/>
  <Override PartName="/xl/drawings/drawing43.xml" ContentType="application/vnd.openxmlformats-officedocument.drawing+xml"/>
  <Override PartName="/xl/embeddings/oleObject36.bin" ContentType="application/vnd.openxmlformats-officedocument.oleObject"/>
  <Override PartName="/xl/drawings/drawing44.xml" ContentType="application/vnd.openxmlformats-officedocument.drawing+xml"/>
  <Override PartName="/xl/embeddings/oleObject37.bin" ContentType="application/vnd.openxmlformats-officedocument.oleObject"/>
  <Override PartName="/xl/drawings/drawing45.xml" ContentType="application/vnd.openxmlformats-officedocument.drawing+xml"/>
  <Override PartName="/xl/embeddings/oleObject38.bin" ContentType="application/vnd.openxmlformats-officedocument.oleObject"/>
  <Override PartName="/xl/drawings/drawing46.xml" ContentType="application/vnd.openxmlformats-officedocument.drawing+xml"/>
  <Override PartName="/xl/embeddings/oleObject39.bin" ContentType="application/vnd.openxmlformats-officedocument.oleObject"/>
  <Override PartName="/xl/drawings/drawing47.xml" ContentType="application/vnd.openxmlformats-officedocument.drawing+xml"/>
  <Override PartName="/xl/embeddings/oleObject40.bin" ContentType="application/vnd.openxmlformats-officedocument.oleObject"/>
  <Override PartName="/xl/drawings/drawing48.xml" ContentType="application/vnd.openxmlformats-officedocument.drawing+xml"/>
  <Override PartName="/xl/embeddings/oleObject41.bin" ContentType="application/vnd.openxmlformats-officedocument.oleObject"/>
  <Override PartName="/xl/drawings/drawing49.xml" ContentType="application/vnd.openxmlformats-officedocument.drawing+xml"/>
  <Override PartName="/xl/embeddings/oleObject42.bin" ContentType="application/vnd.openxmlformats-officedocument.oleObject"/>
  <Override PartName="/xl/drawings/drawing50.xml" ContentType="application/vnd.openxmlformats-officedocument.drawing+xml"/>
  <Override PartName="/xl/embeddings/oleObject43.bin" ContentType="application/vnd.openxmlformats-officedocument.oleObject"/>
  <Override PartName="/xl/drawings/drawing51.xml" ContentType="application/vnd.openxmlformats-officedocument.drawing+xml"/>
  <Override PartName="/xl/embeddings/oleObject44.bin" ContentType="application/vnd.openxmlformats-officedocument.oleObject"/>
  <Override PartName="/xl/drawings/drawing52.xml" ContentType="application/vnd.openxmlformats-officedocument.drawing+xml"/>
  <Override PartName="/xl/embeddings/oleObject45.bin" ContentType="application/vnd.openxmlformats-officedocument.oleObject"/>
  <Override PartName="/xl/drawings/drawing53.xml" ContentType="application/vnd.openxmlformats-officedocument.drawing+xml"/>
  <Override PartName="/xl/embeddings/oleObject46.bin" ContentType="application/vnd.openxmlformats-officedocument.oleObject"/>
  <Override PartName="/xl/drawings/drawing54.xml" ContentType="application/vnd.openxmlformats-officedocument.drawing+xml"/>
  <Override PartName="/xl/embeddings/oleObject47.bin" ContentType="application/vnd.openxmlformats-officedocument.oleObject"/>
  <Override PartName="/xl/drawings/drawing55.xml" ContentType="application/vnd.openxmlformats-officedocument.drawing+xml"/>
  <Override PartName="/xl/embeddings/oleObject48.bin" ContentType="application/vnd.openxmlformats-officedocument.oleObject"/>
  <Override PartName="/xl/drawings/drawing56.xml" ContentType="application/vnd.openxmlformats-officedocument.drawing+xml"/>
  <Override PartName="/xl/embeddings/oleObject49.bin" ContentType="application/vnd.openxmlformats-officedocument.oleObject"/>
  <Override PartName="/xl/drawings/drawing57.xml" ContentType="application/vnd.openxmlformats-officedocument.drawing+xml"/>
  <Override PartName="/xl/embeddings/oleObject50.bin" ContentType="application/vnd.openxmlformats-officedocument.oleObject"/>
  <Override PartName="/xl/drawings/drawing58.xml" ContentType="application/vnd.openxmlformats-officedocument.drawing+xml"/>
  <Override PartName="/xl/embeddings/oleObject51.bin" ContentType="application/vnd.openxmlformats-officedocument.oleObject"/>
  <Override PartName="/xl/drawings/drawing59.xml" ContentType="application/vnd.openxmlformats-officedocument.drawing+xml"/>
  <Override PartName="/xl/embeddings/oleObject52.bin" ContentType="application/vnd.openxmlformats-officedocument.oleObject"/>
  <Override PartName="/xl/drawings/drawing60.xml" ContentType="application/vnd.openxmlformats-officedocument.drawing+xml"/>
  <Override PartName="/xl/embeddings/oleObject53.bin" ContentType="application/vnd.openxmlformats-officedocument.oleObject"/>
  <Override PartName="/xl/drawings/drawing61.xml" ContentType="application/vnd.openxmlformats-officedocument.drawing+xml"/>
  <Override PartName="/xl/embeddings/oleObject54.bin" ContentType="application/vnd.openxmlformats-officedocument.oleObject"/>
  <Override PartName="/xl/drawings/drawing62.xml" ContentType="application/vnd.openxmlformats-officedocument.drawing+xml"/>
  <Override PartName="/xl/embeddings/oleObject55.bin" ContentType="application/vnd.openxmlformats-officedocument.oleObject"/>
  <Override PartName="/xl/drawings/drawing63.xml" ContentType="application/vnd.openxmlformats-officedocument.drawing+xml"/>
  <Override PartName="/xl/embeddings/oleObject56.bin" ContentType="application/vnd.openxmlformats-officedocument.oleObject"/>
  <Override PartName="/xl/drawings/drawing64.xml" ContentType="application/vnd.openxmlformats-officedocument.drawing+xml"/>
  <Override PartName="/xl/embeddings/oleObject57.bin" ContentType="application/vnd.openxmlformats-officedocument.oleObject"/>
  <Override PartName="/xl/drawings/drawing65.xml" ContentType="application/vnd.openxmlformats-officedocument.drawing+xml"/>
  <Override PartName="/xl/embeddings/oleObject58.bin" ContentType="application/vnd.openxmlformats-officedocument.oleObject"/>
  <Override PartName="/xl/drawings/drawing66.xml" ContentType="application/vnd.openxmlformats-officedocument.drawing+xml"/>
  <Override PartName="/xl/embeddings/oleObject59.bin" ContentType="application/vnd.openxmlformats-officedocument.oleObject"/>
  <Override PartName="/xl/drawings/drawing67.xml" ContentType="application/vnd.openxmlformats-officedocument.drawing+xml"/>
  <Override PartName="/xl/embeddings/oleObject60.bin" ContentType="application/vnd.openxmlformats-officedocument.oleObject"/>
  <Override PartName="/xl/drawings/drawing68.xml" ContentType="application/vnd.openxmlformats-officedocument.drawing+xml"/>
  <Override PartName="/xl/embeddings/oleObject61.bin" ContentType="application/vnd.openxmlformats-officedocument.oleObject"/>
  <Override PartName="/xl/drawings/drawing69.xml" ContentType="application/vnd.openxmlformats-officedocument.drawing+xml"/>
  <Override PartName="/xl/embeddings/oleObject62.bin" ContentType="application/vnd.openxmlformats-officedocument.oleObject"/>
  <Override PartName="/xl/drawings/drawing70.xml" ContentType="application/vnd.openxmlformats-officedocument.drawing+xml"/>
  <Override PartName="/xl/embeddings/oleObject63.bin" ContentType="application/vnd.openxmlformats-officedocument.oleObject"/>
  <Override PartName="/xl/drawings/drawing71.xml" ContentType="application/vnd.openxmlformats-officedocument.drawing+xml"/>
  <Override PartName="/xl/embeddings/oleObject64.bin" ContentType="application/vnd.openxmlformats-officedocument.oleObject"/>
  <Override PartName="/xl/drawings/drawing72.xml" ContentType="application/vnd.openxmlformats-officedocument.drawing+xml"/>
  <Override PartName="/xl/embeddings/oleObject65.bin" ContentType="application/vnd.openxmlformats-officedocument.oleObject"/>
  <Override PartName="/xl/drawings/drawing73.xml" ContentType="application/vnd.openxmlformats-officedocument.drawing+xml"/>
  <Override PartName="/xl/embeddings/oleObject66.bin" ContentType="application/vnd.openxmlformats-officedocument.oleObject"/>
  <Override PartName="/xl/drawings/drawing74.xml" ContentType="application/vnd.openxmlformats-officedocument.drawing+xml"/>
  <Override PartName="/xl/embeddings/oleObject67.bin" ContentType="application/vnd.openxmlformats-officedocument.oleObject"/>
  <Override PartName="/xl/drawings/drawing75.xml" ContentType="application/vnd.openxmlformats-officedocument.drawing+xml"/>
  <Override PartName="/xl/embeddings/oleObject68.bin" ContentType="application/vnd.openxmlformats-officedocument.oleObject"/>
  <Override PartName="/xl/drawings/drawing76.xml" ContentType="application/vnd.openxmlformats-officedocument.drawing+xml"/>
  <Override PartName="/xl/embeddings/oleObject69.bin" ContentType="application/vnd.openxmlformats-officedocument.oleObject"/>
  <Override PartName="/xl/drawings/drawing77.xml" ContentType="application/vnd.openxmlformats-officedocument.drawing+xml"/>
  <Override PartName="/xl/embeddings/oleObject70.bin" ContentType="application/vnd.openxmlformats-officedocument.oleObject"/>
  <Override PartName="/xl/drawings/drawing78.xml" ContentType="application/vnd.openxmlformats-officedocument.drawing+xml"/>
  <Override PartName="/xl/embeddings/oleObject71.bin" ContentType="application/vnd.openxmlformats-officedocument.oleObject"/>
  <Override PartName="/xl/drawings/drawing79.xml" ContentType="application/vnd.openxmlformats-officedocument.drawing+xml"/>
  <Override PartName="/xl/embeddings/oleObject72.bin" ContentType="application/vnd.openxmlformats-officedocument.oleObject"/>
  <Override PartName="/xl/drawings/drawing80.xml" ContentType="application/vnd.openxmlformats-officedocument.drawing+xml"/>
  <Override PartName="/xl/embeddings/oleObject73.bin" ContentType="application/vnd.openxmlformats-officedocument.oleObject"/>
  <Override PartName="/xl/drawings/drawing81.xml" ContentType="application/vnd.openxmlformats-officedocument.drawing+xml"/>
  <Override PartName="/xl/embeddings/oleObject74.bin" ContentType="application/vnd.openxmlformats-officedocument.oleObject"/>
  <Override PartName="/xl/drawings/drawing82.xml" ContentType="application/vnd.openxmlformats-officedocument.drawing+xml"/>
  <Override PartName="/xl/embeddings/oleObject75.bin" ContentType="application/vnd.openxmlformats-officedocument.oleObject"/>
  <Override PartName="/xl/drawings/drawing83.xml" ContentType="application/vnd.openxmlformats-officedocument.drawing+xml"/>
  <Override PartName="/xl/embeddings/oleObject76.bin" ContentType="application/vnd.openxmlformats-officedocument.oleObject"/>
  <Override PartName="/xl/drawings/drawing84.xml" ContentType="application/vnd.openxmlformats-officedocument.drawing+xml"/>
  <Override PartName="/xl/embeddings/oleObject77.bin" ContentType="application/vnd.openxmlformats-officedocument.oleObject"/>
  <Override PartName="/xl/drawings/drawing85.xml" ContentType="application/vnd.openxmlformats-officedocument.drawing+xml"/>
  <Override PartName="/xl/embeddings/oleObject78.bin" ContentType="application/vnd.openxmlformats-officedocument.oleObject"/>
  <Override PartName="/xl/drawings/drawing86.xml" ContentType="application/vnd.openxmlformats-officedocument.drawing+xml"/>
  <Override PartName="/xl/embeddings/oleObject79.bin" ContentType="application/vnd.openxmlformats-officedocument.oleObject"/>
  <Override PartName="/xl/drawings/drawing87.xml" ContentType="application/vnd.openxmlformats-officedocument.drawing+xml"/>
  <Override PartName="/xl/embeddings/oleObject80.bin" ContentType="application/vnd.openxmlformats-officedocument.oleObject"/>
  <Override PartName="/xl/drawings/drawing88.xml" ContentType="application/vnd.openxmlformats-officedocument.drawing+xml"/>
  <Override PartName="/xl/embeddings/oleObject81.bin" ContentType="application/vnd.openxmlformats-officedocument.oleObject"/>
  <Override PartName="/xl/drawings/drawing89.xml" ContentType="application/vnd.openxmlformats-officedocument.drawing+xml"/>
  <Override PartName="/xl/embeddings/oleObject82.bin" ContentType="application/vnd.openxmlformats-officedocument.oleObject"/>
  <Override PartName="/xl/drawings/drawing90.xml" ContentType="application/vnd.openxmlformats-officedocument.drawing+xml"/>
  <Override PartName="/xl/embeddings/oleObject83.bin" ContentType="application/vnd.openxmlformats-officedocument.oleObject"/>
  <Override PartName="/xl/drawings/drawing91.xml" ContentType="application/vnd.openxmlformats-officedocument.drawing+xml"/>
  <Override PartName="/xl/embeddings/oleObject84.bin" ContentType="application/vnd.openxmlformats-officedocument.oleObject"/>
  <Override PartName="/xl/drawings/drawing92.xml" ContentType="application/vnd.openxmlformats-officedocument.drawing+xml"/>
  <Override PartName="/xl/embeddings/oleObject85.bin" ContentType="application/vnd.openxmlformats-officedocument.oleObject"/>
  <Override PartName="/xl/drawings/drawing93.xml" ContentType="application/vnd.openxmlformats-officedocument.drawing+xml"/>
  <Override PartName="/xl/embeddings/oleObject86.bin" ContentType="application/vnd.openxmlformats-officedocument.oleObject"/>
  <Override PartName="/xl/drawings/drawing94.xml" ContentType="application/vnd.openxmlformats-officedocument.drawing+xml"/>
  <Override PartName="/xl/embeddings/oleObject87.bin" ContentType="application/vnd.openxmlformats-officedocument.oleObject"/>
  <Override PartName="/xl/drawings/drawing95.xml" ContentType="application/vnd.openxmlformats-officedocument.drawing+xml"/>
  <Override PartName="/xl/embeddings/oleObject88.bin" ContentType="application/vnd.openxmlformats-officedocument.oleObject"/>
  <Override PartName="/xl/drawings/drawing96.xml" ContentType="application/vnd.openxmlformats-officedocument.drawing+xml"/>
  <Override PartName="/xl/embeddings/oleObject89.bin" ContentType="application/vnd.openxmlformats-officedocument.oleObject"/>
  <Override PartName="/xl/drawings/drawing97.xml" ContentType="application/vnd.openxmlformats-officedocument.drawing+xml"/>
  <Override PartName="/xl/embeddings/oleObject90.bin" ContentType="application/vnd.openxmlformats-officedocument.oleObject"/>
  <Override PartName="/xl/drawings/drawing98.xml" ContentType="application/vnd.openxmlformats-officedocument.drawing+xml"/>
  <Override PartName="/xl/embeddings/oleObject91.bin" ContentType="application/vnd.openxmlformats-officedocument.oleObject"/>
  <Override PartName="/xl/drawings/drawing99.xml" ContentType="application/vnd.openxmlformats-officedocument.drawing+xml"/>
  <Override PartName="/xl/embeddings/oleObject92.bin" ContentType="application/vnd.openxmlformats-officedocument.oleObject"/>
  <Override PartName="/xl/drawings/drawing100.xml" ContentType="application/vnd.openxmlformats-officedocument.drawing+xml"/>
  <Override PartName="/xl/embeddings/oleObject93.bin" ContentType="application/vnd.openxmlformats-officedocument.oleObject"/>
  <Override PartName="/xl/drawings/drawing101.xml" ContentType="application/vnd.openxmlformats-officedocument.drawing+xml"/>
  <Override PartName="/xl/embeddings/oleObject94.bin" ContentType="application/vnd.openxmlformats-officedocument.oleObject"/>
  <Override PartName="/xl/drawings/drawing102.xml" ContentType="application/vnd.openxmlformats-officedocument.drawing+xml"/>
  <Override PartName="/xl/embeddings/oleObject95.bin" ContentType="application/vnd.openxmlformats-officedocument.oleObject"/>
  <Override PartName="/xl/drawings/drawing103.xml" ContentType="application/vnd.openxmlformats-officedocument.drawing+xml"/>
  <Override PartName="/xl/embeddings/oleObject96.bin" ContentType="application/vnd.openxmlformats-officedocument.oleObject"/>
  <Override PartName="/xl/drawings/drawing104.xml" ContentType="application/vnd.openxmlformats-officedocument.drawing+xml"/>
  <Override PartName="/xl/embeddings/oleObject97.bin" ContentType="application/vnd.openxmlformats-officedocument.oleObject"/>
  <Override PartName="/xl/drawings/drawing105.xml" ContentType="application/vnd.openxmlformats-officedocument.drawing+xml"/>
  <Override PartName="/xl/embeddings/oleObject98.bin" ContentType="application/vnd.openxmlformats-officedocument.oleObject"/>
  <Override PartName="/xl/drawings/drawing106.xml" ContentType="application/vnd.openxmlformats-officedocument.drawing+xml"/>
  <Override PartName="/xl/embeddings/oleObject99.bin" ContentType="application/vnd.openxmlformats-officedocument.oleObject"/>
  <Override PartName="/xl/drawings/drawing107.xml" ContentType="application/vnd.openxmlformats-officedocument.drawing+xml"/>
  <Override PartName="/xl/embeddings/oleObject100.bin" ContentType="application/vnd.openxmlformats-officedocument.oleObject"/>
  <Override PartName="/xl/drawings/drawing108.xml" ContentType="application/vnd.openxmlformats-officedocument.drawing+xml"/>
  <Override PartName="/xl/embeddings/oleObject101.bin" ContentType="application/vnd.openxmlformats-officedocument.oleObject"/>
  <Override PartName="/xl/drawings/drawing109.xml" ContentType="application/vnd.openxmlformats-officedocument.drawing+xml"/>
  <Override PartName="/xl/embeddings/oleObject102.bin" ContentType="application/vnd.openxmlformats-officedocument.oleObject"/>
  <Override PartName="/xl/drawings/drawing110.xml" ContentType="application/vnd.openxmlformats-officedocument.drawing+xml"/>
  <Override PartName="/xl/embeddings/oleObject103.bin" ContentType="application/vnd.openxmlformats-officedocument.oleObject"/>
  <Override PartName="/xl/drawings/drawing111.xml" ContentType="application/vnd.openxmlformats-officedocument.drawing+xml"/>
  <Override PartName="/xl/embeddings/oleObject104.bin" ContentType="application/vnd.openxmlformats-officedocument.oleObject"/>
  <Override PartName="/xl/drawings/drawing112.xml" ContentType="application/vnd.openxmlformats-officedocument.drawing+xml"/>
  <Override PartName="/xl/embeddings/oleObject105.bin" ContentType="application/vnd.openxmlformats-officedocument.oleObject"/>
  <Override PartName="/xl/drawings/drawing113.xml" ContentType="application/vnd.openxmlformats-officedocument.drawing+xml"/>
  <Override PartName="/xl/embeddings/oleObject106.bin" ContentType="application/vnd.openxmlformats-officedocument.oleObject"/>
  <Override PartName="/xl/drawings/drawing114.xml" ContentType="application/vnd.openxmlformats-officedocument.drawing+xml"/>
  <Override PartName="/xl/embeddings/oleObject107.bin" ContentType="application/vnd.openxmlformats-officedocument.oleObject"/>
  <Override PartName="/xl/drawings/drawing115.xml" ContentType="application/vnd.openxmlformats-officedocument.drawing+xml"/>
  <Override PartName="/xl/embeddings/oleObject108.bin" ContentType="application/vnd.openxmlformats-officedocument.oleObject"/>
  <Override PartName="/xl/drawings/drawing116.xml" ContentType="application/vnd.openxmlformats-officedocument.drawing+xml"/>
  <Override PartName="/xl/embeddings/oleObject109.bin" ContentType="application/vnd.openxmlformats-officedocument.oleObject"/>
  <Override PartName="/xl/drawings/drawing117.xml" ContentType="application/vnd.openxmlformats-officedocument.drawing+xml"/>
  <Override PartName="/xl/embeddings/oleObject110.bin" ContentType="application/vnd.openxmlformats-officedocument.oleObject"/>
  <Override PartName="/xl/drawings/drawing118.xml" ContentType="application/vnd.openxmlformats-officedocument.drawing+xml"/>
  <Override PartName="/xl/embeddings/oleObject111.bin" ContentType="application/vnd.openxmlformats-officedocument.oleObject"/>
  <Override PartName="/xl/drawings/drawing119.xml" ContentType="application/vnd.openxmlformats-officedocument.drawing+xml"/>
  <Override PartName="/xl/embeddings/oleObject112.bin" ContentType="application/vnd.openxmlformats-officedocument.oleObject"/>
  <Override PartName="/xl/drawings/drawing120.xml" ContentType="application/vnd.openxmlformats-officedocument.drawing+xml"/>
  <Override PartName="/xl/embeddings/oleObject113.bin" ContentType="application/vnd.openxmlformats-officedocument.oleObject"/>
  <Override PartName="/xl/drawings/drawing121.xml" ContentType="application/vnd.openxmlformats-officedocument.drawing+xml"/>
  <Override PartName="/xl/embeddings/oleObject114.bin" ContentType="application/vnd.openxmlformats-officedocument.oleObject"/>
  <Override PartName="/xl/drawings/drawing122.xml" ContentType="application/vnd.openxmlformats-officedocument.drawing+xml"/>
  <Override PartName="/xl/embeddings/oleObject115.bin" ContentType="application/vnd.openxmlformats-officedocument.oleObject"/>
  <Override PartName="/xl/drawings/drawing123.xml" ContentType="application/vnd.openxmlformats-officedocument.drawing+xml"/>
  <Override PartName="/xl/embeddings/oleObject116.bin" ContentType="application/vnd.openxmlformats-officedocument.oleObject"/>
  <Override PartName="/xl/drawings/drawing124.xml" ContentType="application/vnd.openxmlformats-officedocument.drawing+xml"/>
  <Override PartName="/xl/embeddings/oleObject117.bin" ContentType="application/vnd.openxmlformats-officedocument.oleObject"/>
  <Override PartName="/xl/drawings/drawing125.xml" ContentType="application/vnd.openxmlformats-officedocument.drawing+xml"/>
  <Override PartName="/xl/embeddings/oleObject118.bin" ContentType="application/vnd.openxmlformats-officedocument.oleObject"/>
  <Override PartName="/xl/drawings/drawing126.xml" ContentType="application/vnd.openxmlformats-officedocument.drawing+xml"/>
  <Override PartName="/xl/embeddings/oleObject119.bin" ContentType="application/vnd.openxmlformats-officedocument.oleObject"/>
  <Override PartName="/xl/drawings/drawing127.xml" ContentType="application/vnd.openxmlformats-officedocument.drawing+xml"/>
  <Override PartName="/xl/embeddings/oleObject120.bin" ContentType="application/vnd.openxmlformats-officedocument.oleObject"/>
  <Override PartName="/xl/drawings/drawing128.xml" ContentType="application/vnd.openxmlformats-officedocument.drawing+xml"/>
  <Override PartName="/xl/embeddings/oleObject121.bin" ContentType="application/vnd.openxmlformats-officedocument.oleObject"/>
  <Override PartName="/xl/drawings/drawing129.xml" ContentType="application/vnd.openxmlformats-officedocument.drawing+xml"/>
  <Override PartName="/xl/embeddings/oleObject122.bin" ContentType="application/vnd.openxmlformats-officedocument.oleObject"/>
  <Override PartName="/xl/drawings/drawing130.xml" ContentType="application/vnd.openxmlformats-officedocument.drawing+xml"/>
  <Override PartName="/xl/embeddings/oleObject123.bin" ContentType="application/vnd.openxmlformats-officedocument.oleObject"/>
  <Override PartName="/xl/drawings/drawing131.xml" ContentType="application/vnd.openxmlformats-officedocument.drawing+xml"/>
  <Override PartName="/xl/embeddings/oleObject124.bin" ContentType="application/vnd.openxmlformats-officedocument.oleObject"/>
  <Override PartName="/xl/drawings/drawing132.xml" ContentType="application/vnd.openxmlformats-officedocument.drawing+xml"/>
  <Override PartName="/xl/embeddings/oleObject125.bin" ContentType="application/vnd.openxmlformats-officedocument.oleObject"/>
  <Override PartName="/xl/drawings/drawing133.xml" ContentType="application/vnd.openxmlformats-officedocument.drawing+xml"/>
  <Override PartName="/xl/embeddings/oleObject126.bin" ContentType="application/vnd.openxmlformats-officedocument.oleObject"/>
  <Override PartName="/xl/drawings/drawing134.xml" ContentType="application/vnd.openxmlformats-officedocument.drawing+xml"/>
  <Override PartName="/xl/embeddings/oleObject127.bin" ContentType="application/vnd.openxmlformats-officedocument.oleObject"/>
  <Override PartName="/xl/drawings/drawing135.xml" ContentType="application/vnd.openxmlformats-officedocument.drawing+xml"/>
  <Override PartName="/xl/embeddings/oleObject128.bin" ContentType="application/vnd.openxmlformats-officedocument.oleObject"/>
  <Override PartName="/xl/drawings/drawing136.xml" ContentType="application/vnd.openxmlformats-officedocument.drawing+xml"/>
  <Override PartName="/xl/embeddings/oleObject129.bin" ContentType="application/vnd.openxmlformats-officedocument.oleObject"/>
  <Override PartName="/xl/drawings/drawing137.xml" ContentType="application/vnd.openxmlformats-officedocument.drawing+xml"/>
  <Override PartName="/xl/embeddings/oleObject130.bin" ContentType="application/vnd.openxmlformats-officedocument.oleObject"/>
  <Override PartName="/xl/drawings/drawing138.xml" ContentType="application/vnd.openxmlformats-officedocument.drawing+xml"/>
  <Override PartName="/xl/embeddings/oleObject131.bin" ContentType="application/vnd.openxmlformats-officedocument.oleObject"/>
  <Override PartName="/xl/drawings/drawing139.xml" ContentType="application/vnd.openxmlformats-officedocument.drawing+xml"/>
  <Override PartName="/xl/embeddings/oleObject132.bin" ContentType="application/vnd.openxmlformats-officedocument.oleObject"/>
  <Override PartName="/xl/drawings/drawing140.xml" ContentType="application/vnd.openxmlformats-officedocument.drawing+xml"/>
  <Override PartName="/xl/embeddings/oleObject133.bin" ContentType="application/vnd.openxmlformats-officedocument.oleObject"/>
  <Override PartName="/xl/drawings/drawing141.xml" ContentType="application/vnd.openxmlformats-officedocument.drawing+xml"/>
  <Override PartName="/xl/embeddings/oleObject134.bin" ContentType="application/vnd.openxmlformats-officedocument.oleObject"/>
  <Override PartName="/xl/drawings/drawing142.xml" ContentType="application/vnd.openxmlformats-officedocument.drawing+xml"/>
  <Override PartName="/xl/embeddings/oleObject135.bin" ContentType="application/vnd.openxmlformats-officedocument.oleObject"/>
  <Override PartName="/xl/drawings/drawing143.xml" ContentType="application/vnd.openxmlformats-officedocument.drawing+xml"/>
  <Override PartName="/xl/embeddings/oleObject136.bin" ContentType="application/vnd.openxmlformats-officedocument.oleObject"/>
  <Override PartName="/xl/drawings/drawing144.xml" ContentType="application/vnd.openxmlformats-officedocument.drawing+xml"/>
  <Override PartName="/xl/embeddings/oleObject137.bin" ContentType="application/vnd.openxmlformats-officedocument.oleObject"/>
  <Override PartName="/xl/drawings/drawing145.xml" ContentType="application/vnd.openxmlformats-officedocument.drawing+xml"/>
  <Override PartName="/xl/embeddings/oleObject138.bin" ContentType="application/vnd.openxmlformats-officedocument.oleObject"/>
  <Override PartName="/xl/drawings/drawing146.xml" ContentType="application/vnd.openxmlformats-officedocument.drawing+xml"/>
  <Override PartName="/xl/embeddings/oleObject139.bin" ContentType="application/vnd.openxmlformats-officedocument.oleObject"/>
  <Override PartName="/xl/drawings/drawing147.xml" ContentType="application/vnd.openxmlformats-officedocument.drawing+xml"/>
  <Override PartName="/xl/embeddings/oleObject140.bin" ContentType="application/vnd.openxmlformats-officedocument.oleObject"/>
  <Override PartName="/xl/drawings/drawing148.xml" ContentType="application/vnd.openxmlformats-officedocument.drawing+xml"/>
  <Override PartName="/xl/embeddings/oleObject141.bin" ContentType="application/vnd.openxmlformats-officedocument.oleObject"/>
  <Override PartName="/xl/drawings/drawing149.xml" ContentType="application/vnd.openxmlformats-officedocument.drawing+xml"/>
  <Override PartName="/xl/embeddings/oleObject142.bin" ContentType="application/vnd.openxmlformats-officedocument.oleObject"/>
  <Override PartName="/xl/drawings/drawing150.xml" ContentType="application/vnd.openxmlformats-officedocument.drawing+xml"/>
  <Override PartName="/xl/embeddings/oleObject143.bin" ContentType="application/vnd.openxmlformats-officedocument.oleObject"/>
  <Override PartName="/xl/drawings/drawing151.xml" ContentType="application/vnd.openxmlformats-officedocument.drawing+xml"/>
  <Override PartName="/xl/embeddings/oleObject144.bin" ContentType="application/vnd.openxmlformats-officedocument.oleObject"/>
  <Override PartName="/xl/drawings/drawing152.xml" ContentType="application/vnd.openxmlformats-officedocument.drawing+xml"/>
  <Override PartName="/xl/embeddings/oleObject145.bin" ContentType="application/vnd.openxmlformats-officedocument.oleObject"/>
  <Override PartName="/xl/drawings/drawing153.xml" ContentType="application/vnd.openxmlformats-officedocument.drawing+xml"/>
  <Override PartName="/xl/embeddings/oleObject146.bin" ContentType="application/vnd.openxmlformats-officedocument.oleObject"/>
  <Override PartName="/xl/drawings/drawing154.xml" ContentType="application/vnd.openxmlformats-officedocument.drawing+xml"/>
  <Override PartName="/xl/embeddings/oleObject147.bin" ContentType="application/vnd.openxmlformats-officedocument.oleObject"/>
  <Override PartName="/xl/drawings/drawing155.xml" ContentType="application/vnd.openxmlformats-officedocument.drawing+xml"/>
  <Override PartName="/xl/embeddings/oleObject148.bin" ContentType="application/vnd.openxmlformats-officedocument.oleObject"/>
  <Override PartName="/xl/drawings/drawing156.xml" ContentType="application/vnd.openxmlformats-officedocument.drawing+xml"/>
  <Override PartName="/xl/embeddings/oleObject149.bin" ContentType="application/vnd.openxmlformats-officedocument.oleObject"/>
  <Override PartName="/xl/drawings/drawing157.xml" ContentType="application/vnd.openxmlformats-officedocument.drawing+xml"/>
  <Override PartName="/xl/embeddings/oleObject150.bin" ContentType="application/vnd.openxmlformats-officedocument.oleObject"/>
  <Override PartName="/xl/drawings/drawing158.xml" ContentType="application/vnd.openxmlformats-officedocument.drawing+xml"/>
  <Override PartName="/xl/embeddings/oleObject151.bin" ContentType="application/vnd.openxmlformats-officedocument.oleObject"/>
  <Override PartName="/xl/drawings/drawing159.xml" ContentType="application/vnd.openxmlformats-officedocument.drawing+xml"/>
  <Override PartName="/xl/embeddings/oleObject152.bin" ContentType="application/vnd.openxmlformats-officedocument.oleObject"/>
  <Override PartName="/xl/drawings/drawing160.xml" ContentType="application/vnd.openxmlformats-officedocument.drawing+xml"/>
  <Override PartName="/xl/embeddings/oleObject153.bin" ContentType="application/vnd.openxmlformats-officedocument.oleObject"/>
  <Override PartName="/xl/drawings/drawing161.xml" ContentType="application/vnd.openxmlformats-officedocument.drawing+xml"/>
  <Override PartName="/xl/embeddings/oleObject154.bin" ContentType="application/vnd.openxmlformats-officedocument.oleObject"/>
  <Override PartName="/xl/drawings/drawing162.xml" ContentType="application/vnd.openxmlformats-officedocument.drawing+xml"/>
  <Override PartName="/xl/embeddings/oleObject155.bin" ContentType="application/vnd.openxmlformats-officedocument.oleObject"/>
  <Override PartName="/xl/drawings/drawing163.xml" ContentType="application/vnd.openxmlformats-officedocument.drawing+xml"/>
  <Override PartName="/xl/embeddings/oleObject156.bin" ContentType="application/vnd.openxmlformats-officedocument.oleObject"/>
  <Override PartName="/xl/drawings/drawing164.xml" ContentType="application/vnd.openxmlformats-officedocument.drawing+xml"/>
  <Override PartName="/xl/embeddings/oleObject157.bin" ContentType="application/vnd.openxmlformats-officedocument.oleObject"/>
  <Override PartName="/xl/drawings/drawing165.xml" ContentType="application/vnd.openxmlformats-officedocument.drawing+xml"/>
  <Override PartName="/xl/embeddings/oleObject158.bin" ContentType="application/vnd.openxmlformats-officedocument.oleObject"/>
  <Override PartName="/xl/drawings/drawing166.xml" ContentType="application/vnd.openxmlformats-officedocument.drawing+xml"/>
  <Override PartName="/xl/embeddings/oleObject159.bin" ContentType="application/vnd.openxmlformats-officedocument.oleObject"/>
  <Override PartName="/xl/drawings/drawing167.xml" ContentType="application/vnd.openxmlformats-officedocument.drawing+xml"/>
  <Override PartName="/xl/embeddings/oleObject160.bin" ContentType="application/vnd.openxmlformats-officedocument.oleObject"/>
  <Override PartName="/xl/drawings/drawing168.xml" ContentType="application/vnd.openxmlformats-officedocument.drawing+xml"/>
  <Override PartName="/xl/embeddings/oleObject161.bin" ContentType="application/vnd.openxmlformats-officedocument.oleObject"/>
  <Override PartName="/xl/drawings/drawing169.xml" ContentType="application/vnd.openxmlformats-officedocument.drawing+xml"/>
  <Override PartName="/xl/embeddings/oleObject162.bin" ContentType="application/vnd.openxmlformats-officedocument.oleObject"/>
  <Override PartName="/xl/drawings/drawing170.xml" ContentType="application/vnd.openxmlformats-officedocument.drawing+xml"/>
  <Override PartName="/xl/embeddings/oleObject163.bin" ContentType="application/vnd.openxmlformats-officedocument.oleObject"/>
  <Override PartName="/xl/drawings/drawing171.xml" ContentType="application/vnd.openxmlformats-officedocument.drawing+xml"/>
  <Override PartName="/xl/embeddings/oleObject164.bin" ContentType="application/vnd.openxmlformats-officedocument.oleObject"/>
  <Override PartName="/xl/drawings/drawing172.xml" ContentType="application/vnd.openxmlformats-officedocument.drawing+xml"/>
  <Override PartName="/xl/embeddings/oleObject165.bin" ContentType="application/vnd.openxmlformats-officedocument.oleObject"/>
  <Override PartName="/xl/drawings/drawing173.xml" ContentType="application/vnd.openxmlformats-officedocument.drawing+xml"/>
  <Override PartName="/xl/embeddings/oleObject166.bin" ContentType="application/vnd.openxmlformats-officedocument.oleObject"/>
  <Override PartName="/xl/drawings/drawing174.xml" ContentType="application/vnd.openxmlformats-officedocument.drawing+xml"/>
  <Override PartName="/xl/embeddings/oleObject167.bin" ContentType="application/vnd.openxmlformats-officedocument.oleObject"/>
  <Override PartName="/xl/drawings/drawing175.xml" ContentType="application/vnd.openxmlformats-officedocument.drawing+xml"/>
  <Override PartName="/xl/embeddings/oleObject168.bin" ContentType="application/vnd.openxmlformats-officedocument.oleObject"/>
  <Override PartName="/xl/drawings/drawing176.xml" ContentType="application/vnd.openxmlformats-officedocument.drawing+xml"/>
  <Override PartName="/xl/embeddings/oleObject169.bin" ContentType="application/vnd.openxmlformats-officedocument.oleObject"/>
  <Override PartName="/xl/drawings/drawing177.xml" ContentType="application/vnd.openxmlformats-officedocument.drawing+xml"/>
  <Override PartName="/xl/embeddings/oleObject170.bin" ContentType="application/vnd.openxmlformats-officedocument.oleObject"/>
  <Override PartName="/xl/drawings/drawing178.xml" ContentType="application/vnd.openxmlformats-officedocument.drawing+xml"/>
  <Override PartName="/xl/embeddings/oleObject171.bin" ContentType="application/vnd.openxmlformats-officedocument.oleObject"/>
  <Override PartName="/xl/drawings/drawing179.xml" ContentType="application/vnd.openxmlformats-officedocument.drawing+xml"/>
  <Override PartName="/xl/embeddings/oleObject172.bin" ContentType="application/vnd.openxmlformats-officedocument.oleObject"/>
  <Override PartName="/xl/drawings/drawing180.xml" ContentType="application/vnd.openxmlformats-officedocument.drawing+xml"/>
  <Override PartName="/xl/embeddings/oleObject173.bin" ContentType="application/vnd.openxmlformats-officedocument.oleObject"/>
  <Override PartName="/xl/drawings/drawing181.xml" ContentType="application/vnd.openxmlformats-officedocument.drawing+xml"/>
  <Override PartName="/xl/embeddings/oleObject174.bin" ContentType="application/vnd.openxmlformats-officedocument.oleObject"/>
  <Override PartName="/xl/drawings/drawing182.xml" ContentType="application/vnd.openxmlformats-officedocument.drawing+xml"/>
  <Override PartName="/xl/embeddings/oleObject175.bin" ContentType="application/vnd.openxmlformats-officedocument.oleObject"/>
  <Override PartName="/xl/drawings/drawing183.xml" ContentType="application/vnd.openxmlformats-officedocument.drawing+xml"/>
  <Override PartName="/xl/embeddings/oleObject176.bin" ContentType="application/vnd.openxmlformats-officedocument.oleObject"/>
  <Override PartName="/xl/drawings/drawing184.xml" ContentType="application/vnd.openxmlformats-officedocument.drawing+xml"/>
  <Override PartName="/xl/embeddings/oleObject177.bin" ContentType="application/vnd.openxmlformats-officedocument.oleObject"/>
  <Override PartName="/xl/drawings/drawing185.xml" ContentType="application/vnd.openxmlformats-officedocument.drawing+xml"/>
  <Override PartName="/xl/embeddings/oleObject178.bin" ContentType="application/vnd.openxmlformats-officedocument.oleObject"/>
  <Override PartName="/xl/drawings/drawing186.xml" ContentType="application/vnd.openxmlformats-officedocument.drawing+xml"/>
  <Override PartName="/xl/embeddings/oleObject179.bin" ContentType="application/vnd.openxmlformats-officedocument.oleObject"/>
  <Override PartName="/xl/drawings/drawing187.xml" ContentType="application/vnd.openxmlformats-officedocument.drawing+xml"/>
  <Override PartName="/xl/embeddings/oleObject180.bin" ContentType="application/vnd.openxmlformats-officedocument.oleObject"/>
  <Override PartName="/xl/drawings/drawing188.xml" ContentType="application/vnd.openxmlformats-officedocument.drawing+xml"/>
  <Override PartName="/xl/embeddings/oleObject181.bin" ContentType="application/vnd.openxmlformats-officedocument.oleObject"/>
  <Override PartName="/xl/drawings/drawing189.xml" ContentType="application/vnd.openxmlformats-officedocument.drawing+xml"/>
  <Override PartName="/xl/embeddings/oleObject182.bin" ContentType="application/vnd.openxmlformats-officedocument.oleObject"/>
  <Override PartName="/xl/drawings/drawing190.xml" ContentType="application/vnd.openxmlformats-officedocument.drawing+xml"/>
  <Override PartName="/xl/embeddings/oleObject183.bin" ContentType="application/vnd.openxmlformats-officedocument.oleObject"/>
  <Override PartName="/xl/drawings/drawing191.xml" ContentType="application/vnd.openxmlformats-officedocument.drawing+xml"/>
  <Override PartName="/xl/embeddings/oleObject184.bin" ContentType="application/vnd.openxmlformats-officedocument.oleObject"/>
  <Override PartName="/xl/drawings/drawing192.xml" ContentType="application/vnd.openxmlformats-officedocument.drawing+xml"/>
  <Override PartName="/xl/embeddings/oleObject185.bin" ContentType="application/vnd.openxmlformats-officedocument.oleObject"/>
  <Override PartName="/xl/drawings/drawing193.xml" ContentType="application/vnd.openxmlformats-officedocument.drawing+xml"/>
  <Override PartName="/xl/embeddings/oleObject186.bin" ContentType="application/vnd.openxmlformats-officedocument.oleObject"/>
  <Override PartName="/xl/drawings/drawing194.xml" ContentType="application/vnd.openxmlformats-officedocument.drawing+xml"/>
  <Override PartName="/xl/embeddings/oleObject187.bin" ContentType="application/vnd.openxmlformats-officedocument.oleObject"/>
  <Override PartName="/xl/drawings/drawing195.xml" ContentType="application/vnd.openxmlformats-officedocument.drawing+xml"/>
  <Override PartName="/xl/embeddings/oleObject188.bin" ContentType="application/vnd.openxmlformats-officedocument.oleObject"/>
  <Override PartName="/xl/drawings/drawing196.xml" ContentType="application/vnd.openxmlformats-officedocument.drawing+xml"/>
  <Override PartName="/xl/embeddings/oleObject189.bin" ContentType="application/vnd.openxmlformats-officedocument.oleObject"/>
  <Override PartName="/xl/drawings/drawing197.xml" ContentType="application/vnd.openxmlformats-officedocument.drawing+xml"/>
  <Override PartName="/xl/embeddings/oleObject190.bin" ContentType="application/vnd.openxmlformats-officedocument.oleObject"/>
  <Override PartName="/xl/drawings/drawing198.xml" ContentType="application/vnd.openxmlformats-officedocument.drawing+xml"/>
  <Override PartName="/xl/embeddings/oleObject191.bin" ContentType="application/vnd.openxmlformats-officedocument.oleObject"/>
  <Override PartName="/xl/drawings/drawing199.xml" ContentType="application/vnd.openxmlformats-officedocument.drawing+xml"/>
  <Override PartName="/xl/embeddings/oleObject192.bin" ContentType="application/vnd.openxmlformats-officedocument.oleObject"/>
  <Override PartName="/xl/drawings/drawing200.xml" ContentType="application/vnd.openxmlformats-officedocument.drawing+xml"/>
  <Override PartName="/xl/embeddings/oleObject193.bin" ContentType="application/vnd.openxmlformats-officedocument.oleObject"/>
  <Override PartName="/xl/drawings/drawing201.xml" ContentType="application/vnd.openxmlformats-officedocument.drawing+xml"/>
  <Override PartName="/xl/embeddings/oleObject194.bin" ContentType="application/vnd.openxmlformats-officedocument.oleObject"/>
  <Override PartName="/xl/drawings/drawing202.xml" ContentType="application/vnd.openxmlformats-officedocument.drawing+xml"/>
  <Override PartName="/xl/embeddings/oleObject195.bin" ContentType="application/vnd.openxmlformats-officedocument.oleObject"/>
  <Override PartName="/xl/drawings/drawing203.xml" ContentType="application/vnd.openxmlformats-officedocument.drawing+xml"/>
  <Override PartName="/xl/embeddings/oleObject196.bin" ContentType="application/vnd.openxmlformats-officedocument.oleObject"/>
  <Override PartName="/xl/drawings/drawing204.xml" ContentType="application/vnd.openxmlformats-officedocument.drawing+xml"/>
  <Override PartName="/xl/embeddings/oleObject197.bin" ContentType="application/vnd.openxmlformats-officedocument.oleObject"/>
  <Override PartName="/xl/drawings/drawing205.xml" ContentType="application/vnd.openxmlformats-officedocument.drawing+xml"/>
  <Override PartName="/xl/embeddings/oleObject198.bin" ContentType="application/vnd.openxmlformats-officedocument.oleObject"/>
  <Override PartName="/xl/drawings/drawing206.xml" ContentType="application/vnd.openxmlformats-officedocument.drawing+xml"/>
  <Override PartName="/xl/embeddings/oleObject199.bin" ContentType="application/vnd.openxmlformats-officedocument.oleObject"/>
  <Override PartName="/xl/drawings/drawing207.xml" ContentType="application/vnd.openxmlformats-officedocument.drawing+xml"/>
  <Override PartName="/xl/embeddings/oleObject200.bin" ContentType="application/vnd.openxmlformats-officedocument.oleObject"/>
  <Override PartName="/xl/drawings/drawing208.xml" ContentType="application/vnd.openxmlformats-officedocument.drawing+xml"/>
  <Override PartName="/xl/embeddings/oleObject201.bin" ContentType="application/vnd.openxmlformats-officedocument.oleObject"/>
  <Override PartName="/xl/drawings/drawing209.xml" ContentType="application/vnd.openxmlformats-officedocument.drawing+xml"/>
  <Override PartName="/xl/embeddings/oleObject202.bin" ContentType="application/vnd.openxmlformats-officedocument.oleObject"/>
  <Override PartName="/xl/drawings/drawing210.xml" ContentType="application/vnd.openxmlformats-officedocument.drawing+xml"/>
  <Override PartName="/xl/embeddings/oleObject203.bin" ContentType="application/vnd.openxmlformats-officedocument.oleObject"/>
  <Override PartName="/xl/drawings/drawing211.xml" ContentType="application/vnd.openxmlformats-officedocument.drawing+xml"/>
  <Override PartName="/xl/embeddings/oleObject204.bin" ContentType="application/vnd.openxmlformats-officedocument.oleObject"/>
  <Override PartName="/xl/drawings/drawing212.xml" ContentType="application/vnd.openxmlformats-officedocument.drawing+xml"/>
  <Override PartName="/xl/embeddings/oleObject205.bin" ContentType="application/vnd.openxmlformats-officedocument.oleObject"/>
  <Override PartName="/xl/drawings/drawing213.xml" ContentType="application/vnd.openxmlformats-officedocument.drawing+xml"/>
  <Override PartName="/xl/embeddings/oleObject206.bin" ContentType="application/vnd.openxmlformats-officedocument.oleObject"/>
  <Override PartName="/xl/drawings/drawing214.xml" ContentType="application/vnd.openxmlformats-officedocument.drawing+xml"/>
  <Override PartName="/xl/embeddings/oleObject207.bin" ContentType="application/vnd.openxmlformats-officedocument.oleObject"/>
  <Override PartName="/xl/drawings/drawing215.xml" ContentType="application/vnd.openxmlformats-officedocument.drawing+xml"/>
  <Override PartName="/xl/embeddings/oleObject208.bin" ContentType="application/vnd.openxmlformats-officedocument.oleObject"/>
  <Override PartName="/xl/drawings/drawing216.xml" ContentType="application/vnd.openxmlformats-officedocument.drawing+xml"/>
  <Override PartName="/xl/embeddings/oleObject209.bin" ContentType="application/vnd.openxmlformats-officedocument.oleObject"/>
  <Override PartName="/xl/drawings/drawing217.xml" ContentType="application/vnd.openxmlformats-officedocument.drawing+xml"/>
  <Override PartName="/xl/embeddings/oleObject210.bin" ContentType="application/vnd.openxmlformats-officedocument.oleObject"/>
  <Override PartName="/xl/drawings/drawing218.xml" ContentType="application/vnd.openxmlformats-officedocument.drawing+xml"/>
  <Override PartName="/xl/embeddings/oleObject211.bin" ContentType="application/vnd.openxmlformats-officedocument.oleObject"/>
  <Override PartName="/xl/drawings/drawing219.xml" ContentType="application/vnd.openxmlformats-officedocument.drawing+xml"/>
  <Override PartName="/xl/embeddings/oleObject212.bin" ContentType="application/vnd.openxmlformats-officedocument.oleObject"/>
  <Override PartName="/xl/drawings/drawing220.xml" ContentType="application/vnd.openxmlformats-officedocument.drawing+xml"/>
  <Override PartName="/xl/embeddings/oleObject213.bin" ContentType="application/vnd.openxmlformats-officedocument.oleObject"/>
  <Override PartName="/xl/drawings/drawing221.xml" ContentType="application/vnd.openxmlformats-officedocument.drawing+xml"/>
  <Override PartName="/xl/embeddings/oleObject214.bin" ContentType="application/vnd.openxmlformats-officedocument.oleObject"/>
  <Override PartName="/xl/drawings/drawing222.xml" ContentType="application/vnd.openxmlformats-officedocument.drawing+xml"/>
  <Override PartName="/xl/embeddings/oleObject215.bin" ContentType="application/vnd.openxmlformats-officedocument.oleObject"/>
  <Override PartName="/xl/drawings/drawing223.xml" ContentType="application/vnd.openxmlformats-officedocument.drawing+xml"/>
  <Override PartName="/xl/embeddings/oleObject216.bin" ContentType="application/vnd.openxmlformats-officedocument.oleObject"/>
  <Override PartName="/xl/drawings/drawing224.xml" ContentType="application/vnd.openxmlformats-officedocument.drawing+xml"/>
  <Override PartName="/xl/embeddings/oleObject217.bin" ContentType="application/vnd.openxmlformats-officedocument.oleObject"/>
  <Override PartName="/xl/drawings/drawing225.xml" ContentType="application/vnd.openxmlformats-officedocument.drawing+xml"/>
  <Override PartName="/xl/embeddings/oleObject218.bin" ContentType="application/vnd.openxmlformats-officedocument.oleObject"/>
  <Override PartName="/xl/drawings/drawing226.xml" ContentType="application/vnd.openxmlformats-officedocument.drawing+xml"/>
  <Override PartName="/xl/embeddings/oleObject219.bin" ContentType="application/vnd.openxmlformats-officedocument.oleObject"/>
  <Override PartName="/xl/drawings/drawing227.xml" ContentType="application/vnd.openxmlformats-officedocument.drawing+xml"/>
  <Override PartName="/xl/embeddings/oleObject220.bin" ContentType="application/vnd.openxmlformats-officedocument.oleObject"/>
  <Override PartName="/xl/drawings/drawing228.xml" ContentType="application/vnd.openxmlformats-officedocument.drawing+xml"/>
  <Override PartName="/xl/embeddings/oleObject221.bin" ContentType="application/vnd.openxmlformats-officedocument.oleObject"/>
  <Override PartName="/xl/drawings/drawing229.xml" ContentType="application/vnd.openxmlformats-officedocument.drawing+xml"/>
  <Override PartName="/xl/embeddings/oleObject222.bin" ContentType="application/vnd.openxmlformats-officedocument.oleObject"/>
  <Override PartName="/xl/drawings/drawing230.xml" ContentType="application/vnd.openxmlformats-officedocument.drawing+xml"/>
  <Override PartName="/xl/embeddings/oleObject223.bin" ContentType="application/vnd.openxmlformats-officedocument.oleObject"/>
  <Override PartName="/xl/drawings/drawing231.xml" ContentType="application/vnd.openxmlformats-officedocument.drawing+xml"/>
  <Override PartName="/xl/embeddings/oleObject224.bin" ContentType="application/vnd.openxmlformats-officedocument.oleObject"/>
  <Override PartName="/xl/drawings/drawing232.xml" ContentType="application/vnd.openxmlformats-officedocument.drawing+xml"/>
  <Override PartName="/xl/embeddings/oleObject225.bin" ContentType="application/vnd.openxmlformats-officedocument.oleObject"/>
  <Override PartName="/xl/drawings/drawing233.xml" ContentType="application/vnd.openxmlformats-officedocument.drawing+xml"/>
  <Override PartName="/xl/embeddings/oleObject226.bin" ContentType="application/vnd.openxmlformats-officedocument.oleObject"/>
  <Override PartName="/xl/drawings/drawing234.xml" ContentType="application/vnd.openxmlformats-officedocument.drawing+xml"/>
  <Override PartName="/xl/embeddings/oleObject227.bin" ContentType="application/vnd.openxmlformats-officedocument.oleObject"/>
  <Override PartName="/xl/drawings/drawing235.xml" ContentType="application/vnd.openxmlformats-officedocument.drawing+xml"/>
  <Override PartName="/xl/embeddings/oleObject228.bin" ContentType="application/vnd.openxmlformats-officedocument.oleObject"/>
  <Override PartName="/xl/drawings/drawing236.xml" ContentType="application/vnd.openxmlformats-officedocument.drawing+xml"/>
  <Override PartName="/xl/embeddings/oleObject229.bin" ContentType="application/vnd.openxmlformats-officedocument.oleObject"/>
  <Override PartName="/xl/drawings/drawing237.xml" ContentType="application/vnd.openxmlformats-officedocument.drawing+xml"/>
  <Override PartName="/xl/embeddings/oleObject230.bin" ContentType="application/vnd.openxmlformats-officedocument.oleObject"/>
  <Override PartName="/xl/drawings/drawing238.xml" ContentType="application/vnd.openxmlformats-officedocument.drawing+xml"/>
  <Override PartName="/xl/embeddings/oleObject231.bin" ContentType="application/vnd.openxmlformats-officedocument.oleObject"/>
  <Override PartName="/xl/drawings/drawing239.xml" ContentType="application/vnd.openxmlformats-officedocument.drawing+xml"/>
  <Override PartName="/xl/embeddings/oleObject232.bin" ContentType="application/vnd.openxmlformats-officedocument.oleObject"/>
  <Override PartName="/xl/drawings/drawing240.xml" ContentType="application/vnd.openxmlformats-officedocument.drawing+xml"/>
  <Override PartName="/xl/embeddings/oleObject233.bin" ContentType="application/vnd.openxmlformats-officedocument.oleObject"/>
  <Override PartName="/xl/drawings/drawing241.xml" ContentType="application/vnd.openxmlformats-officedocument.drawing+xml"/>
  <Override PartName="/xl/embeddings/oleObject234.bin" ContentType="application/vnd.openxmlformats-officedocument.oleObject"/>
  <Override PartName="/xl/drawings/drawing242.xml" ContentType="application/vnd.openxmlformats-officedocument.drawing+xml"/>
  <Override PartName="/xl/embeddings/oleObject235.bin" ContentType="application/vnd.openxmlformats-officedocument.oleObject"/>
  <Override PartName="/xl/drawings/drawing243.xml" ContentType="application/vnd.openxmlformats-officedocument.drawing+xml"/>
  <Override PartName="/xl/embeddings/oleObject236.bin" ContentType="application/vnd.openxmlformats-officedocument.oleObject"/>
  <Override PartName="/xl/drawings/drawing244.xml" ContentType="application/vnd.openxmlformats-officedocument.drawing+xml"/>
  <Override PartName="/xl/embeddings/oleObject237.bin" ContentType="application/vnd.openxmlformats-officedocument.oleObject"/>
  <Override PartName="/xl/drawings/drawing245.xml" ContentType="application/vnd.openxmlformats-officedocument.drawing+xml"/>
  <Override PartName="/xl/embeddings/oleObject238.bin" ContentType="application/vnd.openxmlformats-officedocument.oleObject"/>
  <Override PartName="/xl/drawings/drawing246.xml" ContentType="application/vnd.openxmlformats-officedocument.drawing+xml"/>
  <Override PartName="/xl/embeddings/oleObject239.bin" ContentType="application/vnd.openxmlformats-officedocument.oleObject"/>
  <Override PartName="/xl/drawings/drawing247.xml" ContentType="application/vnd.openxmlformats-officedocument.drawing+xml"/>
  <Override PartName="/xl/embeddings/oleObject240.bin" ContentType="application/vnd.openxmlformats-officedocument.oleObject"/>
  <Override PartName="/xl/drawings/drawing248.xml" ContentType="application/vnd.openxmlformats-officedocument.drawing+xml"/>
  <Override PartName="/xl/embeddings/oleObject241.bin" ContentType="application/vnd.openxmlformats-officedocument.oleObject"/>
  <Override PartName="/xl/drawings/drawing249.xml" ContentType="application/vnd.openxmlformats-officedocument.drawing+xml"/>
  <Override PartName="/xl/embeddings/oleObject242.bin" ContentType="application/vnd.openxmlformats-officedocument.oleObject"/>
  <Override PartName="/xl/drawings/drawing250.xml" ContentType="application/vnd.openxmlformats-officedocument.drawing+xml"/>
  <Override PartName="/xl/embeddings/oleObject243.bin" ContentType="application/vnd.openxmlformats-officedocument.oleObject"/>
  <Override PartName="/xl/drawings/drawing251.xml" ContentType="application/vnd.openxmlformats-officedocument.drawing+xml"/>
  <Override PartName="/xl/embeddings/oleObject244.bin" ContentType="application/vnd.openxmlformats-officedocument.oleObject"/>
  <Override PartName="/xl/drawings/drawing252.xml" ContentType="application/vnd.openxmlformats-officedocument.drawing+xml"/>
  <Override PartName="/xl/embeddings/oleObject245.bin" ContentType="application/vnd.openxmlformats-officedocument.oleObject"/>
  <Override PartName="/xl/drawings/drawing253.xml" ContentType="application/vnd.openxmlformats-officedocument.drawing+xml"/>
  <Override PartName="/xl/embeddings/oleObject246.bin" ContentType="application/vnd.openxmlformats-officedocument.oleObject"/>
  <Override PartName="/xl/drawings/drawing254.xml" ContentType="application/vnd.openxmlformats-officedocument.drawing+xml"/>
  <Override PartName="/xl/embeddings/oleObject247.bin" ContentType="application/vnd.openxmlformats-officedocument.oleObject"/>
  <Override PartName="/xl/drawings/drawing255.xml" ContentType="application/vnd.openxmlformats-officedocument.drawing+xml"/>
  <Override PartName="/xl/embeddings/oleObject248.bin" ContentType="application/vnd.openxmlformats-officedocument.oleObject"/>
  <Override PartName="/xl/drawings/drawing256.xml" ContentType="application/vnd.openxmlformats-officedocument.drawing+xml"/>
  <Override PartName="/xl/embeddings/oleObject249.bin" ContentType="application/vnd.openxmlformats-officedocument.oleObject"/>
  <Override PartName="/xl/drawings/drawing257.xml" ContentType="application/vnd.openxmlformats-officedocument.drawing+xml"/>
  <Override PartName="/xl/embeddings/oleObject250.bin" ContentType="application/vnd.openxmlformats-officedocument.oleObject"/>
  <Override PartName="/xl/drawings/drawing258.xml" ContentType="application/vnd.openxmlformats-officedocument.drawing+xml"/>
  <Override PartName="/xl/embeddings/oleObject251.bin" ContentType="application/vnd.openxmlformats-officedocument.oleObject"/>
  <Override PartName="/xl/drawings/drawing259.xml" ContentType="application/vnd.openxmlformats-officedocument.drawing+xml"/>
  <Override PartName="/xl/embeddings/oleObject252.bin" ContentType="application/vnd.openxmlformats-officedocument.oleObject"/>
  <Override PartName="/xl/drawings/drawing260.xml" ContentType="application/vnd.openxmlformats-officedocument.drawing+xml"/>
  <Override PartName="/xl/embeddings/oleObject253.bin" ContentType="application/vnd.openxmlformats-officedocument.oleObject"/>
  <Override PartName="/xl/drawings/drawing261.xml" ContentType="application/vnd.openxmlformats-officedocument.drawing+xml"/>
  <Override PartName="/xl/embeddings/oleObject254.bin" ContentType="application/vnd.openxmlformats-officedocument.oleObject"/>
  <Override PartName="/xl/drawings/drawing262.xml" ContentType="application/vnd.openxmlformats-officedocument.drawing+xml"/>
  <Override PartName="/xl/embeddings/oleObject255.bin" ContentType="application/vnd.openxmlformats-officedocument.oleObject"/>
  <Override PartName="/xl/drawings/drawing263.xml" ContentType="application/vnd.openxmlformats-officedocument.drawing+xml"/>
  <Override PartName="/xl/embeddings/oleObject256.bin" ContentType="application/vnd.openxmlformats-officedocument.oleObject"/>
  <Override PartName="/xl/drawings/drawing264.xml" ContentType="application/vnd.openxmlformats-officedocument.drawing+xml"/>
  <Override PartName="/xl/embeddings/oleObject257.bin" ContentType="application/vnd.openxmlformats-officedocument.oleObject"/>
  <Override PartName="/xl/drawings/drawing265.xml" ContentType="application/vnd.openxmlformats-officedocument.drawing+xml"/>
  <Override PartName="/xl/embeddings/oleObject258.bin" ContentType="application/vnd.openxmlformats-officedocument.oleObject"/>
  <Override PartName="/xl/drawings/drawing266.xml" ContentType="application/vnd.openxmlformats-officedocument.drawing+xml"/>
  <Override PartName="/xl/embeddings/oleObject259.bin" ContentType="application/vnd.openxmlformats-officedocument.oleObject"/>
  <Override PartName="/xl/drawings/drawing267.xml" ContentType="application/vnd.openxmlformats-officedocument.drawing+xml"/>
  <Override PartName="/xl/embeddings/oleObject260.bin" ContentType="application/vnd.openxmlformats-officedocument.oleObject"/>
  <Override PartName="/xl/drawings/drawing268.xml" ContentType="application/vnd.openxmlformats-officedocument.drawing+xml"/>
  <Override PartName="/xl/embeddings/oleObject261.bin" ContentType="application/vnd.openxmlformats-officedocument.oleObject"/>
  <Override PartName="/xl/drawings/drawing269.xml" ContentType="application/vnd.openxmlformats-officedocument.drawing+xml"/>
  <Override PartName="/xl/embeddings/oleObject262.bin" ContentType="application/vnd.openxmlformats-officedocument.oleObject"/>
  <Override PartName="/xl/drawings/drawing270.xml" ContentType="application/vnd.openxmlformats-officedocument.drawing+xml"/>
  <Override PartName="/xl/embeddings/oleObject263.bin" ContentType="application/vnd.openxmlformats-officedocument.oleObject"/>
  <Override PartName="/xl/drawings/drawing271.xml" ContentType="application/vnd.openxmlformats-officedocument.drawing+xml"/>
  <Override PartName="/xl/embeddings/oleObject264.bin" ContentType="application/vnd.openxmlformats-officedocument.oleObject"/>
  <Override PartName="/xl/drawings/drawing272.xml" ContentType="application/vnd.openxmlformats-officedocument.drawing+xml"/>
  <Override PartName="/xl/embeddings/oleObject265.bin" ContentType="application/vnd.openxmlformats-officedocument.oleObject"/>
  <Override PartName="/xl/drawings/drawing273.xml" ContentType="application/vnd.openxmlformats-officedocument.drawing+xml"/>
  <Override PartName="/xl/embeddings/oleObject266.bin" ContentType="application/vnd.openxmlformats-officedocument.oleObject"/>
  <Override PartName="/xl/drawings/drawing274.xml" ContentType="application/vnd.openxmlformats-officedocument.drawing+xml"/>
  <Override PartName="/xl/embeddings/oleObject267.bin" ContentType="application/vnd.openxmlformats-officedocument.oleObject"/>
  <Override PartName="/xl/drawings/drawing275.xml" ContentType="application/vnd.openxmlformats-officedocument.drawing+xml"/>
  <Override PartName="/xl/embeddings/oleObject268.bin" ContentType="application/vnd.openxmlformats-officedocument.oleObject"/>
  <Override PartName="/xl/drawings/drawing276.xml" ContentType="application/vnd.openxmlformats-officedocument.drawing+xml"/>
  <Override PartName="/xl/embeddings/oleObject269.bin" ContentType="application/vnd.openxmlformats-officedocument.oleObject"/>
  <Override PartName="/xl/drawings/drawing277.xml" ContentType="application/vnd.openxmlformats-officedocument.drawing+xml"/>
  <Override PartName="/xl/embeddings/oleObject270.bin" ContentType="application/vnd.openxmlformats-officedocument.oleObject"/>
  <Override PartName="/xl/drawings/drawing278.xml" ContentType="application/vnd.openxmlformats-officedocument.drawing+xml"/>
  <Override PartName="/xl/embeddings/oleObject271.bin" ContentType="application/vnd.openxmlformats-officedocument.oleObject"/>
  <Override PartName="/xl/drawings/drawing279.xml" ContentType="application/vnd.openxmlformats-officedocument.drawing+xml"/>
  <Override PartName="/xl/embeddings/oleObject272.bin" ContentType="application/vnd.openxmlformats-officedocument.oleObject"/>
  <Override PartName="/xl/drawings/drawing280.xml" ContentType="application/vnd.openxmlformats-officedocument.drawing+xml"/>
  <Override PartName="/xl/embeddings/oleObject273.bin" ContentType="application/vnd.openxmlformats-officedocument.oleObject"/>
  <Override PartName="/xl/drawings/drawing281.xml" ContentType="application/vnd.openxmlformats-officedocument.drawing+xml"/>
  <Override PartName="/xl/embeddings/oleObject274.bin" ContentType="application/vnd.openxmlformats-officedocument.oleObject"/>
  <Override PartName="/xl/drawings/drawing282.xml" ContentType="application/vnd.openxmlformats-officedocument.drawing+xml"/>
  <Override PartName="/xl/embeddings/oleObject275.bin" ContentType="application/vnd.openxmlformats-officedocument.oleObject"/>
  <Override PartName="/xl/drawings/drawing283.xml" ContentType="application/vnd.openxmlformats-officedocument.drawing+xml"/>
  <Override PartName="/xl/embeddings/oleObject276.bin" ContentType="application/vnd.openxmlformats-officedocument.oleObject"/>
  <Override PartName="/xl/drawings/drawing284.xml" ContentType="application/vnd.openxmlformats-officedocument.drawing+xml"/>
  <Override PartName="/xl/embeddings/oleObject277.bin" ContentType="application/vnd.openxmlformats-officedocument.oleObject"/>
  <Override PartName="/xl/drawings/drawing285.xml" ContentType="application/vnd.openxmlformats-officedocument.drawing+xml"/>
  <Override PartName="/xl/embeddings/oleObject278.bin" ContentType="application/vnd.openxmlformats-officedocument.oleObject"/>
  <Override PartName="/xl/drawings/drawing286.xml" ContentType="application/vnd.openxmlformats-officedocument.drawing+xml"/>
  <Override PartName="/xl/embeddings/oleObject279.bin" ContentType="application/vnd.openxmlformats-officedocument.oleObject"/>
  <Override PartName="/xl/drawings/drawing287.xml" ContentType="application/vnd.openxmlformats-officedocument.drawing+xml"/>
  <Override PartName="/xl/embeddings/oleObject280.bin" ContentType="application/vnd.openxmlformats-officedocument.oleObject"/>
  <Override PartName="/xl/drawings/drawing288.xml" ContentType="application/vnd.openxmlformats-officedocument.drawing+xml"/>
  <Override PartName="/xl/embeddings/oleObject281.bin" ContentType="application/vnd.openxmlformats-officedocument.oleObject"/>
  <Override PartName="/xl/drawings/drawing289.xml" ContentType="application/vnd.openxmlformats-officedocument.drawing+xml"/>
  <Override PartName="/xl/embeddings/oleObject282.bin" ContentType="application/vnd.openxmlformats-officedocument.oleObject"/>
  <Override PartName="/xl/drawings/drawing290.xml" ContentType="application/vnd.openxmlformats-officedocument.drawing+xml"/>
  <Override PartName="/xl/embeddings/oleObject283.bin" ContentType="application/vnd.openxmlformats-officedocument.oleObject"/>
  <Override PartName="/xl/drawings/drawing291.xml" ContentType="application/vnd.openxmlformats-officedocument.drawing+xml"/>
  <Override PartName="/xl/embeddings/oleObject284.bin" ContentType="application/vnd.openxmlformats-officedocument.oleObject"/>
  <Override PartName="/xl/drawings/drawing292.xml" ContentType="application/vnd.openxmlformats-officedocument.drawing+xml"/>
  <Override PartName="/xl/embeddings/oleObject285.bin" ContentType="application/vnd.openxmlformats-officedocument.oleObject"/>
  <Override PartName="/xl/drawings/drawing293.xml" ContentType="application/vnd.openxmlformats-officedocument.drawing+xml"/>
  <Override PartName="/xl/embeddings/oleObject286.bin" ContentType="application/vnd.openxmlformats-officedocument.oleObject"/>
  <Override PartName="/xl/drawings/drawing294.xml" ContentType="application/vnd.openxmlformats-officedocument.drawing+xml"/>
  <Override PartName="/xl/embeddings/oleObject287.bin" ContentType="application/vnd.openxmlformats-officedocument.oleObject"/>
  <Override PartName="/xl/drawings/drawing295.xml" ContentType="application/vnd.openxmlformats-officedocument.drawing+xml"/>
  <Override PartName="/xl/embeddings/oleObject288.bin" ContentType="application/vnd.openxmlformats-officedocument.oleObject"/>
  <Override PartName="/xl/drawings/drawing296.xml" ContentType="application/vnd.openxmlformats-officedocument.drawing+xml"/>
  <Override PartName="/xl/embeddings/oleObject289.bin" ContentType="application/vnd.openxmlformats-officedocument.oleObject"/>
  <Override PartName="/xl/drawings/drawing297.xml" ContentType="application/vnd.openxmlformats-officedocument.drawing+xml"/>
  <Override PartName="/xl/embeddings/oleObject290.bin" ContentType="application/vnd.openxmlformats-officedocument.oleObject"/>
  <Override PartName="/xl/drawings/drawing298.xml" ContentType="application/vnd.openxmlformats-officedocument.drawing+xml"/>
  <Override PartName="/xl/embeddings/oleObject291.bin" ContentType="application/vnd.openxmlformats-officedocument.oleObject"/>
  <Override PartName="/xl/drawings/drawing299.xml" ContentType="application/vnd.openxmlformats-officedocument.drawing+xml"/>
  <Override PartName="/xl/embeddings/oleObject292.bin" ContentType="application/vnd.openxmlformats-officedocument.oleObject"/>
  <Override PartName="/xl/drawings/drawing300.xml" ContentType="application/vnd.openxmlformats-officedocument.drawing+xml"/>
  <Override PartName="/xl/embeddings/oleObject293.bin" ContentType="application/vnd.openxmlformats-officedocument.oleObject"/>
  <Override PartName="/xl/drawings/drawing301.xml" ContentType="application/vnd.openxmlformats-officedocument.drawing+xml"/>
  <Override PartName="/xl/embeddings/oleObject294.bin" ContentType="application/vnd.openxmlformats-officedocument.oleObject"/>
  <Override PartName="/xl/drawings/drawing302.xml" ContentType="application/vnd.openxmlformats-officedocument.drawing+xml"/>
  <Override PartName="/xl/embeddings/oleObject295.bin" ContentType="application/vnd.openxmlformats-officedocument.oleObject"/>
  <Override PartName="/xl/drawings/drawing303.xml" ContentType="application/vnd.openxmlformats-officedocument.drawing+xml"/>
  <Override PartName="/xl/embeddings/oleObject296.bin" ContentType="application/vnd.openxmlformats-officedocument.oleObject"/>
  <Override PartName="/xl/drawings/drawing304.xml" ContentType="application/vnd.openxmlformats-officedocument.drawing+xml"/>
  <Override PartName="/xl/embeddings/oleObject297.bin" ContentType="application/vnd.openxmlformats-officedocument.oleObject"/>
  <Override PartName="/xl/drawings/drawing305.xml" ContentType="application/vnd.openxmlformats-officedocument.drawing+xml"/>
  <Override PartName="/xl/embeddings/oleObject298.bin" ContentType="application/vnd.openxmlformats-officedocument.oleObject"/>
  <Override PartName="/xl/drawings/drawing306.xml" ContentType="application/vnd.openxmlformats-officedocument.drawing+xml"/>
  <Override PartName="/xl/embeddings/oleObject299.bin" ContentType="application/vnd.openxmlformats-officedocument.oleObject"/>
  <Override PartName="/xl/drawings/drawing307.xml" ContentType="application/vnd.openxmlformats-officedocument.drawing+xml"/>
  <Override PartName="/xl/embeddings/oleObject300.bin" ContentType="application/vnd.openxmlformats-officedocument.oleObject"/>
  <Override PartName="/xl/drawings/drawing308.xml" ContentType="application/vnd.openxmlformats-officedocument.drawing+xml"/>
  <Override PartName="/xl/embeddings/oleObject301.bin" ContentType="application/vnd.openxmlformats-officedocument.oleObject"/>
  <Override PartName="/xl/drawings/drawing309.xml" ContentType="application/vnd.openxmlformats-officedocument.drawing+xml"/>
  <Override PartName="/xl/embeddings/oleObject302.bin" ContentType="application/vnd.openxmlformats-officedocument.oleObject"/>
  <Override PartName="/xl/drawings/drawing310.xml" ContentType="application/vnd.openxmlformats-officedocument.drawing+xml"/>
  <Override PartName="/xl/embeddings/oleObject303.bin" ContentType="application/vnd.openxmlformats-officedocument.oleObject"/>
  <Override PartName="/xl/drawings/drawing311.xml" ContentType="application/vnd.openxmlformats-officedocument.drawing+xml"/>
  <Override PartName="/xl/embeddings/oleObject304.bin" ContentType="application/vnd.openxmlformats-officedocument.oleObject"/>
  <Override PartName="/xl/drawings/drawing312.xml" ContentType="application/vnd.openxmlformats-officedocument.drawing+xml"/>
  <Override PartName="/xl/embeddings/oleObject305.bin" ContentType="application/vnd.openxmlformats-officedocument.oleObject"/>
  <Override PartName="/xl/drawings/drawing313.xml" ContentType="application/vnd.openxmlformats-officedocument.drawing+xml"/>
  <Override PartName="/xl/embeddings/oleObject306.bin" ContentType="application/vnd.openxmlformats-officedocument.oleObject"/>
  <Override PartName="/xl/drawings/drawing314.xml" ContentType="application/vnd.openxmlformats-officedocument.drawing+xml"/>
  <Override PartName="/xl/embeddings/oleObject307.bin" ContentType="application/vnd.openxmlformats-officedocument.oleObject"/>
  <Override PartName="/xl/drawings/drawing315.xml" ContentType="application/vnd.openxmlformats-officedocument.drawing+xml"/>
  <Override PartName="/xl/embeddings/oleObject308.bin" ContentType="application/vnd.openxmlformats-officedocument.oleObject"/>
  <Override PartName="/xl/drawings/drawing316.xml" ContentType="application/vnd.openxmlformats-officedocument.drawing+xml"/>
  <Override PartName="/xl/embeddings/oleObject309.bin" ContentType="application/vnd.openxmlformats-officedocument.oleObject"/>
  <Override PartName="/xl/drawings/drawing317.xml" ContentType="application/vnd.openxmlformats-officedocument.drawing+xml"/>
  <Override PartName="/xl/embeddings/oleObject310.bin" ContentType="application/vnd.openxmlformats-officedocument.oleObject"/>
  <Override PartName="/xl/drawings/drawing318.xml" ContentType="application/vnd.openxmlformats-officedocument.drawing+xml"/>
  <Override PartName="/xl/embeddings/oleObject311.bin" ContentType="application/vnd.openxmlformats-officedocument.oleObject"/>
  <Override PartName="/xl/drawings/drawing319.xml" ContentType="application/vnd.openxmlformats-officedocument.drawing+xml"/>
  <Override PartName="/xl/embeddings/oleObject312.bin" ContentType="application/vnd.openxmlformats-officedocument.oleObject"/>
  <Override PartName="/xl/drawings/drawing320.xml" ContentType="application/vnd.openxmlformats-officedocument.drawing+xml"/>
  <Override PartName="/xl/embeddings/oleObject313.bin" ContentType="application/vnd.openxmlformats-officedocument.oleObject"/>
  <Override PartName="/xl/drawings/drawing321.xml" ContentType="application/vnd.openxmlformats-officedocument.drawing+xml"/>
  <Override PartName="/xl/embeddings/oleObject314.bin" ContentType="application/vnd.openxmlformats-officedocument.oleObject"/>
  <Override PartName="/xl/drawings/drawing322.xml" ContentType="application/vnd.openxmlformats-officedocument.drawing+xml"/>
  <Override PartName="/xl/embeddings/oleObject315.bin" ContentType="application/vnd.openxmlformats-officedocument.oleObject"/>
  <Override PartName="/xl/drawings/drawing323.xml" ContentType="application/vnd.openxmlformats-officedocument.drawing+xml"/>
  <Override PartName="/xl/embeddings/oleObject316.bin" ContentType="application/vnd.openxmlformats-officedocument.oleObject"/>
  <Override PartName="/xl/drawings/drawing324.xml" ContentType="application/vnd.openxmlformats-officedocument.drawing+xml"/>
  <Override PartName="/xl/embeddings/oleObject317.bin" ContentType="application/vnd.openxmlformats-officedocument.oleObject"/>
  <Override PartName="/xl/drawings/drawing325.xml" ContentType="application/vnd.openxmlformats-officedocument.drawing+xml"/>
  <Override PartName="/xl/embeddings/oleObject318.bin" ContentType="application/vnd.openxmlformats-officedocument.oleObject"/>
  <Override PartName="/xl/drawings/drawing326.xml" ContentType="application/vnd.openxmlformats-officedocument.drawing+xml"/>
  <Override PartName="/xl/embeddings/oleObject319.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bookViews>
    <workbookView xWindow="0" yWindow="0" windowWidth="16290" windowHeight="5550" tabRatio="879"/>
  </bookViews>
  <sheets>
    <sheet name="PORTADA" sheetId="211" r:id="rId1"/>
    <sheet name="ACLARACION" sheetId="372" r:id="rId2"/>
    <sheet name="INDICE" sheetId="5" r:id="rId3"/>
    <sheet name="MANO DE OBRA" sheetId="2" r:id="rId4"/>
    <sheet name="EQUIPOS" sheetId="3" r:id="rId5"/>
    <sheet name="MATERIALES" sheetId="4" r:id="rId6"/>
    <sheet name="TRANSPORTE" sheetId="8" r:id="rId7"/>
    <sheet name="MINFRA-MN-IN-10-FR-1" sheetId="374" r:id="rId8"/>
    <sheet name="200.1" sheetId="7" r:id="rId9"/>
    <sheet name="200.2" sheetId="9" r:id="rId10"/>
    <sheet name="201.1" sheetId="12" r:id="rId11"/>
    <sheet name="201.2" sheetId="14" r:id="rId12"/>
    <sheet name="201.3" sheetId="15" r:id="rId13"/>
    <sheet name="201.4" sheetId="16" r:id="rId14"/>
    <sheet name="201.5" sheetId="17" r:id="rId15"/>
    <sheet name="201.6" sheetId="18" r:id="rId16"/>
    <sheet name="201.7" sheetId="19" r:id="rId17"/>
    <sheet name="201.8" sheetId="20" r:id="rId18"/>
    <sheet name="201.9" sheetId="21" r:id="rId19"/>
    <sheet name="201.10" sheetId="22" r:id="rId20"/>
    <sheet name="201.11" sheetId="23" r:id="rId21"/>
    <sheet name="201.12" sheetId="24" r:id="rId22"/>
    <sheet name="201.13" sheetId="25" r:id="rId23"/>
    <sheet name="201.14" sheetId="26" r:id="rId24"/>
    <sheet name="201.15" sheetId="27" r:id="rId25"/>
    <sheet name="201.16" sheetId="28" r:id="rId26"/>
    <sheet name="201.17" sheetId="29" r:id="rId27"/>
    <sheet name="201.18" sheetId="30" r:id="rId28"/>
    <sheet name="201.19" sheetId="31" r:id="rId29"/>
    <sheet name="201.20" sheetId="32" r:id="rId30"/>
    <sheet name="201.21" sheetId="33" r:id="rId31"/>
    <sheet name="203.1" sheetId="34" r:id="rId32"/>
    <sheet name="203.2" sheetId="36" r:id="rId33"/>
    <sheet name="203.3" sheetId="37" r:id="rId34"/>
    <sheet name="203.4" sheetId="38" r:id="rId35"/>
    <sheet name="203.5" sheetId="39" r:id="rId36"/>
    <sheet name="203.6" sheetId="40" r:id="rId37"/>
    <sheet name="203.7" sheetId="41" r:id="rId38"/>
    <sheet name="203.8" sheetId="42" r:id="rId39"/>
    <sheet name="203.9" sheetId="43" r:id="rId40"/>
    <sheet name="203.10" sheetId="44" r:id="rId41"/>
    <sheet name="203.11" sheetId="45" r:id="rId42"/>
    <sheet name="203.12" sheetId="35" r:id="rId43"/>
    <sheet name="210.1.1" sheetId="46" r:id="rId44"/>
    <sheet name="210.1.2" sheetId="47" r:id="rId45"/>
    <sheet name="210.2.1" sheetId="48" r:id="rId46"/>
    <sheet name="210.2.2" sheetId="49" r:id="rId47"/>
    <sheet name="210.2.3" sheetId="50" r:id="rId48"/>
    <sheet name="210.2.4" sheetId="51" r:id="rId49"/>
    <sheet name="211.1" sheetId="52" r:id="rId50"/>
    <sheet name="220.1" sheetId="53" r:id="rId51"/>
    <sheet name="221.1" sheetId="54" r:id="rId52"/>
    <sheet name="221.2" sheetId="55" r:id="rId53"/>
    <sheet name="223.1" sheetId="56" r:id="rId54"/>
    <sheet name="223.2" sheetId="58" r:id="rId55"/>
    <sheet name="223.3.1" sheetId="59" r:id="rId56"/>
    <sheet name="223.3.2" sheetId="60" r:id="rId57"/>
    <sheet name="223.3.3" sheetId="61" r:id="rId58"/>
    <sheet name="230.1" sheetId="57" r:id="rId59"/>
    <sheet name="231.1" sheetId="63" r:id="rId60"/>
    <sheet name="232.1" sheetId="64" r:id="rId61"/>
    <sheet name="233.1" sheetId="65" r:id="rId62"/>
    <sheet name="233.10" sheetId="66" r:id="rId63"/>
    <sheet name="234.1" sheetId="67" r:id="rId64"/>
    <sheet name="235.1" sheetId="68" r:id="rId65"/>
    <sheet name="235.10" sheetId="69" r:id="rId66"/>
    <sheet name="235.11" sheetId="70" r:id="rId67"/>
    <sheet name="236.1" sheetId="71" r:id="rId68"/>
    <sheet name="236.10" sheetId="72" r:id="rId69"/>
    <sheet name="236.11" sheetId="73" r:id="rId70"/>
    <sheet name="310.1" sheetId="74" r:id="rId71"/>
    <sheet name="311.1" sheetId="75" r:id="rId72"/>
    <sheet name="312.1" sheetId="76" r:id="rId73"/>
    <sheet name="312.2" sheetId="77" r:id="rId74"/>
    <sheet name="312.3" sheetId="78" r:id="rId75"/>
    <sheet name="312.4" sheetId="79" r:id="rId76"/>
    <sheet name="320.1" sheetId="80" r:id="rId77"/>
    <sheet name="320.2" sheetId="81" r:id="rId78"/>
    <sheet name="320.3" sheetId="82" r:id="rId79"/>
    <sheet name="320.4" sheetId="83" r:id="rId80"/>
    <sheet name="320.5" sheetId="84" r:id="rId81"/>
    <sheet name="320.6" sheetId="85" r:id="rId82"/>
    <sheet name="330.1" sheetId="86" r:id="rId83"/>
    <sheet name="330.2" sheetId="87" r:id="rId84"/>
    <sheet name="330.3" sheetId="88" r:id="rId85"/>
    <sheet name="330.4" sheetId="89" r:id="rId86"/>
    <sheet name="330.5" sheetId="90" r:id="rId87"/>
    <sheet name="330.6" sheetId="91" r:id="rId88"/>
    <sheet name="340.1" sheetId="92" r:id="rId89"/>
    <sheet name="340.2" sheetId="94" r:id="rId90"/>
    <sheet name="340.3" sheetId="95" r:id="rId91"/>
    <sheet name="350.1" sheetId="96" r:id="rId92"/>
    <sheet name="350.2" sheetId="97" r:id="rId93"/>
    <sheet name="350.3" sheetId="98" r:id="rId94"/>
    <sheet name="350.4" sheetId="99" r:id="rId95"/>
    <sheet name="350.10" sheetId="100" r:id="rId96"/>
    <sheet name="350.11" sheetId="101" r:id="rId97"/>
    <sheet name="350.12" sheetId="102" r:id="rId98"/>
    <sheet name="350.13" sheetId="103" r:id="rId99"/>
    <sheet name="350.14" sheetId="104" r:id="rId100"/>
    <sheet name="351.1" sheetId="105" r:id="rId101"/>
    <sheet name="351.2" sheetId="106" r:id="rId102"/>
    <sheet name="351.10" sheetId="107" r:id="rId103"/>
    <sheet name="351.11" sheetId="108" r:id="rId104"/>
    <sheet name="351.12" sheetId="109" r:id="rId105"/>
    <sheet name="410.1" sheetId="110" r:id="rId106"/>
    <sheet name="410.2" sheetId="111" r:id="rId107"/>
    <sheet name="410.3" sheetId="112" r:id="rId108"/>
    <sheet name="411.1" sheetId="113" r:id="rId109"/>
    <sheet name="411.2" sheetId="114" r:id="rId110"/>
    <sheet name="411.3" sheetId="116" r:id="rId111"/>
    <sheet name="411.4" sheetId="115" r:id="rId112"/>
    <sheet name="413.1" sheetId="117" r:id="rId113"/>
    <sheet name="413.2" sheetId="118" r:id="rId114"/>
    <sheet name="413.3" sheetId="119" r:id="rId115"/>
    <sheet name="414.1" sheetId="120" r:id="rId116"/>
    <sheet name="414.2" sheetId="121" r:id="rId117"/>
    <sheet name="414.3" sheetId="122" r:id="rId118"/>
    <sheet name="414.4" sheetId="124" r:id="rId119"/>
    <sheet name="414.5" sheetId="123" r:id="rId120"/>
    <sheet name="414.6" sheetId="125" r:id="rId121"/>
    <sheet name="415.1" sheetId="126" r:id="rId122"/>
    <sheet name="420.1" sheetId="127" r:id="rId123"/>
    <sheet name="420.2 " sheetId="129" r:id="rId124"/>
    <sheet name="420.3" sheetId="208" r:id="rId125"/>
    <sheet name="421.1" sheetId="128" r:id="rId126"/>
    <sheet name="421.2" sheetId="130" r:id="rId127"/>
    <sheet name="421.3" sheetId="131" r:id="rId128"/>
    <sheet name="421.4" sheetId="132" r:id="rId129"/>
    <sheet name="430.1.1" sheetId="133" r:id="rId130"/>
    <sheet name="430.1.2" sheetId="134" r:id="rId131"/>
    <sheet name="430.2.1" sheetId="135" r:id="rId132"/>
    <sheet name="430.2.2" sheetId="136" r:id="rId133"/>
    <sheet name="431.1.1" sheetId="137" r:id="rId134"/>
    <sheet name="431.1.2" sheetId="138" r:id="rId135"/>
    <sheet name="431.2.1" sheetId="139" r:id="rId136"/>
    <sheet name="431.2.2" sheetId="209" r:id="rId137"/>
    <sheet name="432.1" sheetId="140" r:id="rId138"/>
    <sheet name="432.2" sheetId="141" r:id="rId139"/>
    <sheet name="433.1" sheetId="142" r:id="rId140"/>
    <sheet name="433.2" sheetId="149" r:id="rId141"/>
    <sheet name="433.3" sheetId="148" r:id="rId142"/>
    <sheet name="433.4" sheetId="147" r:id="rId143"/>
    <sheet name="433.5" sheetId="146" r:id="rId144"/>
    <sheet name="433.6" sheetId="145" r:id="rId145"/>
    <sheet name="433.7" sheetId="144" r:id="rId146"/>
    <sheet name="433.8" sheetId="143" r:id="rId147"/>
    <sheet name="440.1" sheetId="150" r:id="rId148"/>
    <sheet name="440.2" sheetId="154" r:id="rId149"/>
    <sheet name="440.3" sheetId="155" r:id="rId150"/>
    <sheet name="440.4" sheetId="157" r:id="rId151"/>
    <sheet name="441.1" sheetId="158" r:id="rId152"/>
    <sheet name="441.2" sheetId="160" r:id="rId153"/>
    <sheet name="441.3" sheetId="162" r:id="rId154"/>
    <sheet name="441.4" sheetId="164" r:id="rId155"/>
    <sheet name="450.1" sheetId="165" r:id="rId156"/>
    <sheet name="450.2" sheetId="168" r:id="rId157"/>
    <sheet name="450.3" sheetId="170" r:id="rId158"/>
    <sheet name="450.4" sheetId="172" r:id="rId159"/>
    <sheet name="450.5" sheetId="174" r:id="rId160"/>
    <sheet name="450.6" sheetId="176" r:id="rId161"/>
    <sheet name="450.7" sheetId="171" r:id="rId162"/>
    <sheet name="450.8" sheetId="178" r:id="rId163"/>
    <sheet name="450.10" sheetId="179" r:id="rId164"/>
    <sheet name="450.11" sheetId="180" r:id="rId165"/>
    <sheet name="450.12" sheetId="177" r:id="rId166"/>
    <sheet name="451.1" sheetId="181" r:id="rId167"/>
    <sheet name="451.2" sheetId="182" r:id="rId168"/>
    <sheet name="451.3" sheetId="183" r:id="rId169"/>
    <sheet name="451.4" sheetId="184" r:id="rId170"/>
    <sheet name="452.1" sheetId="185" r:id="rId171"/>
    <sheet name="452.2" sheetId="186" r:id="rId172"/>
    <sheet name="452.3" sheetId="188" r:id="rId173"/>
    <sheet name="452.4" sheetId="187" r:id="rId174"/>
    <sheet name="453.1" sheetId="189" r:id="rId175"/>
    <sheet name="460.1" sheetId="190" r:id="rId176"/>
    <sheet name="460.2" sheetId="191" r:id="rId177"/>
    <sheet name="461.1" sheetId="192" r:id="rId178"/>
    <sheet name="461.2" sheetId="193" r:id="rId179"/>
    <sheet name="462.1.1" sheetId="212" r:id="rId180"/>
    <sheet name="462.1.2" sheetId="213" r:id="rId181"/>
    <sheet name="462.2.1" sheetId="214" r:id="rId182"/>
    <sheet name="462.2.2" sheetId="215" r:id="rId183"/>
    <sheet name="464.1" sheetId="216" r:id="rId184"/>
    <sheet name="465.1" sheetId="217" r:id="rId185"/>
    <sheet name="465.2" sheetId="218" r:id="rId186"/>
    <sheet name="466.1" sheetId="219" r:id="rId187"/>
    <sheet name="466.2" sheetId="220" r:id="rId188"/>
    <sheet name="500.1" sheetId="207" r:id="rId189"/>
    <sheet name="500.2" sheetId="221" r:id="rId190"/>
    <sheet name="501.1" sheetId="224" r:id="rId191"/>
    <sheet name="501.10" sheetId="225" r:id="rId192"/>
    <sheet name="501.20" sheetId="226" r:id="rId193"/>
    <sheet name="505.1" sheetId="227" r:id="rId194"/>
    <sheet name="510.1" sheetId="228" r:id="rId195"/>
    <sheet name="600.1.1" sheetId="229" r:id="rId196"/>
    <sheet name="600.2.1" sheetId="231" r:id="rId197"/>
    <sheet name="600.2.2" sheetId="232" r:id="rId198"/>
    <sheet name="600.2.3" sheetId="233" r:id="rId199"/>
    <sheet name="600.2.4" sheetId="234" r:id="rId200"/>
    <sheet name="610.1" sheetId="235" r:id="rId201"/>
    <sheet name="610.2" sheetId="236" r:id="rId202"/>
    <sheet name="610.3" sheetId="237" r:id="rId203"/>
    <sheet name="610.4" sheetId="238" r:id="rId204"/>
    <sheet name="610.5" sheetId="239" r:id="rId205"/>
    <sheet name="610.6" sheetId="240" r:id="rId206"/>
    <sheet name="610.7" sheetId="241" r:id="rId207"/>
    <sheet name="620.1" sheetId="242" r:id="rId208"/>
    <sheet name="620.2" sheetId="243" r:id="rId209"/>
    <sheet name="620.3" sheetId="244" r:id="rId210"/>
    <sheet name="621.1.1" sheetId="245" r:id="rId211"/>
    <sheet name="621.1.2" sheetId="246" r:id="rId212"/>
    <sheet name="621.2" sheetId="247" r:id="rId213"/>
    <sheet name="621.3" sheetId="248" r:id="rId214"/>
    <sheet name="621.4" sheetId="249" r:id="rId215"/>
    <sheet name="621.5" sheetId="250" r:id="rId216"/>
    <sheet name="621.5.1" sheetId="251" r:id="rId217"/>
    <sheet name="621.6" sheetId="252" r:id="rId218"/>
    <sheet name="621.7" sheetId="253" r:id="rId219"/>
    <sheet name="622.1" sheetId="254" r:id="rId220"/>
    <sheet name="622.2" sheetId="256" r:id="rId221"/>
    <sheet name="622.3" sheetId="257" r:id="rId222"/>
    <sheet name="622.4" sheetId="258" r:id="rId223"/>
    <sheet name="622.5" sheetId="259" r:id="rId224"/>
    <sheet name="623.1" sheetId="260" r:id="rId225"/>
    <sheet name="623.2" sheetId="261" r:id="rId226"/>
    <sheet name="630.1" sheetId="262" r:id="rId227"/>
    <sheet name="630.2" sheetId="263" r:id="rId228"/>
    <sheet name="630.3" sheetId="264" r:id="rId229"/>
    <sheet name="630.4" sheetId="265" r:id="rId230"/>
    <sheet name="630.5" sheetId="266" r:id="rId231"/>
    <sheet name="630.6" sheetId="267" r:id="rId232"/>
    <sheet name="630.7" sheetId="268" r:id="rId233"/>
    <sheet name="632.1" sheetId="270" r:id="rId234"/>
    <sheet name="632.2" sheetId="271" r:id="rId235"/>
    <sheet name="640.1" sheetId="272" r:id="rId236"/>
    <sheet name="640.2" sheetId="273" r:id="rId237"/>
    <sheet name="641.1" sheetId="274" r:id="rId238"/>
    <sheet name="641.2" sheetId="275" r:id="rId239"/>
    <sheet name="642.1" sheetId="276" r:id="rId240"/>
    <sheet name="642.2" sheetId="277" r:id="rId241"/>
    <sheet name="650.1" sheetId="279" r:id="rId242"/>
    <sheet name="650.2" sheetId="280" r:id="rId243"/>
    <sheet name="650.3" sheetId="281" r:id="rId244"/>
    <sheet name="650.4" sheetId="282" r:id="rId245"/>
    <sheet name="660.1" sheetId="283" r:id="rId246"/>
    <sheet name="660.2" sheetId="284" r:id="rId247"/>
    <sheet name="661.1" sheetId="285" r:id="rId248"/>
    <sheet name="662.1" sheetId="286" r:id="rId249"/>
    <sheet name="662.2" sheetId="287" r:id="rId250"/>
    <sheet name="663.1" sheetId="289" r:id="rId251"/>
    <sheet name="670.1" sheetId="290" r:id="rId252"/>
    <sheet name="670.2" sheetId="291" r:id="rId253"/>
    <sheet name="670.3" sheetId="292" r:id="rId254"/>
    <sheet name="670.4" sheetId="293" r:id="rId255"/>
    <sheet name="670.5" sheetId="294" r:id="rId256"/>
    <sheet name="671.1" sheetId="295" r:id="rId257"/>
    <sheet name="671.2" sheetId="296" r:id="rId258"/>
    <sheet name="671.3" sheetId="297" r:id="rId259"/>
    <sheet name="671.4" sheetId="298" r:id="rId260"/>
    <sheet name="672.1" sheetId="299" r:id="rId261"/>
    <sheet name="672.2" sheetId="300" r:id="rId262"/>
    <sheet name="672.3" sheetId="301" r:id="rId263"/>
    <sheet name="672.4" sheetId="302" r:id="rId264"/>
    <sheet name="673.1.1" sheetId="303" r:id="rId265"/>
    <sheet name="673.1.2" sheetId="304" r:id="rId266"/>
    <sheet name="673.2" sheetId="305" r:id="rId267"/>
    <sheet name="673.3" sheetId="306" r:id="rId268"/>
    <sheet name="674.1" sheetId="307" r:id="rId269"/>
    <sheet name="674.2" sheetId="308" r:id="rId270"/>
    <sheet name="680.1" sheetId="309" r:id="rId271"/>
    <sheet name="680.2" sheetId="310" r:id="rId272"/>
    <sheet name="680.3" sheetId="311" r:id="rId273"/>
    <sheet name="681.1" sheetId="312" r:id="rId274"/>
    <sheet name="681.2" sheetId="313" r:id="rId275"/>
    <sheet name="681.3" sheetId="314" r:id="rId276"/>
    <sheet name="681.4" sheetId="315" r:id="rId277"/>
    <sheet name="682.1" sheetId="316" r:id="rId278"/>
    <sheet name="682.2" sheetId="317" r:id="rId279"/>
    <sheet name="682.3" sheetId="318" r:id="rId280"/>
    <sheet name="682.4" sheetId="319" r:id="rId281"/>
    <sheet name="683.1" sheetId="320" r:id="rId282"/>
    <sheet name="683.2" sheetId="321" r:id="rId283"/>
    <sheet name="683.3" sheetId="322" r:id="rId284"/>
    <sheet name="683.4" sheetId="323" r:id="rId285"/>
    <sheet name="683.5" sheetId="325" r:id="rId286"/>
    <sheet name="690.1.1" sheetId="327" r:id="rId287"/>
    <sheet name="690.1.2" sheetId="328" r:id="rId288"/>
    <sheet name="700.1" sheetId="329" r:id="rId289"/>
    <sheet name="700.2" sheetId="330" r:id="rId290"/>
    <sheet name="700.3" sheetId="331" r:id="rId291"/>
    <sheet name="700.4" sheetId="332" r:id="rId292"/>
    <sheet name="701.1" sheetId="333" r:id="rId293"/>
    <sheet name="710.1" sheetId="334" r:id="rId294"/>
    <sheet name="710.2" sheetId="335" r:id="rId295"/>
    <sheet name="720.1" sheetId="336" r:id="rId296"/>
    <sheet name="730.1" sheetId="337" r:id="rId297"/>
    <sheet name="730.2" sheetId="339" r:id="rId298"/>
    <sheet name="730.3" sheetId="371" r:id="rId299"/>
    <sheet name="730.4" sheetId="340" r:id="rId300"/>
    <sheet name="731.1" sheetId="342" r:id="rId301"/>
    <sheet name="740.1" sheetId="343" r:id="rId302"/>
    <sheet name="741.1" sheetId="344" r:id="rId303"/>
    <sheet name="800.1" sheetId="345" r:id="rId304"/>
    <sheet name="800.2" sheetId="346" r:id="rId305"/>
    <sheet name="800.3" sheetId="347" r:id="rId306"/>
    <sheet name="800.4" sheetId="348" r:id="rId307"/>
    <sheet name="802.1" sheetId="350" r:id="rId308"/>
    <sheet name="802.2" sheetId="351" r:id="rId309"/>
    <sheet name="802.3" sheetId="352" r:id="rId310"/>
    <sheet name="802.4" sheetId="353" r:id="rId311"/>
    <sheet name="802.5" sheetId="354" r:id="rId312"/>
    <sheet name="802.6" sheetId="355" r:id="rId313"/>
    <sheet name="802.7" sheetId="356" r:id="rId314"/>
    <sheet name="802.8" sheetId="357" r:id="rId315"/>
    <sheet name="810.1" sheetId="359" r:id="rId316"/>
    <sheet name="810.2" sheetId="360" r:id="rId317"/>
    <sheet name="810.3" sheetId="362" r:id="rId318"/>
    <sheet name="811.1" sheetId="363" r:id="rId319"/>
    <sheet name="811.2" sheetId="364" r:id="rId320"/>
    <sheet name="812.1" sheetId="365" r:id="rId321"/>
    <sheet name="820.1" sheetId="366" r:id="rId322"/>
    <sheet name="820.1.2" sheetId="367" r:id="rId323"/>
    <sheet name="900.1" sheetId="369" r:id="rId324"/>
    <sheet name="900.2" sheetId="11" r:id="rId325"/>
    <sheet name="900.3" sheetId="370" r:id="rId326"/>
  </sheets>
  <definedNames>
    <definedName name="_xlnm._FilterDatabase" localSheetId="6" hidden="1">TRANSPORTE!$A$6:$E$117</definedName>
    <definedName name="_xlnm.Print_Area" localSheetId="2">INDICE!$A$1:$D$320</definedName>
    <definedName name="_xlnm.Print_Area" localSheetId="7">'MINFRA-MN-IN-10-FR-1'!$A$1:$M$101</definedName>
    <definedName name="_xlnm.Print_Titles" localSheetId="7">'MINFRA-MN-IN-10-FR-1'!$1:$9</definedName>
  </definedNames>
  <calcPr calcId="145621"/>
</workbook>
</file>

<file path=xl/calcChain.xml><?xml version="1.0" encoding="utf-8"?>
<calcChain xmlns="http://schemas.openxmlformats.org/spreadsheetml/2006/main">
  <c r="M70" i="374" l="1"/>
  <c r="B79" i="244" l="1"/>
  <c r="M58" i="244"/>
  <c r="N58" i="244" s="1"/>
  <c r="J58" i="244"/>
  <c r="B58" i="244"/>
  <c r="B57" i="244"/>
  <c r="K44" i="244"/>
  <c r="N44" i="244" s="1"/>
  <c r="B44" i="244"/>
  <c r="K79" i="244" l="1"/>
  <c r="N79" i="244" l="1"/>
  <c r="I79" i="244"/>
  <c r="L59" i="25"/>
  <c r="L59" i="23"/>
  <c r="B48" i="276" l="1"/>
  <c r="J48" i="276"/>
  <c r="M48" i="276"/>
  <c r="N48" i="276" s="1"/>
  <c r="N56" i="276" s="1"/>
  <c r="B72" i="276"/>
  <c r="K72" i="276"/>
  <c r="I72" i="276" s="1"/>
  <c r="N72" i="276" l="1"/>
  <c r="N78" i="276" s="1"/>
  <c r="N41" i="276" s="1"/>
  <c r="N43" i="276" s="1"/>
  <c r="N80" i="276" s="1"/>
  <c r="L85" i="276" s="1"/>
  <c r="K39" i="57"/>
  <c r="N39" i="57" s="1"/>
  <c r="B39" i="57"/>
  <c r="L87" i="276" l="1"/>
  <c r="L86" i="276"/>
  <c r="M72" i="150"/>
  <c r="M73" i="150" s="1"/>
  <c r="M74" i="150" s="1"/>
  <c r="N88" i="276" l="1"/>
  <c r="N90" i="276" s="1"/>
  <c r="M48" i="367"/>
  <c r="K62" i="294" l="1"/>
  <c r="K61" i="294"/>
  <c r="B62" i="294"/>
  <c r="B61" i="294"/>
  <c r="B60" i="294"/>
  <c r="L58" i="287"/>
  <c r="K59" i="287"/>
  <c r="B59" i="287"/>
  <c r="B58" i="287"/>
  <c r="L58" i="286"/>
  <c r="L58" i="285"/>
  <c r="K59" i="286"/>
  <c r="K58" i="286"/>
  <c r="B59" i="286"/>
  <c r="B58" i="286"/>
  <c r="B58" i="285"/>
  <c r="K58" i="284"/>
  <c r="B58" i="284"/>
  <c r="L58" i="284"/>
  <c r="L58" i="283"/>
  <c r="K58" i="283"/>
  <c r="B58" i="283"/>
  <c r="N58" i="283" l="1"/>
  <c r="N64" i="283" s="1"/>
  <c r="N58" i="284"/>
  <c r="N64" i="284" s="1"/>
  <c r="N58" i="286"/>
  <c r="B61" i="270"/>
  <c r="K66" i="268"/>
  <c r="B66" i="268"/>
  <c r="B65" i="268"/>
  <c r="L69" i="252"/>
  <c r="L68" i="252"/>
  <c r="K69" i="252"/>
  <c r="N69" i="252" s="1"/>
  <c r="B69" i="252"/>
  <c r="B68" i="252"/>
  <c r="L65" i="248"/>
  <c r="L64" i="248"/>
  <c r="K65" i="248"/>
  <c r="B65" i="248"/>
  <c r="B64" i="248"/>
  <c r="B63" i="249"/>
  <c r="K63" i="249"/>
  <c r="L63" i="249"/>
  <c r="N63" i="249" l="1"/>
  <c r="N65" i="248"/>
  <c r="B55" i="248"/>
  <c r="B54" i="248"/>
  <c r="K60" i="241" l="1"/>
  <c r="K60" i="240"/>
  <c r="K60" i="239"/>
  <c r="K60" i="238"/>
  <c r="K60" i="237"/>
  <c r="K60" i="236"/>
  <c r="K60" i="235"/>
  <c r="K59" i="234"/>
  <c r="M53" i="232"/>
  <c r="N53" i="232" s="1"/>
  <c r="M52" i="232"/>
  <c r="J53" i="232"/>
  <c r="J52" i="232"/>
  <c r="B53" i="232"/>
  <c r="B52" i="232"/>
  <c r="M51" i="193" l="1"/>
  <c r="N51" i="193" s="1"/>
  <c r="M50" i="193"/>
  <c r="J51" i="193"/>
  <c r="J50" i="193"/>
  <c r="B51" i="193"/>
  <c r="B50" i="193"/>
  <c r="K39" i="193"/>
  <c r="K38" i="193"/>
  <c r="N38" i="193" s="1"/>
  <c r="K37" i="193"/>
  <c r="N37" i="193" s="1"/>
  <c r="K36" i="193"/>
  <c r="B39" i="193"/>
  <c r="B38" i="193"/>
  <c r="B37" i="193"/>
  <c r="B36" i="193"/>
  <c r="K65" i="162"/>
  <c r="K64" i="162"/>
  <c r="K65" i="157" l="1"/>
  <c r="B65" i="157"/>
  <c r="B64" i="157"/>
  <c r="M48" i="56" l="1"/>
  <c r="N48" i="56" s="1"/>
  <c r="B48" i="56"/>
  <c r="K59" i="32" l="1"/>
  <c r="K59" i="27"/>
  <c r="K59" i="19"/>
  <c r="K59" i="18"/>
  <c r="K59" i="17"/>
  <c r="K59" i="16"/>
  <c r="K59" i="15"/>
  <c r="K59" i="14"/>
  <c r="K71" i="12"/>
  <c r="I71" i="12" s="1"/>
  <c r="K70" i="12"/>
  <c r="B71" i="12"/>
  <c r="B70" i="12"/>
  <c r="K38" i="12"/>
  <c r="N38" i="12" s="1"/>
  <c r="K37" i="12"/>
  <c r="B38" i="12"/>
  <c r="B37" i="12"/>
  <c r="N71" i="12" l="1"/>
  <c r="C3" i="5"/>
  <c r="K36" i="370" l="1"/>
  <c r="N36" i="370" s="1"/>
  <c r="N43" i="370" s="1"/>
  <c r="N78" i="370" s="1"/>
  <c r="L84" i="370" s="1"/>
  <c r="B36" i="370"/>
  <c r="K36" i="11"/>
  <c r="N36" i="11" s="1"/>
  <c r="N43" i="11" s="1"/>
  <c r="N78" i="11" s="1"/>
  <c r="B36" i="11"/>
  <c r="K36" i="369"/>
  <c r="N36" i="369" s="1"/>
  <c r="N43" i="369" s="1"/>
  <c r="N78" i="369" s="1"/>
  <c r="B36" i="369"/>
  <c r="K70" i="367"/>
  <c r="B70" i="367"/>
  <c r="N48" i="367"/>
  <c r="N54" i="367" s="1"/>
  <c r="J48" i="367"/>
  <c r="B48" i="367"/>
  <c r="K71" i="366"/>
  <c r="B71" i="366"/>
  <c r="M49" i="366"/>
  <c r="N49" i="366" s="1"/>
  <c r="J49" i="366"/>
  <c r="B49" i="366"/>
  <c r="M48" i="366"/>
  <c r="N48" i="366" s="1"/>
  <c r="J48" i="366"/>
  <c r="B48" i="366"/>
  <c r="K72" i="365"/>
  <c r="N72" i="365" s="1"/>
  <c r="B72" i="365"/>
  <c r="K71" i="365"/>
  <c r="N71" i="365" s="1"/>
  <c r="N77" i="365" s="1"/>
  <c r="N41" i="365" s="1"/>
  <c r="B71" i="365"/>
  <c r="M50" i="365"/>
  <c r="N50" i="365" s="1"/>
  <c r="J50" i="365"/>
  <c r="B50" i="365"/>
  <c r="M49" i="365"/>
  <c r="N49" i="365" s="1"/>
  <c r="J49" i="365"/>
  <c r="B49" i="365"/>
  <c r="M48" i="365"/>
  <c r="N48" i="365" s="1"/>
  <c r="J48" i="365"/>
  <c r="B48" i="365"/>
  <c r="K37" i="365"/>
  <c r="N37" i="365" s="1"/>
  <c r="B37" i="365"/>
  <c r="K36" i="365"/>
  <c r="N36" i="365" s="1"/>
  <c r="B36" i="365"/>
  <c r="K72" i="364"/>
  <c r="N72" i="364" s="1"/>
  <c r="B72" i="364"/>
  <c r="K71" i="364"/>
  <c r="N71" i="364" s="1"/>
  <c r="N77" i="364" s="1"/>
  <c r="N41" i="364" s="1"/>
  <c r="B71" i="364"/>
  <c r="M50" i="364"/>
  <c r="N50" i="364" s="1"/>
  <c r="J50" i="364"/>
  <c r="B50" i="364"/>
  <c r="M49" i="364"/>
  <c r="N49" i="364" s="1"/>
  <c r="J49" i="364"/>
  <c r="B49" i="364"/>
  <c r="M48" i="364"/>
  <c r="N48" i="364" s="1"/>
  <c r="J48" i="364"/>
  <c r="B48" i="364"/>
  <c r="K36" i="364"/>
  <c r="N36" i="364" s="1"/>
  <c r="B36" i="364"/>
  <c r="K72" i="363"/>
  <c r="N72" i="363" s="1"/>
  <c r="B72" i="363"/>
  <c r="K71" i="363"/>
  <c r="N71" i="363" s="1"/>
  <c r="N77" i="363" s="1"/>
  <c r="N41" i="363" s="1"/>
  <c r="B71" i="363"/>
  <c r="M50" i="363"/>
  <c r="N50" i="363" s="1"/>
  <c r="J50" i="363"/>
  <c r="B50" i="363"/>
  <c r="M49" i="363"/>
  <c r="N49" i="363" s="1"/>
  <c r="J49" i="363"/>
  <c r="B49" i="363"/>
  <c r="M48" i="363"/>
  <c r="N48" i="363" s="1"/>
  <c r="J48" i="363"/>
  <c r="B48" i="363"/>
  <c r="K36" i="363"/>
  <c r="N36" i="363" s="1"/>
  <c r="B36" i="363"/>
  <c r="K72" i="362"/>
  <c r="N72" i="362" s="1"/>
  <c r="B72" i="362"/>
  <c r="K71" i="362"/>
  <c r="N71" i="362" s="1"/>
  <c r="N77" i="362" s="1"/>
  <c r="N41" i="362" s="1"/>
  <c r="B71" i="362"/>
  <c r="M51" i="362"/>
  <c r="N51" i="362" s="1"/>
  <c r="J51" i="362"/>
  <c r="B51" i="362"/>
  <c r="M50" i="362"/>
  <c r="N50" i="362" s="1"/>
  <c r="J50" i="362"/>
  <c r="B50" i="362"/>
  <c r="M49" i="362"/>
  <c r="N49" i="362" s="1"/>
  <c r="J49" i="362"/>
  <c r="B49" i="362"/>
  <c r="M48" i="362"/>
  <c r="N48" i="362" s="1"/>
  <c r="J48" i="362"/>
  <c r="B48" i="362"/>
  <c r="K37" i="362"/>
  <c r="N37" i="362" s="1"/>
  <c r="B37" i="362"/>
  <c r="K36" i="362"/>
  <c r="N36" i="362" s="1"/>
  <c r="B36" i="362"/>
  <c r="K71" i="360"/>
  <c r="N71" i="360" s="1"/>
  <c r="N77" i="360" s="1"/>
  <c r="N41" i="360" s="1"/>
  <c r="N43" i="360" s="1"/>
  <c r="B71" i="360"/>
  <c r="M51" i="360"/>
  <c r="N51" i="360" s="1"/>
  <c r="J51" i="360"/>
  <c r="B51" i="360"/>
  <c r="M50" i="360"/>
  <c r="N50" i="360" s="1"/>
  <c r="J50" i="360"/>
  <c r="B50" i="360"/>
  <c r="M49" i="360"/>
  <c r="N49" i="360" s="1"/>
  <c r="J49" i="360"/>
  <c r="B49" i="360"/>
  <c r="M48" i="360"/>
  <c r="N48" i="360" s="1"/>
  <c r="J48" i="360"/>
  <c r="B48" i="360"/>
  <c r="K72" i="359"/>
  <c r="B72" i="359"/>
  <c r="K71" i="359"/>
  <c r="B71" i="359"/>
  <c r="M50" i="359"/>
  <c r="N50" i="359" s="1"/>
  <c r="J50" i="359"/>
  <c r="B50" i="359"/>
  <c r="M49" i="359"/>
  <c r="N49" i="359" s="1"/>
  <c r="J49" i="359"/>
  <c r="B49" i="359"/>
  <c r="M48" i="359"/>
  <c r="N48" i="359" s="1"/>
  <c r="J48" i="359"/>
  <c r="B48" i="359"/>
  <c r="K72" i="357"/>
  <c r="B72" i="357"/>
  <c r="K71" i="357"/>
  <c r="B71" i="357"/>
  <c r="M49" i="357"/>
  <c r="N49" i="357" s="1"/>
  <c r="J49" i="357"/>
  <c r="B49" i="357"/>
  <c r="M48" i="357"/>
  <c r="N48" i="357" s="1"/>
  <c r="J48" i="357"/>
  <c r="B48" i="357"/>
  <c r="K72" i="356"/>
  <c r="N72" i="356" s="1"/>
  <c r="B72" i="356"/>
  <c r="K71" i="356"/>
  <c r="N71" i="356" s="1"/>
  <c r="B71" i="356"/>
  <c r="M49" i="356"/>
  <c r="N49" i="356" s="1"/>
  <c r="J49" i="356"/>
  <c r="B49" i="356"/>
  <c r="M48" i="356"/>
  <c r="N48" i="356" s="1"/>
  <c r="J48" i="356"/>
  <c r="B48" i="356"/>
  <c r="K72" i="355"/>
  <c r="B72" i="355"/>
  <c r="K71" i="355"/>
  <c r="B71" i="355"/>
  <c r="M49" i="355"/>
  <c r="N49" i="355" s="1"/>
  <c r="J49" i="355"/>
  <c r="B49" i="355"/>
  <c r="M48" i="355"/>
  <c r="N48" i="355" s="1"/>
  <c r="J48" i="355"/>
  <c r="B48" i="355"/>
  <c r="K72" i="354"/>
  <c r="N72" i="354" s="1"/>
  <c r="B72" i="354"/>
  <c r="K71" i="354"/>
  <c r="N71" i="354" s="1"/>
  <c r="N77" i="354" s="1"/>
  <c r="N41" i="354" s="1"/>
  <c r="N43" i="354" s="1"/>
  <c r="B71" i="354"/>
  <c r="M49" i="354"/>
  <c r="N49" i="354" s="1"/>
  <c r="J49" i="354"/>
  <c r="B49" i="354"/>
  <c r="M48" i="354"/>
  <c r="N48" i="354" s="1"/>
  <c r="J48" i="354"/>
  <c r="B48" i="354"/>
  <c r="K72" i="353"/>
  <c r="B72" i="353"/>
  <c r="K71" i="353"/>
  <c r="B71" i="353"/>
  <c r="M48" i="353"/>
  <c r="N48" i="353" s="1"/>
  <c r="J48" i="353"/>
  <c r="B48" i="353"/>
  <c r="K72" i="352"/>
  <c r="B72" i="352"/>
  <c r="K71" i="352"/>
  <c r="B71" i="352"/>
  <c r="M48" i="352"/>
  <c r="N48" i="352" s="1"/>
  <c r="N55" i="352" s="1"/>
  <c r="J48" i="352"/>
  <c r="B48" i="352"/>
  <c r="K72" i="351"/>
  <c r="B72" i="351"/>
  <c r="K71" i="351"/>
  <c r="B71" i="351"/>
  <c r="M48" i="351"/>
  <c r="N48" i="351" s="1"/>
  <c r="N55" i="351" s="1"/>
  <c r="J48" i="351"/>
  <c r="B48" i="351"/>
  <c r="K72" i="350"/>
  <c r="B72" i="350"/>
  <c r="K71" i="350"/>
  <c r="B71" i="350"/>
  <c r="M48" i="350"/>
  <c r="N48" i="350" s="1"/>
  <c r="N55" i="350" s="1"/>
  <c r="J48" i="350"/>
  <c r="B48" i="350"/>
  <c r="K36" i="350"/>
  <c r="N36" i="350" s="1"/>
  <c r="B36" i="350"/>
  <c r="K72" i="348"/>
  <c r="N72" i="348" s="1"/>
  <c r="B72" i="348"/>
  <c r="K71" i="348"/>
  <c r="N71" i="348" s="1"/>
  <c r="N77" i="348" s="1"/>
  <c r="N41" i="348" s="1"/>
  <c r="N43" i="348" s="1"/>
  <c r="B71" i="348"/>
  <c r="M50" i="348"/>
  <c r="N50" i="348" s="1"/>
  <c r="J50" i="348"/>
  <c r="B50" i="348"/>
  <c r="M49" i="348"/>
  <c r="N49" i="348" s="1"/>
  <c r="J49" i="348"/>
  <c r="B49" i="348"/>
  <c r="M48" i="348"/>
  <c r="N48" i="348" s="1"/>
  <c r="J48" i="348"/>
  <c r="B48" i="348"/>
  <c r="K72" i="347"/>
  <c r="N72" i="347" s="1"/>
  <c r="B72" i="347"/>
  <c r="K71" i="347"/>
  <c r="N71" i="347" s="1"/>
  <c r="N77" i="347" s="1"/>
  <c r="N41" i="347" s="1"/>
  <c r="N43" i="347" s="1"/>
  <c r="B71" i="347"/>
  <c r="M51" i="347"/>
  <c r="N51" i="347" s="1"/>
  <c r="J51" i="347"/>
  <c r="B51" i="347"/>
  <c r="M50" i="347"/>
  <c r="N50" i="347" s="1"/>
  <c r="J50" i="347"/>
  <c r="B50" i="347"/>
  <c r="M49" i="347"/>
  <c r="N49" i="347" s="1"/>
  <c r="J49" i="347"/>
  <c r="B49" i="347"/>
  <c r="M48" i="347"/>
  <c r="N48" i="347" s="1"/>
  <c r="J48" i="347"/>
  <c r="B48" i="347"/>
  <c r="K71" i="346"/>
  <c r="B71" i="346"/>
  <c r="M49" i="346"/>
  <c r="N49" i="346" s="1"/>
  <c r="J49" i="346"/>
  <c r="B49" i="346"/>
  <c r="M48" i="346"/>
  <c r="N48" i="346" s="1"/>
  <c r="J48" i="346"/>
  <c r="B48" i="346"/>
  <c r="K71" i="345"/>
  <c r="B71" i="345"/>
  <c r="M50" i="345"/>
  <c r="N50" i="345" s="1"/>
  <c r="J50" i="345"/>
  <c r="B50" i="345"/>
  <c r="M49" i="345"/>
  <c r="N49" i="345" s="1"/>
  <c r="J49" i="345"/>
  <c r="B49" i="345"/>
  <c r="M48" i="345"/>
  <c r="N48" i="345" s="1"/>
  <c r="J48" i="345"/>
  <c r="B48" i="345"/>
  <c r="K72" i="344"/>
  <c r="B72" i="344"/>
  <c r="K71" i="344"/>
  <c r="B71" i="344"/>
  <c r="M49" i="344"/>
  <c r="N49" i="344" s="1"/>
  <c r="J49" i="344"/>
  <c r="B49" i="344"/>
  <c r="M48" i="344"/>
  <c r="N48" i="344" s="1"/>
  <c r="J48" i="344"/>
  <c r="B48" i="344"/>
  <c r="K36" i="344"/>
  <c r="N36" i="344" s="1"/>
  <c r="B36" i="344"/>
  <c r="K71" i="343"/>
  <c r="N71" i="343" s="1"/>
  <c r="N77" i="343" s="1"/>
  <c r="N41" i="343" s="1"/>
  <c r="N43" i="343" s="1"/>
  <c r="B71" i="343"/>
  <c r="M48" i="343"/>
  <c r="N48" i="343" s="1"/>
  <c r="N55" i="343" s="1"/>
  <c r="J48" i="343"/>
  <c r="B48" i="343"/>
  <c r="K72" i="342"/>
  <c r="N72" i="342" s="1"/>
  <c r="B72" i="342"/>
  <c r="K71" i="342"/>
  <c r="N71" i="342" s="1"/>
  <c r="N77" i="342" s="1"/>
  <c r="N41" i="342" s="1"/>
  <c r="B71" i="342"/>
  <c r="M50" i="342"/>
  <c r="N50" i="342" s="1"/>
  <c r="J50" i="342"/>
  <c r="B50" i="342"/>
  <c r="M49" i="342"/>
  <c r="N49" i="342" s="1"/>
  <c r="J49" i="342"/>
  <c r="B49" i="342"/>
  <c r="M48" i="342"/>
  <c r="N48" i="342" s="1"/>
  <c r="J48" i="342"/>
  <c r="B48" i="342"/>
  <c r="K36" i="342"/>
  <c r="N36" i="342" s="1"/>
  <c r="B36" i="342"/>
  <c r="K71" i="340"/>
  <c r="N71" i="340" s="1"/>
  <c r="N77" i="340" s="1"/>
  <c r="N41" i="340" s="1"/>
  <c r="N43" i="340" s="1"/>
  <c r="B71" i="340"/>
  <c r="M48" i="340"/>
  <c r="N48" i="340" s="1"/>
  <c r="N55" i="340" s="1"/>
  <c r="J48" i="340"/>
  <c r="B48" i="340"/>
  <c r="K71" i="371"/>
  <c r="N71" i="371" s="1"/>
  <c r="N77" i="371" s="1"/>
  <c r="N41" i="371" s="1"/>
  <c r="N43" i="371" s="1"/>
  <c r="B71" i="371"/>
  <c r="M48" i="371"/>
  <c r="N48" i="371" s="1"/>
  <c r="N55" i="371" s="1"/>
  <c r="J48" i="371"/>
  <c r="B48" i="371"/>
  <c r="K71" i="339"/>
  <c r="N71" i="339" s="1"/>
  <c r="N77" i="339" s="1"/>
  <c r="N41" i="339" s="1"/>
  <c r="N43" i="339" s="1"/>
  <c r="B71" i="339"/>
  <c r="M48" i="339"/>
  <c r="N48" i="339" s="1"/>
  <c r="N55" i="339" s="1"/>
  <c r="J48" i="339"/>
  <c r="B48" i="339"/>
  <c r="K72" i="337"/>
  <c r="N72" i="337" s="1"/>
  <c r="B72" i="337"/>
  <c r="K71" i="337"/>
  <c r="N71" i="337" s="1"/>
  <c r="N77" i="337" s="1"/>
  <c r="N41" i="337" s="1"/>
  <c r="B71" i="337"/>
  <c r="M49" i="337"/>
  <c r="N49" i="337" s="1"/>
  <c r="J49" i="337"/>
  <c r="B49" i="337"/>
  <c r="M48" i="337"/>
  <c r="N48" i="337" s="1"/>
  <c r="J48" i="337"/>
  <c r="B48" i="337"/>
  <c r="K36" i="337"/>
  <c r="N36" i="337" s="1"/>
  <c r="B36" i="337"/>
  <c r="K71" i="336"/>
  <c r="B71" i="336"/>
  <c r="M49" i="336"/>
  <c r="N49" i="336" s="1"/>
  <c r="J49" i="336"/>
  <c r="B49" i="336"/>
  <c r="M48" i="336"/>
  <c r="N48" i="336" s="1"/>
  <c r="J48" i="336"/>
  <c r="B48" i="336"/>
  <c r="K36" i="336"/>
  <c r="N36" i="336" s="1"/>
  <c r="B36" i="336"/>
  <c r="K72" i="335"/>
  <c r="B72" i="335"/>
  <c r="K71" i="335"/>
  <c r="B71" i="335"/>
  <c r="M50" i="335"/>
  <c r="N50" i="335" s="1"/>
  <c r="J50" i="335"/>
  <c r="B50" i="335"/>
  <c r="M49" i="335"/>
  <c r="N49" i="335" s="1"/>
  <c r="J49" i="335"/>
  <c r="B49" i="335"/>
  <c r="M48" i="335"/>
  <c r="N48" i="335" s="1"/>
  <c r="J48" i="335"/>
  <c r="B48" i="335"/>
  <c r="K36" i="335"/>
  <c r="N36" i="335" s="1"/>
  <c r="B36" i="335"/>
  <c r="K72" i="334"/>
  <c r="N72" i="334" s="1"/>
  <c r="B72" i="334"/>
  <c r="K71" i="334"/>
  <c r="N71" i="334" s="1"/>
  <c r="N77" i="334" s="1"/>
  <c r="N41" i="334" s="1"/>
  <c r="B71" i="334"/>
  <c r="M50" i="334"/>
  <c r="N50" i="334" s="1"/>
  <c r="J50" i="334"/>
  <c r="B50" i="334"/>
  <c r="M49" i="334"/>
  <c r="N49" i="334" s="1"/>
  <c r="J49" i="334"/>
  <c r="B49" i="334"/>
  <c r="M48" i="334"/>
  <c r="N48" i="334" s="1"/>
  <c r="J48" i="334"/>
  <c r="B48" i="334"/>
  <c r="K36" i="334"/>
  <c r="N36" i="334" s="1"/>
  <c r="B36" i="334"/>
  <c r="K72" i="333"/>
  <c r="N72" i="333" s="1"/>
  <c r="B72" i="333"/>
  <c r="K71" i="333"/>
  <c r="N71" i="333" s="1"/>
  <c r="N77" i="333" s="1"/>
  <c r="N41" i="333" s="1"/>
  <c r="B71" i="333"/>
  <c r="M49" i="333"/>
  <c r="N49" i="333" s="1"/>
  <c r="J49" i="333"/>
  <c r="B49" i="333"/>
  <c r="M48" i="333"/>
  <c r="N48" i="333" s="1"/>
  <c r="J48" i="333"/>
  <c r="B48" i="333"/>
  <c r="K37" i="333"/>
  <c r="N37" i="333" s="1"/>
  <c r="B37" i="333"/>
  <c r="K36" i="333"/>
  <c r="N36" i="333" s="1"/>
  <c r="B36" i="333"/>
  <c r="K72" i="332"/>
  <c r="N72" i="332" s="1"/>
  <c r="B72" i="332"/>
  <c r="K71" i="332"/>
  <c r="N71" i="332" s="1"/>
  <c r="B71" i="332"/>
  <c r="M49" i="332"/>
  <c r="N49" i="332" s="1"/>
  <c r="J49" i="332"/>
  <c r="B49" i="332"/>
  <c r="M48" i="332"/>
  <c r="N48" i="332" s="1"/>
  <c r="J48" i="332"/>
  <c r="B48" i="332"/>
  <c r="K37" i="332"/>
  <c r="N37" i="332" s="1"/>
  <c r="B37" i="332"/>
  <c r="K36" i="332"/>
  <c r="N36" i="332" s="1"/>
  <c r="B36" i="332"/>
  <c r="K72" i="331"/>
  <c r="B72" i="331"/>
  <c r="K71" i="331"/>
  <c r="B71" i="331"/>
  <c r="M50" i="331"/>
  <c r="N50" i="331" s="1"/>
  <c r="J50" i="331"/>
  <c r="B50" i="331"/>
  <c r="M49" i="331"/>
  <c r="N49" i="331" s="1"/>
  <c r="J49" i="331"/>
  <c r="B49" i="331"/>
  <c r="M48" i="331"/>
  <c r="N48" i="331" s="1"/>
  <c r="J48" i="331"/>
  <c r="B48" i="331"/>
  <c r="K37" i="331"/>
  <c r="N37" i="331" s="1"/>
  <c r="B37" i="331"/>
  <c r="K36" i="331"/>
  <c r="N36" i="331" s="1"/>
  <c r="B36" i="331"/>
  <c r="K72" i="330"/>
  <c r="B72" i="330"/>
  <c r="K71" i="330"/>
  <c r="B71" i="330"/>
  <c r="M49" i="330"/>
  <c r="N49" i="330" s="1"/>
  <c r="J49" i="330"/>
  <c r="B49" i="330"/>
  <c r="M48" i="330"/>
  <c r="N48" i="330" s="1"/>
  <c r="J48" i="330"/>
  <c r="B48" i="330"/>
  <c r="K37" i="330"/>
  <c r="N37" i="330" s="1"/>
  <c r="B37" i="330"/>
  <c r="K36" i="330"/>
  <c r="N36" i="330" s="1"/>
  <c r="B36" i="330"/>
  <c r="K72" i="329"/>
  <c r="N72" i="329" s="1"/>
  <c r="B72" i="329"/>
  <c r="K71" i="329"/>
  <c r="N71" i="329" s="1"/>
  <c r="N77" i="329" s="1"/>
  <c r="N41" i="329" s="1"/>
  <c r="B71" i="329"/>
  <c r="M50" i="329"/>
  <c r="N50" i="329" s="1"/>
  <c r="J50" i="329"/>
  <c r="B50" i="329"/>
  <c r="M49" i="329"/>
  <c r="N49" i="329" s="1"/>
  <c r="J49" i="329"/>
  <c r="B49" i="329"/>
  <c r="M48" i="329"/>
  <c r="N48" i="329" s="1"/>
  <c r="J48" i="329"/>
  <c r="B48" i="329"/>
  <c r="K37" i="329"/>
  <c r="N37" i="329" s="1"/>
  <c r="B37" i="329"/>
  <c r="K36" i="329"/>
  <c r="N36" i="329" s="1"/>
  <c r="B36" i="329"/>
  <c r="K72" i="328"/>
  <c r="N72" i="328" s="1"/>
  <c r="B72" i="328"/>
  <c r="K71" i="328"/>
  <c r="N71" i="328" s="1"/>
  <c r="N77" i="328" s="1"/>
  <c r="N41" i="328" s="1"/>
  <c r="N43" i="328" s="1"/>
  <c r="B71" i="328"/>
  <c r="M49" i="328"/>
  <c r="N49" i="328" s="1"/>
  <c r="J49" i="328"/>
  <c r="B49" i="328"/>
  <c r="M48" i="328"/>
  <c r="N48" i="328" s="1"/>
  <c r="J48" i="328"/>
  <c r="B48" i="328"/>
  <c r="K71" i="327"/>
  <c r="N71" i="327" s="1"/>
  <c r="N77" i="327" s="1"/>
  <c r="N41" i="327" s="1"/>
  <c r="N43" i="327" s="1"/>
  <c r="B71" i="327"/>
  <c r="M48" i="327"/>
  <c r="N48" i="327" s="1"/>
  <c r="N55" i="327" s="1"/>
  <c r="J48" i="327"/>
  <c r="B48" i="327"/>
  <c r="K70" i="325"/>
  <c r="N70" i="325" s="1"/>
  <c r="B70" i="325"/>
  <c r="K69" i="325"/>
  <c r="N69" i="325" s="1"/>
  <c r="N75" i="325" s="1"/>
  <c r="N41" i="325" s="1"/>
  <c r="B69" i="325"/>
  <c r="K58" i="325"/>
  <c r="B58" i="325"/>
  <c r="M49" i="325"/>
  <c r="N49" i="325" s="1"/>
  <c r="B49" i="325"/>
  <c r="M48" i="325"/>
  <c r="N48" i="325" s="1"/>
  <c r="N53" i="325" s="1"/>
  <c r="J48" i="325"/>
  <c r="B48" i="325"/>
  <c r="K38" i="325"/>
  <c r="N38" i="325" s="1"/>
  <c r="B38" i="325"/>
  <c r="K37" i="325"/>
  <c r="N37" i="325" s="1"/>
  <c r="B37" i="325"/>
  <c r="K36" i="325"/>
  <c r="N36" i="325" s="1"/>
  <c r="B36" i="325"/>
  <c r="K72" i="323"/>
  <c r="N72" i="323" s="1"/>
  <c r="B72" i="323"/>
  <c r="K71" i="323"/>
  <c r="N71" i="323" s="1"/>
  <c r="N77" i="323" s="1"/>
  <c r="B71" i="323"/>
  <c r="M48" i="323"/>
  <c r="N48" i="323" s="1"/>
  <c r="N55" i="323" s="1"/>
  <c r="J48" i="323"/>
  <c r="B48" i="323"/>
  <c r="K72" i="322"/>
  <c r="N72" i="322" s="1"/>
  <c r="B72" i="322"/>
  <c r="K71" i="322"/>
  <c r="N71" i="322" s="1"/>
  <c r="B71" i="322"/>
  <c r="M48" i="322"/>
  <c r="N48" i="322" s="1"/>
  <c r="N55" i="322" s="1"/>
  <c r="J48" i="322"/>
  <c r="B48" i="322"/>
  <c r="K72" i="321"/>
  <c r="N72" i="321" s="1"/>
  <c r="B72" i="321"/>
  <c r="K71" i="321"/>
  <c r="N71" i="321" s="1"/>
  <c r="N77" i="321" s="1"/>
  <c r="B71" i="321"/>
  <c r="M48" i="321"/>
  <c r="N48" i="321" s="1"/>
  <c r="N55" i="321" s="1"/>
  <c r="J48" i="321"/>
  <c r="B48" i="321"/>
  <c r="K72" i="320"/>
  <c r="B72" i="320"/>
  <c r="K71" i="320"/>
  <c r="B71" i="320"/>
  <c r="M48" i="320"/>
  <c r="N48" i="320" s="1"/>
  <c r="N55" i="320" s="1"/>
  <c r="J48" i="320"/>
  <c r="B48" i="320"/>
  <c r="K72" i="319"/>
  <c r="B72" i="319"/>
  <c r="K71" i="319"/>
  <c r="B71" i="319"/>
  <c r="K60" i="319"/>
  <c r="B60" i="319"/>
  <c r="M51" i="319"/>
  <c r="N51" i="319" s="1"/>
  <c r="J51" i="319"/>
  <c r="B51" i="319"/>
  <c r="M50" i="319"/>
  <c r="N50" i="319" s="1"/>
  <c r="J50" i="319"/>
  <c r="B50" i="319"/>
  <c r="M49" i="319"/>
  <c r="N49" i="319" s="1"/>
  <c r="J49" i="319"/>
  <c r="B49" i="319"/>
  <c r="M48" i="319"/>
  <c r="N48" i="319" s="1"/>
  <c r="J48" i="319"/>
  <c r="B48" i="319"/>
  <c r="K72" i="318"/>
  <c r="B72" i="318"/>
  <c r="K71" i="318"/>
  <c r="B71" i="318"/>
  <c r="K60" i="318"/>
  <c r="B60" i="318"/>
  <c r="M51" i="318"/>
  <c r="N51" i="318" s="1"/>
  <c r="J51" i="318"/>
  <c r="B51" i="318"/>
  <c r="M50" i="318"/>
  <c r="N50" i="318" s="1"/>
  <c r="J50" i="318"/>
  <c r="B50" i="318"/>
  <c r="M49" i="318"/>
  <c r="N49" i="318" s="1"/>
  <c r="J49" i="318"/>
  <c r="B49" i="318"/>
  <c r="M48" i="318"/>
  <c r="N48" i="318" s="1"/>
  <c r="J48" i="318"/>
  <c r="B48" i="318"/>
  <c r="K72" i="317"/>
  <c r="B72" i="317"/>
  <c r="K71" i="317"/>
  <c r="B71" i="317"/>
  <c r="K60" i="317"/>
  <c r="B60" i="317"/>
  <c r="M51" i="317"/>
  <c r="N51" i="317" s="1"/>
  <c r="J51" i="317"/>
  <c r="B51" i="317"/>
  <c r="M50" i="317"/>
  <c r="N50" i="317" s="1"/>
  <c r="J50" i="317"/>
  <c r="B50" i="317"/>
  <c r="M49" i="317"/>
  <c r="N49" i="317" s="1"/>
  <c r="J49" i="317"/>
  <c r="B49" i="317"/>
  <c r="M48" i="317"/>
  <c r="N48" i="317" s="1"/>
  <c r="J48" i="317"/>
  <c r="B48" i="317"/>
  <c r="K72" i="316"/>
  <c r="B72" i="316"/>
  <c r="K71" i="316"/>
  <c r="B71" i="316"/>
  <c r="K60" i="316"/>
  <c r="B60" i="316"/>
  <c r="M51" i="316"/>
  <c r="N51" i="316" s="1"/>
  <c r="J51" i="316"/>
  <c r="B51" i="316"/>
  <c r="M50" i="316"/>
  <c r="N50" i="316" s="1"/>
  <c r="J50" i="316"/>
  <c r="B50" i="316"/>
  <c r="M49" i="316"/>
  <c r="N49" i="316" s="1"/>
  <c r="J49" i="316"/>
  <c r="B49" i="316"/>
  <c r="M48" i="316"/>
  <c r="N48" i="316" s="1"/>
  <c r="J48" i="316"/>
  <c r="B48" i="316"/>
  <c r="K72" i="315"/>
  <c r="B72" i="315"/>
  <c r="K71" i="315"/>
  <c r="B71" i="315"/>
  <c r="K60" i="315"/>
  <c r="B60" i="315"/>
  <c r="M51" i="315"/>
  <c r="N51" i="315" s="1"/>
  <c r="J51" i="315"/>
  <c r="B51" i="315"/>
  <c r="M50" i="315"/>
  <c r="N50" i="315" s="1"/>
  <c r="J50" i="315"/>
  <c r="B50" i="315"/>
  <c r="M49" i="315"/>
  <c r="N49" i="315" s="1"/>
  <c r="J49" i="315"/>
  <c r="B49" i="315"/>
  <c r="M48" i="315"/>
  <c r="N48" i="315" s="1"/>
  <c r="J48" i="315"/>
  <c r="B48" i="315"/>
  <c r="K72" i="314"/>
  <c r="B72" i="314"/>
  <c r="K71" i="314"/>
  <c r="B71" i="314"/>
  <c r="K60" i="314"/>
  <c r="B60" i="314"/>
  <c r="M51" i="314"/>
  <c r="N51" i="314" s="1"/>
  <c r="J51" i="314"/>
  <c r="B51" i="314"/>
  <c r="M50" i="314"/>
  <c r="N50" i="314" s="1"/>
  <c r="J50" i="314"/>
  <c r="B50" i="314"/>
  <c r="M49" i="314"/>
  <c r="N49" i="314" s="1"/>
  <c r="J49" i="314"/>
  <c r="B49" i="314"/>
  <c r="M48" i="314"/>
  <c r="N48" i="314" s="1"/>
  <c r="J48" i="314"/>
  <c r="B48" i="314"/>
  <c r="K72" i="313"/>
  <c r="B72" i="313"/>
  <c r="K71" i="313"/>
  <c r="B71" i="313"/>
  <c r="K60" i="313"/>
  <c r="B60" i="313"/>
  <c r="M51" i="313"/>
  <c r="N51" i="313" s="1"/>
  <c r="J51" i="313"/>
  <c r="B51" i="313"/>
  <c r="M50" i="313"/>
  <c r="N50" i="313" s="1"/>
  <c r="J50" i="313"/>
  <c r="B50" i="313"/>
  <c r="M49" i="313"/>
  <c r="N49" i="313" s="1"/>
  <c r="J49" i="313"/>
  <c r="B49" i="313"/>
  <c r="M48" i="313"/>
  <c r="N48" i="313" s="1"/>
  <c r="J48" i="313"/>
  <c r="B48" i="313"/>
  <c r="K72" i="312"/>
  <c r="N72" i="312" s="1"/>
  <c r="B72" i="312"/>
  <c r="K71" i="312"/>
  <c r="N71" i="312" s="1"/>
  <c r="B71" i="312"/>
  <c r="K60" i="312"/>
  <c r="B60" i="312"/>
  <c r="M51" i="312"/>
  <c r="N51" i="312" s="1"/>
  <c r="J51" i="312"/>
  <c r="B51" i="312"/>
  <c r="M50" i="312"/>
  <c r="N50" i="312" s="1"/>
  <c r="J50" i="312"/>
  <c r="B50" i="312"/>
  <c r="M49" i="312"/>
  <c r="N49" i="312" s="1"/>
  <c r="J49" i="312"/>
  <c r="B49" i="312"/>
  <c r="M48" i="312"/>
  <c r="N48" i="312" s="1"/>
  <c r="J48" i="312"/>
  <c r="B48" i="312"/>
  <c r="K72" i="311"/>
  <c r="B72" i="311"/>
  <c r="K71" i="311"/>
  <c r="B71" i="311"/>
  <c r="K60" i="311"/>
  <c r="B60" i="311"/>
  <c r="M49" i="311"/>
  <c r="N49" i="311" s="1"/>
  <c r="J49" i="311"/>
  <c r="B49" i="311"/>
  <c r="M48" i="311"/>
  <c r="N48" i="311" s="1"/>
  <c r="J48" i="311"/>
  <c r="B48" i="311"/>
  <c r="K37" i="311"/>
  <c r="N37" i="311" s="1"/>
  <c r="B37" i="311"/>
  <c r="K36" i="311"/>
  <c r="N36" i="311" s="1"/>
  <c r="B36" i="311"/>
  <c r="K70" i="310"/>
  <c r="B70" i="310"/>
  <c r="K69" i="310"/>
  <c r="B69" i="310"/>
  <c r="M49" i="310"/>
  <c r="N49" i="310" s="1"/>
  <c r="J49" i="310"/>
  <c r="B49" i="310"/>
  <c r="M48" i="310"/>
  <c r="N48" i="310" s="1"/>
  <c r="J48" i="310"/>
  <c r="B48" i="310"/>
  <c r="K70" i="309"/>
  <c r="N70" i="309" s="1"/>
  <c r="B70" i="309"/>
  <c r="K69" i="309"/>
  <c r="N69" i="309" s="1"/>
  <c r="B69" i="309"/>
  <c r="K58" i="309"/>
  <c r="B58" i="309"/>
  <c r="M51" i="309"/>
  <c r="N51" i="309" s="1"/>
  <c r="J51" i="309"/>
  <c r="B51" i="309"/>
  <c r="M50" i="309"/>
  <c r="N50" i="309" s="1"/>
  <c r="J50" i="309"/>
  <c r="B50" i="309"/>
  <c r="M49" i="309"/>
  <c r="N49" i="309" s="1"/>
  <c r="J49" i="309"/>
  <c r="B49" i="309"/>
  <c r="M48" i="309"/>
  <c r="N48" i="309" s="1"/>
  <c r="J48" i="309"/>
  <c r="B48" i="309"/>
  <c r="K37" i="309"/>
  <c r="N37" i="309" s="1"/>
  <c r="B37" i="309"/>
  <c r="K36" i="309"/>
  <c r="N36" i="309" s="1"/>
  <c r="B36" i="309"/>
  <c r="K72" i="308"/>
  <c r="N72" i="308" s="1"/>
  <c r="B72" i="308"/>
  <c r="K71" i="308"/>
  <c r="N71" i="308" s="1"/>
  <c r="N77" i="308" s="1"/>
  <c r="N41" i="308" s="1"/>
  <c r="B71" i="308"/>
  <c r="M48" i="308"/>
  <c r="N48" i="308" s="1"/>
  <c r="N55" i="308" s="1"/>
  <c r="J48" i="308"/>
  <c r="B48" i="308"/>
  <c r="K36" i="308"/>
  <c r="N36" i="308" s="1"/>
  <c r="B36" i="308"/>
  <c r="K72" i="307"/>
  <c r="B72" i="307"/>
  <c r="K71" i="307"/>
  <c r="B71" i="307"/>
  <c r="M48" i="307"/>
  <c r="N48" i="307" s="1"/>
  <c r="N55" i="307" s="1"/>
  <c r="J48" i="307"/>
  <c r="B48" i="307"/>
  <c r="K36" i="307"/>
  <c r="N36" i="307" s="1"/>
  <c r="B36" i="307"/>
  <c r="K71" i="306"/>
  <c r="N71" i="306" s="1"/>
  <c r="N77" i="306" s="1"/>
  <c r="N41" i="306" s="1"/>
  <c r="B71" i="306"/>
  <c r="K60" i="306"/>
  <c r="B60" i="306"/>
  <c r="M48" i="306"/>
  <c r="N48" i="306" s="1"/>
  <c r="N55" i="306" s="1"/>
  <c r="J48" i="306"/>
  <c r="B48" i="306"/>
  <c r="K36" i="306"/>
  <c r="N36" i="306" s="1"/>
  <c r="B36" i="306"/>
  <c r="K69" i="305"/>
  <c r="N69" i="305" s="1"/>
  <c r="N75" i="305" s="1"/>
  <c r="N41" i="305" s="1"/>
  <c r="N43" i="305" s="1"/>
  <c r="B69" i="305"/>
  <c r="K58" i="305"/>
  <c r="B58" i="305"/>
  <c r="M48" i="305"/>
  <c r="N48" i="305" s="1"/>
  <c r="N53" i="305" s="1"/>
  <c r="J48" i="305"/>
  <c r="B48" i="305"/>
  <c r="K69" i="304"/>
  <c r="B69" i="304"/>
  <c r="M48" i="304"/>
  <c r="N48" i="304" s="1"/>
  <c r="N53" i="304" s="1"/>
  <c r="J48" i="304"/>
  <c r="B48" i="304"/>
  <c r="K69" i="303"/>
  <c r="N69" i="303" s="1"/>
  <c r="N75" i="303" s="1"/>
  <c r="N41" i="303" s="1"/>
  <c r="N43" i="303" s="1"/>
  <c r="B69" i="303"/>
  <c r="M48" i="303"/>
  <c r="N48" i="303" s="1"/>
  <c r="N53" i="303" s="1"/>
  <c r="J48" i="303"/>
  <c r="B48" i="303"/>
  <c r="K70" i="302"/>
  <c r="N70" i="302" s="1"/>
  <c r="B70" i="302"/>
  <c r="K69" i="302"/>
  <c r="N69" i="302" s="1"/>
  <c r="N75" i="302" s="1"/>
  <c r="N41" i="302" s="1"/>
  <c r="N43" i="302" s="1"/>
  <c r="B69" i="302"/>
  <c r="K58" i="302"/>
  <c r="B58" i="302"/>
  <c r="M49" i="302"/>
  <c r="N49" i="302" s="1"/>
  <c r="J49" i="302"/>
  <c r="B49" i="302"/>
  <c r="M48" i="302"/>
  <c r="N48" i="302" s="1"/>
  <c r="J48" i="302"/>
  <c r="B48" i="302"/>
  <c r="K70" i="301"/>
  <c r="N70" i="301" s="1"/>
  <c r="B70" i="301"/>
  <c r="K69" i="301"/>
  <c r="N69" i="301" s="1"/>
  <c r="B69" i="301"/>
  <c r="K58" i="301"/>
  <c r="B58" i="301"/>
  <c r="M50" i="301"/>
  <c r="N50" i="301" s="1"/>
  <c r="J50" i="301"/>
  <c r="B50" i="301"/>
  <c r="M49" i="301"/>
  <c r="N49" i="301" s="1"/>
  <c r="J49" i="301"/>
  <c r="B49" i="301"/>
  <c r="M48" i="301"/>
  <c r="N48" i="301" s="1"/>
  <c r="J48" i="301"/>
  <c r="B48" i="301"/>
  <c r="K70" i="300"/>
  <c r="B70" i="300"/>
  <c r="K69" i="300"/>
  <c r="B69" i="300"/>
  <c r="M48" i="300"/>
  <c r="N48" i="300" s="1"/>
  <c r="N53" i="300" s="1"/>
  <c r="J48" i="300"/>
  <c r="B48" i="300"/>
  <c r="K70" i="299"/>
  <c r="N70" i="299" s="1"/>
  <c r="B70" i="299"/>
  <c r="K69" i="299"/>
  <c r="N69" i="299" s="1"/>
  <c r="N75" i="299" s="1"/>
  <c r="N41" i="299" s="1"/>
  <c r="N43" i="299" s="1"/>
  <c r="B69" i="299"/>
  <c r="K58" i="299"/>
  <c r="B58" i="299"/>
  <c r="M49" i="299"/>
  <c r="N49" i="299" s="1"/>
  <c r="J49" i="299"/>
  <c r="B49" i="299"/>
  <c r="M48" i="299"/>
  <c r="N48" i="299" s="1"/>
  <c r="J48" i="299"/>
  <c r="B48" i="299"/>
  <c r="K70" i="298"/>
  <c r="N70" i="298" s="1"/>
  <c r="B70" i="298"/>
  <c r="K69" i="298"/>
  <c r="N69" i="298" s="1"/>
  <c r="B69" i="298"/>
  <c r="K58" i="298"/>
  <c r="B58" i="298"/>
  <c r="M50" i="298"/>
  <c r="N50" i="298" s="1"/>
  <c r="J50" i="298"/>
  <c r="B50" i="298"/>
  <c r="M49" i="298"/>
  <c r="N49" i="298" s="1"/>
  <c r="J49" i="298"/>
  <c r="B49" i="298"/>
  <c r="M48" i="298"/>
  <c r="N48" i="298" s="1"/>
  <c r="J48" i="298"/>
  <c r="B48" i="298"/>
  <c r="K36" i="298"/>
  <c r="N36" i="298" s="1"/>
  <c r="B36" i="298"/>
  <c r="K70" i="297"/>
  <c r="N70" i="297" s="1"/>
  <c r="B70" i="297"/>
  <c r="K69" i="297"/>
  <c r="N69" i="297" s="1"/>
  <c r="B69" i="297"/>
  <c r="K59" i="297"/>
  <c r="B59" i="297"/>
  <c r="K58" i="297"/>
  <c r="B58" i="297"/>
  <c r="M51" i="297"/>
  <c r="N51" i="297" s="1"/>
  <c r="J51" i="297"/>
  <c r="B51" i="297"/>
  <c r="M50" i="297"/>
  <c r="N50" i="297" s="1"/>
  <c r="J50" i="297"/>
  <c r="B50" i="297"/>
  <c r="M49" i="297"/>
  <c r="N49" i="297" s="1"/>
  <c r="J49" i="297"/>
  <c r="B49" i="297"/>
  <c r="M48" i="297"/>
  <c r="N48" i="297" s="1"/>
  <c r="J48" i="297"/>
  <c r="B48" i="297"/>
  <c r="K36" i="297"/>
  <c r="N36" i="297" s="1"/>
  <c r="B36" i="297"/>
  <c r="K72" i="296"/>
  <c r="N72" i="296" s="1"/>
  <c r="B72" i="296"/>
  <c r="K71" i="296"/>
  <c r="N71" i="296" s="1"/>
  <c r="B71" i="296"/>
  <c r="M49" i="296"/>
  <c r="N49" i="296" s="1"/>
  <c r="J49" i="296"/>
  <c r="B49" i="296"/>
  <c r="M48" i="296"/>
  <c r="N48" i="296" s="1"/>
  <c r="J48" i="296"/>
  <c r="B48" i="296"/>
  <c r="K72" i="295"/>
  <c r="N72" i="295" s="1"/>
  <c r="B72" i="295"/>
  <c r="K71" i="295"/>
  <c r="N71" i="295" s="1"/>
  <c r="N77" i="295" s="1"/>
  <c r="N41" i="295" s="1"/>
  <c r="N43" i="295" s="1"/>
  <c r="B71" i="295"/>
  <c r="K60" i="295"/>
  <c r="B60" i="295"/>
  <c r="M50" i="295"/>
  <c r="N50" i="295" s="1"/>
  <c r="J50" i="295"/>
  <c r="B50" i="295"/>
  <c r="M49" i="295"/>
  <c r="N49" i="295" s="1"/>
  <c r="J49" i="295"/>
  <c r="B49" i="295"/>
  <c r="M48" i="295"/>
  <c r="N48" i="295" s="1"/>
  <c r="J48" i="295"/>
  <c r="B48" i="295"/>
  <c r="K72" i="294"/>
  <c r="N72" i="294" s="1"/>
  <c r="B72" i="294"/>
  <c r="K71" i="294"/>
  <c r="N71" i="294" s="1"/>
  <c r="N77" i="294" s="1"/>
  <c r="N41" i="294" s="1"/>
  <c r="B71" i="294"/>
  <c r="K60" i="294"/>
  <c r="M53" i="294"/>
  <c r="N53" i="294" s="1"/>
  <c r="J53" i="294"/>
  <c r="B53" i="294"/>
  <c r="M52" i="294"/>
  <c r="N52" i="294" s="1"/>
  <c r="J52" i="294"/>
  <c r="B52" i="294"/>
  <c r="M51" i="294"/>
  <c r="N51" i="294" s="1"/>
  <c r="J51" i="294"/>
  <c r="B51" i="294"/>
  <c r="M50" i="294"/>
  <c r="N50" i="294" s="1"/>
  <c r="J50" i="294"/>
  <c r="B50" i="294"/>
  <c r="M49" i="294"/>
  <c r="N49" i="294" s="1"/>
  <c r="J49" i="294"/>
  <c r="B49" i="294"/>
  <c r="M48" i="294"/>
  <c r="N48" i="294" s="1"/>
  <c r="J48" i="294"/>
  <c r="B48" i="294"/>
  <c r="K36" i="294"/>
  <c r="N36" i="294" s="1"/>
  <c r="B36" i="294"/>
  <c r="K70" i="293"/>
  <c r="N70" i="293" s="1"/>
  <c r="B70" i="293"/>
  <c r="K69" i="293"/>
  <c r="N69" i="293" s="1"/>
  <c r="N75" i="293" s="1"/>
  <c r="N41" i="293" s="1"/>
  <c r="N43" i="293" s="1"/>
  <c r="B69" i="293"/>
  <c r="K58" i="293"/>
  <c r="B58" i="293"/>
  <c r="M52" i="293"/>
  <c r="N52" i="293" s="1"/>
  <c r="J52" i="293"/>
  <c r="B52" i="293"/>
  <c r="M51" i="293"/>
  <c r="N51" i="293" s="1"/>
  <c r="J51" i="293"/>
  <c r="B51" i="293"/>
  <c r="M50" i="293"/>
  <c r="N50" i="293" s="1"/>
  <c r="J50" i="293"/>
  <c r="B50" i="293"/>
  <c r="M49" i="293"/>
  <c r="N49" i="293" s="1"/>
  <c r="J49" i="293"/>
  <c r="B49" i="293"/>
  <c r="M48" i="293"/>
  <c r="N48" i="293" s="1"/>
  <c r="J48" i="293"/>
  <c r="B48" i="293"/>
  <c r="K70" i="292"/>
  <c r="N70" i="292" s="1"/>
  <c r="B70" i="292"/>
  <c r="K69" i="292"/>
  <c r="N69" i="292" s="1"/>
  <c r="N75" i="292" s="1"/>
  <c r="N41" i="292" s="1"/>
  <c r="N43" i="292" s="1"/>
  <c r="B69" i="292"/>
  <c r="K58" i="292"/>
  <c r="B58" i="292"/>
  <c r="M52" i="292"/>
  <c r="N52" i="292" s="1"/>
  <c r="J52" i="292"/>
  <c r="B52" i="292"/>
  <c r="M51" i="292"/>
  <c r="N51" i="292" s="1"/>
  <c r="J51" i="292"/>
  <c r="B51" i="292"/>
  <c r="M50" i="292"/>
  <c r="N50" i="292" s="1"/>
  <c r="J50" i="292"/>
  <c r="B50" i="292"/>
  <c r="M49" i="292"/>
  <c r="N49" i="292" s="1"/>
  <c r="J49" i="292"/>
  <c r="B49" i="292"/>
  <c r="M48" i="292"/>
  <c r="N48" i="292" s="1"/>
  <c r="J48" i="292"/>
  <c r="B48" i="292"/>
  <c r="K70" i="291"/>
  <c r="N70" i="291" s="1"/>
  <c r="B70" i="291"/>
  <c r="K69" i="291"/>
  <c r="N69" i="291" s="1"/>
  <c r="N75" i="291" s="1"/>
  <c r="N41" i="291" s="1"/>
  <c r="N43" i="291" s="1"/>
  <c r="B69" i="291"/>
  <c r="K58" i="291"/>
  <c r="B58" i="291"/>
  <c r="M52" i="291"/>
  <c r="N52" i="291" s="1"/>
  <c r="J52" i="291"/>
  <c r="B52" i="291"/>
  <c r="M51" i="291"/>
  <c r="N51" i="291" s="1"/>
  <c r="J51" i="291"/>
  <c r="B51" i="291"/>
  <c r="M50" i="291"/>
  <c r="N50" i="291" s="1"/>
  <c r="J50" i="291"/>
  <c r="B50" i="291"/>
  <c r="M49" i="291"/>
  <c r="N49" i="291" s="1"/>
  <c r="J49" i="291"/>
  <c r="B49" i="291"/>
  <c r="M48" i="291"/>
  <c r="N48" i="291" s="1"/>
  <c r="J48" i="291"/>
  <c r="B48" i="291"/>
  <c r="K70" i="290"/>
  <c r="N70" i="290" s="1"/>
  <c r="B70" i="290"/>
  <c r="K69" i="290"/>
  <c r="N69" i="290" s="1"/>
  <c r="N75" i="290" s="1"/>
  <c r="N41" i="290" s="1"/>
  <c r="N43" i="290" s="1"/>
  <c r="B69" i="290"/>
  <c r="K58" i="290"/>
  <c r="B58" i="290"/>
  <c r="M52" i="290"/>
  <c r="N52" i="290" s="1"/>
  <c r="J52" i="290"/>
  <c r="B52" i="290"/>
  <c r="M51" i="290"/>
  <c r="N51" i="290" s="1"/>
  <c r="J51" i="290"/>
  <c r="B51" i="290"/>
  <c r="M50" i="290"/>
  <c r="N50" i="290" s="1"/>
  <c r="J50" i="290"/>
  <c r="B50" i="290"/>
  <c r="M49" i="290"/>
  <c r="N49" i="290" s="1"/>
  <c r="J49" i="290"/>
  <c r="B49" i="290"/>
  <c r="M48" i="290"/>
  <c r="N48" i="290" s="1"/>
  <c r="J48" i="290"/>
  <c r="B48" i="290"/>
  <c r="K70" i="289"/>
  <c r="N70" i="289" s="1"/>
  <c r="B70" i="289"/>
  <c r="K69" i="289"/>
  <c r="N69" i="289" s="1"/>
  <c r="N75" i="289" s="1"/>
  <c r="N41" i="289" s="1"/>
  <c r="N43" i="289" s="1"/>
  <c r="B69" i="289"/>
  <c r="M48" i="289"/>
  <c r="N48" i="289" s="1"/>
  <c r="N53" i="289" s="1"/>
  <c r="J48" i="289"/>
  <c r="B48" i="289"/>
  <c r="K70" i="287"/>
  <c r="B70" i="287"/>
  <c r="K69" i="287"/>
  <c r="B69" i="287"/>
  <c r="K58" i="287"/>
  <c r="N58" i="287" s="1"/>
  <c r="M49" i="287"/>
  <c r="N49" i="287" s="1"/>
  <c r="J49" i="287"/>
  <c r="B49" i="287"/>
  <c r="M48" i="287"/>
  <c r="N48" i="287" s="1"/>
  <c r="J48" i="287"/>
  <c r="B48" i="287"/>
  <c r="K37" i="287"/>
  <c r="N37" i="287" s="1"/>
  <c r="B37" i="287"/>
  <c r="K36" i="287"/>
  <c r="N36" i="287" s="1"/>
  <c r="B36" i="287"/>
  <c r="K70" i="286"/>
  <c r="N70" i="286" s="1"/>
  <c r="B70" i="286"/>
  <c r="K69" i="286"/>
  <c r="N69" i="286" s="1"/>
  <c r="N75" i="286" s="1"/>
  <c r="N41" i="286" s="1"/>
  <c r="B69" i="286"/>
  <c r="M49" i="286"/>
  <c r="N49" i="286" s="1"/>
  <c r="J49" i="286"/>
  <c r="B49" i="286"/>
  <c r="M48" i="286"/>
  <c r="N48" i="286" s="1"/>
  <c r="J48" i="286"/>
  <c r="B48" i="286"/>
  <c r="K37" i="286"/>
  <c r="N37" i="286" s="1"/>
  <c r="B37" i="286"/>
  <c r="K36" i="286"/>
  <c r="N36" i="286" s="1"/>
  <c r="N43" i="286" s="1"/>
  <c r="B36" i="286"/>
  <c r="K70" i="285"/>
  <c r="B70" i="285"/>
  <c r="K69" i="285"/>
  <c r="B69" i="285"/>
  <c r="K59" i="285"/>
  <c r="B59" i="285"/>
  <c r="K58" i="285"/>
  <c r="N58" i="285" s="1"/>
  <c r="M50" i="285"/>
  <c r="N50" i="285" s="1"/>
  <c r="J50" i="285"/>
  <c r="B50" i="285"/>
  <c r="M49" i="285"/>
  <c r="N49" i="285" s="1"/>
  <c r="J49" i="285"/>
  <c r="B49" i="285"/>
  <c r="M48" i="285"/>
  <c r="N48" i="285" s="1"/>
  <c r="J48" i="285"/>
  <c r="B48" i="285"/>
  <c r="K36" i="285"/>
  <c r="N36" i="285" s="1"/>
  <c r="B36" i="285"/>
  <c r="K70" i="284"/>
  <c r="N70" i="284" s="1"/>
  <c r="B70" i="284"/>
  <c r="K69" i="284"/>
  <c r="N69" i="284" s="1"/>
  <c r="B69" i="284"/>
  <c r="M50" i="284"/>
  <c r="N50" i="284" s="1"/>
  <c r="J50" i="284"/>
  <c r="B50" i="284"/>
  <c r="M49" i="284"/>
  <c r="N49" i="284" s="1"/>
  <c r="J49" i="284"/>
  <c r="B49" i="284"/>
  <c r="M48" i="284"/>
  <c r="N48" i="284" s="1"/>
  <c r="J48" i="284"/>
  <c r="B48" i="284"/>
  <c r="K36" i="284"/>
  <c r="N36" i="284" s="1"/>
  <c r="B36" i="284"/>
  <c r="K70" i="283"/>
  <c r="N70" i="283" s="1"/>
  <c r="B70" i="283"/>
  <c r="K69" i="283"/>
  <c r="N69" i="283" s="1"/>
  <c r="N75" i="283" s="1"/>
  <c r="N41" i="283" s="1"/>
  <c r="B69" i="283"/>
  <c r="M50" i="283"/>
  <c r="N50" i="283" s="1"/>
  <c r="J50" i="283"/>
  <c r="B50" i="283"/>
  <c r="M49" i="283"/>
  <c r="N49" i="283" s="1"/>
  <c r="J49" i="283"/>
  <c r="B49" i="283"/>
  <c r="M48" i="283"/>
  <c r="N48" i="283" s="1"/>
  <c r="J48" i="283"/>
  <c r="B48" i="283"/>
  <c r="K36" i="283"/>
  <c r="N36" i="283" s="1"/>
  <c r="B36" i="283"/>
  <c r="K78" i="282"/>
  <c r="N78" i="282" s="1"/>
  <c r="B78" i="282"/>
  <c r="K77" i="282"/>
  <c r="N77" i="282" s="1"/>
  <c r="B77" i="282"/>
  <c r="K76" i="282"/>
  <c r="N76" i="282" s="1"/>
  <c r="B76" i="282"/>
  <c r="K75" i="282"/>
  <c r="N75" i="282" s="1"/>
  <c r="N81" i="282" s="1"/>
  <c r="N44" i="282" s="1"/>
  <c r="B75" i="282"/>
  <c r="M58" i="282"/>
  <c r="N58" i="282" s="1"/>
  <c r="J58" i="282"/>
  <c r="B58" i="282"/>
  <c r="M57" i="282"/>
  <c r="N57" i="282" s="1"/>
  <c r="J57" i="282"/>
  <c r="B57" i="282"/>
  <c r="M56" i="282"/>
  <c r="N56" i="282" s="1"/>
  <c r="J56" i="282"/>
  <c r="B56" i="282"/>
  <c r="M55" i="282"/>
  <c r="N55" i="282" s="1"/>
  <c r="J55" i="282"/>
  <c r="B55" i="282"/>
  <c r="M54" i="282"/>
  <c r="N54" i="282" s="1"/>
  <c r="J54" i="282"/>
  <c r="B54" i="282"/>
  <c r="M53" i="282"/>
  <c r="N53" i="282" s="1"/>
  <c r="J53" i="282"/>
  <c r="B53" i="282"/>
  <c r="M52" i="282"/>
  <c r="N52" i="282" s="1"/>
  <c r="J52" i="282"/>
  <c r="B52" i="282"/>
  <c r="M51" i="282"/>
  <c r="N51" i="282" s="1"/>
  <c r="J51" i="282"/>
  <c r="B51" i="282"/>
  <c r="K41" i="282"/>
  <c r="N41" i="282" s="1"/>
  <c r="B41" i="282"/>
  <c r="K40" i="282"/>
  <c r="N40" i="282" s="1"/>
  <c r="B40" i="282"/>
  <c r="K39" i="282"/>
  <c r="N39" i="282" s="1"/>
  <c r="B39" i="282"/>
  <c r="K38" i="282"/>
  <c r="N38" i="282" s="1"/>
  <c r="B38" i="282"/>
  <c r="K37" i="282"/>
  <c r="N37" i="282" s="1"/>
  <c r="B37" i="282"/>
  <c r="K36" i="282"/>
  <c r="N36" i="282" s="1"/>
  <c r="B36" i="282"/>
  <c r="L61" i="281"/>
  <c r="K61" i="281"/>
  <c r="B61" i="281"/>
  <c r="K78" i="280"/>
  <c r="N78" i="280" s="1"/>
  <c r="B78" i="280"/>
  <c r="K77" i="280"/>
  <c r="N77" i="280" s="1"/>
  <c r="B77" i="280"/>
  <c r="K76" i="280"/>
  <c r="N76" i="280" s="1"/>
  <c r="B76" i="280"/>
  <c r="K75" i="280"/>
  <c r="N75" i="280" s="1"/>
  <c r="N81" i="280" s="1"/>
  <c r="N44" i="280" s="1"/>
  <c r="B75" i="280"/>
  <c r="M56" i="280"/>
  <c r="N56" i="280" s="1"/>
  <c r="J56" i="280"/>
  <c r="B56" i="280"/>
  <c r="M55" i="280"/>
  <c r="N55" i="280" s="1"/>
  <c r="J55" i="280"/>
  <c r="B55" i="280"/>
  <c r="M54" i="280"/>
  <c r="N54" i="280" s="1"/>
  <c r="J54" i="280"/>
  <c r="B54" i="280"/>
  <c r="M53" i="280"/>
  <c r="N53" i="280" s="1"/>
  <c r="J53" i="280"/>
  <c r="B53" i="280"/>
  <c r="M52" i="280"/>
  <c r="N52" i="280" s="1"/>
  <c r="J52" i="280"/>
  <c r="B52" i="280"/>
  <c r="M51" i="280"/>
  <c r="N51" i="280" s="1"/>
  <c r="J51" i="280"/>
  <c r="B51" i="280"/>
  <c r="K41" i="280"/>
  <c r="N41" i="280" s="1"/>
  <c r="B41" i="280"/>
  <c r="K40" i="280"/>
  <c r="N40" i="280" s="1"/>
  <c r="B40" i="280"/>
  <c r="K39" i="280"/>
  <c r="N39" i="280" s="1"/>
  <c r="B39" i="280"/>
  <c r="K38" i="280"/>
  <c r="N38" i="280" s="1"/>
  <c r="B38" i="280"/>
  <c r="K37" i="280"/>
  <c r="N37" i="280" s="1"/>
  <c r="B37" i="280"/>
  <c r="K36" i="280"/>
  <c r="N36" i="280" s="1"/>
  <c r="B36" i="280"/>
  <c r="K82" i="279"/>
  <c r="N82" i="279" s="1"/>
  <c r="B82" i="279"/>
  <c r="C82" i="279" s="1"/>
  <c r="D82" i="279" s="1"/>
  <c r="E82" i="279" s="1"/>
  <c r="F82" i="279" s="1"/>
  <c r="G82" i="279" s="1"/>
  <c r="H82" i="279" s="1"/>
  <c r="K81" i="279"/>
  <c r="N81" i="279" s="1"/>
  <c r="B81" i="279"/>
  <c r="K80" i="279"/>
  <c r="N80" i="279" s="1"/>
  <c r="B80" i="279"/>
  <c r="K79" i="279"/>
  <c r="N79" i="279" s="1"/>
  <c r="B79" i="279"/>
  <c r="K78" i="279"/>
  <c r="N78" i="279" s="1"/>
  <c r="B78" i="279"/>
  <c r="K77" i="279"/>
  <c r="N77" i="279" s="1"/>
  <c r="N83" i="279" s="1"/>
  <c r="N46" i="279" s="1"/>
  <c r="B77" i="279"/>
  <c r="M58" i="279"/>
  <c r="N58" i="279" s="1"/>
  <c r="J58" i="279"/>
  <c r="B58" i="279"/>
  <c r="M57" i="279"/>
  <c r="N57" i="279" s="1"/>
  <c r="J57" i="279"/>
  <c r="B57" i="279"/>
  <c r="M56" i="279"/>
  <c r="N56" i="279" s="1"/>
  <c r="J56" i="279"/>
  <c r="B56" i="279"/>
  <c r="M55" i="279"/>
  <c r="N55" i="279" s="1"/>
  <c r="J55" i="279"/>
  <c r="B55" i="279"/>
  <c r="M54" i="279"/>
  <c r="N54" i="279" s="1"/>
  <c r="J54" i="279"/>
  <c r="B54" i="279"/>
  <c r="M53" i="279"/>
  <c r="N53" i="279" s="1"/>
  <c r="J53" i="279"/>
  <c r="B53" i="279"/>
  <c r="K43" i="279"/>
  <c r="N43" i="279" s="1"/>
  <c r="B43" i="279"/>
  <c r="K42" i="279"/>
  <c r="N42" i="279" s="1"/>
  <c r="B42" i="279"/>
  <c r="K41" i="279"/>
  <c r="N41" i="279" s="1"/>
  <c r="B41" i="279"/>
  <c r="K40" i="279"/>
  <c r="N40" i="279" s="1"/>
  <c r="B40" i="279"/>
  <c r="K39" i="279"/>
  <c r="N39" i="279" s="1"/>
  <c r="B39" i="279"/>
  <c r="K38" i="279"/>
  <c r="N38" i="279" s="1"/>
  <c r="B38" i="279"/>
  <c r="K37" i="279"/>
  <c r="N37" i="279" s="1"/>
  <c r="B37" i="279"/>
  <c r="K36" i="279"/>
  <c r="N36" i="279" s="1"/>
  <c r="B36" i="279"/>
  <c r="K72" i="277"/>
  <c r="N72" i="277" s="1"/>
  <c r="N78" i="277" s="1"/>
  <c r="N41" i="277" s="1"/>
  <c r="N43" i="277" s="1"/>
  <c r="B72" i="277"/>
  <c r="M48" i="277"/>
  <c r="N48" i="277" s="1"/>
  <c r="N56" i="277" s="1"/>
  <c r="J48" i="277"/>
  <c r="B48" i="277"/>
  <c r="K73" i="275"/>
  <c r="N73" i="275" s="1"/>
  <c r="B73" i="275"/>
  <c r="K72" i="275"/>
  <c r="N72" i="275" s="1"/>
  <c r="B72" i="275"/>
  <c r="M53" i="275"/>
  <c r="N53" i="275" s="1"/>
  <c r="J53" i="275"/>
  <c r="B53" i="275"/>
  <c r="M52" i="275"/>
  <c r="N52" i="275" s="1"/>
  <c r="J52" i="275"/>
  <c r="B52" i="275"/>
  <c r="M51" i="275"/>
  <c r="N51" i="275" s="1"/>
  <c r="J51" i="275"/>
  <c r="B51" i="275"/>
  <c r="M50" i="275"/>
  <c r="N50" i="275" s="1"/>
  <c r="J50" i="275"/>
  <c r="B50" i="275"/>
  <c r="M49" i="275"/>
  <c r="N49" i="275" s="1"/>
  <c r="J49" i="275"/>
  <c r="B49" i="275"/>
  <c r="M48" i="275"/>
  <c r="N48" i="275" s="1"/>
  <c r="J48" i="275"/>
  <c r="B48" i="275"/>
  <c r="K38" i="275"/>
  <c r="N38" i="275" s="1"/>
  <c r="B38" i="275"/>
  <c r="K37" i="275"/>
  <c r="N37" i="275" s="1"/>
  <c r="B37" i="275"/>
  <c r="K36" i="275"/>
  <c r="N36" i="275" s="1"/>
  <c r="B36" i="275"/>
  <c r="K73" i="274"/>
  <c r="N73" i="274" s="1"/>
  <c r="B73" i="274"/>
  <c r="K72" i="274"/>
  <c r="N72" i="274" s="1"/>
  <c r="B72" i="274"/>
  <c r="M53" i="274"/>
  <c r="N53" i="274" s="1"/>
  <c r="J53" i="274"/>
  <c r="B53" i="274"/>
  <c r="M52" i="274"/>
  <c r="N52" i="274" s="1"/>
  <c r="J52" i="274"/>
  <c r="B52" i="274"/>
  <c r="M51" i="274"/>
  <c r="N51" i="274" s="1"/>
  <c r="J51" i="274"/>
  <c r="B51" i="274"/>
  <c r="M50" i="274"/>
  <c r="N50" i="274" s="1"/>
  <c r="J50" i="274"/>
  <c r="B50" i="274"/>
  <c r="M49" i="274"/>
  <c r="N49" i="274" s="1"/>
  <c r="J49" i="274"/>
  <c r="B49" i="274"/>
  <c r="M48" i="274"/>
  <c r="N48" i="274" s="1"/>
  <c r="J48" i="274"/>
  <c r="B48" i="274"/>
  <c r="K38" i="274"/>
  <c r="N38" i="274" s="1"/>
  <c r="B38" i="274"/>
  <c r="K37" i="274"/>
  <c r="N37" i="274" s="1"/>
  <c r="B37" i="274"/>
  <c r="K36" i="274"/>
  <c r="N36" i="274" s="1"/>
  <c r="B36" i="274"/>
  <c r="K73" i="273"/>
  <c r="N73" i="273" s="1"/>
  <c r="B73" i="273"/>
  <c r="K72" i="273"/>
  <c r="N72" i="273" s="1"/>
  <c r="N78" i="273" s="1"/>
  <c r="N41" i="273" s="1"/>
  <c r="B72" i="273"/>
  <c r="L61" i="273"/>
  <c r="K61" i="273"/>
  <c r="B61" i="273"/>
  <c r="M49" i="273"/>
  <c r="N49" i="273" s="1"/>
  <c r="J49" i="273"/>
  <c r="B49" i="273"/>
  <c r="M48" i="273"/>
  <c r="N48" i="273" s="1"/>
  <c r="J48" i="273"/>
  <c r="B48" i="273"/>
  <c r="K36" i="273"/>
  <c r="N36" i="273" s="1"/>
  <c r="B36" i="273"/>
  <c r="K73" i="272"/>
  <c r="N73" i="272" s="1"/>
  <c r="B73" i="272"/>
  <c r="K72" i="272"/>
  <c r="N72" i="272" s="1"/>
  <c r="N78" i="272" s="1"/>
  <c r="N41" i="272" s="1"/>
  <c r="B72" i="272"/>
  <c r="L61" i="272"/>
  <c r="K61" i="272"/>
  <c r="B61" i="272"/>
  <c r="M49" i="272"/>
  <c r="N49" i="272" s="1"/>
  <c r="J49" i="272"/>
  <c r="B49" i="272"/>
  <c r="M48" i="272"/>
  <c r="N48" i="272" s="1"/>
  <c r="J48" i="272"/>
  <c r="B48" i="272"/>
  <c r="K36" i="272"/>
  <c r="N36" i="272" s="1"/>
  <c r="B36" i="272"/>
  <c r="K73" i="271"/>
  <c r="N73" i="271" s="1"/>
  <c r="B73" i="271"/>
  <c r="K72" i="271"/>
  <c r="N72" i="271" s="1"/>
  <c r="N78" i="271" s="1"/>
  <c r="N41" i="271" s="1"/>
  <c r="B72" i="271"/>
  <c r="K61" i="271"/>
  <c r="B61" i="271"/>
  <c r="M51" i="271"/>
  <c r="N51" i="271" s="1"/>
  <c r="J51" i="271"/>
  <c r="B51" i="271"/>
  <c r="M50" i="271"/>
  <c r="N50" i="271" s="1"/>
  <c r="J50" i="271"/>
  <c r="B50" i="271"/>
  <c r="M49" i="271"/>
  <c r="N49" i="271" s="1"/>
  <c r="J49" i="271"/>
  <c r="B49" i="271"/>
  <c r="M48" i="271"/>
  <c r="N48" i="271" s="1"/>
  <c r="J48" i="271"/>
  <c r="B48" i="271"/>
  <c r="K36" i="271"/>
  <c r="N36" i="271" s="1"/>
  <c r="B36" i="271"/>
  <c r="K73" i="270"/>
  <c r="N73" i="270" s="1"/>
  <c r="B73" i="270"/>
  <c r="K72" i="270"/>
  <c r="N72" i="270" s="1"/>
  <c r="N78" i="270" s="1"/>
  <c r="N41" i="270" s="1"/>
  <c r="B72" i="270"/>
  <c r="K61" i="270"/>
  <c r="M51" i="270"/>
  <c r="N51" i="270" s="1"/>
  <c r="J51" i="270"/>
  <c r="B51" i="270"/>
  <c r="M50" i="270"/>
  <c r="N50" i="270" s="1"/>
  <c r="J50" i="270"/>
  <c r="B50" i="270"/>
  <c r="M49" i="270"/>
  <c r="N49" i="270" s="1"/>
  <c r="J49" i="270"/>
  <c r="B49" i="270"/>
  <c r="M48" i="270"/>
  <c r="N48" i="270" s="1"/>
  <c r="J48" i="270"/>
  <c r="B48" i="270"/>
  <c r="K36" i="270"/>
  <c r="N36" i="270" s="1"/>
  <c r="B36" i="270"/>
  <c r="K76" i="268"/>
  <c r="N76" i="268" s="1"/>
  <c r="B76" i="268"/>
  <c r="K75" i="268"/>
  <c r="N75" i="268" s="1"/>
  <c r="B75" i="268"/>
  <c r="K65" i="268"/>
  <c r="K64" i="268"/>
  <c r="B64" i="268"/>
  <c r="M52" i="268"/>
  <c r="N52" i="268" s="1"/>
  <c r="J52" i="268"/>
  <c r="B52" i="268"/>
  <c r="M51" i="268"/>
  <c r="N51" i="268" s="1"/>
  <c r="J51" i="268"/>
  <c r="B51" i="268"/>
  <c r="M50" i="268"/>
  <c r="N50" i="268" s="1"/>
  <c r="J50" i="268"/>
  <c r="B50" i="268"/>
  <c r="M49" i="268"/>
  <c r="N49" i="268" s="1"/>
  <c r="J49" i="268"/>
  <c r="B49" i="268"/>
  <c r="M48" i="268"/>
  <c r="N48" i="268" s="1"/>
  <c r="J48" i="268"/>
  <c r="B48" i="268"/>
  <c r="K36" i="268"/>
  <c r="N36" i="268" s="1"/>
  <c r="B36" i="268"/>
  <c r="K76" i="267"/>
  <c r="N76" i="267" s="1"/>
  <c r="B76" i="267"/>
  <c r="K75" i="267"/>
  <c r="N75" i="267" s="1"/>
  <c r="N81" i="267" s="1"/>
  <c r="N41" i="267" s="1"/>
  <c r="B75" i="267"/>
  <c r="K65" i="267"/>
  <c r="B65" i="267"/>
  <c r="K64" i="267"/>
  <c r="B64" i="267"/>
  <c r="M51" i="267"/>
  <c r="N51" i="267" s="1"/>
  <c r="J51" i="267"/>
  <c r="B51" i="267"/>
  <c r="M50" i="267"/>
  <c r="N50" i="267" s="1"/>
  <c r="J50" i="267"/>
  <c r="B50" i="267"/>
  <c r="M49" i="267"/>
  <c r="N49" i="267" s="1"/>
  <c r="J49" i="267"/>
  <c r="B49" i="267"/>
  <c r="M48" i="267"/>
  <c r="N48" i="267" s="1"/>
  <c r="J48" i="267"/>
  <c r="B48" i="267"/>
  <c r="K36" i="267"/>
  <c r="N36" i="267" s="1"/>
  <c r="N43" i="267" s="1"/>
  <c r="B36" i="267"/>
  <c r="K76" i="266"/>
  <c r="N76" i="266" s="1"/>
  <c r="B76" i="266"/>
  <c r="K75" i="266"/>
  <c r="N75" i="266" s="1"/>
  <c r="N81" i="266" s="1"/>
  <c r="N41" i="266" s="1"/>
  <c r="B75" i="266"/>
  <c r="K65" i="266"/>
  <c r="B65" i="266"/>
  <c r="K64" i="266"/>
  <c r="B64" i="266"/>
  <c r="M52" i="266"/>
  <c r="N52" i="266" s="1"/>
  <c r="J52" i="266"/>
  <c r="B52" i="266"/>
  <c r="M51" i="266"/>
  <c r="N51" i="266" s="1"/>
  <c r="J51" i="266"/>
  <c r="B51" i="266"/>
  <c r="M50" i="266"/>
  <c r="N50" i="266" s="1"/>
  <c r="J50" i="266"/>
  <c r="B50" i="266"/>
  <c r="M49" i="266"/>
  <c r="N49" i="266" s="1"/>
  <c r="J49" i="266"/>
  <c r="B49" i="266"/>
  <c r="M48" i="266"/>
  <c r="N48" i="266" s="1"/>
  <c r="J48" i="266"/>
  <c r="B48" i="266"/>
  <c r="K37" i="266"/>
  <c r="N37" i="266" s="1"/>
  <c r="B37" i="266"/>
  <c r="K36" i="266"/>
  <c r="N36" i="266" s="1"/>
  <c r="B36" i="266"/>
  <c r="K72" i="265"/>
  <c r="N72" i="265" s="1"/>
  <c r="B72" i="265"/>
  <c r="K71" i="265"/>
  <c r="N71" i="265" s="1"/>
  <c r="B71" i="265"/>
  <c r="K60" i="265"/>
  <c r="B60" i="265"/>
  <c r="M50" i="265"/>
  <c r="N50" i="265" s="1"/>
  <c r="J50" i="265"/>
  <c r="B50" i="265"/>
  <c r="M49" i="265"/>
  <c r="N49" i="265" s="1"/>
  <c r="J49" i="265"/>
  <c r="B49" i="265"/>
  <c r="M48" i="265"/>
  <c r="N48" i="265" s="1"/>
  <c r="J48" i="265"/>
  <c r="B48" i="265"/>
  <c r="K37" i="265"/>
  <c r="N37" i="265" s="1"/>
  <c r="B37" i="265"/>
  <c r="K36" i="265"/>
  <c r="N36" i="265" s="1"/>
  <c r="B36" i="265"/>
  <c r="K72" i="264"/>
  <c r="N72" i="264" s="1"/>
  <c r="B72" i="264"/>
  <c r="K71" i="264"/>
  <c r="N71" i="264" s="1"/>
  <c r="B71" i="264"/>
  <c r="K60" i="264"/>
  <c r="B60" i="264"/>
  <c r="M50" i="264"/>
  <c r="N50" i="264" s="1"/>
  <c r="J50" i="264"/>
  <c r="B50" i="264"/>
  <c r="M49" i="264"/>
  <c r="N49" i="264" s="1"/>
  <c r="J49" i="264"/>
  <c r="B49" i="264"/>
  <c r="M48" i="264"/>
  <c r="N48" i="264" s="1"/>
  <c r="J48" i="264"/>
  <c r="B48" i="264"/>
  <c r="K37" i="264"/>
  <c r="N37" i="264" s="1"/>
  <c r="B37" i="264"/>
  <c r="K36" i="264"/>
  <c r="N36" i="264" s="1"/>
  <c r="B36" i="264"/>
  <c r="K72" i="263"/>
  <c r="N72" i="263" s="1"/>
  <c r="B72" i="263"/>
  <c r="K71" i="263"/>
  <c r="N71" i="263" s="1"/>
  <c r="B71" i="263"/>
  <c r="K60" i="263"/>
  <c r="B60" i="263"/>
  <c r="M51" i="263"/>
  <c r="N51" i="263" s="1"/>
  <c r="J51" i="263"/>
  <c r="B51" i="263"/>
  <c r="M50" i="263"/>
  <c r="N50" i="263" s="1"/>
  <c r="J50" i="263"/>
  <c r="B50" i="263"/>
  <c r="M49" i="263"/>
  <c r="N49" i="263" s="1"/>
  <c r="J49" i="263"/>
  <c r="B49" i="263"/>
  <c r="M48" i="263"/>
  <c r="N48" i="263" s="1"/>
  <c r="J48" i="263"/>
  <c r="B48" i="263"/>
  <c r="K37" i="263"/>
  <c r="N37" i="263" s="1"/>
  <c r="B37" i="263"/>
  <c r="K36" i="263"/>
  <c r="N36" i="263" s="1"/>
  <c r="B36" i="263"/>
  <c r="K72" i="262"/>
  <c r="N72" i="262" s="1"/>
  <c r="B72" i="262"/>
  <c r="K71" i="262"/>
  <c r="N71" i="262" s="1"/>
  <c r="N77" i="262" s="1"/>
  <c r="N41" i="262" s="1"/>
  <c r="B71" i="262"/>
  <c r="K60" i="262"/>
  <c r="B60" i="262"/>
  <c r="M51" i="262"/>
  <c r="N51" i="262" s="1"/>
  <c r="J51" i="262"/>
  <c r="B51" i="262"/>
  <c r="M50" i="262"/>
  <c r="N50" i="262" s="1"/>
  <c r="J50" i="262"/>
  <c r="B50" i="262"/>
  <c r="M49" i="262"/>
  <c r="N49" i="262" s="1"/>
  <c r="J49" i="262"/>
  <c r="B49" i="262"/>
  <c r="M48" i="262"/>
  <c r="N48" i="262" s="1"/>
  <c r="J48" i="262"/>
  <c r="B48" i="262"/>
  <c r="K37" i="262"/>
  <c r="N37" i="262" s="1"/>
  <c r="B37" i="262"/>
  <c r="K36" i="262"/>
  <c r="N36" i="262" s="1"/>
  <c r="B36" i="262"/>
  <c r="K71" i="261"/>
  <c r="N71" i="261" s="1"/>
  <c r="N77" i="261" s="1"/>
  <c r="B71" i="261"/>
  <c r="L60" i="261"/>
  <c r="K60" i="261"/>
  <c r="B60" i="261"/>
  <c r="K38" i="261"/>
  <c r="N38" i="261" s="1"/>
  <c r="B38" i="261"/>
  <c r="K37" i="261"/>
  <c r="N37" i="261" s="1"/>
  <c r="B37" i="261"/>
  <c r="K36" i="261"/>
  <c r="N36" i="261" s="1"/>
  <c r="B36" i="261"/>
  <c r="K86" i="260"/>
  <c r="N86" i="260" s="1"/>
  <c r="B86" i="260"/>
  <c r="K85" i="260"/>
  <c r="N85" i="260" s="1"/>
  <c r="N91" i="260" s="1"/>
  <c r="N47" i="260" s="1"/>
  <c r="B85" i="260"/>
  <c r="M67" i="260"/>
  <c r="N67" i="260" s="1"/>
  <c r="J67" i="260"/>
  <c r="B67" i="260"/>
  <c r="M66" i="260"/>
  <c r="N66" i="260" s="1"/>
  <c r="J66" i="260"/>
  <c r="B66" i="260"/>
  <c r="M65" i="260"/>
  <c r="N65" i="260" s="1"/>
  <c r="J65" i="260"/>
  <c r="B65" i="260"/>
  <c r="M64" i="260"/>
  <c r="N64" i="260" s="1"/>
  <c r="J64" i="260"/>
  <c r="B64" i="260"/>
  <c r="M63" i="260"/>
  <c r="N63" i="260" s="1"/>
  <c r="J63" i="260"/>
  <c r="B63" i="260"/>
  <c r="M62" i="260"/>
  <c r="N62" i="260" s="1"/>
  <c r="B62" i="260"/>
  <c r="M61" i="260"/>
  <c r="N61" i="260" s="1"/>
  <c r="B61" i="260"/>
  <c r="M60" i="260"/>
  <c r="N60" i="260" s="1"/>
  <c r="J60" i="260"/>
  <c r="B60" i="260"/>
  <c r="M59" i="260"/>
  <c r="N59" i="260" s="1"/>
  <c r="J59" i="260"/>
  <c r="B59" i="260"/>
  <c r="M58" i="260"/>
  <c r="N58" i="260" s="1"/>
  <c r="J58" i="260"/>
  <c r="B58" i="260"/>
  <c r="M57" i="260"/>
  <c r="N57" i="260" s="1"/>
  <c r="J57" i="260"/>
  <c r="B57" i="260"/>
  <c r="M56" i="260"/>
  <c r="N56" i="260" s="1"/>
  <c r="J56" i="260"/>
  <c r="B56" i="260"/>
  <c r="M55" i="260"/>
  <c r="N55" i="260" s="1"/>
  <c r="J55" i="260"/>
  <c r="B55" i="260"/>
  <c r="M54" i="260"/>
  <c r="N54" i="260" s="1"/>
  <c r="J54" i="260"/>
  <c r="B54" i="260"/>
  <c r="K42" i="260"/>
  <c r="N42" i="260" s="1"/>
  <c r="B42" i="260"/>
  <c r="K41" i="260"/>
  <c r="N41" i="260" s="1"/>
  <c r="B41" i="260"/>
  <c r="K40" i="260"/>
  <c r="N40" i="260" s="1"/>
  <c r="B40" i="260"/>
  <c r="K39" i="260"/>
  <c r="N39" i="260" s="1"/>
  <c r="B39" i="260"/>
  <c r="K38" i="260"/>
  <c r="N38" i="260" s="1"/>
  <c r="B38" i="260"/>
  <c r="K37" i="260"/>
  <c r="N37" i="260" s="1"/>
  <c r="B37" i="260"/>
  <c r="K36" i="260"/>
  <c r="N36" i="260" s="1"/>
  <c r="B36" i="260"/>
  <c r="K72" i="259"/>
  <c r="N72" i="259" s="1"/>
  <c r="B72" i="259"/>
  <c r="K71" i="259"/>
  <c r="N71" i="259" s="1"/>
  <c r="N77" i="259" s="1"/>
  <c r="N41" i="259" s="1"/>
  <c r="B71" i="259"/>
  <c r="M50" i="259"/>
  <c r="N50" i="259" s="1"/>
  <c r="J50" i="259"/>
  <c r="B50" i="259"/>
  <c r="M49" i="259"/>
  <c r="N49" i="259" s="1"/>
  <c r="J49" i="259"/>
  <c r="B49" i="259"/>
  <c r="M48" i="259"/>
  <c r="N48" i="259" s="1"/>
  <c r="J48" i="259"/>
  <c r="B48" i="259"/>
  <c r="K37" i="259"/>
  <c r="N37" i="259" s="1"/>
  <c r="B37" i="259"/>
  <c r="K36" i="259"/>
  <c r="N36" i="259" s="1"/>
  <c r="B36" i="259"/>
  <c r="K72" i="258"/>
  <c r="N72" i="258" s="1"/>
  <c r="B72" i="258"/>
  <c r="K71" i="258"/>
  <c r="N71" i="258" s="1"/>
  <c r="N77" i="258" s="1"/>
  <c r="N41" i="258" s="1"/>
  <c r="B71" i="258"/>
  <c r="K60" i="258"/>
  <c r="B60" i="258"/>
  <c r="M50" i="258"/>
  <c r="N50" i="258" s="1"/>
  <c r="J50" i="258"/>
  <c r="B50" i="258"/>
  <c r="M49" i="258"/>
  <c r="N49" i="258" s="1"/>
  <c r="J49" i="258"/>
  <c r="B49" i="258"/>
  <c r="M48" i="258"/>
  <c r="N48" i="258" s="1"/>
  <c r="J48" i="258"/>
  <c r="B48" i="258"/>
  <c r="K36" i="258"/>
  <c r="N36" i="258" s="1"/>
  <c r="B36" i="258"/>
  <c r="K72" i="257"/>
  <c r="N72" i="257" s="1"/>
  <c r="B72" i="257"/>
  <c r="K71" i="257"/>
  <c r="N71" i="257" s="1"/>
  <c r="B71" i="257"/>
  <c r="K60" i="257"/>
  <c r="B60" i="257"/>
  <c r="M50" i="257"/>
  <c r="N50" i="257" s="1"/>
  <c r="J50" i="257"/>
  <c r="B50" i="257"/>
  <c r="M49" i="257"/>
  <c r="N49" i="257" s="1"/>
  <c r="J49" i="257"/>
  <c r="B49" i="257"/>
  <c r="M48" i="257"/>
  <c r="N48" i="257" s="1"/>
  <c r="J48" i="257"/>
  <c r="B48" i="257"/>
  <c r="K36" i="257"/>
  <c r="N36" i="257" s="1"/>
  <c r="B36" i="257"/>
  <c r="K73" i="256"/>
  <c r="N73" i="256" s="1"/>
  <c r="B73" i="256"/>
  <c r="K72" i="256"/>
  <c r="N72" i="256" s="1"/>
  <c r="B72" i="256"/>
  <c r="K71" i="256"/>
  <c r="N71" i="256" s="1"/>
  <c r="B71" i="256"/>
  <c r="M50" i="256"/>
  <c r="N50" i="256" s="1"/>
  <c r="J50" i="256"/>
  <c r="B50" i="256"/>
  <c r="M49" i="256"/>
  <c r="N49" i="256" s="1"/>
  <c r="J49" i="256"/>
  <c r="B49" i="256"/>
  <c r="M48" i="256"/>
  <c r="N48" i="256" s="1"/>
  <c r="J48" i="256"/>
  <c r="B48" i="256"/>
  <c r="K37" i="256"/>
  <c r="N37" i="256" s="1"/>
  <c r="B37" i="256"/>
  <c r="K36" i="256"/>
  <c r="N36" i="256" s="1"/>
  <c r="B36" i="256"/>
  <c r="K72" i="254"/>
  <c r="N72" i="254" s="1"/>
  <c r="B72" i="254"/>
  <c r="K71" i="254"/>
  <c r="N71" i="254" s="1"/>
  <c r="N77" i="254" s="1"/>
  <c r="N41" i="254" s="1"/>
  <c r="B71" i="254"/>
  <c r="M50" i="254"/>
  <c r="N50" i="254" s="1"/>
  <c r="J50" i="254"/>
  <c r="B50" i="254"/>
  <c r="M49" i="254"/>
  <c r="N49" i="254" s="1"/>
  <c r="J49" i="254"/>
  <c r="B49" i="254"/>
  <c r="M48" i="254"/>
  <c r="N48" i="254" s="1"/>
  <c r="J48" i="254"/>
  <c r="B48" i="254"/>
  <c r="K36" i="254"/>
  <c r="N36" i="254" s="1"/>
  <c r="B36" i="254"/>
  <c r="K72" i="253"/>
  <c r="N72" i="253" s="1"/>
  <c r="B72" i="253"/>
  <c r="K71" i="253"/>
  <c r="N71" i="253" s="1"/>
  <c r="B71" i="253"/>
  <c r="K36" i="253"/>
  <c r="N36" i="253" s="1"/>
  <c r="N43" i="253" s="1"/>
  <c r="B36" i="253"/>
  <c r="K85" i="252"/>
  <c r="N85" i="252" s="1"/>
  <c r="B85" i="252"/>
  <c r="C85" i="252" s="1"/>
  <c r="D85" i="252" s="1"/>
  <c r="E85" i="252" s="1"/>
  <c r="F85" i="252" s="1"/>
  <c r="G85" i="252" s="1"/>
  <c r="H85" i="252" s="1"/>
  <c r="K84" i="252"/>
  <c r="N84" i="252" s="1"/>
  <c r="B84" i="252"/>
  <c r="K83" i="252"/>
  <c r="N83" i="252" s="1"/>
  <c r="B83" i="252"/>
  <c r="K82" i="252"/>
  <c r="N82" i="252" s="1"/>
  <c r="B82" i="252"/>
  <c r="K81" i="252"/>
  <c r="N81" i="252" s="1"/>
  <c r="B81" i="252"/>
  <c r="K80" i="252"/>
  <c r="N80" i="252" s="1"/>
  <c r="B80" i="252"/>
  <c r="K79" i="252"/>
  <c r="N79" i="252" s="1"/>
  <c r="B79" i="252"/>
  <c r="K68" i="252"/>
  <c r="N68" i="252" s="1"/>
  <c r="N74" i="252" s="1"/>
  <c r="M57" i="252"/>
  <c r="N57" i="252" s="1"/>
  <c r="J57" i="252"/>
  <c r="B57" i="252"/>
  <c r="M56" i="252"/>
  <c r="N56" i="252" s="1"/>
  <c r="J56" i="252"/>
  <c r="B56" i="252"/>
  <c r="M55" i="252"/>
  <c r="N55" i="252" s="1"/>
  <c r="J55" i="252"/>
  <c r="B55" i="252"/>
  <c r="M54" i="252"/>
  <c r="N54" i="252" s="1"/>
  <c r="J54" i="252"/>
  <c r="B54" i="252"/>
  <c r="M53" i="252"/>
  <c r="N53" i="252" s="1"/>
  <c r="J53" i="252"/>
  <c r="B53" i="252"/>
  <c r="M52" i="252"/>
  <c r="N52" i="252" s="1"/>
  <c r="J52" i="252"/>
  <c r="B52" i="252"/>
  <c r="K41" i="252"/>
  <c r="N41" i="252" s="1"/>
  <c r="B41" i="252"/>
  <c r="K40" i="252"/>
  <c r="N40" i="252" s="1"/>
  <c r="B40" i="252"/>
  <c r="K39" i="252"/>
  <c r="N39" i="252" s="1"/>
  <c r="B39" i="252"/>
  <c r="K38" i="252"/>
  <c r="N38" i="252" s="1"/>
  <c r="B38" i="252"/>
  <c r="K37" i="252"/>
  <c r="N37" i="252" s="1"/>
  <c r="B37" i="252"/>
  <c r="K36" i="252"/>
  <c r="N36" i="252" s="1"/>
  <c r="B36" i="252"/>
  <c r="K60" i="251"/>
  <c r="B60" i="251"/>
  <c r="M49" i="251"/>
  <c r="N49" i="251" s="1"/>
  <c r="J49" i="251"/>
  <c r="B49" i="251"/>
  <c r="M48" i="251"/>
  <c r="N48" i="251" s="1"/>
  <c r="J48" i="251"/>
  <c r="B48" i="251"/>
  <c r="K36" i="251"/>
  <c r="N36" i="251" s="1"/>
  <c r="N43" i="251" s="1"/>
  <c r="B36" i="251"/>
  <c r="K72" i="250"/>
  <c r="N72" i="250" s="1"/>
  <c r="B72" i="250"/>
  <c r="K71" i="250"/>
  <c r="N71" i="250" s="1"/>
  <c r="N77" i="250" s="1"/>
  <c r="N41" i="250" s="1"/>
  <c r="B71" i="250"/>
  <c r="M48" i="250"/>
  <c r="N48" i="250" s="1"/>
  <c r="N55" i="250" s="1"/>
  <c r="J48" i="250"/>
  <c r="B48" i="250"/>
  <c r="K36" i="250"/>
  <c r="N36" i="250" s="1"/>
  <c r="B36" i="250"/>
  <c r="K79" i="249"/>
  <c r="N79" i="249" s="1"/>
  <c r="B79" i="249"/>
  <c r="K78" i="249"/>
  <c r="N78" i="249" s="1"/>
  <c r="B78" i="249"/>
  <c r="K77" i="249"/>
  <c r="N77" i="249" s="1"/>
  <c r="B77" i="249"/>
  <c r="K76" i="249"/>
  <c r="N76" i="249" s="1"/>
  <c r="B76" i="249"/>
  <c r="K75" i="249"/>
  <c r="N75" i="249" s="1"/>
  <c r="B75" i="249"/>
  <c r="K74" i="249"/>
  <c r="N74" i="249" s="1"/>
  <c r="B74" i="249"/>
  <c r="K73" i="249"/>
  <c r="N73" i="249" s="1"/>
  <c r="B73" i="249"/>
  <c r="L65" i="249"/>
  <c r="K65" i="249"/>
  <c r="B65" i="249"/>
  <c r="L64" i="249"/>
  <c r="K64" i="249"/>
  <c r="B64" i="249"/>
  <c r="M55" i="249"/>
  <c r="N55" i="249" s="1"/>
  <c r="J55" i="249"/>
  <c r="B55" i="249"/>
  <c r="M54" i="249"/>
  <c r="N54" i="249" s="1"/>
  <c r="J54" i="249"/>
  <c r="B54" i="249"/>
  <c r="M53" i="249"/>
  <c r="N53" i="249" s="1"/>
  <c r="J53" i="249"/>
  <c r="B53" i="249"/>
  <c r="M52" i="249"/>
  <c r="N52" i="249" s="1"/>
  <c r="J52" i="249"/>
  <c r="B52" i="249"/>
  <c r="M51" i="249"/>
  <c r="N51" i="249" s="1"/>
  <c r="J51" i="249"/>
  <c r="B51" i="249"/>
  <c r="M50" i="249"/>
  <c r="N50" i="249" s="1"/>
  <c r="J50" i="249"/>
  <c r="B50" i="249"/>
  <c r="K38" i="249"/>
  <c r="N38" i="249" s="1"/>
  <c r="B38" i="249"/>
  <c r="K37" i="249"/>
  <c r="N37" i="249" s="1"/>
  <c r="B37" i="249"/>
  <c r="K36" i="249"/>
  <c r="N36" i="249" s="1"/>
  <c r="B36" i="249"/>
  <c r="K79" i="248"/>
  <c r="N79" i="248" s="1"/>
  <c r="B79" i="248"/>
  <c r="K78" i="248"/>
  <c r="N78" i="248" s="1"/>
  <c r="B78" i="248"/>
  <c r="K77" i="248"/>
  <c r="N77" i="248" s="1"/>
  <c r="B77" i="248"/>
  <c r="K76" i="248"/>
  <c r="B76" i="248"/>
  <c r="K75" i="248"/>
  <c r="B75" i="248"/>
  <c r="K74" i="248"/>
  <c r="B74" i="248"/>
  <c r="K73" i="248"/>
  <c r="B73" i="248"/>
  <c r="K64" i="248"/>
  <c r="N64" i="248" s="1"/>
  <c r="L63" i="248"/>
  <c r="K63" i="248"/>
  <c r="B63" i="248"/>
  <c r="M55" i="248"/>
  <c r="N55" i="248" s="1"/>
  <c r="J55" i="248"/>
  <c r="M54" i="248"/>
  <c r="N54" i="248" s="1"/>
  <c r="J54" i="248"/>
  <c r="M53" i="248"/>
  <c r="N53" i="248" s="1"/>
  <c r="J53" i="248"/>
  <c r="B53" i="248"/>
  <c r="M52" i="248"/>
  <c r="N52" i="248" s="1"/>
  <c r="J52" i="248"/>
  <c r="B52" i="248"/>
  <c r="M51" i="248"/>
  <c r="N51" i="248" s="1"/>
  <c r="J51" i="248"/>
  <c r="B51" i="248"/>
  <c r="M50" i="248"/>
  <c r="N50" i="248" s="1"/>
  <c r="J50" i="248"/>
  <c r="B50" i="248"/>
  <c r="K41" i="248"/>
  <c r="N41" i="248" s="1"/>
  <c r="B41" i="248"/>
  <c r="K40" i="248"/>
  <c r="N40" i="248" s="1"/>
  <c r="B40" i="248"/>
  <c r="K39" i="248"/>
  <c r="N39" i="248" s="1"/>
  <c r="B39" i="248"/>
  <c r="K38" i="248"/>
  <c r="N38" i="248" s="1"/>
  <c r="B38" i="248"/>
  <c r="K37" i="248"/>
  <c r="N37" i="248" s="1"/>
  <c r="B37" i="248"/>
  <c r="K36" i="248"/>
  <c r="N36" i="248" s="1"/>
  <c r="B36" i="248"/>
  <c r="K74" i="247"/>
  <c r="B74" i="247"/>
  <c r="K73" i="247"/>
  <c r="N73" i="247" s="1"/>
  <c r="B73" i="247"/>
  <c r="K63" i="247"/>
  <c r="B63" i="247"/>
  <c r="M54" i="247"/>
  <c r="N54" i="247" s="1"/>
  <c r="J54" i="247"/>
  <c r="B54" i="247"/>
  <c r="M53" i="247"/>
  <c r="N53" i="247" s="1"/>
  <c r="J53" i="247"/>
  <c r="B53" i="247"/>
  <c r="M52" i="247"/>
  <c r="N52" i="247" s="1"/>
  <c r="J52" i="247"/>
  <c r="B52" i="247"/>
  <c r="M51" i="247"/>
  <c r="N51" i="247" s="1"/>
  <c r="J51" i="247"/>
  <c r="B51" i="247"/>
  <c r="M50" i="247"/>
  <c r="N50" i="247" s="1"/>
  <c r="J50" i="247"/>
  <c r="B50" i="247"/>
  <c r="K37" i="247"/>
  <c r="N37" i="247" s="1"/>
  <c r="B37" i="247"/>
  <c r="K36" i="247"/>
  <c r="N36" i="247" s="1"/>
  <c r="B36" i="247"/>
  <c r="K84" i="246"/>
  <c r="N84" i="246" s="1"/>
  <c r="B84" i="246"/>
  <c r="K83" i="246"/>
  <c r="N83" i="246" s="1"/>
  <c r="B83" i="246"/>
  <c r="K81" i="246"/>
  <c r="N81" i="246" s="1"/>
  <c r="B81" i="246"/>
  <c r="K80" i="246"/>
  <c r="N80" i="246" s="1"/>
  <c r="N87" i="246" s="1"/>
  <c r="N45" i="246" s="1"/>
  <c r="B80" i="246"/>
  <c r="L69" i="246"/>
  <c r="K69" i="246"/>
  <c r="B69" i="246"/>
  <c r="K68" i="246"/>
  <c r="B68" i="246"/>
  <c r="M59" i="246"/>
  <c r="N59" i="246" s="1"/>
  <c r="J59" i="246"/>
  <c r="B59" i="246"/>
  <c r="M58" i="246"/>
  <c r="N58" i="246" s="1"/>
  <c r="J58" i="246"/>
  <c r="B58" i="246"/>
  <c r="M57" i="246"/>
  <c r="N57" i="246" s="1"/>
  <c r="J57" i="246"/>
  <c r="B57" i="246"/>
  <c r="M56" i="246"/>
  <c r="N56" i="246" s="1"/>
  <c r="J56" i="246"/>
  <c r="B56" i="246"/>
  <c r="M55" i="246"/>
  <c r="N55" i="246" s="1"/>
  <c r="J55" i="246"/>
  <c r="B55" i="246"/>
  <c r="M54" i="246"/>
  <c r="N54" i="246" s="1"/>
  <c r="B54" i="246"/>
  <c r="M53" i="246"/>
  <c r="N53" i="246" s="1"/>
  <c r="J53" i="246"/>
  <c r="B53" i="246"/>
  <c r="M52" i="246"/>
  <c r="N52" i="246" s="1"/>
  <c r="J52" i="246"/>
  <c r="B52" i="246"/>
  <c r="K39" i="246"/>
  <c r="N39" i="246" s="1"/>
  <c r="B39" i="246"/>
  <c r="K38" i="246"/>
  <c r="N38" i="246" s="1"/>
  <c r="B38" i="246"/>
  <c r="K37" i="246"/>
  <c r="N37" i="246" s="1"/>
  <c r="B37" i="246"/>
  <c r="K36" i="246"/>
  <c r="N36" i="246" s="1"/>
  <c r="B36" i="246"/>
  <c r="K80" i="245"/>
  <c r="N80" i="245" s="1"/>
  <c r="B80" i="245"/>
  <c r="K79" i="245"/>
  <c r="N79" i="245" s="1"/>
  <c r="B79" i="245"/>
  <c r="K77" i="245"/>
  <c r="N77" i="245" s="1"/>
  <c r="B77" i="245"/>
  <c r="K76" i="245"/>
  <c r="N76" i="245" s="1"/>
  <c r="B76" i="245"/>
  <c r="L65" i="245"/>
  <c r="K65" i="245"/>
  <c r="B65" i="245"/>
  <c r="K64" i="245"/>
  <c r="B64" i="245"/>
  <c r="M54" i="245"/>
  <c r="N54" i="245" s="1"/>
  <c r="J54" i="245"/>
  <c r="B54" i="245"/>
  <c r="M53" i="245"/>
  <c r="N53" i="245" s="1"/>
  <c r="J53" i="245"/>
  <c r="B53" i="245"/>
  <c r="M52" i="245"/>
  <c r="N52" i="245" s="1"/>
  <c r="J52" i="245"/>
  <c r="B52" i="245"/>
  <c r="K42" i="245"/>
  <c r="N42" i="245" s="1"/>
  <c r="B42" i="245"/>
  <c r="K41" i="245"/>
  <c r="N41" i="245" s="1"/>
  <c r="B41" i="245"/>
  <c r="K40" i="245"/>
  <c r="N40" i="245" s="1"/>
  <c r="B40" i="245"/>
  <c r="K39" i="245"/>
  <c r="N39" i="245" s="1"/>
  <c r="B39" i="245"/>
  <c r="K38" i="245"/>
  <c r="N38" i="245" s="1"/>
  <c r="B38" i="245"/>
  <c r="K37" i="245"/>
  <c r="N37" i="245" s="1"/>
  <c r="B37" i="245"/>
  <c r="K36" i="245"/>
  <c r="N36" i="245" s="1"/>
  <c r="B36" i="245"/>
  <c r="K78" i="244"/>
  <c r="N78" i="244" s="1"/>
  <c r="B78" i="244"/>
  <c r="K77" i="244"/>
  <c r="N77" i="244" s="1"/>
  <c r="B77" i="244"/>
  <c r="K76" i="244"/>
  <c r="N76" i="244" s="1"/>
  <c r="B76" i="244"/>
  <c r="K75" i="244"/>
  <c r="N75" i="244" s="1"/>
  <c r="N81" i="244" s="1"/>
  <c r="N45" i="244" s="1"/>
  <c r="B75" i="244"/>
  <c r="L64" i="244"/>
  <c r="K64" i="244"/>
  <c r="B64" i="244"/>
  <c r="M57" i="244"/>
  <c r="N57" i="244" s="1"/>
  <c r="J57" i="244"/>
  <c r="M56" i="244"/>
  <c r="N56" i="244" s="1"/>
  <c r="J56" i="244"/>
  <c r="B56" i="244"/>
  <c r="M55" i="244"/>
  <c r="N55" i="244" s="1"/>
  <c r="J55" i="244"/>
  <c r="B55" i="244"/>
  <c r="M54" i="244"/>
  <c r="N54" i="244" s="1"/>
  <c r="J54" i="244"/>
  <c r="B54" i="244"/>
  <c r="M53" i="244"/>
  <c r="N53" i="244" s="1"/>
  <c r="J53" i="244"/>
  <c r="B53" i="244"/>
  <c r="M52" i="244"/>
  <c r="N52" i="244" s="1"/>
  <c r="J52" i="244"/>
  <c r="B52" i="244"/>
  <c r="K43" i="244"/>
  <c r="N43" i="244" s="1"/>
  <c r="B43" i="244"/>
  <c r="K42" i="244"/>
  <c r="N42" i="244" s="1"/>
  <c r="B42" i="244"/>
  <c r="K41" i="244"/>
  <c r="N41" i="244" s="1"/>
  <c r="B41" i="244"/>
  <c r="K40" i="244"/>
  <c r="N40" i="244" s="1"/>
  <c r="B40" i="244"/>
  <c r="K39" i="244"/>
  <c r="N39" i="244" s="1"/>
  <c r="B39" i="244"/>
  <c r="K38" i="244"/>
  <c r="N38" i="244" s="1"/>
  <c r="B38" i="244"/>
  <c r="K37" i="244"/>
  <c r="N37" i="244" s="1"/>
  <c r="B37" i="244"/>
  <c r="K36" i="244"/>
  <c r="N36" i="244" s="1"/>
  <c r="B36" i="244"/>
  <c r="K72" i="243"/>
  <c r="N72" i="243" s="1"/>
  <c r="B72" i="243"/>
  <c r="K71" i="243"/>
  <c r="N71" i="243" s="1"/>
  <c r="B71" i="243"/>
  <c r="K70" i="243"/>
  <c r="N70" i="243" s="1"/>
  <c r="N76" i="243" s="1"/>
  <c r="N40" i="243" s="1"/>
  <c r="B70" i="243"/>
  <c r="L59" i="243"/>
  <c r="K59" i="243"/>
  <c r="B59" i="243"/>
  <c r="M50" i="243"/>
  <c r="N50" i="243" s="1"/>
  <c r="J50" i="243"/>
  <c r="B50" i="243"/>
  <c r="M49" i="243"/>
  <c r="N49" i="243" s="1"/>
  <c r="J49" i="243"/>
  <c r="B49" i="243"/>
  <c r="M48" i="243"/>
  <c r="N48" i="243" s="1"/>
  <c r="J48" i="243"/>
  <c r="B48" i="243"/>
  <c r="M47" i="243"/>
  <c r="N47" i="243" s="1"/>
  <c r="J47" i="243"/>
  <c r="B47" i="243"/>
  <c r="K38" i="243"/>
  <c r="N38" i="243" s="1"/>
  <c r="B38" i="243"/>
  <c r="K37" i="243"/>
  <c r="N37" i="243" s="1"/>
  <c r="B37" i="243"/>
  <c r="K36" i="243"/>
  <c r="N36" i="243" s="1"/>
  <c r="B36" i="243"/>
  <c r="K72" i="242"/>
  <c r="N72" i="242" s="1"/>
  <c r="B72" i="242"/>
  <c r="K71" i="242"/>
  <c r="N71" i="242" s="1"/>
  <c r="B71" i="242"/>
  <c r="K70" i="242"/>
  <c r="N70" i="242" s="1"/>
  <c r="N76" i="242" s="1"/>
  <c r="N40" i="242" s="1"/>
  <c r="B70" i="242"/>
  <c r="L59" i="242"/>
  <c r="K59" i="242"/>
  <c r="B59" i="242"/>
  <c r="M50" i="242"/>
  <c r="N50" i="242" s="1"/>
  <c r="J50" i="242"/>
  <c r="B50" i="242"/>
  <c r="M49" i="242"/>
  <c r="N49" i="242" s="1"/>
  <c r="J49" i="242"/>
  <c r="B49" i="242"/>
  <c r="M48" i="242"/>
  <c r="N48" i="242" s="1"/>
  <c r="J48" i="242"/>
  <c r="B48" i="242"/>
  <c r="M47" i="242"/>
  <c r="N47" i="242" s="1"/>
  <c r="J47" i="242"/>
  <c r="B47" i="242"/>
  <c r="K38" i="242"/>
  <c r="N38" i="242" s="1"/>
  <c r="B38" i="242"/>
  <c r="K37" i="242"/>
  <c r="N37" i="242" s="1"/>
  <c r="B37" i="242"/>
  <c r="K36" i="242"/>
  <c r="N36" i="242" s="1"/>
  <c r="B36" i="242"/>
  <c r="K71" i="241"/>
  <c r="N71" i="241" s="1"/>
  <c r="N77" i="241" s="1"/>
  <c r="N41" i="241" s="1"/>
  <c r="N43" i="241" s="1"/>
  <c r="B71" i="241"/>
  <c r="B60" i="241"/>
  <c r="M48" i="241"/>
  <c r="N48" i="241" s="1"/>
  <c r="N55" i="241" s="1"/>
  <c r="J48" i="241"/>
  <c r="B48" i="241"/>
  <c r="K71" i="240"/>
  <c r="N71" i="240" s="1"/>
  <c r="N77" i="240" s="1"/>
  <c r="N41" i="240" s="1"/>
  <c r="N43" i="240" s="1"/>
  <c r="B71" i="240"/>
  <c r="B60" i="240"/>
  <c r="M48" i="240"/>
  <c r="N48" i="240" s="1"/>
  <c r="N55" i="240" s="1"/>
  <c r="J48" i="240"/>
  <c r="B48" i="240"/>
  <c r="K71" i="239"/>
  <c r="N71" i="239" s="1"/>
  <c r="N77" i="239" s="1"/>
  <c r="B71" i="239"/>
  <c r="B60" i="239"/>
  <c r="M48" i="239"/>
  <c r="N48" i="239" s="1"/>
  <c r="N55" i="239" s="1"/>
  <c r="J48" i="239"/>
  <c r="B48" i="239"/>
  <c r="K71" i="238"/>
  <c r="N71" i="238" s="1"/>
  <c r="N77" i="238" s="1"/>
  <c r="N41" i="238" s="1"/>
  <c r="B71" i="238"/>
  <c r="B60" i="238"/>
  <c r="M49" i="238"/>
  <c r="N49" i="238" s="1"/>
  <c r="J49" i="238"/>
  <c r="B49" i="238"/>
  <c r="M48" i="238"/>
  <c r="N48" i="238" s="1"/>
  <c r="J48" i="238"/>
  <c r="B48" i="238"/>
  <c r="K36" i="238"/>
  <c r="N36" i="238" s="1"/>
  <c r="B36" i="238"/>
  <c r="K71" i="237"/>
  <c r="N71" i="237" s="1"/>
  <c r="N77" i="237" s="1"/>
  <c r="N41" i="237" s="1"/>
  <c r="B71" i="237"/>
  <c r="B60" i="237"/>
  <c r="M49" i="237"/>
  <c r="N49" i="237" s="1"/>
  <c r="J49" i="237"/>
  <c r="B49" i="237"/>
  <c r="M48" i="237"/>
  <c r="N48" i="237" s="1"/>
  <c r="J48" i="237"/>
  <c r="B48" i="237"/>
  <c r="K36" i="237"/>
  <c r="N36" i="237" s="1"/>
  <c r="B36" i="237"/>
  <c r="K71" i="236"/>
  <c r="N71" i="236" s="1"/>
  <c r="N77" i="236" s="1"/>
  <c r="N41" i="236" s="1"/>
  <c r="B71" i="236"/>
  <c r="B60" i="236"/>
  <c r="M49" i="236"/>
  <c r="N49" i="236" s="1"/>
  <c r="J49" i="236"/>
  <c r="B49" i="236"/>
  <c r="M48" i="236"/>
  <c r="N48" i="236" s="1"/>
  <c r="J48" i="236"/>
  <c r="B48" i="236"/>
  <c r="K36" i="236"/>
  <c r="N36" i="236" s="1"/>
  <c r="B36" i="236"/>
  <c r="K71" i="235"/>
  <c r="N71" i="235" s="1"/>
  <c r="N77" i="235" s="1"/>
  <c r="N41" i="235" s="1"/>
  <c r="B71" i="235"/>
  <c r="B60" i="235"/>
  <c r="M49" i="235"/>
  <c r="N49" i="235" s="1"/>
  <c r="J49" i="235"/>
  <c r="B49" i="235"/>
  <c r="M48" i="235"/>
  <c r="N48" i="235" s="1"/>
  <c r="J48" i="235"/>
  <c r="B48" i="235"/>
  <c r="K36" i="235"/>
  <c r="N36" i="235" s="1"/>
  <c r="B36" i="235"/>
  <c r="K71" i="234"/>
  <c r="N71" i="234" s="1"/>
  <c r="B71" i="234"/>
  <c r="K70" i="234"/>
  <c r="N70" i="234" s="1"/>
  <c r="N76" i="234" s="1"/>
  <c r="N40" i="234" s="1"/>
  <c r="B70" i="234"/>
  <c r="B59" i="234"/>
  <c r="M47" i="234"/>
  <c r="N47" i="234" s="1"/>
  <c r="J47" i="234"/>
  <c r="B47" i="234"/>
  <c r="K37" i="234"/>
  <c r="N37" i="234" s="1"/>
  <c r="B37" i="234"/>
  <c r="K36" i="234"/>
  <c r="N36" i="234" s="1"/>
  <c r="B36" i="234"/>
  <c r="K35" i="234"/>
  <c r="N35" i="234" s="1"/>
  <c r="B35" i="234"/>
  <c r="K72" i="233"/>
  <c r="N72" i="233" s="1"/>
  <c r="B72" i="233"/>
  <c r="K71" i="233"/>
  <c r="N71" i="233" s="1"/>
  <c r="N77" i="233" s="1"/>
  <c r="N41" i="233" s="1"/>
  <c r="B71" i="233"/>
  <c r="K60" i="233"/>
  <c r="B60" i="233"/>
  <c r="N54" i="233"/>
  <c r="M48" i="233"/>
  <c r="N48" i="233" s="1"/>
  <c r="J48" i="233"/>
  <c r="B48" i="233"/>
  <c r="K37" i="233"/>
  <c r="N37" i="233" s="1"/>
  <c r="B37" i="233"/>
  <c r="K36" i="233"/>
  <c r="N36" i="233" s="1"/>
  <c r="B36" i="233"/>
  <c r="K73" i="232"/>
  <c r="N73" i="232" s="1"/>
  <c r="B73" i="232"/>
  <c r="K72" i="232"/>
  <c r="N72" i="232" s="1"/>
  <c r="N78" i="232" s="1"/>
  <c r="N41" i="232" s="1"/>
  <c r="B72" i="232"/>
  <c r="K61" i="232"/>
  <c r="B61" i="232"/>
  <c r="M54" i="232"/>
  <c r="N54" i="232" s="1"/>
  <c r="J54" i="232"/>
  <c r="B54" i="232"/>
  <c r="N52" i="232"/>
  <c r="M51" i="232"/>
  <c r="N51" i="232" s="1"/>
  <c r="J51" i="232"/>
  <c r="B51" i="232"/>
  <c r="M50" i="232"/>
  <c r="N50" i="232" s="1"/>
  <c r="J50" i="232"/>
  <c r="B50" i="232"/>
  <c r="M49" i="232"/>
  <c r="N49" i="232" s="1"/>
  <c r="J49" i="232"/>
  <c r="B49" i="232"/>
  <c r="M48" i="232"/>
  <c r="N48" i="232" s="1"/>
  <c r="J48" i="232"/>
  <c r="B48" i="232"/>
  <c r="K39" i="232"/>
  <c r="N39" i="232" s="1"/>
  <c r="B39" i="232"/>
  <c r="K38" i="232"/>
  <c r="N38" i="232" s="1"/>
  <c r="B38" i="232"/>
  <c r="K37" i="232"/>
  <c r="N37" i="232" s="1"/>
  <c r="B37" i="232"/>
  <c r="K36" i="232"/>
  <c r="N36" i="232" s="1"/>
  <c r="B36" i="232"/>
  <c r="K71" i="231"/>
  <c r="N71" i="231" s="1"/>
  <c r="B71" i="231"/>
  <c r="K70" i="231"/>
  <c r="N70" i="231" s="1"/>
  <c r="N76" i="231" s="1"/>
  <c r="N40" i="231" s="1"/>
  <c r="B70" i="231"/>
  <c r="K59" i="231"/>
  <c r="B59" i="231"/>
  <c r="M53" i="231"/>
  <c r="N53" i="231" s="1"/>
  <c r="J53" i="231"/>
  <c r="B53" i="231"/>
  <c r="M52" i="231"/>
  <c r="N52" i="231" s="1"/>
  <c r="J52" i="231"/>
  <c r="B52" i="231"/>
  <c r="M51" i="231"/>
  <c r="N51" i="231" s="1"/>
  <c r="J51" i="231"/>
  <c r="B51" i="231"/>
  <c r="M50" i="231"/>
  <c r="N50" i="231" s="1"/>
  <c r="J50" i="231"/>
  <c r="B50" i="231"/>
  <c r="M49" i="231"/>
  <c r="N49" i="231" s="1"/>
  <c r="J49" i="231"/>
  <c r="B49" i="231"/>
  <c r="M48" i="231"/>
  <c r="N48" i="231" s="1"/>
  <c r="J48" i="231"/>
  <c r="B48" i="231"/>
  <c r="M47" i="231"/>
  <c r="N47" i="231" s="1"/>
  <c r="J47" i="231"/>
  <c r="B47" i="231"/>
  <c r="K38" i="231"/>
  <c r="N38" i="231" s="1"/>
  <c r="B38" i="231"/>
  <c r="K37" i="231"/>
  <c r="N37" i="231" s="1"/>
  <c r="B37" i="231"/>
  <c r="K36" i="231"/>
  <c r="N36" i="231" s="1"/>
  <c r="B36" i="231"/>
  <c r="K68" i="229"/>
  <c r="N68" i="229" s="1"/>
  <c r="B68" i="229"/>
  <c r="K67" i="229"/>
  <c r="N67" i="229" s="1"/>
  <c r="N73" i="229" s="1"/>
  <c r="N40" i="229" s="1"/>
  <c r="B67" i="229"/>
  <c r="K56" i="229"/>
  <c r="B56" i="229"/>
  <c r="M47" i="229"/>
  <c r="N47" i="229" s="1"/>
  <c r="N51" i="229" s="1"/>
  <c r="J47" i="229"/>
  <c r="B47" i="229"/>
  <c r="K37" i="229"/>
  <c r="N37" i="229" s="1"/>
  <c r="B37" i="229"/>
  <c r="K36" i="229"/>
  <c r="N36" i="229" s="1"/>
  <c r="B36" i="229"/>
  <c r="K67" i="228"/>
  <c r="N67" i="228" s="1"/>
  <c r="B67" i="228"/>
  <c r="K66" i="228"/>
  <c r="N66" i="228" s="1"/>
  <c r="B66" i="228"/>
  <c r="K57" i="228"/>
  <c r="B57" i="228"/>
  <c r="K56" i="228"/>
  <c r="B56" i="228"/>
  <c r="L55" i="228"/>
  <c r="K55" i="228"/>
  <c r="B55" i="228"/>
  <c r="M48" i="228"/>
  <c r="N48" i="228" s="1"/>
  <c r="J48" i="228"/>
  <c r="B48" i="228"/>
  <c r="M47" i="228"/>
  <c r="N47" i="228" s="1"/>
  <c r="J47" i="228"/>
  <c r="B47" i="228"/>
  <c r="M46" i="228"/>
  <c r="N46" i="228" s="1"/>
  <c r="J46" i="228"/>
  <c r="B46" i="228"/>
  <c r="M45" i="228"/>
  <c r="N45" i="228" s="1"/>
  <c r="J45" i="228"/>
  <c r="B45" i="228"/>
  <c r="K36" i="228"/>
  <c r="N36" i="228" s="1"/>
  <c r="B36" i="228"/>
  <c r="K68" i="227"/>
  <c r="N68" i="227" s="1"/>
  <c r="B68" i="227"/>
  <c r="K67" i="227"/>
  <c r="N67" i="227" s="1"/>
  <c r="N72" i="227" s="1"/>
  <c r="N41" i="227" s="1"/>
  <c r="B67" i="227"/>
  <c r="K57" i="227"/>
  <c r="B57" i="227"/>
  <c r="M48" i="227"/>
  <c r="N48" i="227" s="1"/>
  <c r="N52" i="227" s="1"/>
  <c r="J48" i="227"/>
  <c r="B48" i="227"/>
  <c r="K38" i="227"/>
  <c r="N38" i="227" s="1"/>
  <c r="B38" i="227"/>
  <c r="K37" i="227"/>
  <c r="N37" i="227" s="1"/>
  <c r="B37" i="227"/>
  <c r="K36" i="227"/>
  <c r="N36" i="227" s="1"/>
  <c r="B36" i="227"/>
  <c r="M49" i="226"/>
  <c r="N49" i="226" s="1"/>
  <c r="N54" i="226" s="1"/>
  <c r="J49" i="226"/>
  <c r="B49" i="226"/>
  <c r="M49" i="225"/>
  <c r="N49" i="225" s="1"/>
  <c r="N54" i="225" s="1"/>
  <c r="J49" i="225"/>
  <c r="B49" i="225"/>
  <c r="M49" i="224"/>
  <c r="N49" i="224" s="1"/>
  <c r="N54" i="224" s="1"/>
  <c r="J49" i="224"/>
  <c r="B49" i="224"/>
  <c r="K78" i="221"/>
  <c r="N78" i="221" s="1"/>
  <c r="B78" i="221"/>
  <c r="K77" i="221"/>
  <c r="N77" i="221" s="1"/>
  <c r="N83" i="221" s="1"/>
  <c r="N46" i="221" s="1"/>
  <c r="B77" i="221"/>
  <c r="K66" i="221"/>
  <c r="B66" i="221"/>
  <c r="M59" i="221"/>
  <c r="N59" i="221" s="1"/>
  <c r="B59" i="221"/>
  <c r="M58" i="221"/>
  <c r="N58" i="221" s="1"/>
  <c r="B58" i="221"/>
  <c r="L57" i="221"/>
  <c r="N57" i="221" s="1"/>
  <c r="B57" i="221"/>
  <c r="C57" i="221" s="1"/>
  <c r="D57" i="221" s="1"/>
  <c r="E57" i="221" s="1"/>
  <c r="F57" i="221" s="1"/>
  <c r="G57" i="221" s="1"/>
  <c r="H57" i="221" s="1"/>
  <c r="I57" i="221" s="1"/>
  <c r="M56" i="221"/>
  <c r="N56" i="221" s="1"/>
  <c r="B56" i="221"/>
  <c r="M55" i="221"/>
  <c r="N55" i="221" s="1"/>
  <c r="B55" i="221"/>
  <c r="M54" i="221"/>
  <c r="N54" i="221" s="1"/>
  <c r="B54" i="221"/>
  <c r="M53" i="221"/>
  <c r="N53" i="221" s="1"/>
  <c r="N61" i="221" s="1"/>
  <c r="B53" i="221"/>
  <c r="K41" i="221"/>
  <c r="N41" i="221" s="1"/>
  <c r="B41" i="221"/>
  <c r="K40" i="221"/>
  <c r="N40" i="221" s="1"/>
  <c r="B40" i="221"/>
  <c r="K39" i="221"/>
  <c r="N39" i="221" s="1"/>
  <c r="B39" i="221"/>
  <c r="K38" i="221"/>
  <c r="N38" i="221" s="1"/>
  <c r="B38" i="221"/>
  <c r="K37" i="221"/>
  <c r="N37" i="221" s="1"/>
  <c r="B37" i="221"/>
  <c r="K36" i="221"/>
  <c r="N36" i="221" s="1"/>
  <c r="B36" i="221"/>
  <c r="K78" i="207"/>
  <c r="N78" i="207" s="1"/>
  <c r="B78" i="207"/>
  <c r="K77" i="207"/>
  <c r="N77" i="207" s="1"/>
  <c r="B77" i="207"/>
  <c r="K66" i="207"/>
  <c r="B66" i="207"/>
  <c r="M58" i="207"/>
  <c r="N58" i="207" s="1"/>
  <c r="J58" i="207"/>
  <c r="B58" i="207"/>
  <c r="L57" i="207"/>
  <c r="N57" i="207" s="1"/>
  <c r="J57" i="207"/>
  <c r="B57" i="207"/>
  <c r="C57" i="207" s="1"/>
  <c r="D57" i="207" s="1"/>
  <c r="E57" i="207" s="1"/>
  <c r="F57" i="207" s="1"/>
  <c r="G57" i="207" s="1"/>
  <c r="H57" i="207" s="1"/>
  <c r="I57" i="207" s="1"/>
  <c r="M56" i="207"/>
  <c r="N56" i="207" s="1"/>
  <c r="J56" i="207"/>
  <c r="B56" i="207"/>
  <c r="M55" i="207"/>
  <c r="N55" i="207" s="1"/>
  <c r="J55" i="207"/>
  <c r="B55" i="207"/>
  <c r="M54" i="207"/>
  <c r="N54" i="207" s="1"/>
  <c r="J54" i="207"/>
  <c r="B54" i="207"/>
  <c r="M53" i="207"/>
  <c r="N53" i="207" s="1"/>
  <c r="J53" i="207"/>
  <c r="B53" i="207"/>
  <c r="K41" i="207"/>
  <c r="N41" i="207" s="1"/>
  <c r="B41" i="207"/>
  <c r="K40" i="207"/>
  <c r="N40" i="207" s="1"/>
  <c r="B40" i="207"/>
  <c r="K39" i="207"/>
  <c r="N39" i="207" s="1"/>
  <c r="B39" i="207"/>
  <c r="K38" i="207"/>
  <c r="N38" i="207" s="1"/>
  <c r="B38" i="207"/>
  <c r="K37" i="207"/>
  <c r="N37" i="207" s="1"/>
  <c r="B37" i="207"/>
  <c r="K36" i="207"/>
  <c r="N36" i="207" s="1"/>
  <c r="B36" i="207"/>
  <c r="K79" i="220"/>
  <c r="N79" i="220" s="1"/>
  <c r="B79" i="220"/>
  <c r="K78" i="220"/>
  <c r="N78" i="220" s="1"/>
  <c r="N84" i="220" s="1"/>
  <c r="N46" i="220" s="1"/>
  <c r="B78" i="220"/>
  <c r="K67" i="220"/>
  <c r="B67" i="220"/>
  <c r="M54" i="220"/>
  <c r="N54" i="220" s="1"/>
  <c r="J54" i="220"/>
  <c r="B54" i="220"/>
  <c r="M53" i="220"/>
  <c r="N53" i="220" s="1"/>
  <c r="J53" i="220"/>
  <c r="B53" i="220"/>
  <c r="K39" i="220"/>
  <c r="N39" i="220" s="1"/>
  <c r="B39" i="220"/>
  <c r="K38" i="220"/>
  <c r="N38" i="220" s="1"/>
  <c r="B38" i="220"/>
  <c r="K37" i="220"/>
  <c r="N37" i="220" s="1"/>
  <c r="B37" i="220"/>
  <c r="K36" i="220"/>
  <c r="N36" i="220" s="1"/>
  <c r="B36" i="220"/>
  <c r="K75" i="219"/>
  <c r="N75" i="219" s="1"/>
  <c r="B75" i="219"/>
  <c r="K74" i="219"/>
  <c r="N74" i="219" s="1"/>
  <c r="B74" i="219"/>
  <c r="M53" i="219"/>
  <c r="N53" i="219" s="1"/>
  <c r="N58" i="219" s="1"/>
  <c r="J53" i="219"/>
  <c r="B53" i="219"/>
  <c r="K38" i="219"/>
  <c r="N38" i="219" s="1"/>
  <c r="B38" i="219"/>
  <c r="K37" i="219"/>
  <c r="N37" i="219" s="1"/>
  <c r="B37" i="219"/>
  <c r="K36" i="219"/>
  <c r="N36" i="219" s="1"/>
  <c r="B36" i="219"/>
  <c r="K75" i="218"/>
  <c r="N75" i="218" s="1"/>
  <c r="B75" i="218"/>
  <c r="K74" i="218"/>
  <c r="N74" i="218" s="1"/>
  <c r="B74" i="218"/>
  <c r="K37" i="218"/>
  <c r="N37" i="218" s="1"/>
  <c r="B37" i="218"/>
  <c r="K36" i="218"/>
  <c r="N36" i="218" s="1"/>
  <c r="B36" i="218"/>
  <c r="K75" i="217"/>
  <c r="N75" i="217" s="1"/>
  <c r="B75" i="217"/>
  <c r="K74" i="217"/>
  <c r="N74" i="217" s="1"/>
  <c r="B74" i="217"/>
  <c r="K63" i="217"/>
  <c r="B63" i="217"/>
  <c r="M53" i="217"/>
  <c r="N53" i="217" s="1"/>
  <c r="N58" i="217" s="1"/>
  <c r="J53" i="217"/>
  <c r="B53" i="217"/>
  <c r="K40" i="217"/>
  <c r="N40" i="217" s="1"/>
  <c r="B40" i="217"/>
  <c r="K39" i="217"/>
  <c r="N39" i="217" s="1"/>
  <c r="B39" i="217"/>
  <c r="K38" i="217"/>
  <c r="N38" i="217" s="1"/>
  <c r="B38" i="217"/>
  <c r="K37" i="217"/>
  <c r="N37" i="217" s="1"/>
  <c r="B37" i="217"/>
  <c r="K36" i="217"/>
  <c r="N36" i="217" s="1"/>
  <c r="B36" i="217"/>
  <c r="K71" i="216"/>
  <c r="N71" i="216" s="1"/>
  <c r="B71" i="216"/>
  <c r="K70" i="216"/>
  <c r="N70" i="216" s="1"/>
  <c r="B70" i="216"/>
  <c r="M49" i="216"/>
  <c r="N49" i="216" s="1"/>
  <c r="N54" i="216" s="1"/>
  <c r="J49" i="216"/>
  <c r="B49" i="216"/>
  <c r="K71" i="215"/>
  <c r="N71" i="215" s="1"/>
  <c r="B71" i="215"/>
  <c r="K70" i="215"/>
  <c r="N70" i="215" s="1"/>
  <c r="B70" i="215"/>
  <c r="K59" i="215"/>
  <c r="B59" i="215"/>
  <c r="M49" i="215"/>
  <c r="N49" i="215" s="1"/>
  <c r="N54" i="215" s="1"/>
  <c r="J49" i="215"/>
  <c r="B49" i="215"/>
  <c r="K40" i="215"/>
  <c r="N40" i="215" s="1"/>
  <c r="B40" i="215"/>
  <c r="K39" i="215"/>
  <c r="N39" i="215" s="1"/>
  <c r="B39" i="215"/>
  <c r="K38" i="215"/>
  <c r="N38" i="215" s="1"/>
  <c r="B38" i="215"/>
  <c r="K37" i="215"/>
  <c r="N37" i="215" s="1"/>
  <c r="B37" i="215"/>
  <c r="K36" i="215"/>
  <c r="N36" i="215" s="1"/>
  <c r="B36" i="215"/>
  <c r="K71" i="214"/>
  <c r="N71" i="214" s="1"/>
  <c r="B71" i="214"/>
  <c r="K70" i="214"/>
  <c r="N70" i="214" s="1"/>
  <c r="B70" i="214"/>
  <c r="K59" i="214"/>
  <c r="B59" i="214"/>
  <c r="M49" i="214"/>
  <c r="N49" i="214" s="1"/>
  <c r="N54" i="214" s="1"/>
  <c r="J49" i="214"/>
  <c r="B49" i="214"/>
  <c r="K40" i="214"/>
  <c r="N40" i="214" s="1"/>
  <c r="B40" i="214"/>
  <c r="K39" i="214"/>
  <c r="N39" i="214" s="1"/>
  <c r="B39" i="214"/>
  <c r="K38" i="214"/>
  <c r="N38" i="214" s="1"/>
  <c r="B38" i="214"/>
  <c r="K37" i="214"/>
  <c r="N37" i="214" s="1"/>
  <c r="B37" i="214"/>
  <c r="K36" i="214"/>
  <c r="N36" i="214" s="1"/>
  <c r="B36" i="214"/>
  <c r="K71" i="213"/>
  <c r="N71" i="213" s="1"/>
  <c r="B71" i="213"/>
  <c r="K70" i="213"/>
  <c r="N70" i="213" s="1"/>
  <c r="B70" i="213"/>
  <c r="K59" i="213"/>
  <c r="B59" i="213"/>
  <c r="M49" i="213"/>
  <c r="N49" i="213" s="1"/>
  <c r="N54" i="213" s="1"/>
  <c r="J49" i="213"/>
  <c r="B49" i="213"/>
  <c r="K40" i="213"/>
  <c r="N40" i="213" s="1"/>
  <c r="B40" i="213"/>
  <c r="K39" i="213"/>
  <c r="N39" i="213" s="1"/>
  <c r="B39" i="213"/>
  <c r="K38" i="213"/>
  <c r="N38" i="213" s="1"/>
  <c r="B38" i="213"/>
  <c r="K37" i="213"/>
  <c r="N37" i="213" s="1"/>
  <c r="B37" i="213"/>
  <c r="K36" i="213"/>
  <c r="N36" i="213" s="1"/>
  <c r="B36" i="213"/>
  <c r="K71" i="212"/>
  <c r="N71" i="212" s="1"/>
  <c r="B71" i="212"/>
  <c r="K70" i="212"/>
  <c r="N70" i="212" s="1"/>
  <c r="B70" i="212"/>
  <c r="K59" i="212"/>
  <c r="B59" i="212"/>
  <c r="M49" i="212"/>
  <c r="N49" i="212" s="1"/>
  <c r="N54" i="212" s="1"/>
  <c r="J49" i="212"/>
  <c r="B49" i="212"/>
  <c r="K40" i="212"/>
  <c r="N40" i="212" s="1"/>
  <c r="B40" i="212"/>
  <c r="K39" i="212"/>
  <c r="N39" i="212" s="1"/>
  <c r="B39" i="212"/>
  <c r="K38" i="212"/>
  <c r="N38" i="212" s="1"/>
  <c r="B38" i="212"/>
  <c r="K37" i="212"/>
  <c r="N37" i="212" s="1"/>
  <c r="B37" i="212"/>
  <c r="K36" i="212"/>
  <c r="N36" i="212" s="1"/>
  <c r="B36" i="212"/>
  <c r="K72" i="193"/>
  <c r="N72" i="193" s="1"/>
  <c r="B72" i="193"/>
  <c r="K71" i="193"/>
  <c r="N71" i="193" s="1"/>
  <c r="N77" i="193" s="1"/>
  <c r="N43" i="193" s="1"/>
  <c r="B71" i="193"/>
  <c r="N50" i="193"/>
  <c r="N55" i="193" s="1"/>
  <c r="K40" i="193"/>
  <c r="N40" i="193" s="1"/>
  <c r="B40" i="193"/>
  <c r="N39" i="193"/>
  <c r="N36" i="193"/>
  <c r="K70" i="192"/>
  <c r="N70" i="192" s="1"/>
  <c r="B70" i="192"/>
  <c r="K69" i="192"/>
  <c r="N69" i="192" s="1"/>
  <c r="B69" i="192"/>
  <c r="K58" i="192"/>
  <c r="B58" i="192"/>
  <c r="M49" i="192"/>
  <c r="N49" i="192" s="1"/>
  <c r="J49" i="192"/>
  <c r="B49" i="192"/>
  <c r="M48" i="192"/>
  <c r="N48" i="192" s="1"/>
  <c r="J48" i="192"/>
  <c r="B48" i="192"/>
  <c r="K40" i="192"/>
  <c r="N40" i="192" s="1"/>
  <c r="B40" i="192"/>
  <c r="K39" i="192"/>
  <c r="N39" i="192" s="1"/>
  <c r="B39" i="192"/>
  <c r="K38" i="192"/>
  <c r="N38" i="192" s="1"/>
  <c r="B38" i="192"/>
  <c r="K37" i="192"/>
  <c r="N37" i="192" s="1"/>
  <c r="B37" i="192"/>
  <c r="K36" i="192"/>
  <c r="N36" i="192" s="1"/>
  <c r="B36" i="192"/>
  <c r="K69" i="191"/>
  <c r="N69" i="191" s="1"/>
  <c r="N75" i="191" s="1"/>
  <c r="N41" i="191" s="1"/>
  <c r="B69" i="191"/>
  <c r="K58" i="191"/>
  <c r="B58" i="191"/>
  <c r="K38" i="191"/>
  <c r="N38" i="191" s="1"/>
  <c r="B38" i="191"/>
  <c r="K37" i="191"/>
  <c r="N37" i="191" s="1"/>
  <c r="B37" i="191"/>
  <c r="K36" i="191"/>
  <c r="N36" i="191" s="1"/>
  <c r="B36" i="191"/>
  <c r="K69" i="190"/>
  <c r="N69" i="190" s="1"/>
  <c r="B69" i="190"/>
  <c r="K58" i="190"/>
  <c r="B58" i="190"/>
  <c r="K38" i="190"/>
  <c r="N38" i="190" s="1"/>
  <c r="B38" i="190"/>
  <c r="K37" i="190"/>
  <c r="N37" i="190" s="1"/>
  <c r="B37" i="190"/>
  <c r="K36" i="190"/>
  <c r="N36" i="190" s="1"/>
  <c r="B36" i="190"/>
  <c r="K76" i="189"/>
  <c r="N76" i="189" s="1"/>
  <c r="B76" i="189"/>
  <c r="K75" i="189"/>
  <c r="N75" i="189" s="1"/>
  <c r="B75" i="189"/>
  <c r="K74" i="189"/>
  <c r="N74" i="189" s="1"/>
  <c r="B74" i="189"/>
  <c r="K64" i="189"/>
  <c r="B64" i="189"/>
  <c r="K63" i="189"/>
  <c r="B63" i="189"/>
  <c r="M53" i="189"/>
  <c r="N53" i="189" s="1"/>
  <c r="N58" i="189" s="1"/>
  <c r="J53" i="189"/>
  <c r="B53" i="189"/>
  <c r="K43" i="189"/>
  <c r="N43" i="189" s="1"/>
  <c r="B43" i="189"/>
  <c r="K42" i="189"/>
  <c r="N42" i="189" s="1"/>
  <c r="B42" i="189"/>
  <c r="K41" i="189"/>
  <c r="N41" i="189" s="1"/>
  <c r="B41" i="189"/>
  <c r="K40" i="189"/>
  <c r="N40" i="189" s="1"/>
  <c r="B40" i="189"/>
  <c r="K39" i="189"/>
  <c r="N39" i="189" s="1"/>
  <c r="B39" i="189"/>
  <c r="K38" i="189"/>
  <c r="N38" i="189" s="1"/>
  <c r="B38" i="189"/>
  <c r="K37" i="189"/>
  <c r="N37" i="189" s="1"/>
  <c r="B37" i="189"/>
  <c r="K36" i="189"/>
  <c r="N36" i="189" s="1"/>
  <c r="B36" i="189"/>
  <c r="K77" i="187"/>
  <c r="N77" i="187" s="1"/>
  <c r="B77" i="187"/>
  <c r="K76" i="187"/>
  <c r="N76" i="187" s="1"/>
  <c r="B76" i="187"/>
  <c r="K75" i="187"/>
  <c r="N75" i="187" s="1"/>
  <c r="N81" i="187" s="1"/>
  <c r="N47" i="187" s="1"/>
  <c r="B75" i="187"/>
  <c r="K65" i="187"/>
  <c r="B65" i="187"/>
  <c r="K64" i="187"/>
  <c r="B64" i="187"/>
  <c r="M55" i="187"/>
  <c r="N55" i="187" s="1"/>
  <c r="J55" i="187"/>
  <c r="B55" i="187"/>
  <c r="M54" i="187"/>
  <c r="N54" i="187" s="1"/>
  <c r="J54" i="187"/>
  <c r="B54" i="187"/>
  <c r="K43" i="187"/>
  <c r="N43" i="187" s="1"/>
  <c r="B43" i="187"/>
  <c r="K42" i="187"/>
  <c r="N42" i="187" s="1"/>
  <c r="B42" i="187"/>
  <c r="K41" i="187"/>
  <c r="N41" i="187" s="1"/>
  <c r="B41" i="187"/>
  <c r="K40" i="187"/>
  <c r="N40" i="187" s="1"/>
  <c r="B40" i="187"/>
  <c r="K39" i="187"/>
  <c r="N39" i="187" s="1"/>
  <c r="B39" i="187"/>
  <c r="K38" i="187"/>
  <c r="N38" i="187" s="1"/>
  <c r="B38" i="187"/>
  <c r="K37" i="187"/>
  <c r="N37" i="187" s="1"/>
  <c r="B37" i="187"/>
  <c r="K36" i="187"/>
  <c r="N36" i="187" s="1"/>
  <c r="B36" i="187"/>
  <c r="K76" i="188"/>
  <c r="N76" i="188" s="1"/>
  <c r="B76" i="188"/>
  <c r="K75" i="188"/>
  <c r="N75" i="188" s="1"/>
  <c r="B75" i="188"/>
  <c r="K74" i="188"/>
  <c r="N74" i="188" s="1"/>
  <c r="N80" i="188" s="1"/>
  <c r="N46" i="188" s="1"/>
  <c r="B74" i="188"/>
  <c r="K64" i="188"/>
  <c r="B64" i="188"/>
  <c r="K63" i="188"/>
  <c r="B63" i="188"/>
  <c r="M54" i="188"/>
  <c r="N54" i="188" s="1"/>
  <c r="J54" i="188"/>
  <c r="B54" i="188"/>
  <c r="M53" i="188"/>
  <c r="N53" i="188" s="1"/>
  <c r="J53" i="188"/>
  <c r="B53" i="188"/>
  <c r="K43" i="188"/>
  <c r="N43" i="188" s="1"/>
  <c r="B43" i="188"/>
  <c r="K42" i="188"/>
  <c r="N42" i="188" s="1"/>
  <c r="B42" i="188"/>
  <c r="K41" i="188"/>
  <c r="N41" i="188" s="1"/>
  <c r="B41" i="188"/>
  <c r="K40" i="188"/>
  <c r="N40" i="188" s="1"/>
  <c r="B40" i="188"/>
  <c r="K39" i="188"/>
  <c r="N39" i="188" s="1"/>
  <c r="B39" i="188"/>
  <c r="K38" i="188"/>
  <c r="N38" i="188" s="1"/>
  <c r="B38" i="188"/>
  <c r="K37" i="188"/>
  <c r="N37" i="188" s="1"/>
  <c r="B37" i="188"/>
  <c r="K36" i="188"/>
  <c r="N36" i="188" s="1"/>
  <c r="B36" i="188"/>
  <c r="K77" i="186"/>
  <c r="N77" i="186" s="1"/>
  <c r="B77" i="186"/>
  <c r="K76" i="186"/>
  <c r="N76" i="186" s="1"/>
  <c r="B76" i="186"/>
  <c r="K75" i="186"/>
  <c r="N75" i="186" s="1"/>
  <c r="N81" i="186" s="1"/>
  <c r="N47" i="186" s="1"/>
  <c r="B75" i="186"/>
  <c r="K65" i="186"/>
  <c r="B65" i="186"/>
  <c r="K64" i="186"/>
  <c r="B64" i="186"/>
  <c r="M55" i="186"/>
  <c r="N55" i="186" s="1"/>
  <c r="J55" i="186"/>
  <c r="B55" i="186"/>
  <c r="M54" i="186"/>
  <c r="N54" i="186" s="1"/>
  <c r="J54" i="186"/>
  <c r="B54" i="186"/>
  <c r="K43" i="186"/>
  <c r="N43" i="186" s="1"/>
  <c r="B43" i="186"/>
  <c r="K42" i="186"/>
  <c r="N42" i="186" s="1"/>
  <c r="B42" i="186"/>
  <c r="K41" i="186"/>
  <c r="N41" i="186" s="1"/>
  <c r="B41" i="186"/>
  <c r="K40" i="186"/>
  <c r="N40" i="186" s="1"/>
  <c r="B40" i="186"/>
  <c r="K39" i="186"/>
  <c r="N39" i="186" s="1"/>
  <c r="B39" i="186"/>
  <c r="K38" i="186"/>
  <c r="N38" i="186" s="1"/>
  <c r="B38" i="186"/>
  <c r="K37" i="186"/>
  <c r="N37" i="186" s="1"/>
  <c r="B37" i="186"/>
  <c r="K36" i="186"/>
  <c r="N36" i="186" s="1"/>
  <c r="B36" i="186"/>
  <c r="K77" i="185"/>
  <c r="N77" i="185" s="1"/>
  <c r="B77" i="185"/>
  <c r="K76" i="185"/>
  <c r="N76" i="185" s="1"/>
  <c r="B76" i="185"/>
  <c r="K75" i="185"/>
  <c r="N75" i="185" s="1"/>
  <c r="N81" i="185" s="1"/>
  <c r="N47" i="185" s="1"/>
  <c r="B75" i="185"/>
  <c r="K65" i="185"/>
  <c r="B65" i="185"/>
  <c r="K64" i="185"/>
  <c r="B64" i="185"/>
  <c r="M55" i="185"/>
  <c r="N55" i="185" s="1"/>
  <c r="J55" i="185"/>
  <c r="B55" i="185"/>
  <c r="M54" i="185"/>
  <c r="N54" i="185" s="1"/>
  <c r="J54" i="185"/>
  <c r="B54" i="185"/>
  <c r="K43" i="185"/>
  <c r="N43" i="185" s="1"/>
  <c r="B43" i="185"/>
  <c r="K42" i="185"/>
  <c r="N42" i="185" s="1"/>
  <c r="B42" i="185"/>
  <c r="K41" i="185"/>
  <c r="N41" i="185" s="1"/>
  <c r="B41" i="185"/>
  <c r="K40" i="185"/>
  <c r="N40" i="185" s="1"/>
  <c r="B40" i="185"/>
  <c r="K39" i="185"/>
  <c r="N39" i="185" s="1"/>
  <c r="B39" i="185"/>
  <c r="K38" i="185"/>
  <c r="N38" i="185" s="1"/>
  <c r="B38" i="185"/>
  <c r="K37" i="185"/>
  <c r="N37" i="185" s="1"/>
  <c r="B37" i="185"/>
  <c r="K36" i="185"/>
  <c r="N36" i="185" s="1"/>
  <c r="B36" i="185"/>
  <c r="K76" i="184"/>
  <c r="N76" i="184" s="1"/>
  <c r="B76" i="184"/>
  <c r="K75" i="184"/>
  <c r="N75" i="184" s="1"/>
  <c r="B75" i="184"/>
  <c r="K74" i="184"/>
  <c r="N74" i="184" s="1"/>
  <c r="N80" i="184" s="1"/>
  <c r="N46" i="184" s="1"/>
  <c r="B74" i="184"/>
  <c r="K64" i="184"/>
  <c r="B64" i="184"/>
  <c r="K63" i="184"/>
  <c r="B63" i="184"/>
  <c r="M54" i="184"/>
  <c r="N54" i="184" s="1"/>
  <c r="J54" i="184"/>
  <c r="B54" i="184"/>
  <c r="M53" i="184"/>
  <c r="N53" i="184" s="1"/>
  <c r="J53" i="184"/>
  <c r="B53" i="184"/>
  <c r="K43" i="184"/>
  <c r="N43" i="184" s="1"/>
  <c r="B43" i="184"/>
  <c r="K42" i="184"/>
  <c r="N42" i="184" s="1"/>
  <c r="B42" i="184"/>
  <c r="K41" i="184"/>
  <c r="N41" i="184" s="1"/>
  <c r="B41" i="184"/>
  <c r="K40" i="184"/>
  <c r="N40" i="184" s="1"/>
  <c r="B40" i="184"/>
  <c r="K39" i="184"/>
  <c r="N39" i="184" s="1"/>
  <c r="B39" i="184"/>
  <c r="K38" i="184"/>
  <c r="N38" i="184" s="1"/>
  <c r="B38" i="184"/>
  <c r="K37" i="184"/>
  <c r="N37" i="184" s="1"/>
  <c r="B37" i="184"/>
  <c r="K36" i="184"/>
  <c r="N36" i="184" s="1"/>
  <c r="B36" i="184"/>
  <c r="K76" i="183"/>
  <c r="N76" i="183" s="1"/>
  <c r="B76" i="183"/>
  <c r="K75" i="183"/>
  <c r="N75" i="183" s="1"/>
  <c r="B75" i="183"/>
  <c r="K74" i="183"/>
  <c r="N74" i="183" s="1"/>
  <c r="N80" i="183" s="1"/>
  <c r="N46" i="183" s="1"/>
  <c r="B74" i="183"/>
  <c r="K64" i="183"/>
  <c r="B64" i="183"/>
  <c r="K63" i="183"/>
  <c r="B63" i="183"/>
  <c r="M54" i="183"/>
  <c r="N54" i="183" s="1"/>
  <c r="J54" i="183"/>
  <c r="B54" i="183"/>
  <c r="M53" i="183"/>
  <c r="N53" i="183" s="1"/>
  <c r="J53" i="183"/>
  <c r="B53" i="183"/>
  <c r="K43" i="183"/>
  <c r="N43" i="183" s="1"/>
  <c r="B43" i="183"/>
  <c r="K42" i="183"/>
  <c r="N42" i="183" s="1"/>
  <c r="B42" i="183"/>
  <c r="K41" i="183"/>
  <c r="N41" i="183" s="1"/>
  <c r="B41" i="183"/>
  <c r="K40" i="183"/>
  <c r="N40" i="183" s="1"/>
  <c r="B40" i="183"/>
  <c r="K39" i="183"/>
  <c r="N39" i="183" s="1"/>
  <c r="B39" i="183"/>
  <c r="K38" i="183"/>
  <c r="N38" i="183" s="1"/>
  <c r="B38" i="183"/>
  <c r="K37" i="183"/>
  <c r="N37" i="183" s="1"/>
  <c r="B37" i="183"/>
  <c r="K36" i="183"/>
  <c r="N36" i="183" s="1"/>
  <c r="B36" i="183"/>
  <c r="K77" i="182"/>
  <c r="B77" i="182"/>
  <c r="K76" i="182"/>
  <c r="B76" i="182"/>
  <c r="K75" i="182"/>
  <c r="B75" i="182"/>
  <c r="K65" i="182"/>
  <c r="B65" i="182"/>
  <c r="K64" i="182"/>
  <c r="B64" i="182"/>
  <c r="M55" i="182"/>
  <c r="N55" i="182" s="1"/>
  <c r="J55" i="182"/>
  <c r="B55" i="182"/>
  <c r="M54" i="182"/>
  <c r="N54" i="182" s="1"/>
  <c r="J54" i="182"/>
  <c r="B54" i="182"/>
  <c r="K43" i="182"/>
  <c r="N43" i="182" s="1"/>
  <c r="B43" i="182"/>
  <c r="K42" i="182"/>
  <c r="N42" i="182" s="1"/>
  <c r="B42" i="182"/>
  <c r="K41" i="182"/>
  <c r="N41" i="182" s="1"/>
  <c r="B41" i="182"/>
  <c r="K40" i="182"/>
  <c r="N40" i="182" s="1"/>
  <c r="B40" i="182"/>
  <c r="K39" i="182"/>
  <c r="N39" i="182" s="1"/>
  <c r="B39" i="182"/>
  <c r="K38" i="182"/>
  <c r="N38" i="182" s="1"/>
  <c r="B38" i="182"/>
  <c r="K37" i="182"/>
  <c r="N37" i="182" s="1"/>
  <c r="B37" i="182"/>
  <c r="K36" i="182"/>
  <c r="N36" i="182" s="1"/>
  <c r="B36" i="182"/>
  <c r="K76" i="181"/>
  <c r="N76" i="181" s="1"/>
  <c r="B76" i="181"/>
  <c r="K75" i="181"/>
  <c r="N75" i="181" s="1"/>
  <c r="B75" i="181"/>
  <c r="K74" i="181"/>
  <c r="N74" i="181" s="1"/>
  <c r="N80" i="181" s="1"/>
  <c r="N46" i="181" s="1"/>
  <c r="B74" i="181"/>
  <c r="K64" i="181"/>
  <c r="B64" i="181"/>
  <c r="K63" i="181"/>
  <c r="B63" i="181"/>
  <c r="M54" i="181"/>
  <c r="N54" i="181" s="1"/>
  <c r="J54" i="181"/>
  <c r="B54" i="181"/>
  <c r="M53" i="181"/>
  <c r="N53" i="181" s="1"/>
  <c r="J53" i="181"/>
  <c r="B53" i="181"/>
  <c r="K43" i="181"/>
  <c r="N43" i="181" s="1"/>
  <c r="B43" i="181"/>
  <c r="K42" i="181"/>
  <c r="N42" i="181" s="1"/>
  <c r="B42" i="181"/>
  <c r="K41" i="181"/>
  <c r="N41" i="181" s="1"/>
  <c r="B41" i="181"/>
  <c r="K40" i="181"/>
  <c r="N40" i="181" s="1"/>
  <c r="B40" i="181"/>
  <c r="K39" i="181"/>
  <c r="N39" i="181" s="1"/>
  <c r="B39" i="181"/>
  <c r="K38" i="181"/>
  <c r="N38" i="181" s="1"/>
  <c r="B38" i="181"/>
  <c r="K37" i="181"/>
  <c r="N37" i="181" s="1"/>
  <c r="B37" i="181"/>
  <c r="K36" i="181"/>
  <c r="N36" i="181" s="1"/>
  <c r="B36" i="181"/>
  <c r="K76" i="177"/>
  <c r="N76" i="177" s="1"/>
  <c r="B76" i="177"/>
  <c r="K75" i="177"/>
  <c r="N75" i="177" s="1"/>
  <c r="B75" i="177"/>
  <c r="K74" i="177"/>
  <c r="N74" i="177" s="1"/>
  <c r="N80" i="177" s="1"/>
  <c r="N46" i="177" s="1"/>
  <c r="B74" i="177"/>
  <c r="K64" i="177"/>
  <c r="B64" i="177"/>
  <c r="K63" i="177"/>
  <c r="B63" i="177"/>
  <c r="M54" i="177"/>
  <c r="N54" i="177" s="1"/>
  <c r="J54" i="177"/>
  <c r="B54" i="177"/>
  <c r="M53" i="177"/>
  <c r="N53" i="177" s="1"/>
  <c r="J53" i="177"/>
  <c r="B53" i="177"/>
  <c r="K43" i="177"/>
  <c r="N43" i="177" s="1"/>
  <c r="B43" i="177"/>
  <c r="K42" i="177"/>
  <c r="N42" i="177" s="1"/>
  <c r="B42" i="177"/>
  <c r="K41" i="177"/>
  <c r="N41" i="177" s="1"/>
  <c r="B41" i="177"/>
  <c r="K40" i="177"/>
  <c r="N40" i="177" s="1"/>
  <c r="B40" i="177"/>
  <c r="K39" i="177"/>
  <c r="N39" i="177" s="1"/>
  <c r="B39" i="177"/>
  <c r="K38" i="177"/>
  <c r="N38" i="177" s="1"/>
  <c r="B38" i="177"/>
  <c r="K37" i="177"/>
  <c r="N37" i="177" s="1"/>
  <c r="B37" i="177"/>
  <c r="K36" i="177"/>
  <c r="N36" i="177" s="1"/>
  <c r="B36" i="177"/>
  <c r="K76" i="180"/>
  <c r="N76" i="180" s="1"/>
  <c r="B76" i="180"/>
  <c r="K75" i="180"/>
  <c r="N75" i="180" s="1"/>
  <c r="B75" i="180"/>
  <c r="K74" i="180"/>
  <c r="N74" i="180" s="1"/>
  <c r="N80" i="180" s="1"/>
  <c r="N46" i="180" s="1"/>
  <c r="B74" i="180"/>
  <c r="K64" i="180"/>
  <c r="B64" i="180"/>
  <c r="K63" i="180"/>
  <c r="B63" i="180"/>
  <c r="M54" i="180"/>
  <c r="N54" i="180" s="1"/>
  <c r="J54" i="180"/>
  <c r="B54" i="180"/>
  <c r="M53" i="180"/>
  <c r="N53" i="180" s="1"/>
  <c r="J53" i="180"/>
  <c r="B53" i="180"/>
  <c r="K43" i="180"/>
  <c r="N43" i="180" s="1"/>
  <c r="B43" i="180"/>
  <c r="K42" i="180"/>
  <c r="N42" i="180" s="1"/>
  <c r="B42" i="180"/>
  <c r="K41" i="180"/>
  <c r="N41" i="180" s="1"/>
  <c r="B41" i="180"/>
  <c r="K40" i="180"/>
  <c r="N40" i="180" s="1"/>
  <c r="B40" i="180"/>
  <c r="K39" i="180"/>
  <c r="N39" i="180" s="1"/>
  <c r="B39" i="180"/>
  <c r="K38" i="180"/>
  <c r="N38" i="180" s="1"/>
  <c r="B38" i="180"/>
  <c r="K37" i="180"/>
  <c r="N37" i="180" s="1"/>
  <c r="B37" i="180"/>
  <c r="K36" i="180"/>
  <c r="N36" i="180" s="1"/>
  <c r="B36" i="180"/>
  <c r="K76" i="179"/>
  <c r="N76" i="179" s="1"/>
  <c r="B76" i="179"/>
  <c r="K75" i="179"/>
  <c r="N75" i="179" s="1"/>
  <c r="B75" i="179"/>
  <c r="K74" i="179"/>
  <c r="N74" i="179" s="1"/>
  <c r="N80" i="179" s="1"/>
  <c r="N46" i="179" s="1"/>
  <c r="B74" i="179"/>
  <c r="K64" i="179"/>
  <c r="B64" i="179"/>
  <c r="K63" i="179"/>
  <c r="B63" i="179"/>
  <c r="M54" i="179"/>
  <c r="N54" i="179" s="1"/>
  <c r="J54" i="179"/>
  <c r="B54" i="179"/>
  <c r="M53" i="179"/>
  <c r="N53" i="179" s="1"/>
  <c r="J53" i="179"/>
  <c r="B53" i="179"/>
  <c r="K43" i="179"/>
  <c r="N43" i="179" s="1"/>
  <c r="B43" i="179"/>
  <c r="K42" i="179"/>
  <c r="N42" i="179" s="1"/>
  <c r="B42" i="179"/>
  <c r="K41" i="179"/>
  <c r="N41" i="179" s="1"/>
  <c r="B41" i="179"/>
  <c r="K40" i="179"/>
  <c r="N40" i="179" s="1"/>
  <c r="B40" i="179"/>
  <c r="K39" i="179"/>
  <c r="N39" i="179" s="1"/>
  <c r="B39" i="179"/>
  <c r="K38" i="179"/>
  <c r="N38" i="179" s="1"/>
  <c r="B38" i="179"/>
  <c r="K37" i="179"/>
  <c r="N37" i="179" s="1"/>
  <c r="B37" i="179"/>
  <c r="K36" i="179"/>
  <c r="N36" i="179" s="1"/>
  <c r="B36" i="179"/>
  <c r="K77" i="178"/>
  <c r="N77" i="178" s="1"/>
  <c r="B77" i="178"/>
  <c r="K76" i="178"/>
  <c r="N76" i="178" s="1"/>
  <c r="B76" i="178"/>
  <c r="K75" i="178"/>
  <c r="N75" i="178" s="1"/>
  <c r="N81" i="178" s="1"/>
  <c r="N47" i="178" s="1"/>
  <c r="B75" i="178"/>
  <c r="K65" i="178"/>
  <c r="B65" i="178"/>
  <c r="K64" i="178"/>
  <c r="B64" i="178"/>
  <c r="M55" i="178"/>
  <c r="N55" i="178" s="1"/>
  <c r="J55" i="178"/>
  <c r="B55" i="178"/>
  <c r="M54" i="178"/>
  <c r="N54" i="178" s="1"/>
  <c r="J54" i="178"/>
  <c r="B54" i="178"/>
  <c r="K43" i="178"/>
  <c r="N43" i="178" s="1"/>
  <c r="B43" i="178"/>
  <c r="K42" i="178"/>
  <c r="N42" i="178" s="1"/>
  <c r="B42" i="178"/>
  <c r="K41" i="178"/>
  <c r="N41" i="178" s="1"/>
  <c r="B41" i="178"/>
  <c r="K40" i="178"/>
  <c r="N40" i="178" s="1"/>
  <c r="B40" i="178"/>
  <c r="K39" i="178"/>
  <c r="N39" i="178" s="1"/>
  <c r="B39" i="178"/>
  <c r="K38" i="178"/>
  <c r="N38" i="178" s="1"/>
  <c r="B38" i="178"/>
  <c r="K37" i="178"/>
  <c r="N37" i="178" s="1"/>
  <c r="B37" i="178"/>
  <c r="K36" i="178"/>
  <c r="N36" i="178" s="1"/>
  <c r="B36" i="178"/>
  <c r="K77" i="171"/>
  <c r="N77" i="171" s="1"/>
  <c r="B77" i="171"/>
  <c r="K76" i="171"/>
  <c r="N76" i="171" s="1"/>
  <c r="B76" i="171"/>
  <c r="K75" i="171"/>
  <c r="N75" i="171" s="1"/>
  <c r="N81" i="171" s="1"/>
  <c r="N47" i="171" s="1"/>
  <c r="B75" i="171"/>
  <c r="K65" i="171"/>
  <c r="B65" i="171"/>
  <c r="K64" i="171"/>
  <c r="B64" i="171"/>
  <c r="M55" i="171"/>
  <c r="N55" i="171" s="1"/>
  <c r="J55" i="171"/>
  <c r="B55" i="171"/>
  <c r="M54" i="171"/>
  <c r="N54" i="171" s="1"/>
  <c r="J54" i="171"/>
  <c r="B54" i="171"/>
  <c r="K43" i="171"/>
  <c r="N43" i="171" s="1"/>
  <c r="B43" i="171"/>
  <c r="K42" i="171"/>
  <c r="N42" i="171" s="1"/>
  <c r="B42" i="171"/>
  <c r="K41" i="171"/>
  <c r="N41" i="171" s="1"/>
  <c r="B41" i="171"/>
  <c r="K40" i="171"/>
  <c r="N40" i="171" s="1"/>
  <c r="B40" i="171"/>
  <c r="K39" i="171"/>
  <c r="N39" i="171" s="1"/>
  <c r="B39" i="171"/>
  <c r="K38" i="171"/>
  <c r="N38" i="171" s="1"/>
  <c r="B38" i="171"/>
  <c r="K37" i="171"/>
  <c r="N37" i="171" s="1"/>
  <c r="B37" i="171"/>
  <c r="K36" i="171"/>
  <c r="N36" i="171" s="1"/>
  <c r="B36" i="171"/>
  <c r="K77" i="176"/>
  <c r="N77" i="176" s="1"/>
  <c r="B77" i="176"/>
  <c r="K76" i="176"/>
  <c r="N76" i="176" s="1"/>
  <c r="B76" i="176"/>
  <c r="K75" i="176"/>
  <c r="N75" i="176" s="1"/>
  <c r="N81" i="176" s="1"/>
  <c r="N47" i="176" s="1"/>
  <c r="B75" i="176"/>
  <c r="K65" i="176"/>
  <c r="B65" i="176"/>
  <c r="K64" i="176"/>
  <c r="B64" i="176"/>
  <c r="M55" i="176"/>
  <c r="N55" i="176" s="1"/>
  <c r="J55" i="176"/>
  <c r="B55" i="176"/>
  <c r="M54" i="176"/>
  <c r="N54" i="176" s="1"/>
  <c r="J54" i="176"/>
  <c r="B54" i="176"/>
  <c r="K43" i="176"/>
  <c r="N43" i="176" s="1"/>
  <c r="B43" i="176"/>
  <c r="K42" i="176"/>
  <c r="N42" i="176" s="1"/>
  <c r="B42" i="176"/>
  <c r="K41" i="176"/>
  <c r="N41" i="176" s="1"/>
  <c r="B41" i="176"/>
  <c r="K40" i="176"/>
  <c r="N40" i="176" s="1"/>
  <c r="B40" i="176"/>
  <c r="K39" i="176"/>
  <c r="N39" i="176" s="1"/>
  <c r="B39" i="176"/>
  <c r="K38" i="176"/>
  <c r="N38" i="176" s="1"/>
  <c r="B38" i="176"/>
  <c r="K37" i="176"/>
  <c r="N37" i="176" s="1"/>
  <c r="B37" i="176"/>
  <c r="K36" i="176"/>
  <c r="N36" i="176" s="1"/>
  <c r="B36" i="176"/>
  <c r="K76" i="174"/>
  <c r="B76" i="174"/>
  <c r="K75" i="174"/>
  <c r="B75" i="174"/>
  <c r="K74" i="174"/>
  <c r="N74" i="174" s="1"/>
  <c r="B74" i="174"/>
  <c r="K64" i="174"/>
  <c r="B64" i="174"/>
  <c r="K63" i="174"/>
  <c r="B63" i="174"/>
  <c r="M54" i="174"/>
  <c r="N54" i="174" s="1"/>
  <c r="J54" i="174"/>
  <c r="B54" i="174"/>
  <c r="M53" i="174"/>
  <c r="N53" i="174" s="1"/>
  <c r="J53" i="174"/>
  <c r="B53" i="174"/>
  <c r="K43" i="174"/>
  <c r="N43" i="174" s="1"/>
  <c r="B43" i="174"/>
  <c r="K42" i="174"/>
  <c r="N42" i="174" s="1"/>
  <c r="B42" i="174"/>
  <c r="K41" i="174"/>
  <c r="N41" i="174" s="1"/>
  <c r="B41" i="174"/>
  <c r="K40" i="174"/>
  <c r="N40" i="174" s="1"/>
  <c r="B40" i="174"/>
  <c r="K39" i="174"/>
  <c r="N39" i="174" s="1"/>
  <c r="B39" i="174"/>
  <c r="K38" i="174"/>
  <c r="N38" i="174" s="1"/>
  <c r="B38" i="174"/>
  <c r="K37" i="174"/>
  <c r="N37" i="174" s="1"/>
  <c r="B37" i="174"/>
  <c r="K36" i="174"/>
  <c r="N36" i="174" s="1"/>
  <c r="B36" i="174"/>
  <c r="K76" i="172"/>
  <c r="B76" i="172"/>
  <c r="K75" i="172"/>
  <c r="B75" i="172"/>
  <c r="K74" i="172"/>
  <c r="B74" i="172"/>
  <c r="K64" i="172"/>
  <c r="B64" i="172"/>
  <c r="K63" i="172"/>
  <c r="B63" i="172"/>
  <c r="M54" i="172"/>
  <c r="N54" i="172" s="1"/>
  <c r="J54" i="172"/>
  <c r="B54" i="172"/>
  <c r="M53" i="172"/>
  <c r="N53" i="172" s="1"/>
  <c r="J53" i="172"/>
  <c r="B53" i="172"/>
  <c r="K43" i="172"/>
  <c r="N43" i="172" s="1"/>
  <c r="B43" i="172"/>
  <c r="K42" i="172"/>
  <c r="N42" i="172" s="1"/>
  <c r="B42" i="172"/>
  <c r="K41" i="172"/>
  <c r="N41" i="172" s="1"/>
  <c r="B41" i="172"/>
  <c r="K40" i="172"/>
  <c r="N40" i="172" s="1"/>
  <c r="B40" i="172"/>
  <c r="K39" i="172"/>
  <c r="N39" i="172" s="1"/>
  <c r="B39" i="172"/>
  <c r="K38" i="172"/>
  <c r="N38" i="172" s="1"/>
  <c r="B38" i="172"/>
  <c r="K37" i="172"/>
  <c r="N37" i="172" s="1"/>
  <c r="B37" i="172"/>
  <c r="K36" i="172"/>
  <c r="N36" i="172" s="1"/>
  <c r="B36" i="172"/>
  <c r="K77" i="170"/>
  <c r="N77" i="170" s="1"/>
  <c r="B77" i="170"/>
  <c r="K76" i="170"/>
  <c r="N76" i="170" s="1"/>
  <c r="B76" i="170"/>
  <c r="K75" i="170"/>
  <c r="N75" i="170" s="1"/>
  <c r="N81" i="170" s="1"/>
  <c r="N47" i="170" s="1"/>
  <c r="B75" i="170"/>
  <c r="K65" i="170"/>
  <c r="B65" i="170"/>
  <c r="K64" i="170"/>
  <c r="B64" i="170"/>
  <c r="M55" i="170"/>
  <c r="N55" i="170" s="1"/>
  <c r="J55" i="170"/>
  <c r="B55" i="170"/>
  <c r="M54" i="170"/>
  <c r="N54" i="170" s="1"/>
  <c r="J54" i="170"/>
  <c r="B54" i="170"/>
  <c r="K43" i="170"/>
  <c r="N43" i="170" s="1"/>
  <c r="B43" i="170"/>
  <c r="K42" i="170"/>
  <c r="N42" i="170" s="1"/>
  <c r="B42" i="170"/>
  <c r="K41" i="170"/>
  <c r="N41" i="170" s="1"/>
  <c r="B41" i="170"/>
  <c r="K40" i="170"/>
  <c r="N40" i="170" s="1"/>
  <c r="B40" i="170"/>
  <c r="K39" i="170"/>
  <c r="N39" i="170" s="1"/>
  <c r="B39" i="170"/>
  <c r="K38" i="170"/>
  <c r="N38" i="170" s="1"/>
  <c r="B38" i="170"/>
  <c r="K37" i="170"/>
  <c r="N37" i="170" s="1"/>
  <c r="B37" i="170"/>
  <c r="K36" i="170"/>
  <c r="N36" i="170" s="1"/>
  <c r="B36" i="170"/>
  <c r="K77" i="168"/>
  <c r="B77" i="168"/>
  <c r="K76" i="168"/>
  <c r="B76" i="168"/>
  <c r="K75" i="168"/>
  <c r="B75" i="168"/>
  <c r="K65" i="168"/>
  <c r="B65" i="168"/>
  <c r="K64" i="168"/>
  <c r="B64" i="168"/>
  <c r="M55" i="168"/>
  <c r="N55" i="168" s="1"/>
  <c r="J55" i="168"/>
  <c r="B55" i="168"/>
  <c r="M54" i="168"/>
  <c r="N54" i="168" s="1"/>
  <c r="J54" i="168"/>
  <c r="B54" i="168"/>
  <c r="K43" i="168"/>
  <c r="N43" i="168" s="1"/>
  <c r="B43" i="168"/>
  <c r="K42" i="168"/>
  <c r="N42" i="168" s="1"/>
  <c r="B42" i="168"/>
  <c r="K41" i="168"/>
  <c r="N41" i="168" s="1"/>
  <c r="B41" i="168"/>
  <c r="K40" i="168"/>
  <c r="N40" i="168" s="1"/>
  <c r="B40" i="168"/>
  <c r="K39" i="168"/>
  <c r="N39" i="168" s="1"/>
  <c r="B39" i="168"/>
  <c r="K38" i="168"/>
  <c r="N38" i="168" s="1"/>
  <c r="B38" i="168"/>
  <c r="K37" i="168"/>
  <c r="N37" i="168" s="1"/>
  <c r="B37" i="168"/>
  <c r="K36" i="168"/>
  <c r="N36" i="168" s="1"/>
  <c r="B36" i="168"/>
  <c r="K79" i="165"/>
  <c r="N79" i="165" s="1"/>
  <c r="B79" i="165"/>
  <c r="K78" i="165"/>
  <c r="N78" i="165" s="1"/>
  <c r="B78" i="165"/>
  <c r="K77" i="165"/>
  <c r="N77" i="165" s="1"/>
  <c r="N83" i="165" s="1"/>
  <c r="N49" i="165" s="1"/>
  <c r="B77" i="165"/>
  <c r="K67" i="165"/>
  <c r="B67" i="165"/>
  <c r="K66" i="165"/>
  <c r="B66" i="165"/>
  <c r="M57" i="165"/>
  <c r="N57" i="165" s="1"/>
  <c r="J57" i="165"/>
  <c r="B57" i="165"/>
  <c r="M56" i="165"/>
  <c r="N56" i="165" s="1"/>
  <c r="J56" i="165"/>
  <c r="B56" i="165"/>
  <c r="K43" i="165"/>
  <c r="N43" i="165" s="1"/>
  <c r="B43" i="165"/>
  <c r="K42" i="165"/>
  <c r="N42" i="165" s="1"/>
  <c r="B42" i="165"/>
  <c r="K41" i="165"/>
  <c r="N41" i="165" s="1"/>
  <c r="B41" i="165"/>
  <c r="K40" i="165"/>
  <c r="N40" i="165" s="1"/>
  <c r="B40" i="165"/>
  <c r="K39" i="165"/>
  <c r="N39" i="165" s="1"/>
  <c r="B39" i="165"/>
  <c r="K38" i="165"/>
  <c r="N38" i="165" s="1"/>
  <c r="B38" i="165"/>
  <c r="K37" i="165"/>
  <c r="N37" i="165" s="1"/>
  <c r="B37" i="165"/>
  <c r="K36" i="165"/>
  <c r="N36" i="165" s="1"/>
  <c r="B36" i="165"/>
  <c r="K76" i="164"/>
  <c r="N76" i="164" s="1"/>
  <c r="B76" i="164"/>
  <c r="K75" i="164"/>
  <c r="N75" i="164" s="1"/>
  <c r="B75" i="164"/>
  <c r="K74" i="164"/>
  <c r="N74" i="164" s="1"/>
  <c r="N80" i="164" s="1"/>
  <c r="N46" i="164" s="1"/>
  <c r="B74" i="164"/>
  <c r="K64" i="164"/>
  <c r="B64" i="164"/>
  <c r="K63" i="164"/>
  <c r="B63" i="164"/>
  <c r="M54" i="164"/>
  <c r="N54" i="164" s="1"/>
  <c r="J54" i="164"/>
  <c r="B54" i="164"/>
  <c r="M53" i="164"/>
  <c r="N53" i="164" s="1"/>
  <c r="J53" i="164"/>
  <c r="B53" i="164"/>
  <c r="K43" i="164"/>
  <c r="N43" i="164" s="1"/>
  <c r="B43" i="164"/>
  <c r="K42" i="164"/>
  <c r="N42" i="164" s="1"/>
  <c r="B42" i="164"/>
  <c r="K41" i="164"/>
  <c r="N41" i="164" s="1"/>
  <c r="B41" i="164"/>
  <c r="K40" i="164"/>
  <c r="N40" i="164" s="1"/>
  <c r="B40" i="164"/>
  <c r="K39" i="164"/>
  <c r="N39" i="164" s="1"/>
  <c r="B39" i="164"/>
  <c r="K38" i="164"/>
  <c r="N38" i="164" s="1"/>
  <c r="B38" i="164"/>
  <c r="K37" i="164"/>
  <c r="N37" i="164" s="1"/>
  <c r="B37" i="164"/>
  <c r="K36" i="164"/>
  <c r="N36" i="164" s="1"/>
  <c r="B36" i="164"/>
  <c r="K77" i="162"/>
  <c r="B77" i="162"/>
  <c r="K76" i="162"/>
  <c r="B76" i="162"/>
  <c r="K75" i="162"/>
  <c r="B75" i="162"/>
  <c r="B65" i="162"/>
  <c r="B64" i="162"/>
  <c r="M55" i="162"/>
  <c r="N55" i="162" s="1"/>
  <c r="J55" i="162"/>
  <c r="B55" i="162"/>
  <c r="M54" i="162"/>
  <c r="N54" i="162" s="1"/>
  <c r="J54" i="162"/>
  <c r="B54" i="162"/>
  <c r="K43" i="162"/>
  <c r="N43" i="162" s="1"/>
  <c r="B43" i="162"/>
  <c r="K42" i="162"/>
  <c r="N42" i="162" s="1"/>
  <c r="B42" i="162"/>
  <c r="K41" i="162"/>
  <c r="N41" i="162" s="1"/>
  <c r="B41" i="162"/>
  <c r="K40" i="162"/>
  <c r="N40" i="162" s="1"/>
  <c r="B40" i="162"/>
  <c r="K39" i="162"/>
  <c r="N39" i="162" s="1"/>
  <c r="B39" i="162"/>
  <c r="K38" i="162"/>
  <c r="N38" i="162" s="1"/>
  <c r="B38" i="162"/>
  <c r="K37" i="162"/>
  <c r="N37" i="162" s="1"/>
  <c r="B37" i="162"/>
  <c r="K36" i="162"/>
  <c r="N36" i="162" s="1"/>
  <c r="B36" i="162"/>
  <c r="K76" i="160"/>
  <c r="N76" i="160" s="1"/>
  <c r="B76" i="160"/>
  <c r="K75" i="160"/>
  <c r="N75" i="160" s="1"/>
  <c r="B75" i="160"/>
  <c r="K74" i="160"/>
  <c r="N74" i="160" s="1"/>
  <c r="N80" i="160" s="1"/>
  <c r="N46" i="160" s="1"/>
  <c r="B74" i="160"/>
  <c r="K64" i="160"/>
  <c r="B64" i="160"/>
  <c r="K63" i="160"/>
  <c r="B63" i="160"/>
  <c r="M54" i="160"/>
  <c r="N54" i="160" s="1"/>
  <c r="J54" i="160"/>
  <c r="B54" i="160"/>
  <c r="M53" i="160"/>
  <c r="N53" i="160" s="1"/>
  <c r="J53" i="160"/>
  <c r="B53" i="160"/>
  <c r="K43" i="160"/>
  <c r="N43" i="160" s="1"/>
  <c r="B43" i="160"/>
  <c r="K42" i="160"/>
  <c r="N42" i="160" s="1"/>
  <c r="B42" i="160"/>
  <c r="K41" i="160"/>
  <c r="N41" i="160" s="1"/>
  <c r="B41" i="160"/>
  <c r="K40" i="160"/>
  <c r="N40" i="160" s="1"/>
  <c r="B40" i="160"/>
  <c r="K39" i="160"/>
  <c r="N39" i="160" s="1"/>
  <c r="B39" i="160"/>
  <c r="K38" i="160"/>
  <c r="N38" i="160" s="1"/>
  <c r="B38" i="160"/>
  <c r="K37" i="160"/>
  <c r="N37" i="160" s="1"/>
  <c r="B37" i="160"/>
  <c r="K36" i="160"/>
  <c r="N36" i="160" s="1"/>
  <c r="B36" i="160"/>
  <c r="K77" i="158"/>
  <c r="B77" i="158"/>
  <c r="K76" i="158"/>
  <c r="B76" i="158"/>
  <c r="K75" i="158"/>
  <c r="B75" i="158"/>
  <c r="K65" i="158"/>
  <c r="B65" i="158"/>
  <c r="K64" i="158"/>
  <c r="B64" i="158"/>
  <c r="M55" i="158"/>
  <c r="N55" i="158" s="1"/>
  <c r="J55" i="158"/>
  <c r="B55" i="158"/>
  <c r="M54" i="158"/>
  <c r="N54" i="158" s="1"/>
  <c r="J54" i="158"/>
  <c r="B54" i="158"/>
  <c r="K43" i="158"/>
  <c r="N43" i="158" s="1"/>
  <c r="B43" i="158"/>
  <c r="K42" i="158"/>
  <c r="N42" i="158" s="1"/>
  <c r="B42" i="158"/>
  <c r="K41" i="158"/>
  <c r="N41" i="158" s="1"/>
  <c r="B41" i="158"/>
  <c r="K40" i="158"/>
  <c r="N40" i="158" s="1"/>
  <c r="B40" i="158"/>
  <c r="K39" i="158"/>
  <c r="N39" i="158" s="1"/>
  <c r="B39" i="158"/>
  <c r="K38" i="158"/>
  <c r="N38" i="158" s="1"/>
  <c r="B38" i="158"/>
  <c r="K37" i="158"/>
  <c r="N37" i="158" s="1"/>
  <c r="B37" i="158"/>
  <c r="K36" i="158"/>
  <c r="N36" i="158" s="1"/>
  <c r="B36" i="158"/>
  <c r="K77" i="157"/>
  <c r="B77" i="157"/>
  <c r="K76" i="157"/>
  <c r="N76" i="157" s="1"/>
  <c r="B76" i="157"/>
  <c r="K75" i="157"/>
  <c r="N75" i="157" s="1"/>
  <c r="B75" i="157"/>
  <c r="K64" i="157"/>
  <c r="M55" i="157"/>
  <c r="N55" i="157" s="1"/>
  <c r="J55" i="157"/>
  <c r="B55" i="157"/>
  <c r="M54" i="157"/>
  <c r="N54" i="157" s="1"/>
  <c r="J54" i="157"/>
  <c r="B54" i="157"/>
  <c r="K43" i="157"/>
  <c r="N43" i="157" s="1"/>
  <c r="B43" i="157"/>
  <c r="K42" i="157"/>
  <c r="N42" i="157" s="1"/>
  <c r="B42" i="157"/>
  <c r="K41" i="157"/>
  <c r="N41" i="157" s="1"/>
  <c r="B41" i="157"/>
  <c r="K40" i="157"/>
  <c r="N40" i="157" s="1"/>
  <c r="B40" i="157"/>
  <c r="K39" i="157"/>
  <c r="N39" i="157" s="1"/>
  <c r="B39" i="157"/>
  <c r="K38" i="157"/>
  <c r="N38" i="157" s="1"/>
  <c r="B38" i="157"/>
  <c r="K37" i="157"/>
  <c r="N37" i="157" s="1"/>
  <c r="B37" i="157"/>
  <c r="K36" i="157"/>
  <c r="N36" i="157" s="1"/>
  <c r="B36" i="157"/>
  <c r="K77" i="155"/>
  <c r="B77" i="155"/>
  <c r="K76" i="155"/>
  <c r="B76" i="155"/>
  <c r="K75" i="155"/>
  <c r="B75" i="155"/>
  <c r="B65" i="155"/>
  <c r="B64" i="155"/>
  <c r="M55" i="155"/>
  <c r="N55" i="155" s="1"/>
  <c r="J55" i="155"/>
  <c r="B55" i="155"/>
  <c r="M54" i="155"/>
  <c r="N54" i="155" s="1"/>
  <c r="J54" i="155"/>
  <c r="B54" i="155"/>
  <c r="K43" i="155"/>
  <c r="N43" i="155" s="1"/>
  <c r="B43" i="155"/>
  <c r="K42" i="155"/>
  <c r="N42" i="155" s="1"/>
  <c r="B42" i="155"/>
  <c r="K41" i="155"/>
  <c r="N41" i="155" s="1"/>
  <c r="B41" i="155"/>
  <c r="K40" i="155"/>
  <c r="N40" i="155" s="1"/>
  <c r="B40" i="155"/>
  <c r="K39" i="155"/>
  <c r="N39" i="155" s="1"/>
  <c r="B39" i="155"/>
  <c r="K38" i="155"/>
  <c r="N38" i="155" s="1"/>
  <c r="B38" i="155"/>
  <c r="K37" i="155"/>
  <c r="N37" i="155" s="1"/>
  <c r="B37" i="155"/>
  <c r="K36" i="155"/>
  <c r="N36" i="155" s="1"/>
  <c r="B36" i="155"/>
  <c r="K77" i="154"/>
  <c r="N77" i="154" s="1"/>
  <c r="B77" i="154"/>
  <c r="K76" i="154"/>
  <c r="N76" i="154" s="1"/>
  <c r="B76" i="154"/>
  <c r="K75" i="154"/>
  <c r="N75" i="154" s="1"/>
  <c r="N81" i="154" s="1"/>
  <c r="N47" i="154" s="1"/>
  <c r="B75" i="154"/>
  <c r="K65" i="154"/>
  <c r="B65" i="154"/>
  <c r="K64" i="154"/>
  <c r="B64" i="154"/>
  <c r="M55" i="154"/>
  <c r="N55" i="154" s="1"/>
  <c r="J55" i="154"/>
  <c r="B55" i="154"/>
  <c r="M54" i="154"/>
  <c r="N54" i="154" s="1"/>
  <c r="J54" i="154"/>
  <c r="B54" i="154"/>
  <c r="K43" i="154"/>
  <c r="N43" i="154" s="1"/>
  <c r="B43" i="154"/>
  <c r="K42" i="154"/>
  <c r="N42" i="154" s="1"/>
  <c r="B42" i="154"/>
  <c r="K41" i="154"/>
  <c r="N41" i="154" s="1"/>
  <c r="B41" i="154"/>
  <c r="K40" i="154"/>
  <c r="N40" i="154" s="1"/>
  <c r="B40" i="154"/>
  <c r="K39" i="154"/>
  <c r="N39" i="154" s="1"/>
  <c r="B39" i="154"/>
  <c r="K38" i="154"/>
  <c r="N38" i="154" s="1"/>
  <c r="B38" i="154"/>
  <c r="K37" i="154"/>
  <c r="N37" i="154" s="1"/>
  <c r="B37" i="154"/>
  <c r="K36" i="154"/>
  <c r="N36" i="154" s="1"/>
  <c r="B36" i="154"/>
  <c r="K74" i="150"/>
  <c r="B74" i="150"/>
  <c r="K73" i="150"/>
  <c r="B73" i="150"/>
  <c r="K72" i="150"/>
  <c r="B72" i="150"/>
  <c r="K62" i="150"/>
  <c r="B62" i="150"/>
  <c r="K61" i="150"/>
  <c r="B61" i="150"/>
  <c r="M54" i="150"/>
  <c r="N54" i="150" s="1"/>
  <c r="J54" i="150"/>
  <c r="B54" i="150"/>
  <c r="M53" i="150"/>
  <c r="N53" i="150" s="1"/>
  <c r="J53" i="150"/>
  <c r="B53" i="150"/>
  <c r="K43" i="150"/>
  <c r="N43" i="150" s="1"/>
  <c r="B43" i="150"/>
  <c r="K42" i="150"/>
  <c r="N42" i="150" s="1"/>
  <c r="B42" i="150"/>
  <c r="K41" i="150"/>
  <c r="N41" i="150" s="1"/>
  <c r="B41" i="150"/>
  <c r="K40" i="150"/>
  <c r="N40" i="150" s="1"/>
  <c r="B40" i="150"/>
  <c r="K39" i="150"/>
  <c r="N39" i="150" s="1"/>
  <c r="B39" i="150"/>
  <c r="K38" i="150"/>
  <c r="N38" i="150" s="1"/>
  <c r="B38" i="150"/>
  <c r="K37" i="150"/>
  <c r="N37" i="150" s="1"/>
  <c r="B37" i="150"/>
  <c r="K36" i="150"/>
  <c r="N36" i="150" s="1"/>
  <c r="B36" i="150"/>
  <c r="K70" i="143"/>
  <c r="N70" i="143" s="1"/>
  <c r="B70" i="143"/>
  <c r="K69" i="143"/>
  <c r="N69" i="143" s="1"/>
  <c r="B69" i="143"/>
  <c r="K58" i="143"/>
  <c r="B58" i="143"/>
  <c r="M49" i="143"/>
  <c r="N49" i="143" s="1"/>
  <c r="J49" i="143"/>
  <c r="B49" i="143"/>
  <c r="M48" i="143"/>
  <c r="N48" i="143" s="1"/>
  <c r="J48" i="143"/>
  <c r="B48" i="143"/>
  <c r="K37" i="143"/>
  <c r="N37" i="143" s="1"/>
  <c r="B37" i="143"/>
  <c r="K36" i="143"/>
  <c r="N36" i="143" s="1"/>
  <c r="B36" i="143"/>
  <c r="K70" i="144"/>
  <c r="N70" i="144" s="1"/>
  <c r="B70" i="144"/>
  <c r="K69" i="144"/>
  <c r="N69" i="144" s="1"/>
  <c r="N76" i="144" s="1"/>
  <c r="N41" i="144" s="1"/>
  <c r="B69" i="144"/>
  <c r="K58" i="144"/>
  <c r="B58" i="144"/>
  <c r="M49" i="144"/>
  <c r="N49" i="144" s="1"/>
  <c r="J49" i="144"/>
  <c r="B49" i="144"/>
  <c r="M48" i="144"/>
  <c r="N48" i="144" s="1"/>
  <c r="J48" i="144"/>
  <c r="B48" i="144"/>
  <c r="K37" i="144"/>
  <c r="N37" i="144" s="1"/>
  <c r="B37" i="144"/>
  <c r="K36" i="144"/>
  <c r="N36" i="144" s="1"/>
  <c r="B36" i="144"/>
  <c r="K70" i="145"/>
  <c r="N70" i="145" s="1"/>
  <c r="B70" i="145"/>
  <c r="K69" i="145"/>
  <c r="N69" i="145" s="1"/>
  <c r="B69" i="145"/>
  <c r="K58" i="145"/>
  <c r="B58" i="145"/>
  <c r="M49" i="145"/>
  <c r="N49" i="145" s="1"/>
  <c r="J49" i="145"/>
  <c r="B49" i="145"/>
  <c r="M48" i="145"/>
  <c r="N48" i="145" s="1"/>
  <c r="J48" i="145"/>
  <c r="B48" i="145"/>
  <c r="K37" i="145"/>
  <c r="N37" i="145" s="1"/>
  <c r="B37" i="145"/>
  <c r="K36" i="145"/>
  <c r="N36" i="145" s="1"/>
  <c r="B36" i="145"/>
  <c r="K70" i="146"/>
  <c r="N70" i="146" s="1"/>
  <c r="B70" i="146"/>
  <c r="K69" i="146"/>
  <c r="N69" i="146" s="1"/>
  <c r="N76" i="146" s="1"/>
  <c r="N41" i="146" s="1"/>
  <c r="B69" i="146"/>
  <c r="K58" i="146"/>
  <c r="B58" i="146"/>
  <c r="M49" i="146"/>
  <c r="N49" i="146" s="1"/>
  <c r="J49" i="146"/>
  <c r="B49" i="146"/>
  <c r="M48" i="146"/>
  <c r="N48" i="146" s="1"/>
  <c r="J48" i="146"/>
  <c r="B48" i="146"/>
  <c r="K37" i="146"/>
  <c r="N37" i="146" s="1"/>
  <c r="B37" i="146"/>
  <c r="K36" i="146"/>
  <c r="N36" i="146" s="1"/>
  <c r="B36" i="146"/>
  <c r="K70" i="147"/>
  <c r="N70" i="147" s="1"/>
  <c r="B70" i="147"/>
  <c r="K69" i="147"/>
  <c r="N69" i="147" s="1"/>
  <c r="B69" i="147"/>
  <c r="K58" i="147"/>
  <c r="B58" i="147"/>
  <c r="M49" i="147"/>
  <c r="N49" i="147" s="1"/>
  <c r="J49" i="147"/>
  <c r="B49" i="147"/>
  <c r="M48" i="147"/>
  <c r="N48" i="147" s="1"/>
  <c r="J48" i="147"/>
  <c r="B48" i="147"/>
  <c r="K37" i="147"/>
  <c r="N37" i="147" s="1"/>
  <c r="B37" i="147"/>
  <c r="K36" i="147"/>
  <c r="N36" i="147" s="1"/>
  <c r="B36" i="147"/>
  <c r="K71" i="148"/>
  <c r="N71" i="148" s="1"/>
  <c r="B71" i="148"/>
  <c r="K70" i="148"/>
  <c r="N70" i="148" s="1"/>
  <c r="B70" i="148"/>
  <c r="K59" i="148"/>
  <c r="B59" i="148"/>
  <c r="M49" i="148"/>
  <c r="N49" i="148" s="1"/>
  <c r="J49" i="148"/>
  <c r="B49" i="148"/>
  <c r="M48" i="148"/>
  <c r="N48" i="148" s="1"/>
  <c r="J48" i="148"/>
  <c r="B48" i="148"/>
  <c r="K37" i="148"/>
  <c r="N37" i="148" s="1"/>
  <c r="B37" i="148"/>
  <c r="K36" i="148"/>
  <c r="N36" i="148" s="1"/>
  <c r="B36" i="148"/>
  <c r="K70" i="149"/>
  <c r="N70" i="149" s="1"/>
  <c r="B70" i="149"/>
  <c r="K69" i="149"/>
  <c r="N69" i="149" s="1"/>
  <c r="B69" i="149"/>
  <c r="K58" i="149"/>
  <c r="B58" i="149"/>
  <c r="M49" i="149"/>
  <c r="N49" i="149" s="1"/>
  <c r="J49" i="149"/>
  <c r="B49" i="149"/>
  <c r="M48" i="149"/>
  <c r="N48" i="149" s="1"/>
  <c r="J48" i="149"/>
  <c r="B48" i="149"/>
  <c r="K37" i="149"/>
  <c r="N37" i="149" s="1"/>
  <c r="B37" i="149"/>
  <c r="K36" i="149"/>
  <c r="N36" i="149" s="1"/>
  <c r="B36" i="149"/>
  <c r="K70" i="142"/>
  <c r="N70" i="142" s="1"/>
  <c r="B70" i="142"/>
  <c r="K69" i="142"/>
  <c r="N69" i="142" s="1"/>
  <c r="B69" i="142"/>
  <c r="K58" i="142"/>
  <c r="B58" i="142"/>
  <c r="M49" i="142"/>
  <c r="N49" i="142" s="1"/>
  <c r="J49" i="142"/>
  <c r="B49" i="142"/>
  <c r="M48" i="142"/>
  <c r="N48" i="142" s="1"/>
  <c r="J48" i="142"/>
  <c r="B48" i="142"/>
  <c r="K37" i="142"/>
  <c r="N37" i="142" s="1"/>
  <c r="B37" i="142"/>
  <c r="K36" i="142"/>
  <c r="N36" i="142" s="1"/>
  <c r="B36" i="142"/>
  <c r="K70" i="141"/>
  <c r="N70" i="141" s="1"/>
  <c r="B70" i="141"/>
  <c r="K69" i="141"/>
  <c r="N69" i="141" s="1"/>
  <c r="B69" i="141"/>
  <c r="K58" i="141"/>
  <c r="B58" i="141"/>
  <c r="M49" i="141"/>
  <c r="N49" i="141" s="1"/>
  <c r="B49" i="141"/>
  <c r="M48" i="141"/>
  <c r="N48" i="141" s="1"/>
  <c r="J48" i="141"/>
  <c r="B48" i="141"/>
  <c r="K38" i="141"/>
  <c r="N38" i="141" s="1"/>
  <c r="B38" i="141"/>
  <c r="K37" i="141"/>
  <c r="N37" i="141" s="1"/>
  <c r="B37" i="141"/>
  <c r="K36" i="141"/>
  <c r="N36" i="141" s="1"/>
  <c r="B36" i="141"/>
  <c r="K70" i="140"/>
  <c r="N70" i="140" s="1"/>
  <c r="B70" i="140"/>
  <c r="K69" i="140"/>
  <c r="N69" i="140" s="1"/>
  <c r="B69" i="140"/>
  <c r="K58" i="140"/>
  <c r="B58" i="140"/>
  <c r="M49" i="140"/>
  <c r="N49" i="140" s="1"/>
  <c r="J49" i="140"/>
  <c r="B49" i="140"/>
  <c r="M48" i="140"/>
  <c r="N48" i="140" s="1"/>
  <c r="J48" i="140"/>
  <c r="B48" i="140"/>
  <c r="K38" i="140"/>
  <c r="N38" i="140" s="1"/>
  <c r="B38" i="140"/>
  <c r="K37" i="140"/>
  <c r="N37" i="140" s="1"/>
  <c r="B37" i="140"/>
  <c r="K36" i="140"/>
  <c r="N36" i="140" s="1"/>
  <c r="B36" i="140"/>
  <c r="K70" i="209"/>
  <c r="N70" i="209" s="1"/>
  <c r="B70" i="209"/>
  <c r="K69" i="209"/>
  <c r="N69" i="209" s="1"/>
  <c r="B69" i="209"/>
  <c r="K58" i="209"/>
  <c r="B58" i="209"/>
  <c r="M50" i="209"/>
  <c r="N50" i="209" s="1"/>
  <c r="J50" i="209"/>
  <c r="B50" i="209"/>
  <c r="M49" i="209"/>
  <c r="N49" i="209" s="1"/>
  <c r="J49" i="209"/>
  <c r="B49" i="209"/>
  <c r="M48" i="209"/>
  <c r="N48" i="209" s="1"/>
  <c r="J48" i="209"/>
  <c r="B48" i="209"/>
  <c r="K39" i="209"/>
  <c r="N39" i="209" s="1"/>
  <c r="B39" i="209"/>
  <c r="K38" i="209"/>
  <c r="N38" i="209" s="1"/>
  <c r="B38" i="209"/>
  <c r="K37" i="209"/>
  <c r="N37" i="209" s="1"/>
  <c r="B37" i="209"/>
  <c r="K36" i="209"/>
  <c r="N36" i="209" s="1"/>
  <c r="B36" i="209"/>
  <c r="K70" i="139"/>
  <c r="N70" i="139" s="1"/>
  <c r="B70" i="139"/>
  <c r="K69" i="139"/>
  <c r="N69" i="139" s="1"/>
  <c r="B69" i="139"/>
  <c r="K58" i="139"/>
  <c r="B58" i="139"/>
  <c r="M50" i="139"/>
  <c r="N50" i="139" s="1"/>
  <c r="J50" i="139"/>
  <c r="B50" i="139"/>
  <c r="M49" i="139"/>
  <c r="N49" i="139" s="1"/>
  <c r="J49" i="139"/>
  <c r="B49" i="139"/>
  <c r="M48" i="139"/>
  <c r="N48" i="139" s="1"/>
  <c r="J48" i="139"/>
  <c r="B48" i="139"/>
  <c r="K39" i="139"/>
  <c r="N39" i="139" s="1"/>
  <c r="B39" i="139"/>
  <c r="K38" i="139"/>
  <c r="N38" i="139" s="1"/>
  <c r="B38" i="139"/>
  <c r="K37" i="139"/>
  <c r="N37" i="139" s="1"/>
  <c r="B37" i="139"/>
  <c r="K36" i="139"/>
  <c r="N36" i="139" s="1"/>
  <c r="B36" i="139"/>
  <c r="K70" i="138"/>
  <c r="N70" i="138" s="1"/>
  <c r="B70" i="138"/>
  <c r="K69" i="138"/>
  <c r="N69" i="138" s="1"/>
  <c r="B69" i="138"/>
  <c r="K58" i="138"/>
  <c r="B58" i="138"/>
  <c r="M50" i="138"/>
  <c r="N50" i="138" s="1"/>
  <c r="J50" i="138"/>
  <c r="B50" i="138"/>
  <c r="M49" i="138"/>
  <c r="N49" i="138" s="1"/>
  <c r="J49" i="138"/>
  <c r="B49" i="138"/>
  <c r="M48" i="138"/>
  <c r="N48" i="138" s="1"/>
  <c r="J48" i="138"/>
  <c r="B48" i="138"/>
  <c r="K39" i="138"/>
  <c r="N39" i="138" s="1"/>
  <c r="B39" i="138"/>
  <c r="K38" i="138"/>
  <c r="N38" i="138" s="1"/>
  <c r="B38" i="138"/>
  <c r="K37" i="138"/>
  <c r="N37" i="138" s="1"/>
  <c r="B37" i="138"/>
  <c r="K36" i="138"/>
  <c r="N36" i="138" s="1"/>
  <c r="B36" i="138"/>
  <c r="K70" i="137"/>
  <c r="N70" i="137" s="1"/>
  <c r="B70" i="137"/>
  <c r="K69" i="137"/>
  <c r="N69" i="137" s="1"/>
  <c r="N76" i="137" s="1"/>
  <c r="N41" i="137" s="1"/>
  <c r="B69" i="137"/>
  <c r="K58" i="137"/>
  <c r="B58" i="137"/>
  <c r="M50" i="137"/>
  <c r="N50" i="137" s="1"/>
  <c r="J50" i="137"/>
  <c r="B50" i="137"/>
  <c r="M49" i="137"/>
  <c r="N49" i="137" s="1"/>
  <c r="J49" i="137"/>
  <c r="B49" i="137"/>
  <c r="M48" i="137"/>
  <c r="N48" i="137" s="1"/>
  <c r="J48" i="137"/>
  <c r="B48" i="137"/>
  <c r="K39" i="137"/>
  <c r="N39" i="137" s="1"/>
  <c r="B39" i="137"/>
  <c r="K38" i="137"/>
  <c r="N38" i="137" s="1"/>
  <c r="B38" i="137"/>
  <c r="M37" i="137"/>
  <c r="K37" i="137"/>
  <c r="B37" i="137"/>
  <c r="K36" i="137"/>
  <c r="N36" i="137" s="1"/>
  <c r="B36" i="137"/>
  <c r="K70" i="136"/>
  <c r="N70" i="136" s="1"/>
  <c r="B70" i="136"/>
  <c r="K69" i="136"/>
  <c r="N69" i="136" s="1"/>
  <c r="N76" i="136" s="1"/>
  <c r="N41" i="136" s="1"/>
  <c r="B69" i="136"/>
  <c r="K58" i="136"/>
  <c r="B58" i="136"/>
  <c r="M49" i="136"/>
  <c r="N49" i="136" s="1"/>
  <c r="J49" i="136"/>
  <c r="B49" i="136"/>
  <c r="M48" i="136"/>
  <c r="N48" i="136" s="1"/>
  <c r="J48" i="136"/>
  <c r="B48" i="136"/>
  <c r="K39" i="136"/>
  <c r="N39" i="136" s="1"/>
  <c r="B39" i="136"/>
  <c r="K38" i="136"/>
  <c r="N38" i="136" s="1"/>
  <c r="B38" i="136"/>
  <c r="K37" i="136"/>
  <c r="N37" i="136" s="1"/>
  <c r="B37" i="136"/>
  <c r="K36" i="136"/>
  <c r="N36" i="136" s="1"/>
  <c r="B36" i="136"/>
  <c r="K70" i="135"/>
  <c r="N70" i="135" s="1"/>
  <c r="B70" i="135"/>
  <c r="K69" i="135"/>
  <c r="N69" i="135" s="1"/>
  <c r="N76" i="135" s="1"/>
  <c r="N41" i="135" s="1"/>
  <c r="B69" i="135"/>
  <c r="K58" i="135"/>
  <c r="B58" i="135"/>
  <c r="M49" i="135"/>
  <c r="N49" i="135" s="1"/>
  <c r="J49" i="135"/>
  <c r="B49" i="135"/>
  <c r="M48" i="135"/>
  <c r="N48" i="135" s="1"/>
  <c r="J48" i="135"/>
  <c r="B48" i="135"/>
  <c r="K39" i="135"/>
  <c r="N39" i="135" s="1"/>
  <c r="B39" i="135"/>
  <c r="K38" i="135"/>
  <c r="N38" i="135" s="1"/>
  <c r="B38" i="135"/>
  <c r="K37" i="135"/>
  <c r="N37" i="135" s="1"/>
  <c r="B37" i="135"/>
  <c r="K36" i="135"/>
  <c r="N36" i="135" s="1"/>
  <c r="B36" i="135"/>
  <c r="K70" i="134"/>
  <c r="N70" i="134" s="1"/>
  <c r="B70" i="134"/>
  <c r="K69" i="134"/>
  <c r="N69" i="134" s="1"/>
  <c r="N76" i="134" s="1"/>
  <c r="N41" i="134" s="1"/>
  <c r="B69" i="134"/>
  <c r="K58" i="134"/>
  <c r="B58" i="134"/>
  <c r="M49" i="134"/>
  <c r="N49" i="134" s="1"/>
  <c r="J49" i="134"/>
  <c r="B49" i="134"/>
  <c r="M48" i="134"/>
  <c r="N48" i="134" s="1"/>
  <c r="J48" i="134"/>
  <c r="B48" i="134"/>
  <c r="K39" i="134"/>
  <c r="N39" i="134" s="1"/>
  <c r="B39" i="134"/>
  <c r="K38" i="134"/>
  <c r="N38" i="134" s="1"/>
  <c r="B38" i="134"/>
  <c r="K37" i="134"/>
  <c r="N37" i="134" s="1"/>
  <c r="B37" i="134"/>
  <c r="K36" i="134"/>
  <c r="N36" i="134" s="1"/>
  <c r="B36" i="134"/>
  <c r="K70" i="133"/>
  <c r="N70" i="133" s="1"/>
  <c r="B70" i="133"/>
  <c r="K69" i="133"/>
  <c r="N69" i="133" s="1"/>
  <c r="N75" i="133" s="1"/>
  <c r="N41" i="133" s="1"/>
  <c r="B69" i="133"/>
  <c r="K58" i="133"/>
  <c r="B58" i="133"/>
  <c r="M49" i="133"/>
  <c r="N49" i="133" s="1"/>
  <c r="J49" i="133"/>
  <c r="B49" i="133"/>
  <c r="M48" i="133"/>
  <c r="N48" i="133" s="1"/>
  <c r="J48" i="133"/>
  <c r="B48" i="133"/>
  <c r="K39" i="133"/>
  <c r="N39" i="133" s="1"/>
  <c r="B39" i="133"/>
  <c r="K38" i="133"/>
  <c r="N38" i="133" s="1"/>
  <c r="B38" i="133"/>
  <c r="K37" i="133"/>
  <c r="N37" i="133" s="1"/>
  <c r="B37" i="133"/>
  <c r="K36" i="133"/>
  <c r="N36" i="133" s="1"/>
  <c r="B36" i="133"/>
  <c r="K70" i="132"/>
  <c r="N70" i="132" s="1"/>
  <c r="N76" i="132" s="1"/>
  <c r="N41" i="132" s="1"/>
  <c r="B70" i="132"/>
  <c r="M48" i="132"/>
  <c r="N48" i="132" s="1"/>
  <c r="N54" i="132" s="1"/>
  <c r="J48" i="132"/>
  <c r="B48" i="132"/>
  <c r="K37" i="132"/>
  <c r="N37" i="132" s="1"/>
  <c r="B37" i="132"/>
  <c r="K36" i="132"/>
  <c r="N36" i="132" s="1"/>
  <c r="B36" i="132"/>
  <c r="K70" i="131"/>
  <c r="N70" i="131" s="1"/>
  <c r="N76" i="131" s="1"/>
  <c r="N41" i="131" s="1"/>
  <c r="B70" i="131"/>
  <c r="M48" i="131"/>
  <c r="N48" i="131" s="1"/>
  <c r="N54" i="131" s="1"/>
  <c r="J48" i="131"/>
  <c r="B48" i="131"/>
  <c r="K37" i="131"/>
  <c r="N37" i="131" s="1"/>
  <c r="B37" i="131"/>
  <c r="K36" i="131"/>
  <c r="N36" i="131" s="1"/>
  <c r="B36" i="131"/>
  <c r="K70" i="130"/>
  <c r="N70" i="130" s="1"/>
  <c r="N76" i="130" s="1"/>
  <c r="N41" i="130" s="1"/>
  <c r="B70" i="130"/>
  <c r="M48" i="130"/>
  <c r="N48" i="130" s="1"/>
  <c r="N54" i="130" s="1"/>
  <c r="J48" i="130"/>
  <c r="B48" i="130"/>
  <c r="K37" i="130"/>
  <c r="N37" i="130" s="1"/>
  <c r="B37" i="130"/>
  <c r="K36" i="130"/>
  <c r="N36" i="130" s="1"/>
  <c r="B36" i="130"/>
  <c r="K70" i="128"/>
  <c r="N70" i="128" s="1"/>
  <c r="N76" i="128" s="1"/>
  <c r="N41" i="128" s="1"/>
  <c r="B70" i="128"/>
  <c r="M48" i="128"/>
  <c r="N48" i="128" s="1"/>
  <c r="N54" i="128" s="1"/>
  <c r="J48" i="128"/>
  <c r="B48" i="128"/>
  <c r="K37" i="128"/>
  <c r="N37" i="128" s="1"/>
  <c r="B37" i="128"/>
  <c r="K36" i="128"/>
  <c r="N36" i="128" s="1"/>
  <c r="B36" i="128"/>
  <c r="K70" i="208"/>
  <c r="N70" i="208" s="1"/>
  <c r="N76" i="208" s="1"/>
  <c r="N41" i="208" s="1"/>
  <c r="B70" i="208"/>
  <c r="M48" i="208"/>
  <c r="N48" i="208" s="1"/>
  <c r="N54" i="208" s="1"/>
  <c r="J48" i="208"/>
  <c r="B48" i="208"/>
  <c r="K37" i="208"/>
  <c r="N37" i="208" s="1"/>
  <c r="B37" i="208"/>
  <c r="K36" i="208"/>
  <c r="N36" i="208" s="1"/>
  <c r="B36" i="208"/>
  <c r="K70" i="129"/>
  <c r="N70" i="129" s="1"/>
  <c r="N76" i="129" s="1"/>
  <c r="N41" i="129" s="1"/>
  <c r="B70" i="129"/>
  <c r="M48" i="129"/>
  <c r="N48" i="129" s="1"/>
  <c r="N54" i="129" s="1"/>
  <c r="J48" i="129"/>
  <c r="B48" i="129"/>
  <c r="K37" i="129"/>
  <c r="N37" i="129" s="1"/>
  <c r="B37" i="129"/>
  <c r="K36" i="129"/>
  <c r="N36" i="129" s="1"/>
  <c r="B36" i="129"/>
  <c r="K70" i="127"/>
  <c r="N70" i="127" s="1"/>
  <c r="N75" i="127" s="1"/>
  <c r="N41" i="127" s="1"/>
  <c r="B70" i="127"/>
  <c r="M48" i="127"/>
  <c r="N48" i="127" s="1"/>
  <c r="N54" i="127" s="1"/>
  <c r="J48" i="127"/>
  <c r="B48" i="127"/>
  <c r="K37" i="127"/>
  <c r="N37" i="127" s="1"/>
  <c r="B37" i="127"/>
  <c r="K36" i="127"/>
  <c r="N36" i="127" s="1"/>
  <c r="B36" i="127"/>
  <c r="M48" i="126"/>
  <c r="N48" i="126" s="1"/>
  <c r="N54" i="126" s="1"/>
  <c r="N78" i="126" s="1"/>
  <c r="J48" i="126"/>
  <c r="B48" i="126"/>
  <c r="M48" i="125"/>
  <c r="N48" i="125" s="1"/>
  <c r="N54" i="125" s="1"/>
  <c r="J48" i="125"/>
  <c r="B48" i="125"/>
  <c r="M48" i="123"/>
  <c r="N48" i="123" s="1"/>
  <c r="N54" i="123" s="1"/>
  <c r="J48" i="123"/>
  <c r="B48" i="123"/>
  <c r="M48" i="124"/>
  <c r="N48" i="124" s="1"/>
  <c r="N54" i="124" s="1"/>
  <c r="J48" i="124"/>
  <c r="B48" i="124"/>
  <c r="M48" i="122"/>
  <c r="N48" i="122" s="1"/>
  <c r="N54" i="122" s="1"/>
  <c r="N78" i="122" s="1"/>
  <c r="J48" i="122"/>
  <c r="B48" i="122"/>
  <c r="M48" i="121"/>
  <c r="N48" i="121" s="1"/>
  <c r="N54" i="121" s="1"/>
  <c r="J48" i="121"/>
  <c r="B48" i="121"/>
  <c r="M48" i="120"/>
  <c r="N48" i="120" s="1"/>
  <c r="N54" i="120" s="1"/>
  <c r="N78" i="120" s="1"/>
  <c r="J48" i="120"/>
  <c r="B48" i="120"/>
  <c r="M48" i="119"/>
  <c r="N48" i="119" s="1"/>
  <c r="N54" i="119" s="1"/>
  <c r="N78" i="119" s="1"/>
  <c r="J48" i="119"/>
  <c r="B48" i="119"/>
  <c r="M48" i="118"/>
  <c r="N48" i="118" s="1"/>
  <c r="N54" i="118" s="1"/>
  <c r="N78" i="118" s="1"/>
  <c r="J48" i="118"/>
  <c r="B48" i="118"/>
  <c r="M48" i="117"/>
  <c r="N48" i="117" s="1"/>
  <c r="N54" i="117" s="1"/>
  <c r="N78" i="117" s="1"/>
  <c r="J48" i="117"/>
  <c r="B48" i="117"/>
  <c r="M48" i="115"/>
  <c r="N48" i="115" s="1"/>
  <c r="N54" i="115" s="1"/>
  <c r="J48" i="115"/>
  <c r="B48" i="115"/>
  <c r="M48" i="116"/>
  <c r="N48" i="116" s="1"/>
  <c r="N54" i="116" s="1"/>
  <c r="J48" i="116"/>
  <c r="B48" i="116"/>
  <c r="M48" i="114"/>
  <c r="N48" i="114" s="1"/>
  <c r="N54" i="114" s="1"/>
  <c r="N78" i="114" s="1"/>
  <c r="J48" i="114"/>
  <c r="B48" i="114"/>
  <c r="M48" i="113"/>
  <c r="N48" i="113" s="1"/>
  <c r="N54" i="113" s="1"/>
  <c r="N78" i="113" s="1"/>
  <c r="J48" i="113"/>
  <c r="B48" i="113"/>
  <c r="M48" i="112"/>
  <c r="N48" i="112" s="1"/>
  <c r="N54" i="112" s="1"/>
  <c r="N78" i="112" s="1"/>
  <c r="J48" i="112"/>
  <c r="B48" i="112"/>
  <c r="M48" i="111"/>
  <c r="N48" i="111" s="1"/>
  <c r="N54" i="111" s="1"/>
  <c r="N78" i="111" s="1"/>
  <c r="J48" i="111"/>
  <c r="B48" i="111"/>
  <c r="M48" i="110"/>
  <c r="N48" i="110" s="1"/>
  <c r="N54" i="110" s="1"/>
  <c r="J48" i="110"/>
  <c r="B48" i="110"/>
  <c r="M48" i="109"/>
  <c r="N48" i="109" s="1"/>
  <c r="N54" i="109" s="1"/>
  <c r="N78" i="109" s="1"/>
  <c r="J48" i="109"/>
  <c r="B48" i="109"/>
  <c r="K71" i="108"/>
  <c r="N71" i="108" s="1"/>
  <c r="B71" i="108"/>
  <c r="K70" i="108"/>
  <c r="N70" i="108" s="1"/>
  <c r="N76" i="108" s="1"/>
  <c r="N41" i="108" s="1"/>
  <c r="B70" i="108"/>
  <c r="K59" i="108"/>
  <c r="B59" i="108"/>
  <c r="M48" i="108"/>
  <c r="N48" i="108" s="1"/>
  <c r="N54" i="108" s="1"/>
  <c r="J48" i="108"/>
  <c r="B48" i="108"/>
  <c r="K38" i="108"/>
  <c r="N38" i="108" s="1"/>
  <c r="B38" i="108"/>
  <c r="K37" i="108"/>
  <c r="N37" i="108" s="1"/>
  <c r="B37" i="108"/>
  <c r="K36" i="108"/>
  <c r="N36" i="108" s="1"/>
  <c r="B36" i="108"/>
  <c r="K71" i="107"/>
  <c r="N71" i="107" s="1"/>
  <c r="B71" i="107"/>
  <c r="K70" i="107"/>
  <c r="N70" i="107" s="1"/>
  <c r="N76" i="107" s="1"/>
  <c r="N41" i="107" s="1"/>
  <c r="B70" i="107"/>
  <c r="K59" i="107"/>
  <c r="B59" i="107"/>
  <c r="M48" i="107"/>
  <c r="N48" i="107" s="1"/>
  <c r="N54" i="107" s="1"/>
  <c r="J48" i="107"/>
  <c r="B48" i="107"/>
  <c r="K38" i="107"/>
  <c r="N38" i="107" s="1"/>
  <c r="B38" i="107"/>
  <c r="K37" i="107"/>
  <c r="N37" i="107" s="1"/>
  <c r="B37" i="107"/>
  <c r="K36" i="107"/>
  <c r="N36" i="107" s="1"/>
  <c r="B36" i="107"/>
  <c r="K71" i="106"/>
  <c r="N71" i="106" s="1"/>
  <c r="B71" i="106"/>
  <c r="K70" i="106"/>
  <c r="N70" i="106" s="1"/>
  <c r="N76" i="106" s="1"/>
  <c r="N41" i="106" s="1"/>
  <c r="B70" i="106"/>
  <c r="K59" i="106"/>
  <c r="B59" i="106"/>
  <c r="M49" i="106"/>
  <c r="N49" i="106" s="1"/>
  <c r="J49" i="106"/>
  <c r="B49" i="106"/>
  <c r="M48" i="106"/>
  <c r="N48" i="106" s="1"/>
  <c r="J48" i="106"/>
  <c r="B48" i="106"/>
  <c r="K38" i="106"/>
  <c r="N38" i="106" s="1"/>
  <c r="B38" i="106"/>
  <c r="K37" i="106"/>
  <c r="N37" i="106" s="1"/>
  <c r="B37" i="106"/>
  <c r="K36" i="106"/>
  <c r="N36" i="106" s="1"/>
  <c r="B36" i="106"/>
  <c r="K71" i="105"/>
  <c r="N71" i="105" s="1"/>
  <c r="B71" i="105"/>
  <c r="K70" i="105"/>
  <c r="N70" i="105" s="1"/>
  <c r="N76" i="105" s="1"/>
  <c r="N41" i="105" s="1"/>
  <c r="B70" i="105"/>
  <c r="K59" i="105"/>
  <c r="B59" i="105"/>
  <c r="M49" i="105"/>
  <c r="N49" i="105" s="1"/>
  <c r="J49" i="105"/>
  <c r="B49" i="105"/>
  <c r="M48" i="105"/>
  <c r="N48" i="105" s="1"/>
  <c r="J48" i="105"/>
  <c r="B48" i="105"/>
  <c r="K38" i="105"/>
  <c r="N38" i="105" s="1"/>
  <c r="B38" i="105"/>
  <c r="K37" i="105"/>
  <c r="N37" i="105" s="1"/>
  <c r="B37" i="105"/>
  <c r="K36" i="105"/>
  <c r="N36" i="105" s="1"/>
  <c r="B36" i="105"/>
  <c r="M48" i="104"/>
  <c r="N48" i="104" s="1"/>
  <c r="N54" i="104" s="1"/>
  <c r="N78" i="104" s="1"/>
  <c r="J48" i="104"/>
  <c r="B48" i="104"/>
  <c r="K71" i="103"/>
  <c r="N71" i="103" s="1"/>
  <c r="B71" i="103"/>
  <c r="K70" i="103"/>
  <c r="N70" i="103" s="1"/>
  <c r="N76" i="103" s="1"/>
  <c r="N41" i="103" s="1"/>
  <c r="B70" i="103"/>
  <c r="K59" i="103"/>
  <c r="B59" i="103"/>
  <c r="M48" i="103"/>
  <c r="N48" i="103" s="1"/>
  <c r="N54" i="103" s="1"/>
  <c r="J48" i="103"/>
  <c r="B48" i="103"/>
  <c r="K38" i="103"/>
  <c r="N38" i="103" s="1"/>
  <c r="B38" i="103"/>
  <c r="K37" i="103"/>
  <c r="N37" i="103" s="1"/>
  <c r="B37" i="103"/>
  <c r="K36" i="103"/>
  <c r="N36" i="103" s="1"/>
  <c r="B36" i="103"/>
  <c r="K71" i="102"/>
  <c r="N71" i="102" s="1"/>
  <c r="B71" i="102"/>
  <c r="K70" i="102"/>
  <c r="N70" i="102" s="1"/>
  <c r="N76" i="102" s="1"/>
  <c r="N41" i="102" s="1"/>
  <c r="B70" i="102"/>
  <c r="K59" i="102"/>
  <c r="B59" i="102"/>
  <c r="M48" i="102"/>
  <c r="N48" i="102" s="1"/>
  <c r="N54" i="102" s="1"/>
  <c r="J48" i="102"/>
  <c r="B48" i="102"/>
  <c r="K38" i="102"/>
  <c r="N38" i="102" s="1"/>
  <c r="B38" i="102"/>
  <c r="K37" i="102"/>
  <c r="N37" i="102" s="1"/>
  <c r="B37" i="102"/>
  <c r="K36" i="102"/>
  <c r="N36" i="102" s="1"/>
  <c r="B36" i="102"/>
  <c r="K71" i="101"/>
  <c r="N71" i="101" s="1"/>
  <c r="B71" i="101"/>
  <c r="K70" i="101"/>
  <c r="N70" i="101" s="1"/>
  <c r="N76" i="101" s="1"/>
  <c r="N41" i="101" s="1"/>
  <c r="B70" i="101"/>
  <c r="K59" i="101"/>
  <c r="B59" i="101"/>
  <c r="M48" i="101"/>
  <c r="N48" i="101" s="1"/>
  <c r="N54" i="101" s="1"/>
  <c r="J48" i="101"/>
  <c r="B48" i="101"/>
  <c r="K38" i="101"/>
  <c r="N38" i="101" s="1"/>
  <c r="B38" i="101"/>
  <c r="K37" i="101"/>
  <c r="N37" i="101" s="1"/>
  <c r="B37" i="101"/>
  <c r="K36" i="101"/>
  <c r="N36" i="101" s="1"/>
  <c r="B36" i="101"/>
  <c r="K71" i="100"/>
  <c r="N71" i="100" s="1"/>
  <c r="B71" i="100"/>
  <c r="K70" i="100"/>
  <c r="N70" i="100" s="1"/>
  <c r="N76" i="100" s="1"/>
  <c r="N41" i="100" s="1"/>
  <c r="B70" i="100"/>
  <c r="K59" i="100"/>
  <c r="B59" i="100"/>
  <c r="M48" i="100"/>
  <c r="N48" i="100" s="1"/>
  <c r="N54" i="100" s="1"/>
  <c r="J48" i="100"/>
  <c r="B48" i="100"/>
  <c r="K38" i="100"/>
  <c r="N38" i="100" s="1"/>
  <c r="B38" i="100"/>
  <c r="K37" i="100"/>
  <c r="N37" i="100" s="1"/>
  <c r="B37" i="100"/>
  <c r="K36" i="100"/>
  <c r="N36" i="100" s="1"/>
  <c r="B36" i="100"/>
  <c r="K71" i="99"/>
  <c r="N71" i="99" s="1"/>
  <c r="B71" i="99"/>
  <c r="K70" i="99"/>
  <c r="N70" i="99" s="1"/>
  <c r="N76" i="99" s="1"/>
  <c r="N41" i="99" s="1"/>
  <c r="B70" i="99"/>
  <c r="K59" i="99"/>
  <c r="B59" i="99"/>
  <c r="M49" i="99"/>
  <c r="N49" i="99" s="1"/>
  <c r="J49" i="99"/>
  <c r="B49" i="99"/>
  <c r="M48" i="99"/>
  <c r="N48" i="99" s="1"/>
  <c r="J48" i="99"/>
  <c r="B48" i="99"/>
  <c r="K38" i="99"/>
  <c r="N38" i="99" s="1"/>
  <c r="B38" i="99"/>
  <c r="K37" i="99"/>
  <c r="N37" i="99" s="1"/>
  <c r="B37" i="99"/>
  <c r="K36" i="99"/>
  <c r="N36" i="99" s="1"/>
  <c r="B36" i="99"/>
  <c r="K71" i="98"/>
  <c r="N71" i="98" s="1"/>
  <c r="B71" i="98"/>
  <c r="K70" i="98"/>
  <c r="N70" i="98" s="1"/>
  <c r="N76" i="98" s="1"/>
  <c r="N41" i="98" s="1"/>
  <c r="B70" i="98"/>
  <c r="K59" i="98"/>
  <c r="B59" i="98"/>
  <c r="M49" i="98"/>
  <c r="N49" i="98" s="1"/>
  <c r="J49" i="98"/>
  <c r="B49" i="98"/>
  <c r="M48" i="98"/>
  <c r="N48" i="98" s="1"/>
  <c r="J48" i="98"/>
  <c r="B48" i="98"/>
  <c r="K38" i="98"/>
  <c r="N38" i="98" s="1"/>
  <c r="B38" i="98"/>
  <c r="K37" i="98"/>
  <c r="N37" i="98" s="1"/>
  <c r="B37" i="98"/>
  <c r="K36" i="98"/>
  <c r="N36" i="98" s="1"/>
  <c r="B36" i="98"/>
  <c r="K71" i="97"/>
  <c r="N71" i="97" s="1"/>
  <c r="B71" i="97"/>
  <c r="K70" i="97"/>
  <c r="N70" i="97" s="1"/>
  <c r="N76" i="97" s="1"/>
  <c r="N41" i="97" s="1"/>
  <c r="B70" i="97"/>
  <c r="K59" i="97"/>
  <c r="B59" i="97"/>
  <c r="M49" i="97"/>
  <c r="N49" i="97" s="1"/>
  <c r="J49" i="97"/>
  <c r="B49" i="97"/>
  <c r="M48" i="97"/>
  <c r="N48" i="97" s="1"/>
  <c r="J48" i="97"/>
  <c r="B48" i="97"/>
  <c r="K38" i="97"/>
  <c r="N38" i="97" s="1"/>
  <c r="B38" i="97"/>
  <c r="K37" i="97"/>
  <c r="N37" i="97" s="1"/>
  <c r="B37" i="97"/>
  <c r="K36" i="97"/>
  <c r="N36" i="97" s="1"/>
  <c r="B36" i="97"/>
  <c r="K71" i="96"/>
  <c r="N71" i="96" s="1"/>
  <c r="B71" i="96"/>
  <c r="K70" i="96"/>
  <c r="N70" i="96" s="1"/>
  <c r="N76" i="96" s="1"/>
  <c r="N41" i="96" s="1"/>
  <c r="B70" i="96"/>
  <c r="K59" i="96"/>
  <c r="B59" i="96"/>
  <c r="M49" i="96"/>
  <c r="N49" i="96" s="1"/>
  <c r="J49" i="96"/>
  <c r="B49" i="96"/>
  <c r="M48" i="96"/>
  <c r="N48" i="96" s="1"/>
  <c r="J48" i="96"/>
  <c r="B48" i="96"/>
  <c r="K38" i="96"/>
  <c r="N38" i="96" s="1"/>
  <c r="B38" i="96"/>
  <c r="K37" i="96"/>
  <c r="N37" i="96" s="1"/>
  <c r="B37" i="96"/>
  <c r="K36" i="96"/>
  <c r="N36" i="96" s="1"/>
  <c r="B36" i="96"/>
  <c r="K71" i="95"/>
  <c r="N71" i="95" s="1"/>
  <c r="B71" i="95"/>
  <c r="K70" i="95"/>
  <c r="N70" i="95" s="1"/>
  <c r="N76" i="95" s="1"/>
  <c r="N41" i="95" s="1"/>
  <c r="B70" i="95"/>
  <c r="K59" i="95"/>
  <c r="B59" i="95"/>
  <c r="M48" i="95"/>
  <c r="N48" i="95" s="1"/>
  <c r="N54" i="95" s="1"/>
  <c r="J48" i="95"/>
  <c r="B48" i="95"/>
  <c r="K38" i="95"/>
  <c r="N38" i="95" s="1"/>
  <c r="B38" i="95"/>
  <c r="K37" i="95"/>
  <c r="N37" i="95" s="1"/>
  <c r="B37" i="95"/>
  <c r="K36" i="95"/>
  <c r="N36" i="95" s="1"/>
  <c r="B36" i="95"/>
  <c r="K71" i="94"/>
  <c r="N71" i="94" s="1"/>
  <c r="B71" i="94"/>
  <c r="K70" i="94"/>
  <c r="N70" i="94" s="1"/>
  <c r="N76" i="94" s="1"/>
  <c r="N41" i="94" s="1"/>
  <c r="B70" i="94"/>
  <c r="K59" i="94"/>
  <c r="B59" i="94"/>
  <c r="M48" i="94"/>
  <c r="N48" i="94" s="1"/>
  <c r="N54" i="94" s="1"/>
  <c r="J48" i="94"/>
  <c r="B48" i="94"/>
  <c r="K38" i="94"/>
  <c r="N38" i="94" s="1"/>
  <c r="B38" i="94"/>
  <c r="K37" i="94"/>
  <c r="N37" i="94" s="1"/>
  <c r="B37" i="94"/>
  <c r="K36" i="94"/>
  <c r="N36" i="94" s="1"/>
  <c r="B36" i="94"/>
  <c r="K71" i="92"/>
  <c r="N71" i="92" s="1"/>
  <c r="B71" i="92"/>
  <c r="K70" i="92"/>
  <c r="N70" i="92" s="1"/>
  <c r="N76" i="92" s="1"/>
  <c r="N41" i="92" s="1"/>
  <c r="B70" i="92"/>
  <c r="K59" i="92"/>
  <c r="B59" i="92"/>
  <c r="M48" i="92"/>
  <c r="N48" i="92" s="1"/>
  <c r="N54" i="92" s="1"/>
  <c r="J48" i="92"/>
  <c r="B48" i="92"/>
  <c r="K38" i="92"/>
  <c r="N38" i="92" s="1"/>
  <c r="B38" i="92"/>
  <c r="K37" i="92"/>
  <c r="N37" i="92" s="1"/>
  <c r="B37" i="92"/>
  <c r="K36" i="92"/>
  <c r="N36" i="92" s="1"/>
  <c r="B36" i="92"/>
  <c r="K71" i="91"/>
  <c r="N71" i="91" s="1"/>
  <c r="B71" i="91"/>
  <c r="K70" i="91"/>
  <c r="N70" i="91" s="1"/>
  <c r="N76" i="91" s="1"/>
  <c r="N41" i="91" s="1"/>
  <c r="B70" i="91"/>
  <c r="K59" i="91"/>
  <c r="B59" i="91"/>
  <c r="M49" i="91"/>
  <c r="N49" i="91" s="1"/>
  <c r="J49" i="91"/>
  <c r="B49" i="91"/>
  <c r="M48" i="91"/>
  <c r="N48" i="91" s="1"/>
  <c r="J48" i="91"/>
  <c r="B48" i="91"/>
  <c r="K36" i="91"/>
  <c r="N36" i="91" s="1"/>
  <c r="B36" i="91"/>
  <c r="K71" i="90"/>
  <c r="N71" i="90" s="1"/>
  <c r="B71" i="90"/>
  <c r="K70" i="90"/>
  <c r="N70" i="90" s="1"/>
  <c r="N76" i="90" s="1"/>
  <c r="N41" i="90" s="1"/>
  <c r="B70" i="90"/>
  <c r="K59" i="90"/>
  <c r="B59" i="90"/>
  <c r="M49" i="90"/>
  <c r="N49" i="90" s="1"/>
  <c r="J49" i="90"/>
  <c r="B49" i="90"/>
  <c r="M48" i="90"/>
  <c r="N48" i="90" s="1"/>
  <c r="J48" i="90"/>
  <c r="B48" i="90"/>
  <c r="K36" i="90"/>
  <c r="N36" i="90" s="1"/>
  <c r="B36" i="90"/>
  <c r="K71" i="89"/>
  <c r="N71" i="89" s="1"/>
  <c r="B71" i="89"/>
  <c r="K70" i="89"/>
  <c r="N70" i="89" s="1"/>
  <c r="N76" i="89" s="1"/>
  <c r="N41" i="89" s="1"/>
  <c r="B70" i="89"/>
  <c r="K59" i="89"/>
  <c r="B59" i="89"/>
  <c r="M49" i="89"/>
  <c r="N49" i="89" s="1"/>
  <c r="J49" i="89"/>
  <c r="B49" i="89"/>
  <c r="M48" i="89"/>
  <c r="N48" i="89" s="1"/>
  <c r="J48" i="89"/>
  <c r="B48" i="89"/>
  <c r="K36" i="89"/>
  <c r="N36" i="89" s="1"/>
  <c r="B36" i="89"/>
  <c r="K71" i="88"/>
  <c r="N71" i="88" s="1"/>
  <c r="B71" i="88"/>
  <c r="K70" i="88"/>
  <c r="N70" i="88" s="1"/>
  <c r="N76" i="88" s="1"/>
  <c r="N41" i="88" s="1"/>
  <c r="B70" i="88"/>
  <c r="K59" i="88"/>
  <c r="B59" i="88"/>
  <c r="M49" i="88"/>
  <c r="N49" i="88" s="1"/>
  <c r="J49" i="88"/>
  <c r="B49" i="88"/>
  <c r="M48" i="88"/>
  <c r="N48" i="88" s="1"/>
  <c r="J48" i="88"/>
  <c r="B48" i="88"/>
  <c r="K38" i="88"/>
  <c r="N38" i="88" s="1"/>
  <c r="B38" i="88"/>
  <c r="K37" i="88"/>
  <c r="N37" i="88" s="1"/>
  <c r="B37" i="88"/>
  <c r="K36" i="88"/>
  <c r="N36" i="88" s="1"/>
  <c r="B36" i="88"/>
  <c r="K71" i="87"/>
  <c r="N71" i="87" s="1"/>
  <c r="B71" i="87"/>
  <c r="K70" i="87"/>
  <c r="N70" i="87" s="1"/>
  <c r="N76" i="87" s="1"/>
  <c r="N41" i="87" s="1"/>
  <c r="B70" i="87"/>
  <c r="K59" i="87"/>
  <c r="B59" i="87"/>
  <c r="M49" i="87"/>
  <c r="N49" i="87" s="1"/>
  <c r="J49" i="87"/>
  <c r="B49" i="87"/>
  <c r="M48" i="87"/>
  <c r="N48" i="87" s="1"/>
  <c r="J48" i="87"/>
  <c r="B48" i="87"/>
  <c r="K38" i="87"/>
  <c r="N38" i="87" s="1"/>
  <c r="B38" i="87"/>
  <c r="K37" i="87"/>
  <c r="N37" i="87" s="1"/>
  <c r="B37" i="87"/>
  <c r="K36" i="87"/>
  <c r="N36" i="87" s="1"/>
  <c r="B36" i="87"/>
  <c r="K71" i="86"/>
  <c r="N71" i="86" s="1"/>
  <c r="B71" i="86"/>
  <c r="K70" i="86"/>
  <c r="N70" i="86" s="1"/>
  <c r="N76" i="86" s="1"/>
  <c r="N41" i="86" s="1"/>
  <c r="B70" i="86"/>
  <c r="K59" i="86"/>
  <c r="B59" i="86"/>
  <c r="M49" i="86"/>
  <c r="N49" i="86" s="1"/>
  <c r="J49" i="86"/>
  <c r="B49" i="86"/>
  <c r="M48" i="86"/>
  <c r="N48" i="86" s="1"/>
  <c r="J48" i="86"/>
  <c r="B48" i="86"/>
  <c r="K38" i="86"/>
  <c r="N38" i="86" s="1"/>
  <c r="B38" i="86"/>
  <c r="K37" i="86"/>
  <c r="N37" i="86" s="1"/>
  <c r="B37" i="86"/>
  <c r="K36" i="86"/>
  <c r="N36" i="86" s="1"/>
  <c r="B36" i="86"/>
  <c r="K71" i="85"/>
  <c r="N71" i="85" s="1"/>
  <c r="B71" i="85"/>
  <c r="K70" i="85"/>
  <c r="N70" i="85" s="1"/>
  <c r="N76" i="85" s="1"/>
  <c r="N41" i="85" s="1"/>
  <c r="B70" i="85"/>
  <c r="K59" i="85"/>
  <c r="B59" i="85"/>
  <c r="M49" i="85"/>
  <c r="N49" i="85" s="1"/>
  <c r="J49" i="85"/>
  <c r="B49" i="85"/>
  <c r="M48" i="85"/>
  <c r="N48" i="85" s="1"/>
  <c r="J48" i="85"/>
  <c r="B48" i="85"/>
  <c r="K36" i="85"/>
  <c r="N36" i="85" s="1"/>
  <c r="B36" i="85"/>
  <c r="K71" i="84"/>
  <c r="N71" i="84" s="1"/>
  <c r="B71" i="84"/>
  <c r="K70" i="84"/>
  <c r="N70" i="84" s="1"/>
  <c r="N76" i="84" s="1"/>
  <c r="N41" i="84" s="1"/>
  <c r="B70" i="84"/>
  <c r="K59" i="84"/>
  <c r="B59" i="84"/>
  <c r="M49" i="84"/>
  <c r="N49" i="84" s="1"/>
  <c r="J49" i="84"/>
  <c r="B49" i="84"/>
  <c r="M48" i="84"/>
  <c r="N48" i="84" s="1"/>
  <c r="J48" i="84"/>
  <c r="B48" i="84"/>
  <c r="K36" i="84"/>
  <c r="N36" i="84" s="1"/>
  <c r="B36" i="84"/>
  <c r="K71" i="83"/>
  <c r="N71" i="83" s="1"/>
  <c r="B71" i="83"/>
  <c r="K70" i="83"/>
  <c r="N70" i="83" s="1"/>
  <c r="N76" i="83" s="1"/>
  <c r="N41" i="83" s="1"/>
  <c r="B70" i="83"/>
  <c r="K59" i="83"/>
  <c r="B59" i="83"/>
  <c r="M49" i="83"/>
  <c r="N49" i="83" s="1"/>
  <c r="J49" i="83"/>
  <c r="B49" i="83"/>
  <c r="M48" i="83"/>
  <c r="N48" i="83" s="1"/>
  <c r="J48" i="83"/>
  <c r="B48" i="83"/>
  <c r="K36" i="83"/>
  <c r="N36" i="83" s="1"/>
  <c r="B36" i="83"/>
  <c r="K71" i="82"/>
  <c r="N71" i="82" s="1"/>
  <c r="B71" i="82"/>
  <c r="K70" i="82"/>
  <c r="N70" i="82" s="1"/>
  <c r="N76" i="82" s="1"/>
  <c r="N41" i="82" s="1"/>
  <c r="B70" i="82"/>
  <c r="K59" i="82"/>
  <c r="B59" i="82"/>
  <c r="M49" i="82"/>
  <c r="N49" i="82" s="1"/>
  <c r="J49" i="82"/>
  <c r="B49" i="82"/>
  <c r="M48" i="82"/>
  <c r="N48" i="82" s="1"/>
  <c r="J48" i="82"/>
  <c r="B48" i="82"/>
  <c r="K38" i="82"/>
  <c r="N38" i="82" s="1"/>
  <c r="B38" i="82"/>
  <c r="K37" i="82"/>
  <c r="N37" i="82" s="1"/>
  <c r="B37" i="82"/>
  <c r="K36" i="82"/>
  <c r="N36" i="82" s="1"/>
  <c r="B36" i="82"/>
  <c r="K71" i="81"/>
  <c r="N71" i="81" s="1"/>
  <c r="B71" i="81"/>
  <c r="K70" i="81"/>
  <c r="N70" i="81" s="1"/>
  <c r="N76" i="81" s="1"/>
  <c r="N41" i="81" s="1"/>
  <c r="B70" i="81"/>
  <c r="K59" i="81"/>
  <c r="B59" i="81"/>
  <c r="M49" i="81"/>
  <c r="N49" i="81" s="1"/>
  <c r="J49" i="81"/>
  <c r="B49" i="81"/>
  <c r="M48" i="81"/>
  <c r="N48" i="81" s="1"/>
  <c r="J48" i="81"/>
  <c r="B48" i="81"/>
  <c r="K38" i="81"/>
  <c r="N38" i="81" s="1"/>
  <c r="B38" i="81"/>
  <c r="K37" i="81"/>
  <c r="N37" i="81" s="1"/>
  <c r="B37" i="81"/>
  <c r="K36" i="81"/>
  <c r="N36" i="81" s="1"/>
  <c r="B36" i="81"/>
  <c r="K71" i="80"/>
  <c r="N71" i="80" s="1"/>
  <c r="B71" i="80"/>
  <c r="K70" i="80"/>
  <c r="N70" i="80" s="1"/>
  <c r="N76" i="80" s="1"/>
  <c r="N41" i="80" s="1"/>
  <c r="B70" i="80"/>
  <c r="K59" i="80"/>
  <c r="B59" i="80"/>
  <c r="M49" i="80"/>
  <c r="N49" i="80" s="1"/>
  <c r="J49" i="80"/>
  <c r="B49" i="80"/>
  <c r="M48" i="80"/>
  <c r="N48" i="80" s="1"/>
  <c r="J48" i="80"/>
  <c r="B48" i="80"/>
  <c r="K38" i="80"/>
  <c r="N38" i="80" s="1"/>
  <c r="B38" i="80"/>
  <c r="K37" i="80"/>
  <c r="N37" i="80" s="1"/>
  <c r="B37" i="80"/>
  <c r="K36" i="80"/>
  <c r="N36" i="80" s="1"/>
  <c r="B36" i="80"/>
  <c r="K71" i="79"/>
  <c r="N71" i="79" s="1"/>
  <c r="B71" i="79"/>
  <c r="K70" i="79"/>
  <c r="N70" i="79" s="1"/>
  <c r="N76" i="79" s="1"/>
  <c r="N41" i="79" s="1"/>
  <c r="B70" i="79"/>
  <c r="K59" i="79"/>
  <c r="B59" i="79"/>
  <c r="M49" i="79"/>
  <c r="N49" i="79" s="1"/>
  <c r="J49" i="79"/>
  <c r="B49" i="79"/>
  <c r="M48" i="79"/>
  <c r="N48" i="79" s="1"/>
  <c r="J48" i="79"/>
  <c r="B48" i="79"/>
  <c r="K38" i="79"/>
  <c r="N38" i="79" s="1"/>
  <c r="B38" i="79"/>
  <c r="K37" i="79"/>
  <c r="N37" i="79" s="1"/>
  <c r="B37" i="79"/>
  <c r="K36" i="79"/>
  <c r="N36" i="79" s="1"/>
  <c r="B36" i="79"/>
  <c r="M49" i="78"/>
  <c r="N49" i="78" s="1"/>
  <c r="J49" i="78"/>
  <c r="B49" i="78"/>
  <c r="M48" i="78"/>
  <c r="N48" i="78" s="1"/>
  <c r="J48" i="78"/>
  <c r="B48" i="78"/>
  <c r="M48" i="77"/>
  <c r="N48" i="77" s="1"/>
  <c r="N54" i="77" s="1"/>
  <c r="N78" i="77" s="1"/>
  <c r="J48" i="77"/>
  <c r="B48" i="77"/>
  <c r="M48" i="76"/>
  <c r="N48" i="76" s="1"/>
  <c r="N54" i="76" s="1"/>
  <c r="J48" i="76"/>
  <c r="B48" i="76"/>
  <c r="K70" i="75"/>
  <c r="N70" i="75" s="1"/>
  <c r="B70" i="75"/>
  <c r="K69" i="75"/>
  <c r="N69" i="75" s="1"/>
  <c r="N75" i="75" s="1"/>
  <c r="N41" i="75" s="1"/>
  <c r="B69" i="75"/>
  <c r="K58" i="75"/>
  <c r="B58" i="75"/>
  <c r="M49" i="75"/>
  <c r="N49" i="75" s="1"/>
  <c r="J49" i="75"/>
  <c r="B49" i="75"/>
  <c r="M48" i="75"/>
  <c r="N48" i="75" s="1"/>
  <c r="J48" i="75"/>
  <c r="B48" i="75"/>
  <c r="K38" i="75"/>
  <c r="N38" i="75" s="1"/>
  <c r="B38" i="75"/>
  <c r="K37" i="75"/>
  <c r="N37" i="75" s="1"/>
  <c r="B37" i="75"/>
  <c r="K36" i="75"/>
  <c r="N36" i="75" s="1"/>
  <c r="B36" i="75"/>
  <c r="K70" i="74"/>
  <c r="N70" i="74" s="1"/>
  <c r="B70" i="74"/>
  <c r="K69" i="74"/>
  <c r="N69" i="74" s="1"/>
  <c r="N75" i="74" s="1"/>
  <c r="N41" i="74" s="1"/>
  <c r="B69" i="74"/>
  <c r="M48" i="74"/>
  <c r="N48" i="74" s="1"/>
  <c r="N53" i="74" s="1"/>
  <c r="J48" i="74"/>
  <c r="B48" i="74"/>
  <c r="K38" i="74"/>
  <c r="N38" i="74" s="1"/>
  <c r="B38" i="74"/>
  <c r="K37" i="74"/>
  <c r="N37" i="74" s="1"/>
  <c r="B37" i="74"/>
  <c r="K36" i="74"/>
  <c r="N36" i="74" s="1"/>
  <c r="B36" i="74"/>
  <c r="M48" i="73"/>
  <c r="N48" i="73" s="1"/>
  <c r="N54" i="73" s="1"/>
  <c r="J48" i="73"/>
  <c r="B48" i="73"/>
  <c r="K70" i="72"/>
  <c r="N70" i="72" s="1"/>
  <c r="B70" i="72"/>
  <c r="K69" i="72"/>
  <c r="N69" i="72" s="1"/>
  <c r="N75" i="72" s="1"/>
  <c r="N41" i="72" s="1"/>
  <c r="B69" i="72"/>
  <c r="M48" i="72"/>
  <c r="N48" i="72" s="1"/>
  <c r="N53" i="72" s="1"/>
  <c r="J48" i="72"/>
  <c r="B48" i="72"/>
  <c r="K38" i="72"/>
  <c r="N38" i="72" s="1"/>
  <c r="B38" i="72"/>
  <c r="K37" i="72"/>
  <c r="N37" i="72" s="1"/>
  <c r="B37" i="72"/>
  <c r="K36" i="72"/>
  <c r="N36" i="72" s="1"/>
  <c r="B36" i="72"/>
  <c r="K71" i="71"/>
  <c r="B71" i="71"/>
  <c r="K70" i="71"/>
  <c r="B70" i="71"/>
  <c r="M49" i="71"/>
  <c r="N49" i="71" s="1"/>
  <c r="J49" i="71"/>
  <c r="B49" i="71"/>
  <c r="M48" i="71"/>
  <c r="N48" i="71" s="1"/>
  <c r="J48" i="71"/>
  <c r="B48" i="71"/>
  <c r="K38" i="71"/>
  <c r="N38" i="71" s="1"/>
  <c r="B38" i="71"/>
  <c r="K37" i="71"/>
  <c r="N37" i="71" s="1"/>
  <c r="B37" i="71"/>
  <c r="K36" i="71"/>
  <c r="N36" i="71" s="1"/>
  <c r="B36" i="71"/>
  <c r="N76" i="70"/>
  <c r="M48" i="70"/>
  <c r="N48" i="70" s="1"/>
  <c r="N54" i="70" s="1"/>
  <c r="J48" i="70"/>
  <c r="B48" i="70"/>
  <c r="K71" i="69"/>
  <c r="B71" i="69"/>
  <c r="K70" i="69"/>
  <c r="B70" i="69"/>
  <c r="M48" i="69"/>
  <c r="N48" i="69" s="1"/>
  <c r="N54" i="69" s="1"/>
  <c r="J48" i="69"/>
  <c r="B48" i="69"/>
  <c r="K38" i="69"/>
  <c r="N38" i="69" s="1"/>
  <c r="B38" i="69"/>
  <c r="K37" i="69"/>
  <c r="N37" i="69" s="1"/>
  <c r="B37" i="69"/>
  <c r="K36" i="69"/>
  <c r="N36" i="69" s="1"/>
  <c r="B36" i="69"/>
  <c r="K71" i="68"/>
  <c r="N71" i="68" s="1"/>
  <c r="B71" i="68"/>
  <c r="K70" i="68"/>
  <c r="N70" i="68" s="1"/>
  <c r="N76" i="68" s="1"/>
  <c r="N41" i="68" s="1"/>
  <c r="B70" i="68"/>
  <c r="M49" i="68"/>
  <c r="N49" i="68" s="1"/>
  <c r="J49" i="68"/>
  <c r="B49" i="68"/>
  <c r="M48" i="68"/>
  <c r="N48" i="68" s="1"/>
  <c r="J48" i="68"/>
  <c r="B48" i="68"/>
  <c r="K38" i="68"/>
  <c r="N38" i="68" s="1"/>
  <c r="B38" i="68"/>
  <c r="K37" i="68"/>
  <c r="N37" i="68" s="1"/>
  <c r="B37" i="68"/>
  <c r="K36" i="68"/>
  <c r="N36" i="68" s="1"/>
  <c r="B36" i="68"/>
  <c r="K71" i="67"/>
  <c r="N71" i="67" s="1"/>
  <c r="B71" i="67"/>
  <c r="K70" i="67"/>
  <c r="N70" i="67" s="1"/>
  <c r="N76" i="67" s="1"/>
  <c r="N41" i="67" s="1"/>
  <c r="B70" i="67"/>
  <c r="K37" i="67"/>
  <c r="N37" i="67" s="1"/>
  <c r="B37" i="67"/>
  <c r="K36" i="67"/>
  <c r="N36" i="67" s="1"/>
  <c r="B36" i="67"/>
  <c r="K71" i="66"/>
  <c r="B71" i="66"/>
  <c r="K70" i="66"/>
  <c r="B70" i="66"/>
  <c r="M48" i="66"/>
  <c r="N48" i="66" s="1"/>
  <c r="N54" i="66" s="1"/>
  <c r="J48" i="66"/>
  <c r="B48" i="66"/>
  <c r="K71" i="65"/>
  <c r="N71" i="65" s="1"/>
  <c r="B71" i="65"/>
  <c r="K70" i="65"/>
  <c r="N70" i="65" s="1"/>
  <c r="N76" i="65" s="1"/>
  <c r="N41" i="65" s="1"/>
  <c r="N43" i="65" s="1"/>
  <c r="B70" i="65"/>
  <c r="M48" i="65"/>
  <c r="N48" i="65" s="1"/>
  <c r="N54" i="65" s="1"/>
  <c r="J48" i="65"/>
  <c r="B48" i="65"/>
  <c r="K71" i="64"/>
  <c r="N71" i="64" s="1"/>
  <c r="B71" i="64"/>
  <c r="K70" i="64"/>
  <c r="N70" i="64" s="1"/>
  <c r="N76" i="64" s="1"/>
  <c r="N41" i="64" s="1"/>
  <c r="N43" i="64" s="1"/>
  <c r="B70" i="64"/>
  <c r="N48" i="64"/>
  <c r="N54" i="64" s="1"/>
  <c r="J48" i="64"/>
  <c r="B48" i="64"/>
  <c r="K71" i="63"/>
  <c r="N71" i="63" s="1"/>
  <c r="B71" i="63"/>
  <c r="K70" i="63"/>
  <c r="N70" i="63" s="1"/>
  <c r="N76" i="63" s="1"/>
  <c r="N41" i="63" s="1"/>
  <c r="N43" i="63" s="1"/>
  <c r="B70" i="63"/>
  <c r="M48" i="63"/>
  <c r="N48" i="63" s="1"/>
  <c r="N54" i="63" s="1"/>
  <c r="J48" i="63"/>
  <c r="B48" i="63"/>
  <c r="K71" i="57"/>
  <c r="N71" i="57" s="1"/>
  <c r="B71" i="57"/>
  <c r="K70" i="57"/>
  <c r="N70" i="57" s="1"/>
  <c r="B70" i="57"/>
  <c r="K38" i="57"/>
  <c r="N38" i="57" s="1"/>
  <c r="B38" i="57"/>
  <c r="K37" i="57"/>
  <c r="N37" i="57" s="1"/>
  <c r="B37" i="57"/>
  <c r="K36" i="57"/>
  <c r="N36" i="57" s="1"/>
  <c r="B36" i="57"/>
  <c r="K71" i="61"/>
  <c r="N71" i="61" s="1"/>
  <c r="B71" i="61"/>
  <c r="K70" i="61"/>
  <c r="N70" i="61" s="1"/>
  <c r="N76" i="61" s="1"/>
  <c r="N42" i="61" s="1"/>
  <c r="B70" i="61"/>
  <c r="K59" i="61"/>
  <c r="B59" i="61"/>
  <c r="M48" i="61"/>
  <c r="N48" i="61" s="1"/>
  <c r="N54" i="61" s="1"/>
  <c r="J48" i="61"/>
  <c r="B48" i="61"/>
  <c r="K39" i="61"/>
  <c r="N39" i="61" s="1"/>
  <c r="B39" i="61"/>
  <c r="K38" i="61"/>
  <c r="N38" i="61" s="1"/>
  <c r="B38" i="61"/>
  <c r="K37" i="61"/>
  <c r="N37" i="61" s="1"/>
  <c r="B37" i="61"/>
  <c r="K36" i="61"/>
  <c r="N36" i="61" s="1"/>
  <c r="B36" i="61"/>
  <c r="K71" i="60"/>
  <c r="B71" i="60"/>
  <c r="K70" i="60"/>
  <c r="B70" i="60"/>
  <c r="K59" i="60"/>
  <c r="B59" i="60"/>
  <c r="M48" i="60"/>
  <c r="N48" i="60" s="1"/>
  <c r="N54" i="60" s="1"/>
  <c r="J48" i="60"/>
  <c r="B48" i="60"/>
  <c r="K39" i="60"/>
  <c r="N39" i="60" s="1"/>
  <c r="B39" i="60"/>
  <c r="K38" i="60"/>
  <c r="N38" i="60" s="1"/>
  <c r="B38" i="60"/>
  <c r="K37" i="60"/>
  <c r="N37" i="60" s="1"/>
  <c r="B37" i="60"/>
  <c r="K36" i="60"/>
  <c r="N36" i="60" s="1"/>
  <c r="B36" i="60"/>
  <c r="K71" i="59"/>
  <c r="N71" i="59" s="1"/>
  <c r="B71" i="59"/>
  <c r="K70" i="59"/>
  <c r="N70" i="59" s="1"/>
  <c r="B70" i="59"/>
  <c r="K59" i="59"/>
  <c r="B59" i="59"/>
  <c r="M48" i="59"/>
  <c r="N48" i="59" s="1"/>
  <c r="N54" i="59" s="1"/>
  <c r="J48" i="59"/>
  <c r="B48" i="59"/>
  <c r="K39" i="59"/>
  <c r="N39" i="59" s="1"/>
  <c r="B39" i="59"/>
  <c r="K38" i="59"/>
  <c r="N38" i="59" s="1"/>
  <c r="B38" i="59"/>
  <c r="K37" i="59"/>
  <c r="N37" i="59" s="1"/>
  <c r="B37" i="59"/>
  <c r="K36" i="59"/>
  <c r="N36" i="59" s="1"/>
  <c r="B36" i="59"/>
  <c r="K71" i="58"/>
  <c r="N71" i="58" s="1"/>
  <c r="B71" i="58"/>
  <c r="K70" i="58"/>
  <c r="N70" i="58" s="1"/>
  <c r="B70" i="58"/>
  <c r="M48" i="58"/>
  <c r="N48" i="58" s="1"/>
  <c r="N54" i="58" s="1"/>
  <c r="J48" i="58"/>
  <c r="B48" i="58"/>
  <c r="K71" i="56"/>
  <c r="N71" i="56" s="1"/>
  <c r="B71" i="56"/>
  <c r="K70" i="56"/>
  <c r="N70" i="56" s="1"/>
  <c r="N76" i="56" s="1"/>
  <c r="N42" i="56" s="1"/>
  <c r="N43" i="56" s="1"/>
  <c r="B70" i="56"/>
  <c r="N54" i="56"/>
  <c r="K71" i="55"/>
  <c r="N71" i="55" s="1"/>
  <c r="B71" i="55"/>
  <c r="K70" i="55"/>
  <c r="N70" i="55" s="1"/>
  <c r="B70" i="55"/>
  <c r="K36" i="55"/>
  <c r="N36" i="55" s="1"/>
  <c r="N43" i="55" s="1"/>
  <c r="B36" i="55"/>
  <c r="K71" i="54"/>
  <c r="B71" i="54"/>
  <c r="K70" i="54"/>
  <c r="B70" i="54"/>
  <c r="K37" i="54"/>
  <c r="N37" i="54" s="1"/>
  <c r="B37" i="54"/>
  <c r="K36" i="54"/>
  <c r="N36" i="54" s="1"/>
  <c r="B36" i="54"/>
  <c r="K71" i="53"/>
  <c r="N71" i="53" s="1"/>
  <c r="B71" i="53"/>
  <c r="K70" i="53"/>
  <c r="N70" i="53" s="1"/>
  <c r="B70" i="53"/>
  <c r="K39" i="53"/>
  <c r="N39" i="53" s="1"/>
  <c r="B39" i="53"/>
  <c r="K38" i="53"/>
  <c r="N38" i="53" s="1"/>
  <c r="B38" i="53"/>
  <c r="K37" i="53"/>
  <c r="N37" i="53" s="1"/>
  <c r="B37" i="53"/>
  <c r="K36" i="53"/>
  <c r="N36" i="53" s="1"/>
  <c r="B36" i="53"/>
  <c r="K70" i="52"/>
  <c r="N70" i="52" s="1"/>
  <c r="N76" i="52" s="1"/>
  <c r="N42" i="52" s="1"/>
  <c r="B70" i="52"/>
  <c r="M48" i="52"/>
  <c r="N48" i="52" s="1"/>
  <c r="N54" i="52" s="1"/>
  <c r="J48" i="52"/>
  <c r="B48" i="52"/>
  <c r="K37" i="52"/>
  <c r="N37" i="52" s="1"/>
  <c r="B37" i="52"/>
  <c r="K36" i="52"/>
  <c r="N36" i="52" s="1"/>
  <c r="B36" i="52"/>
  <c r="K70" i="51"/>
  <c r="N70" i="51" s="1"/>
  <c r="N76" i="51" s="1"/>
  <c r="N42" i="51" s="1"/>
  <c r="B70" i="51"/>
  <c r="K36" i="51"/>
  <c r="N36" i="51" s="1"/>
  <c r="B36" i="51"/>
  <c r="K74" i="50"/>
  <c r="N74" i="50" s="1"/>
  <c r="B74" i="50"/>
  <c r="K73" i="50"/>
  <c r="N73" i="50" s="1"/>
  <c r="N79" i="50" s="1"/>
  <c r="N42" i="50" s="1"/>
  <c r="B73" i="50"/>
  <c r="M53" i="50"/>
  <c r="N53" i="50" s="1"/>
  <c r="J53" i="50"/>
  <c r="B53" i="50"/>
  <c r="M52" i="50"/>
  <c r="N52" i="50" s="1"/>
  <c r="J52" i="50"/>
  <c r="B52" i="50"/>
  <c r="M51" i="50"/>
  <c r="N51" i="50" s="1"/>
  <c r="J51" i="50"/>
  <c r="B51" i="50"/>
  <c r="M50" i="50"/>
  <c r="N50" i="50" s="1"/>
  <c r="J50" i="50"/>
  <c r="B50" i="50"/>
  <c r="M49" i="50"/>
  <c r="N49" i="50" s="1"/>
  <c r="J49" i="50"/>
  <c r="B49" i="50"/>
  <c r="M48" i="50"/>
  <c r="N48" i="50" s="1"/>
  <c r="J48" i="50"/>
  <c r="B48" i="50"/>
  <c r="K37" i="50"/>
  <c r="N37" i="50" s="1"/>
  <c r="B37" i="50"/>
  <c r="K36" i="50"/>
  <c r="N36" i="50" s="1"/>
  <c r="N43" i="50" s="1"/>
  <c r="B36" i="50"/>
  <c r="K70" i="49"/>
  <c r="B70" i="49"/>
  <c r="M48" i="49"/>
  <c r="N48" i="49" s="1"/>
  <c r="N54" i="49" s="1"/>
  <c r="J48" i="49"/>
  <c r="B48" i="49"/>
  <c r="K37" i="49"/>
  <c r="N37" i="49" s="1"/>
  <c r="B37" i="49"/>
  <c r="K36" i="49"/>
  <c r="N36" i="49" s="1"/>
  <c r="B36" i="49"/>
  <c r="K73" i="48"/>
  <c r="B73" i="48"/>
  <c r="K72" i="48"/>
  <c r="B72" i="48"/>
  <c r="M54" i="48"/>
  <c r="N54" i="48" s="1"/>
  <c r="J54" i="48"/>
  <c r="B54" i="48"/>
  <c r="M53" i="48"/>
  <c r="N53" i="48" s="1"/>
  <c r="J53" i="48"/>
  <c r="B53" i="48"/>
  <c r="M52" i="48"/>
  <c r="N52" i="48" s="1"/>
  <c r="J52" i="48"/>
  <c r="B52" i="48"/>
  <c r="M51" i="48"/>
  <c r="N51" i="48" s="1"/>
  <c r="J51" i="48"/>
  <c r="B51" i="48"/>
  <c r="M50" i="48"/>
  <c r="N50" i="48" s="1"/>
  <c r="J50" i="48"/>
  <c r="B50" i="48"/>
  <c r="M49" i="48"/>
  <c r="N49" i="48" s="1"/>
  <c r="J49" i="48"/>
  <c r="B49" i="48"/>
  <c r="M48" i="48"/>
  <c r="N48" i="48" s="1"/>
  <c r="J48" i="48"/>
  <c r="B48" i="48"/>
  <c r="K38" i="48"/>
  <c r="N38" i="48" s="1"/>
  <c r="B38" i="48"/>
  <c r="K37" i="48"/>
  <c r="N37" i="48" s="1"/>
  <c r="B37" i="48"/>
  <c r="K36" i="48"/>
  <c r="N36" i="48" s="1"/>
  <c r="B36" i="48"/>
  <c r="K70" i="47"/>
  <c r="N70" i="47" s="1"/>
  <c r="N76" i="47" s="1"/>
  <c r="N42" i="47" s="1"/>
  <c r="B70" i="47"/>
  <c r="K36" i="47"/>
  <c r="N36" i="47" s="1"/>
  <c r="B36" i="47"/>
  <c r="K70" i="46"/>
  <c r="N70" i="46" s="1"/>
  <c r="N76" i="46" s="1"/>
  <c r="N42" i="46" s="1"/>
  <c r="B70" i="46"/>
  <c r="M48" i="46"/>
  <c r="N48" i="46" s="1"/>
  <c r="N54" i="46" s="1"/>
  <c r="J48" i="46"/>
  <c r="B48" i="46"/>
  <c r="K37" i="46"/>
  <c r="N37" i="46" s="1"/>
  <c r="B37" i="46"/>
  <c r="K36" i="46"/>
  <c r="N36" i="46" s="1"/>
  <c r="B36" i="46"/>
  <c r="K70" i="35"/>
  <c r="N70" i="35" s="1"/>
  <c r="N76" i="35" s="1"/>
  <c r="N42" i="35" s="1"/>
  <c r="B70" i="35"/>
  <c r="M50" i="35"/>
  <c r="N50" i="35" s="1"/>
  <c r="J50" i="35"/>
  <c r="B50" i="35"/>
  <c r="M49" i="35"/>
  <c r="N49" i="35" s="1"/>
  <c r="J49" i="35"/>
  <c r="B49" i="35"/>
  <c r="M48" i="35"/>
  <c r="N48" i="35" s="1"/>
  <c r="J48" i="35"/>
  <c r="B48" i="35"/>
  <c r="K37" i="35"/>
  <c r="N37" i="35" s="1"/>
  <c r="B37" i="35"/>
  <c r="K36" i="35"/>
  <c r="N36" i="35" s="1"/>
  <c r="B36" i="35"/>
  <c r="K70" i="45"/>
  <c r="N70" i="45" s="1"/>
  <c r="N76" i="45" s="1"/>
  <c r="N42" i="45" s="1"/>
  <c r="B70" i="45"/>
  <c r="M50" i="45"/>
  <c r="N50" i="45" s="1"/>
  <c r="J50" i="45"/>
  <c r="B50" i="45"/>
  <c r="M49" i="45"/>
  <c r="N49" i="45" s="1"/>
  <c r="J49" i="45"/>
  <c r="B49" i="45"/>
  <c r="M48" i="45"/>
  <c r="N48" i="45" s="1"/>
  <c r="J48" i="45"/>
  <c r="B48" i="45"/>
  <c r="K37" i="45"/>
  <c r="N37" i="45" s="1"/>
  <c r="B37" i="45"/>
  <c r="K36" i="45"/>
  <c r="N36" i="45" s="1"/>
  <c r="B36" i="45"/>
  <c r="K70" i="44"/>
  <c r="N70" i="44" s="1"/>
  <c r="N76" i="44" s="1"/>
  <c r="N42" i="44" s="1"/>
  <c r="B70" i="44"/>
  <c r="M50" i="44"/>
  <c r="N50" i="44" s="1"/>
  <c r="J50" i="44"/>
  <c r="B50" i="44"/>
  <c r="M49" i="44"/>
  <c r="N49" i="44" s="1"/>
  <c r="J49" i="44"/>
  <c r="B49" i="44"/>
  <c r="M48" i="44"/>
  <c r="N48" i="44" s="1"/>
  <c r="J48" i="44"/>
  <c r="B48" i="44"/>
  <c r="K36" i="44"/>
  <c r="N36" i="44" s="1"/>
  <c r="B36" i="44"/>
  <c r="K70" i="43"/>
  <c r="N70" i="43" s="1"/>
  <c r="N76" i="43" s="1"/>
  <c r="N42" i="43" s="1"/>
  <c r="B70" i="43"/>
  <c r="M50" i="43"/>
  <c r="N50" i="43" s="1"/>
  <c r="J50" i="43"/>
  <c r="B50" i="43"/>
  <c r="M49" i="43"/>
  <c r="N49" i="43" s="1"/>
  <c r="J49" i="43"/>
  <c r="B49" i="43"/>
  <c r="M48" i="43"/>
  <c r="N48" i="43" s="1"/>
  <c r="J48" i="43"/>
  <c r="B48" i="43"/>
  <c r="K37" i="43"/>
  <c r="N37" i="43" s="1"/>
  <c r="B37" i="43"/>
  <c r="K36" i="43"/>
  <c r="N36" i="43" s="1"/>
  <c r="B36" i="43"/>
  <c r="K70" i="42"/>
  <c r="N70" i="42" s="1"/>
  <c r="N76" i="42" s="1"/>
  <c r="N42" i="42" s="1"/>
  <c r="B70" i="42"/>
  <c r="M50" i="42"/>
  <c r="N50" i="42" s="1"/>
  <c r="J50" i="42"/>
  <c r="B50" i="42"/>
  <c r="M49" i="42"/>
  <c r="N49" i="42" s="1"/>
  <c r="J49" i="42"/>
  <c r="B49" i="42"/>
  <c r="M48" i="42"/>
  <c r="N48" i="42" s="1"/>
  <c r="J48" i="42"/>
  <c r="B48" i="42"/>
  <c r="K37" i="42"/>
  <c r="N37" i="42" s="1"/>
  <c r="B37" i="42"/>
  <c r="K36" i="42"/>
  <c r="N36" i="42" s="1"/>
  <c r="B36" i="42"/>
  <c r="K70" i="41"/>
  <c r="N70" i="41" s="1"/>
  <c r="N76" i="41" s="1"/>
  <c r="N42" i="41" s="1"/>
  <c r="B70" i="41"/>
  <c r="M50" i="41"/>
  <c r="N50" i="41" s="1"/>
  <c r="J50" i="41"/>
  <c r="B50" i="41"/>
  <c r="M49" i="41"/>
  <c r="N49" i="41" s="1"/>
  <c r="J49" i="41"/>
  <c r="B49" i="41"/>
  <c r="M48" i="41"/>
  <c r="N48" i="41" s="1"/>
  <c r="J48" i="41"/>
  <c r="B48" i="41"/>
  <c r="K36" i="41"/>
  <c r="N36" i="41" s="1"/>
  <c r="B36" i="41"/>
  <c r="K70" i="40"/>
  <c r="N70" i="40" s="1"/>
  <c r="N76" i="40" s="1"/>
  <c r="N42" i="40" s="1"/>
  <c r="B70" i="40"/>
  <c r="M50" i="40"/>
  <c r="N50" i="40" s="1"/>
  <c r="J50" i="40"/>
  <c r="B50" i="40"/>
  <c r="M49" i="40"/>
  <c r="N49" i="40" s="1"/>
  <c r="J49" i="40"/>
  <c r="B49" i="40"/>
  <c r="M48" i="40"/>
  <c r="N48" i="40" s="1"/>
  <c r="J48" i="40"/>
  <c r="B48" i="40"/>
  <c r="K37" i="40"/>
  <c r="N37" i="40" s="1"/>
  <c r="B37" i="40"/>
  <c r="K36" i="40"/>
  <c r="N36" i="40" s="1"/>
  <c r="B36" i="40"/>
  <c r="K70" i="39"/>
  <c r="N70" i="39" s="1"/>
  <c r="N76" i="39" s="1"/>
  <c r="N42" i="39" s="1"/>
  <c r="B70" i="39"/>
  <c r="M50" i="39"/>
  <c r="N50" i="39" s="1"/>
  <c r="J50" i="39"/>
  <c r="B50" i="39"/>
  <c r="M49" i="39"/>
  <c r="N49" i="39" s="1"/>
  <c r="J49" i="39"/>
  <c r="B49" i="39"/>
  <c r="M48" i="39"/>
  <c r="N48" i="39" s="1"/>
  <c r="J48" i="39"/>
  <c r="B48" i="39"/>
  <c r="K37" i="39"/>
  <c r="N37" i="39" s="1"/>
  <c r="B37" i="39"/>
  <c r="K36" i="39"/>
  <c r="N36" i="39" s="1"/>
  <c r="B36" i="39"/>
  <c r="K70" i="38"/>
  <c r="N70" i="38" s="1"/>
  <c r="N76" i="38" s="1"/>
  <c r="N42" i="38" s="1"/>
  <c r="B70" i="38"/>
  <c r="M50" i="38"/>
  <c r="N50" i="38" s="1"/>
  <c r="J50" i="38"/>
  <c r="B50" i="38"/>
  <c r="M49" i="38"/>
  <c r="N49" i="38" s="1"/>
  <c r="J49" i="38"/>
  <c r="B49" i="38"/>
  <c r="M48" i="38"/>
  <c r="N48" i="38" s="1"/>
  <c r="J48" i="38"/>
  <c r="B48" i="38"/>
  <c r="K37" i="38"/>
  <c r="N37" i="38" s="1"/>
  <c r="B37" i="38"/>
  <c r="K36" i="38"/>
  <c r="N36" i="38" s="1"/>
  <c r="B36" i="38"/>
  <c r="K70" i="37"/>
  <c r="N70" i="37" s="1"/>
  <c r="N76" i="37" s="1"/>
  <c r="N42" i="37" s="1"/>
  <c r="B70" i="37"/>
  <c r="M51" i="37"/>
  <c r="N51" i="37" s="1"/>
  <c r="J51" i="37"/>
  <c r="B51" i="37"/>
  <c r="M50" i="37"/>
  <c r="N50" i="37" s="1"/>
  <c r="J50" i="37"/>
  <c r="B50" i="37"/>
  <c r="M49" i="37"/>
  <c r="N49" i="37" s="1"/>
  <c r="J49" i="37"/>
  <c r="B49" i="37"/>
  <c r="M48" i="37"/>
  <c r="N48" i="37" s="1"/>
  <c r="J48" i="37"/>
  <c r="B48" i="37"/>
  <c r="K37" i="37"/>
  <c r="N37" i="37" s="1"/>
  <c r="B37" i="37"/>
  <c r="K36" i="37"/>
  <c r="N36" i="37" s="1"/>
  <c r="B36" i="37"/>
  <c r="K70" i="36"/>
  <c r="N70" i="36" s="1"/>
  <c r="N76" i="36" s="1"/>
  <c r="N42" i="36" s="1"/>
  <c r="B70" i="36"/>
  <c r="M51" i="36"/>
  <c r="N51" i="36" s="1"/>
  <c r="J51" i="36"/>
  <c r="B51" i="36"/>
  <c r="M50" i="36"/>
  <c r="N50" i="36" s="1"/>
  <c r="J50" i="36"/>
  <c r="B50" i="36"/>
  <c r="M49" i="36"/>
  <c r="N49" i="36" s="1"/>
  <c r="J49" i="36"/>
  <c r="B49" i="36"/>
  <c r="M48" i="36"/>
  <c r="N48" i="36" s="1"/>
  <c r="J48" i="36"/>
  <c r="B48" i="36"/>
  <c r="K37" i="36"/>
  <c r="N37" i="36" s="1"/>
  <c r="B37" i="36"/>
  <c r="K36" i="36"/>
  <c r="N36" i="36" s="1"/>
  <c r="B36" i="36"/>
  <c r="K70" i="34"/>
  <c r="N70" i="34" s="1"/>
  <c r="N76" i="34" s="1"/>
  <c r="N42" i="34" s="1"/>
  <c r="B70" i="34"/>
  <c r="M51" i="34"/>
  <c r="N51" i="34" s="1"/>
  <c r="J51" i="34"/>
  <c r="B51" i="34"/>
  <c r="M50" i="34"/>
  <c r="N50" i="34" s="1"/>
  <c r="J50" i="34"/>
  <c r="B50" i="34"/>
  <c r="M49" i="34"/>
  <c r="N49" i="34" s="1"/>
  <c r="J49" i="34"/>
  <c r="B49" i="34"/>
  <c r="M48" i="34"/>
  <c r="N48" i="34" s="1"/>
  <c r="J48" i="34"/>
  <c r="B48" i="34"/>
  <c r="K37" i="34"/>
  <c r="N37" i="34" s="1"/>
  <c r="B37" i="34"/>
  <c r="K36" i="34"/>
  <c r="N36" i="34" s="1"/>
  <c r="B36" i="34"/>
  <c r="K70" i="33"/>
  <c r="N70" i="33" s="1"/>
  <c r="N76" i="33" s="1"/>
  <c r="N42" i="33" s="1"/>
  <c r="B70" i="33"/>
  <c r="L59" i="33"/>
  <c r="K59" i="33"/>
  <c r="B59" i="33"/>
  <c r="N54" i="33"/>
  <c r="K36" i="33"/>
  <c r="N36" i="33" s="1"/>
  <c r="B36" i="33"/>
  <c r="K70" i="32"/>
  <c r="N70" i="32" s="1"/>
  <c r="N76" i="32" s="1"/>
  <c r="N42" i="32" s="1"/>
  <c r="N43" i="32" s="1"/>
  <c r="B70" i="32"/>
  <c r="L59" i="32"/>
  <c r="N59" i="32" s="1"/>
  <c r="N65" i="32" s="1"/>
  <c r="B59" i="32"/>
  <c r="N54" i="32"/>
  <c r="K70" i="31"/>
  <c r="N70" i="31" s="1"/>
  <c r="N76" i="31" s="1"/>
  <c r="N42" i="31" s="1"/>
  <c r="B70" i="31"/>
  <c r="L59" i="31"/>
  <c r="K59" i="31"/>
  <c r="B59" i="31"/>
  <c r="N54" i="31"/>
  <c r="K36" i="31"/>
  <c r="N36" i="31" s="1"/>
  <c r="N43" i="31" s="1"/>
  <c r="B36" i="31"/>
  <c r="K70" i="30"/>
  <c r="N70" i="30" s="1"/>
  <c r="N76" i="30" s="1"/>
  <c r="N42" i="30" s="1"/>
  <c r="B70" i="30"/>
  <c r="K59" i="30"/>
  <c r="B59" i="30"/>
  <c r="N54" i="30"/>
  <c r="K36" i="30"/>
  <c r="N36" i="30" s="1"/>
  <c r="B36" i="30"/>
  <c r="K70" i="29"/>
  <c r="N70" i="29" s="1"/>
  <c r="N76" i="29" s="1"/>
  <c r="N42" i="29" s="1"/>
  <c r="B70" i="29"/>
  <c r="K59" i="29"/>
  <c r="B59" i="29"/>
  <c r="N54" i="29"/>
  <c r="K36" i="29"/>
  <c r="N36" i="29" s="1"/>
  <c r="B36" i="29"/>
  <c r="K70" i="28"/>
  <c r="N70" i="28" s="1"/>
  <c r="N76" i="28" s="1"/>
  <c r="N42" i="28" s="1"/>
  <c r="N43" i="28" s="1"/>
  <c r="N78" i="28" s="1"/>
  <c r="B70" i="28"/>
  <c r="K70" i="27"/>
  <c r="N70" i="27" s="1"/>
  <c r="N76" i="27" s="1"/>
  <c r="N42" i="27" s="1"/>
  <c r="B70" i="27"/>
  <c r="H59" i="27"/>
  <c r="B59" i="27"/>
  <c r="N54" i="27"/>
  <c r="K36" i="27"/>
  <c r="N36" i="27" s="1"/>
  <c r="B36" i="27"/>
  <c r="K71" i="26"/>
  <c r="N71" i="26" s="1"/>
  <c r="B71" i="26"/>
  <c r="K70" i="26"/>
  <c r="N70" i="26" s="1"/>
  <c r="N76" i="26" s="1"/>
  <c r="N42" i="26" s="1"/>
  <c r="B70" i="26"/>
  <c r="K59" i="26"/>
  <c r="H59" i="26"/>
  <c r="B59" i="26"/>
  <c r="N54" i="26"/>
  <c r="K36" i="26"/>
  <c r="N36" i="26" s="1"/>
  <c r="B36" i="26"/>
  <c r="K71" i="25"/>
  <c r="N71" i="25" s="1"/>
  <c r="B71" i="25"/>
  <c r="K70" i="25"/>
  <c r="N70" i="25" s="1"/>
  <c r="N76" i="25" s="1"/>
  <c r="N42" i="25" s="1"/>
  <c r="B70" i="25"/>
  <c r="K59" i="25"/>
  <c r="H59" i="25"/>
  <c r="B59" i="25"/>
  <c r="N54" i="25"/>
  <c r="K37" i="25"/>
  <c r="N37" i="25" s="1"/>
  <c r="B37" i="25"/>
  <c r="K36" i="25"/>
  <c r="N36" i="25" s="1"/>
  <c r="B36" i="25"/>
  <c r="K71" i="24"/>
  <c r="N71" i="24" s="1"/>
  <c r="B71" i="24"/>
  <c r="K70" i="24"/>
  <c r="N70" i="24" s="1"/>
  <c r="N76" i="24" s="1"/>
  <c r="N42" i="24" s="1"/>
  <c r="B70" i="24"/>
  <c r="K59" i="24"/>
  <c r="H59" i="24"/>
  <c r="B59" i="24"/>
  <c r="K37" i="24"/>
  <c r="N37" i="24" s="1"/>
  <c r="B37" i="24"/>
  <c r="K36" i="24"/>
  <c r="N36" i="24" s="1"/>
  <c r="B36" i="24"/>
  <c r="K70" i="23"/>
  <c r="N70" i="23" s="1"/>
  <c r="N76" i="23" s="1"/>
  <c r="N42" i="23" s="1"/>
  <c r="B70" i="23"/>
  <c r="K59" i="23"/>
  <c r="H59" i="23"/>
  <c r="B59" i="23"/>
  <c r="K37" i="23"/>
  <c r="N37" i="23" s="1"/>
  <c r="B37" i="23"/>
  <c r="K36" i="23"/>
  <c r="N36" i="23" s="1"/>
  <c r="B36" i="23"/>
  <c r="K70" i="22"/>
  <c r="N70" i="22" s="1"/>
  <c r="N76" i="22" s="1"/>
  <c r="N42" i="22" s="1"/>
  <c r="B70" i="22"/>
  <c r="L59" i="22"/>
  <c r="K59" i="22"/>
  <c r="H59" i="22"/>
  <c r="B59" i="22"/>
  <c r="K36" i="22"/>
  <c r="N36" i="22" s="1"/>
  <c r="N43" i="22" s="1"/>
  <c r="B36" i="22"/>
  <c r="K71" i="21"/>
  <c r="N71" i="21" s="1"/>
  <c r="B71" i="21"/>
  <c r="K70" i="21"/>
  <c r="N70" i="21" s="1"/>
  <c r="B70" i="21"/>
  <c r="L59" i="21"/>
  <c r="K59" i="21"/>
  <c r="H59" i="21"/>
  <c r="B59" i="21"/>
  <c r="K37" i="21"/>
  <c r="N37" i="21" s="1"/>
  <c r="B37" i="21"/>
  <c r="K36" i="21"/>
  <c r="N36" i="21" s="1"/>
  <c r="B36" i="21"/>
  <c r="K71" i="20"/>
  <c r="N71" i="20" s="1"/>
  <c r="B71" i="20"/>
  <c r="K70" i="20"/>
  <c r="N70" i="20" s="1"/>
  <c r="B70" i="20"/>
  <c r="L59" i="20"/>
  <c r="K59" i="20"/>
  <c r="H59" i="20"/>
  <c r="B59" i="20"/>
  <c r="K37" i="20"/>
  <c r="N37" i="20" s="1"/>
  <c r="B37" i="20"/>
  <c r="K36" i="20"/>
  <c r="N36" i="20" s="1"/>
  <c r="B36" i="20"/>
  <c r="K71" i="19"/>
  <c r="N71" i="19" s="1"/>
  <c r="B71" i="19"/>
  <c r="K70" i="19"/>
  <c r="N70" i="19" s="1"/>
  <c r="N76" i="19" s="1"/>
  <c r="N42" i="19" s="1"/>
  <c r="B70" i="19"/>
  <c r="H59" i="19"/>
  <c r="B59" i="19"/>
  <c r="K38" i="19"/>
  <c r="N38" i="19" s="1"/>
  <c r="B38" i="19"/>
  <c r="K37" i="19"/>
  <c r="N37" i="19" s="1"/>
  <c r="B37" i="19"/>
  <c r="K36" i="19"/>
  <c r="N36" i="19" s="1"/>
  <c r="B36" i="19"/>
  <c r="K71" i="18"/>
  <c r="N71" i="18" s="1"/>
  <c r="B71" i="18"/>
  <c r="K70" i="18"/>
  <c r="N70" i="18" s="1"/>
  <c r="B70" i="18"/>
  <c r="L59" i="18"/>
  <c r="N59" i="18" s="1"/>
  <c r="N65" i="18" s="1"/>
  <c r="H59" i="18"/>
  <c r="B59" i="18"/>
  <c r="K38" i="18"/>
  <c r="N38" i="18" s="1"/>
  <c r="B38" i="18"/>
  <c r="K37" i="18"/>
  <c r="N37" i="18" s="1"/>
  <c r="B37" i="18"/>
  <c r="K36" i="18"/>
  <c r="N36" i="18" s="1"/>
  <c r="B36" i="18"/>
  <c r="K71" i="17"/>
  <c r="N71" i="17" s="1"/>
  <c r="B71" i="17"/>
  <c r="K70" i="17"/>
  <c r="N70" i="17" s="1"/>
  <c r="B70" i="17"/>
  <c r="H59" i="17"/>
  <c r="B59" i="17"/>
  <c r="K38" i="17"/>
  <c r="N38" i="17" s="1"/>
  <c r="B38" i="17"/>
  <c r="K37" i="17"/>
  <c r="N37" i="17" s="1"/>
  <c r="B37" i="17"/>
  <c r="K36" i="17"/>
  <c r="N36" i="17" s="1"/>
  <c r="B36" i="17"/>
  <c r="K70" i="16"/>
  <c r="N70" i="16" s="1"/>
  <c r="N76" i="16" s="1"/>
  <c r="N42" i="16" s="1"/>
  <c r="B70" i="16"/>
  <c r="L59" i="16"/>
  <c r="N59" i="16" s="1"/>
  <c r="N65" i="16" s="1"/>
  <c r="H59" i="16"/>
  <c r="B59" i="16"/>
  <c r="K36" i="16"/>
  <c r="N36" i="16" s="1"/>
  <c r="B36" i="16"/>
  <c r="K71" i="15"/>
  <c r="N71" i="15" s="1"/>
  <c r="B71" i="15"/>
  <c r="K70" i="15"/>
  <c r="N70" i="15" s="1"/>
  <c r="B70" i="15"/>
  <c r="L59" i="15"/>
  <c r="N59" i="15" s="1"/>
  <c r="N65" i="15" s="1"/>
  <c r="H59" i="15"/>
  <c r="B59" i="15"/>
  <c r="K37" i="15"/>
  <c r="N37" i="15" s="1"/>
  <c r="B37" i="15"/>
  <c r="K36" i="15"/>
  <c r="N36" i="15" s="1"/>
  <c r="B36" i="15"/>
  <c r="K71" i="14"/>
  <c r="N71" i="14" s="1"/>
  <c r="B71" i="14"/>
  <c r="K70" i="14"/>
  <c r="N70" i="14" s="1"/>
  <c r="B70" i="14"/>
  <c r="L59" i="14"/>
  <c r="N59" i="14" s="1"/>
  <c r="N65" i="14" s="1"/>
  <c r="H59" i="14"/>
  <c r="B59" i="14"/>
  <c r="K38" i="14"/>
  <c r="N38" i="14" s="1"/>
  <c r="B38" i="14"/>
  <c r="K37" i="14"/>
  <c r="N37" i="14" s="1"/>
  <c r="B37" i="14"/>
  <c r="K36" i="14"/>
  <c r="N36" i="14" s="1"/>
  <c r="B36" i="14"/>
  <c r="N70" i="12"/>
  <c r="L59" i="12"/>
  <c r="K59" i="12"/>
  <c r="H59" i="12"/>
  <c r="B59" i="12"/>
  <c r="N37" i="12"/>
  <c r="K36" i="12"/>
  <c r="N36" i="12" s="1"/>
  <c r="B36" i="12"/>
  <c r="K70" i="9"/>
  <c r="N70" i="9" s="1"/>
  <c r="N76" i="9" s="1"/>
  <c r="N42" i="9" s="1"/>
  <c r="B70" i="9"/>
  <c r="L59" i="9"/>
  <c r="K59" i="9"/>
  <c r="H59" i="9"/>
  <c r="B59" i="9"/>
  <c r="K37" i="9"/>
  <c r="N37" i="9" s="1"/>
  <c r="B37" i="9"/>
  <c r="K36" i="9"/>
  <c r="N36" i="9" s="1"/>
  <c r="B36" i="9"/>
  <c r="K70" i="7"/>
  <c r="N70" i="7" s="1"/>
  <c r="N76" i="7" s="1"/>
  <c r="N42" i="7" s="1"/>
  <c r="B70" i="7"/>
  <c r="K59" i="7"/>
  <c r="N59" i="7" s="1"/>
  <c r="N65" i="7" s="1"/>
  <c r="H59" i="7"/>
  <c r="B59" i="7"/>
  <c r="K38" i="7"/>
  <c r="N38" i="7" s="1"/>
  <c r="B38" i="7"/>
  <c r="K37" i="7"/>
  <c r="N37" i="7" s="1"/>
  <c r="B37" i="7"/>
  <c r="K36" i="7"/>
  <c r="N36" i="7" s="1"/>
  <c r="B36" i="7"/>
  <c r="N43" i="306" l="1"/>
  <c r="N43" i="29"/>
  <c r="N43" i="236"/>
  <c r="N43" i="238"/>
  <c r="N43" i="27"/>
  <c r="N43" i="30"/>
  <c r="N43" i="235"/>
  <c r="L84" i="11"/>
  <c r="D22" i="8"/>
  <c r="L57" i="227" s="1"/>
  <c r="D20" i="8"/>
  <c r="D18" i="8"/>
  <c r="D16" i="8"/>
  <c r="D12" i="8"/>
  <c r="D6" i="8"/>
  <c r="D87" i="8"/>
  <c r="D81" i="8"/>
  <c r="D75" i="8"/>
  <c r="L61" i="150" s="1"/>
  <c r="D69" i="8"/>
  <c r="L64" i="188" s="1"/>
  <c r="D63" i="8"/>
  <c r="D57" i="8"/>
  <c r="D51" i="8"/>
  <c r="D47" i="8"/>
  <c r="D41" i="8"/>
  <c r="D37" i="8"/>
  <c r="D31" i="8"/>
  <c r="D27" i="8"/>
  <c r="L58" i="75" s="1"/>
  <c r="N58" i="75" s="1"/>
  <c r="N64" i="75" s="1"/>
  <c r="D21" i="8"/>
  <c r="D19" i="8"/>
  <c r="D17" i="8"/>
  <c r="D15" i="8"/>
  <c r="D13" i="8"/>
  <c r="D11" i="8"/>
  <c r="D9" i="8"/>
  <c r="D7" i="8"/>
  <c r="D92" i="8"/>
  <c r="D90" i="8"/>
  <c r="D88" i="8"/>
  <c r="D86" i="8"/>
  <c r="D84" i="8"/>
  <c r="D82" i="8"/>
  <c r="D80" i="8"/>
  <c r="D78" i="8"/>
  <c r="D76" i="8"/>
  <c r="D74" i="8"/>
  <c r="L65" i="155" s="1"/>
  <c r="N65" i="155" s="1"/>
  <c r="D72" i="8"/>
  <c r="L65" i="186" s="1"/>
  <c r="N65" i="186" s="1"/>
  <c r="D70" i="8"/>
  <c r="L65" i="187" s="1"/>
  <c r="D68" i="8"/>
  <c r="D66" i="8"/>
  <c r="D64" i="8"/>
  <c r="D62" i="8"/>
  <c r="L65" i="154" s="1"/>
  <c r="D60" i="8"/>
  <c r="L65" i="170" s="1"/>
  <c r="D58" i="8"/>
  <c r="L64" i="160" s="1"/>
  <c r="N64" i="160" s="1"/>
  <c r="D56" i="8"/>
  <c r="L65" i="182" s="1"/>
  <c r="D54" i="8"/>
  <c r="D52" i="8"/>
  <c r="D50" i="8"/>
  <c r="D48" i="8"/>
  <c r="D46" i="8"/>
  <c r="D44" i="8"/>
  <c r="D42" i="8"/>
  <c r="D40" i="8"/>
  <c r="L58" i="305" s="1"/>
  <c r="N58" i="305" s="1"/>
  <c r="N64" i="305" s="1"/>
  <c r="N77" i="305" s="1"/>
  <c r="D38" i="8"/>
  <c r="D36" i="8"/>
  <c r="D34" i="8"/>
  <c r="D32" i="8"/>
  <c r="D30" i="8"/>
  <c r="L60" i="306" s="1"/>
  <c r="N60" i="306" s="1"/>
  <c r="N66" i="306" s="1"/>
  <c r="D28" i="8"/>
  <c r="D26" i="8"/>
  <c r="D24" i="8"/>
  <c r="D14" i="8"/>
  <c r="D10" i="8"/>
  <c r="D8" i="8"/>
  <c r="D91" i="8"/>
  <c r="D89" i="8"/>
  <c r="D85" i="8"/>
  <c r="L66" i="268" s="1"/>
  <c r="N66" i="268" s="1"/>
  <c r="D83" i="8"/>
  <c r="L64" i="174" s="1"/>
  <c r="N64" i="174" s="1"/>
  <c r="D79" i="8"/>
  <c r="D77" i="8"/>
  <c r="D73" i="8"/>
  <c r="L65" i="158" s="1"/>
  <c r="N65" i="158" s="1"/>
  <c r="D71" i="8"/>
  <c r="L65" i="185" s="1"/>
  <c r="D67" i="8"/>
  <c r="D65" i="8"/>
  <c r="D61" i="8"/>
  <c r="D59" i="8"/>
  <c r="D55" i="8"/>
  <c r="L64" i="181" s="1"/>
  <c r="N64" i="181" s="1"/>
  <c r="D53" i="8"/>
  <c r="D49" i="8"/>
  <c r="D45" i="8"/>
  <c r="D43" i="8"/>
  <c r="D39" i="8"/>
  <c r="D35" i="8"/>
  <c r="D33" i="8"/>
  <c r="L63" i="247" s="1"/>
  <c r="N63" i="247" s="1"/>
  <c r="N68" i="247" s="1"/>
  <c r="D29" i="8"/>
  <c r="D25" i="8"/>
  <c r="L59" i="79" s="1"/>
  <c r="D23" i="8"/>
  <c r="N75" i="297"/>
  <c r="N41" i="297" s="1"/>
  <c r="N77" i="257"/>
  <c r="N41" i="257" s="1"/>
  <c r="N77" i="296"/>
  <c r="N41" i="296" s="1"/>
  <c r="N43" i="296" s="1"/>
  <c r="N75" i="298"/>
  <c r="N41" i="298" s="1"/>
  <c r="N43" i="298" s="1"/>
  <c r="N77" i="322"/>
  <c r="N77" i="356"/>
  <c r="N41" i="356" s="1"/>
  <c r="N43" i="356" s="1"/>
  <c r="N77" i="264"/>
  <c r="N41" i="264" s="1"/>
  <c r="N43" i="264" s="1"/>
  <c r="N78" i="275"/>
  <c r="N41" i="275" s="1"/>
  <c r="N43" i="275" s="1"/>
  <c r="N75" i="309"/>
  <c r="N41" i="309" s="1"/>
  <c r="N77" i="312"/>
  <c r="N41" i="312" s="1"/>
  <c r="N76" i="213"/>
  <c r="N42" i="213" s="1"/>
  <c r="N44" i="213" s="1"/>
  <c r="N77" i="253"/>
  <c r="N79" i="253" s="1"/>
  <c r="N77" i="256"/>
  <c r="N41" i="256" s="1"/>
  <c r="N43" i="256" s="1"/>
  <c r="N43" i="257"/>
  <c r="N77" i="263"/>
  <c r="N41" i="263" s="1"/>
  <c r="N43" i="263" s="1"/>
  <c r="N77" i="265"/>
  <c r="N41" i="265" s="1"/>
  <c r="N43" i="265" s="1"/>
  <c r="N78" i="274"/>
  <c r="N41" i="274" s="1"/>
  <c r="N43" i="274" s="1"/>
  <c r="N75" i="284"/>
  <c r="N41" i="284" s="1"/>
  <c r="N43" i="284" s="1"/>
  <c r="N43" i="297"/>
  <c r="N75" i="301"/>
  <c r="N41" i="301" s="1"/>
  <c r="N43" i="301" s="1"/>
  <c r="N83" i="207"/>
  <c r="N46" i="207" s="1"/>
  <c r="N76" i="57"/>
  <c r="N41" i="57" s="1"/>
  <c r="N43" i="57" s="1"/>
  <c r="N78" i="57" s="1"/>
  <c r="N76" i="143"/>
  <c r="N41" i="143" s="1"/>
  <c r="N83" i="245"/>
  <c r="N45" i="245" s="1"/>
  <c r="N76" i="17"/>
  <c r="N42" i="17" s="1"/>
  <c r="N43" i="17" s="1"/>
  <c r="N76" i="140"/>
  <c r="N41" i="140" s="1"/>
  <c r="N43" i="140" s="1"/>
  <c r="N80" i="189"/>
  <c r="N46" i="189" s="1"/>
  <c r="N48" i="189" s="1"/>
  <c r="N80" i="219"/>
  <c r="N46" i="219" s="1"/>
  <c r="N48" i="219" s="1"/>
  <c r="N82" i="219" s="1"/>
  <c r="N76" i="149"/>
  <c r="N41" i="149" s="1"/>
  <c r="N76" i="147"/>
  <c r="N41" i="147" s="1"/>
  <c r="N43" i="147" s="1"/>
  <c r="N53" i="141"/>
  <c r="N43" i="33"/>
  <c r="N76" i="59"/>
  <c r="N42" i="59" s="1"/>
  <c r="N76" i="138"/>
  <c r="N41" i="138" s="1"/>
  <c r="N76" i="209"/>
  <c r="N41" i="209" s="1"/>
  <c r="N76" i="53"/>
  <c r="N76" i="58"/>
  <c r="N42" i="58" s="1"/>
  <c r="N43" i="58" s="1"/>
  <c r="N78" i="58" s="1"/>
  <c r="L83" i="58" s="1"/>
  <c r="N76" i="139"/>
  <c r="N41" i="139" s="1"/>
  <c r="N76" i="142"/>
  <c r="N41" i="142" s="1"/>
  <c r="N43" i="142" s="1"/>
  <c r="N76" i="148"/>
  <c r="N41" i="148" s="1"/>
  <c r="N43" i="148" s="1"/>
  <c r="N76" i="141"/>
  <c r="N41" i="141" s="1"/>
  <c r="N43" i="141" s="1"/>
  <c r="N76" i="145"/>
  <c r="N41" i="145" s="1"/>
  <c r="N43" i="36"/>
  <c r="N76" i="21"/>
  <c r="N42" i="21" s="1"/>
  <c r="N43" i="21" s="1"/>
  <c r="I70" i="42"/>
  <c r="I70" i="53"/>
  <c r="I71" i="53"/>
  <c r="I75" i="157"/>
  <c r="I76" i="157"/>
  <c r="N60" i="261"/>
  <c r="N66" i="261" s="1"/>
  <c r="N76" i="55"/>
  <c r="N78" i="55" s="1"/>
  <c r="N43" i="54"/>
  <c r="N37" i="137"/>
  <c r="N43" i="137" s="1"/>
  <c r="I69" i="138"/>
  <c r="I70" i="138"/>
  <c r="N57" i="227"/>
  <c r="N62" i="227" s="1"/>
  <c r="I71" i="235"/>
  <c r="I73" i="247"/>
  <c r="I75" i="282"/>
  <c r="I76" i="282"/>
  <c r="I77" i="282"/>
  <c r="I78" i="282"/>
  <c r="N53" i="293"/>
  <c r="I70" i="7"/>
  <c r="I70" i="19"/>
  <c r="I71" i="19"/>
  <c r="I70" i="98"/>
  <c r="I71" i="98"/>
  <c r="N43" i="105"/>
  <c r="I71" i="250"/>
  <c r="I72" i="250"/>
  <c r="I71" i="258"/>
  <c r="I72" i="258"/>
  <c r="N43" i="259"/>
  <c r="I69" i="298"/>
  <c r="I70" i="298"/>
  <c r="I71" i="306"/>
  <c r="I71" i="308"/>
  <c r="I72" i="308"/>
  <c r="I71" i="334"/>
  <c r="I72" i="334"/>
  <c r="N59" i="21"/>
  <c r="N65" i="21" s="1"/>
  <c r="I70" i="24"/>
  <c r="I71" i="24"/>
  <c r="I70" i="28"/>
  <c r="N43" i="51"/>
  <c r="N78" i="51" s="1"/>
  <c r="L84" i="51" s="1"/>
  <c r="I70" i="51"/>
  <c r="I70" i="68"/>
  <c r="I71" i="68"/>
  <c r="I70" i="82"/>
  <c r="I71" i="82"/>
  <c r="N43" i="83"/>
  <c r="N76" i="14"/>
  <c r="N42" i="14" s="1"/>
  <c r="N43" i="14" s="1"/>
  <c r="N78" i="14" s="1"/>
  <c r="L84" i="14" s="1"/>
  <c r="N76" i="20"/>
  <c r="N42" i="20" s="1"/>
  <c r="N43" i="20" s="1"/>
  <c r="I69" i="209"/>
  <c r="I70" i="209"/>
  <c r="I69" i="142"/>
  <c r="I70" i="142"/>
  <c r="I69" i="146"/>
  <c r="I70" i="146"/>
  <c r="I74" i="160"/>
  <c r="I75" i="160"/>
  <c r="I76" i="160"/>
  <c r="I74" i="174"/>
  <c r="N75" i="174"/>
  <c r="I75" i="174"/>
  <c r="N76" i="174"/>
  <c r="I76" i="174"/>
  <c r="I74" i="189"/>
  <c r="I75" i="189"/>
  <c r="I76" i="189"/>
  <c r="N72" i="228"/>
  <c r="N38" i="228" s="1"/>
  <c r="N40" i="228" s="1"/>
  <c r="I67" i="228"/>
  <c r="I67" i="229"/>
  <c r="I68" i="229"/>
  <c r="I71" i="239"/>
  <c r="I71" i="241"/>
  <c r="N64" i="244"/>
  <c r="N70" i="244" s="1"/>
  <c r="N63" i="248"/>
  <c r="N68" i="248" s="1"/>
  <c r="I71" i="262"/>
  <c r="I72" i="262"/>
  <c r="I71" i="265"/>
  <c r="I72" i="265"/>
  <c r="N43" i="270"/>
  <c r="I72" i="271"/>
  <c r="I73" i="271"/>
  <c r="N53" i="309"/>
  <c r="I71" i="339"/>
  <c r="I71" i="340"/>
  <c r="I71" i="343"/>
  <c r="I71" i="347"/>
  <c r="I72" i="347"/>
  <c r="N56" i="48"/>
  <c r="N54" i="41"/>
  <c r="N53" i="298"/>
  <c r="N55" i="334"/>
  <c r="N43" i="53"/>
  <c r="N42" i="242"/>
  <c r="N43" i="99"/>
  <c r="N43" i="139"/>
  <c r="N48" i="160"/>
  <c r="N76" i="18"/>
  <c r="N42" i="18" s="1"/>
  <c r="N43" i="18" s="1"/>
  <c r="N78" i="18" s="1"/>
  <c r="L84" i="18" s="1"/>
  <c r="N43" i="25"/>
  <c r="N43" i="23"/>
  <c r="I70" i="21"/>
  <c r="I71" i="21"/>
  <c r="I70" i="25"/>
  <c r="I71" i="25"/>
  <c r="N43" i="26"/>
  <c r="I70" i="41"/>
  <c r="I70" i="43"/>
  <c r="N43" i="47"/>
  <c r="N78" i="47" s="1"/>
  <c r="L84" i="47" s="1"/>
  <c r="I70" i="47"/>
  <c r="I70" i="52"/>
  <c r="I70" i="64"/>
  <c r="I71" i="64"/>
  <c r="I70" i="65"/>
  <c r="I71" i="65"/>
  <c r="N43" i="67"/>
  <c r="N78" i="67" s="1"/>
  <c r="I70" i="67"/>
  <c r="I71" i="67"/>
  <c r="N43" i="68"/>
  <c r="N43" i="74"/>
  <c r="I69" i="75"/>
  <c r="I70" i="75"/>
  <c r="I70" i="88"/>
  <c r="I71" i="88"/>
  <c r="N43" i="89"/>
  <c r="I69" i="141"/>
  <c r="I70" i="141"/>
  <c r="I69" i="147"/>
  <c r="I70" i="147"/>
  <c r="I69" i="143"/>
  <c r="I70" i="143"/>
  <c r="I77" i="165"/>
  <c r="I78" i="165"/>
  <c r="I79" i="165"/>
  <c r="I75" i="171"/>
  <c r="I76" i="171"/>
  <c r="I77" i="171"/>
  <c r="I74" i="179"/>
  <c r="I75" i="179"/>
  <c r="I76" i="179"/>
  <c r="I74" i="177"/>
  <c r="I75" i="177"/>
  <c r="I76" i="177"/>
  <c r="N76" i="214"/>
  <c r="N42" i="214" s="1"/>
  <c r="I71" i="214"/>
  <c r="I67" i="227"/>
  <c r="I68" i="227"/>
  <c r="N43" i="237"/>
  <c r="I71" i="237"/>
  <c r="I75" i="244"/>
  <c r="I76" i="244"/>
  <c r="I77" i="244"/>
  <c r="I78" i="244"/>
  <c r="N74" i="247"/>
  <c r="N77" i="247" s="1"/>
  <c r="N43" i="247" s="1"/>
  <c r="N45" i="247" s="1"/>
  <c r="I74" i="247"/>
  <c r="N73" i="248"/>
  <c r="I73" i="248"/>
  <c r="N74" i="248"/>
  <c r="I74" i="248"/>
  <c r="N75" i="248"/>
  <c r="I75" i="248"/>
  <c r="N76" i="248"/>
  <c r="I76" i="248"/>
  <c r="N43" i="333"/>
  <c r="N43" i="342"/>
  <c r="N86" i="252"/>
  <c r="N45" i="252" s="1"/>
  <c r="I71" i="261"/>
  <c r="I71" i="263"/>
  <c r="I72" i="263"/>
  <c r="I75" i="266"/>
  <c r="I76" i="266"/>
  <c r="I75" i="280"/>
  <c r="I76" i="280"/>
  <c r="I77" i="280"/>
  <c r="I78" i="280"/>
  <c r="I69" i="289"/>
  <c r="I70" i="289"/>
  <c r="I69" i="291"/>
  <c r="I70" i="291"/>
  <c r="N43" i="294"/>
  <c r="I71" i="294"/>
  <c r="I72" i="294"/>
  <c r="I71" i="296"/>
  <c r="I72" i="296"/>
  <c r="I69" i="309"/>
  <c r="I70" i="309"/>
  <c r="I71" i="322"/>
  <c r="I72" i="322"/>
  <c r="I71" i="328"/>
  <c r="I72" i="328"/>
  <c r="I71" i="333"/>
  <c r="I72" i="333"/>
  <c r="N43" i="334"/>
  <c r="I71" i="337"/>
  <c r="I72" i="337"/>
  <c r="I71" i="371"/>
  <c r="I71" i="342"/>
  <c r="I72" i="342"/>
  <c r="I71" i="356"/>
  <c r="I72" i="356"/>
  <c r="I71" i="360"/>
  <c r="I70" i="34"/>
  <c r="N43" i="39"/>
  <c r="N43" i="40"/>
  <c r="N72" i="48"/>
  <c r="I72" i="48"/>
  <c r="N73" i="48"/>
  <c r="I73" i="48"/>
  <c r="N70" i="49"/>
  <c r="N76" i="49" s="1"/>
  <c r="N42" i="49" s="1"/>
  <c r="N43" i="49" s="1"/>
  <c r="N78" i="49" s="1"/>
  <c r="I70" i="49"/>
  <c r="N78" i="64"/>
  <c r="L83" i="64" s="1"/>
  <c r="N70" i="71"/>
  <c r="I70" i="71"/>
  <c r="N71" i="71"/>
  <c r="I71" i="71"/>
  <c r="N43" i="79"/>
  <c r="N43" i="7"/>
  <c r="N78" i="7" s="1"/>
  <c r="L84" i="7" s="1"/>
  <c r="I70" i="16"/>
  <c r="I70" i="17"/>
  <c r="I71" i="17"/>
  <c r="N43" i="19"/>
  <c r="N59" i="22"/>
  <c r="N65" i="22" s="1"/>
  <c r="N78" i="22" s="1"/>
  <c r="I70" i="22"/>
  <c r="N43" i="34"/>
  <c r="N43" i="37"/>
  <c r="N43" i="45"/>
  <c r="N43" i="35"/>
  <c r="N43" i="46"/>
  <c r="N78" i="46" s="1"/>
  <c r="N43" i="52"/>
  <c r="N78" i="52" s="1"/>
  <c r="N70" i="54"/>
  <c r="I70" i="54"/>
  <c r="N71" i="54"/>
  <c r="I71" i="54"/>
  <c r="N70" i="60"/>
  <c r="I70" i="60"/>
  <c r="N71" i="60"/>
  <c r="I71" i="60"/>
  <c r="N70" i="66"/>
  <c r="I70" i="66"/>
  <c r="N71" i="66"/>
  <c r="I71" i="66"/>
  <c r="N70" i="69"/>
  <c r="I70" i="69"/>
  <c r="N71" i="69"/>
  <c r="I71" i="69"/>
  <c r="N43" i="72"/>
  <c r="N77" i="72" s="1"/>
  <c r="L84" i="72" s="1"/>
  <c r="N43" i="81"/>
  <c r="N43" i="87"/>
  <c r="N43" i="97"/>
  <c r="N43" i="127"/>
  <c r="N77" i="127" s="1"/>
  <c r="N43" i="129"/>
  <c r="N78" i="129" s="1"/>
  <c r="N43" i="208"/>
  <c r="N78" i="208" s="1"/>
  <c r="L83" i="208" s="1"/>
  <c r="N43" i="128"/>
  <c r="N78" i="128" s="1"/>
  <c r="L84" i="128" s="1"/>
  <c r="N43" i="130"/>
  <c r="N78" i="130" s="1"/>
  <c r="N43" i="131"/>
  <c r="N43" i="132"/>
  <c r="N78" i="132" s="1"/>
  <c r="N55" i="50"/>
  <c r="N43" i="80"/>
  <c r="I70" i="80"/>
  <c r="I71" i="80"/>
  <c r="I70" i="84"/>
  <c r="I71" i="84"/>
  <c r="N43" i="86"/>
  <c r="I70" i="86"/>
  <c r="I71" i="86"/>
  <c r="I70" i="90"/>
  <c r="I71" i="90"/>
  <c r="N43" i="92"/>
  <c r="N43" i="94"/>
  <c r="N43" i="96"/>
  <c r="I70" i="96"/>
  <c r="I71" i="96"/>
  <c r="N43" i="100"/>
  <c r="N43" i="102"/>
  <c r="N43" i="106"/>
  <c r="I70" i="106"/>
  <c r="I71" i="106"/>
  <c r="I70" i="107"/>
  <c r="I71" i="107"/>
  <c r="I70" i="108"/>
  <c r="I71" i="108"/>
  <c r="N43" i="134"/>
  <c r="N43" i="136"/>
  <c r="I69" i="149"/>
  <c r="I70" i="149"/>
  <c r="I70" i="148"/>
  <c r="I71" i="148"/>
  <c r="I69" i="145"/>
  <c r="I70" i="145"/>
  <c r="I69" i="144"/>
  <c r="I70" i="144"/>
  <c r="N61" i="150"/>
  <c r="N49" i="154"/>
  <c r="N65" i="154"/>
  <c r="I75" i="154"/>
  <c r="I76" i="154"/>
  <c r="I77" i="154"/>
  <c r="N77" i="157"/>
  <c r="N81" i="157" s="1"/>
  <c r="N47" i="157" s="1"/>
  <c r="N49" i="157" s="1"/>
  <c r="I77" i="157"/>
  <c r="N49" i="170"/>
  <c r="N49" i="171"/>
  <c r="N48" i="179"/>
  <c r="N48" i="177"/>
  <c r="N75" i="182"/>
  <c r="I75" i="182"/>
  <c r="N76" i="182"/>
  <c r="I76" i="182"/>
  <c r="N77" i="182"/>
  <c r="I77" i="182"/>
  <c r="N48" i="164"/>
  <c r="I74" i="164"/>
  <c r="I75" i="164"/>
  <c r="I76" i="164"/>
  <c r="N65" i="170"/>
  <c r="I75" i="170"/>
  <c r="I76" i="170"/>
  <c r="I77" i="170"/>
  <c r="N65" i="182"/>
  <c r="N48" i="188"/>
  <c r="N64" i="188"/>
  <c r="I74" i="188"/>
  <c r="I75" i="188"/>
  <c r="I76" i="188"/>
  <c r="N76" i="212"/>
  <c r="N42" i="212" s="1"/>
  <c r="N44" i="212" s="1"/>
  <c r="I71" i="212"/>
  <c r="I70" i="216"/>
  <c r="I71" i="216"/>
  <c r="I78" i="220"/>
  <c r="I79" i="220"/>
  <c r="N48" i="221"/>
  <c r="N43" i="232"/>
  <c r="N55" i="233"/>
  <c r="I71" i="233"/>
  <c r="I72" i="233"/>
  <c r="I70" i="234"/>
  <c r="I71" i="234"/>
  <c r="I71" i="236"/>
  <c r="I71" i="238"/>
  <c r="I71" i="240"/>
  <c r="N42" i="243"/>
  <c r="N59" i="243"/>
  <c r="N65" i="243" s="1"/>
  <c r="I70" i="243"/>
  <c r="I71" i="243"/>
  <c r="I72" i="243"/>
  <c r="N69" i="246"/>
  <c r="N43" i="250"/>
  <c r="N79" i="250" s="1"/>
  <c r="I79" i="252"/>
  <c r="I80" i="252"/>
  <c r="I81" i="252"/>
  <c r="I82" i="252"/>
  <c r="I71" i="253"/>
  <c r="I72" i="253"/>
  <c r="N43" i="258"/>
  <c r="I71" i="259"/>
  <c r="I72" i="259"/>
  <c r="I85" i="260"/>
  <c r="I86" i="260"/>
  <c r="I75" i="267"/>
  <c r="I76" i="267"/>
  <c r="N61" i="273"/>
  <c r="N67" i="273" s="1"/>
  <c r="I72" i="273"/>
  <c r="I73" i="273"/>
  <c r="I72" i="274"/>
  <c r="I73" i="274"/>
  <c r="I72" i="275"/>
  <c r="I73" i="275"/>
  <c r="I72" i="277"/>
  <c r="N61" i="281"/>
  <c r="N67" i="281" s="1"/>
  <c r="N80" i="281" s="1"/>
  <c r="L86" i="281" s="1"/>
  <c r="I69" i="284"/>
  <c r="I70" i="284"/>
  <c r="N69" i="285"/>
  <c r="I69" i="285"/>
  <c r="N70" i="285"/>
  <c r="I70" i="285"/>
  <c r="N69" i="287"/>
  <c r="I69" i="287"/>
  <c r="N70" i="287"/>
  <c r="I70" i="287"/>
  <c r="N49" i="260"/>
  <c r="N43" i="261"/>
  <c r="N43" i="273"/>
  <c r="N48" i="279"/>
  <c r="I69" i="293"/>
  <c r="I70" i="293"/>
  <c r="I69" i="297"/>
  <c r="I70" i="297"/>
  <c r="I69" i="299"/>
  <c r="I70" i="299"/>
  <c r="I69" i="301"/>
  <c r="I70" i="301"/>
  <c r="N53" i="302"/>
  <c r="I69" i="302"/>
  <c r="I70" i="302"/>
  <c r="I69" i="303"/>
  <c r="I69" i="305"/>
  <c r="I71" i="312"/>
  <c r="I72" i="312"/>
  <c r="I71" i="321"/>
  <c r="I72" i="321"/>
  <c r="N79" i="323"/>
  <c r="L85" i="323" s="1"/>
  <c r="I71" i="323"/>
  <c r="I72" i="323"/>
  <c r="I69" i="325"/>
  <c r="I70" i="325"/>
  <c r="I71" i="327"/>
  <c r="I71" i="329"/>
  <c r="I72" i="329"/>
  <c r="I71" i="332"/>
  <c r="I72" i="332"/>
  <c r="N43" i="363"/>
  <c r="N43" i="364"/>
  <c r="N43" i="325"/>
  <c r="I71" i="348"/>
  <c r="I72" i="348"/>
  <c r="I71" i="354"/>
  <c r="I72" i="354"/>
  <c r="I71" i="362"/>
  <c r="I72" i="362"/>
  <c r="I71" i="363"/>
  <c r="I72" i="363"/>
  <c r="I71" i="364"/>
  <c r="I72" i="364"/>
  <c r="I71" i="365"/>
  <c r="I72" i="365"/>
  <c r="N43" i="9"/>
  <c r="N43" i="16"/>
  <c r="N78" i="16" s="1"/>
  <c r="L84" i="16" s="1"/>
  <c r="N43" i="41"/>
  <c r="N43" i="42"/>
  <c r="N43" i="43"/>
  <c r="N43" i="44"/>
  <c r="N43" i="59"/>
  <c r="N43" i="61"/>
  <c r="N43" i="75"/>
  <c r="N43" i="82"/>
  <c r="N43" i="84"/>
  <c r="N43" i="85"/>
  <c r="N43" i="88"/>
  <c r="N43" i="90"/>
  <c r="N43" i="91"/>
  <c r="N43" i="95"/>
  <c r="N43" i="98"/>
  <c r="N43" i="101"/>
  <c r="N43" i="103"/>
  <c r="N43" i="107"/>
  <c r="N43" i="108"/>
  <c r="N43" i="133"/>
  <c r="N43" i="135"/>
  <c r="N43" i="138"/>
  <c r="N43" i="209"/>
  <c r="N81" i="50"/>
  <c r="L87" i="50" s="1"/>
  <c r="N78" i="65"/>
  <c r="L85" i="65" s="1"/>
  <c r="N43" i="146"/>
  <c r="N43" i="144"/>
  <c r="N72" i="150"/>
  <c r="I72" i="150"/>
  <c r="N73" i="150"/>
  <c r="I73" i="150"/>
  <c r="N74" i="150"/>
  <c r="I74" i="150"/>
  <c r="N75" i="155"/>
  <c r="I75" i="155"/>
  <c r="N76" i="155"/>
  <c r="I76" i="155"/>
  <c r="N77" i="155"/>
  <c r="I77" i="155"/>
  <c r="N75" i="162"/>
  <c r="I75" i="162"/>
  <c r="N76" i="162"/>
  <c r="I76" i="162"/>
  <c r="N77" i="162"/>
  <c r="I77" i="162"/>
  <c r="N51" i="165"/>
  <c r="N74" i="172"/>
  <c r="I74" i="172"/>
  <c r="N75" i="172"/>
  <c r="I75" i="172"/>
  <c r="N76" i="172"/>
  <c r="I76" i="172"/>
  <c r="N48" i="184"/>
  <c r="N49" i="185"/>
  <c r="N59" i="9"/>
  <c r="N65" i="9" s="1"/>
  <c r="I70" i="9"/>
  <c r="I70" i="14"/>
  <c r="I71" i="14"/>
  <c r="N76" i="15"/>
  <c r="N42" i="15" s="1"/>
  <c r="N43" i="15" s="1"/>
  <c r="N78" i="15" s="1"/>
  <c r="L84" i="15" s="1"/>
  <c r="I71" i="15"/>
  <c r="I70" i="18"/>
  <c r="I71" i="18"/>
  <c r="N59" i="20"/>
  <c r="N65" i="20" s="1"/>
  <c r="I70" i="20"/>
  <c r="I71" i="20"/>
  <c r="N59" i="23"/>
  <c r="N65" i="23" s="1"/>
  <c r="I70" i="23"/>
  <c r="N43" i="24"/>
  <c r="I70" i="26"/>
  <c r="I71" i="26"/>
  <c r="I70" i="27"/>
  <c r="I70" i="29"/>
  <c r="I70" i="30"/>
  <c r="N59" i="31"/>
  <c r="N65" i="31" s="1"/>
  <c r="N78" i="31" s="1"/>
  <c r="L83" i="31" s="1"/>
  <c r="I70" i="31"/>
  <c r="N78" i="32"/>
  <c r="L83" i="32" s="1"/>
  <c r="I70" i="32"/>
  <c r="N59" i="33"/>
  <c r="N65" i="33" s="1"/>
  <c r="I70" i="33"/>
  <c r="I70" i="36"/>
  <c r="I70" i="37"/>
  <c r="I70" i="39"/>
  <c r="I70" i="40"/>
  <c r="I70" i="44"/>
  <c r="I70" i="45"/>
  <c r="I70" i="35"/>
  <c r="I70" i="46"/>
  <c r="I73" i="50"/>
  <c r="I74" i="50"/>
  <c r="I70" i="55"/>
  <c r="I71" i="55"/>
  <c r="I70" i="56"/>
  <c r="I71" i="56"/>
  <c r="I70" i="58"/>
  <c r="I71" i="58"/>
  <c r="I70" i="59"/>
  <c r="I71" i="59"/>
  <c r="I70" i="61"/>
  <c r="I71" i="61"/>
  <c r="I70" i="57"/>
  <c r="I71" i="57"/>
  <c r="N78" i="63"/>
  <c r="L83" i="63" s="1"/>
  <c r="I70" i="63"/>
  <c r="I71" i="63"/>
  <c r="I69" i="72"/>
  <c r="I70" i="72"/>
  <c r="N77" i="74"/>
  <c r="L84" i="74" s="1"/>
  <c r="I69" i="74"/>
  <c r="I70" i="74"/>
  <c r="N59" i="79"/>
  <c r="N65" i="79" s="1"/>
  <c r="I70" i="79"/>
  <c r="I71" i="79"/>
  <c r="I70" i="81"/>
  <c r="I71" i="81"/>
  <c r="I70" i="83"/>
  <c r="I71" i="83"/>
  <c r="I70" i="85"/>
  <c r="I71" i="85"/>
  <c r="I70" i="87"/>
  <c r="I71" i="87"/>
  <c r="I70" i="89"/>
  <c r="I71" i="89"/>
  <c r="I70" i="91"/>
  <c r="I71" i="91"/>
  <c r="I70" i="92"/>
  <c r="I71" i="92"/>
  <c r="I70" i="94"/>
  <c r="I71" i="94"/>
  <c r="I70" i="95"/>
  <c r="I71" i="95"/>
  <c r="I70" i="97"/>
  <c r="I71" i="97"/>
  <c r="I70" i="99"/>
  <c r="I71" i="99"/>
  <c r="I70" i="100"/>
  <c r="I71" i="100"/>
  <c r="I70" i="101"/>
  <c r="I71" i="101"/>
  <c r="I70" i="102"/>
  <c r="I71" i="102"/>
  <c r="I70" i="103"/>
  <c r="I71" i="103"/>
  <c r="I70" i="105"/>
  <c r="I71" i="105"/>
  <c r="I70" i="127"/>
  <c r="I70" i="129"/>
  <c r="I70" i="208"/>
  <c r="I70" i="128"/>
  <c r="I70" i="130"/>
  <c r="N78" i="131"/>
  <c r="L84" i="131" s="1"/>
  <c r="I70" i="131"/>
  <c r="I70" i="132"/>
  <c r="I69" i="133"/>
  <c r="I70" i="133"/>
  <c r="I69" i="134"/>
  <c r="I70" i="134"/>
  <c r="I69" i="135"/>
  <c r="I70" i="135"/>
  <c r="I69" i="136"/>
  <c r="I70" i="136"/>
  <c r="I69" i="137"/>
  <c r="I70" i="137"/>
  <c r="I69" i="139"/>
  <c r="I70" i="139"/>
  <c r="I69" i="140"/>
  <c r="I70" i="140"/>
  <c r="N43" i="149"/>
  <c r="N43" i="145"/>
  <c r="N43" i="143"/>
  <c r="N75" i="158"/>
  <c r="I75" i="158"/>
  <c r="N76" i="158"/>
  <c r="I76" i="158"/>
  <c r="N77" i="158"/>
  <c r="I77" i="158"/>
  <c r="N75" i="168"/>
  <c r="I75" i="168"/>
  <c r="N76" i="168"/>
  <c r="I76" i="168"/>
  <c r="N77" i="168"/>
  <c r="I77" i="168"/>
  <c r="N49" i="176"/>
  <c r="N49" i="178"/>
  <c r="N48" i="180"/>
  <c r="N48" i="181"/>
  <c r="N48" i="183"/>
  <c r="N49" i="186"/>
  <c r="N48" i="207"/>
  <c r="N59" i="154"/>
  <c r="N59" i="170"/>
  <c r="N58" i="174"/>
  <c r="I75" i="176"/>
  <c r="I76" i="176"/>
  <c r="I77" i="176"/>
  <c r="I75" i="178"/>
  <c r="I76" i="178"/>
  <c r="I77" i="178"/>
  <c r="I74" i="180"/>
  <c r="I75" i="180"/>
  <c r="I76" i="180"/>
  <c r="I74" i="181"/>
  <c r="I75" i="181"/>
  <c r="I76" i="181"/>
  <c r="I74" i="183"/>
  <c r="I75" i="183"/>
  <c r="I76" i="183"/>
  <c r="I74" i="184"/>
  <c r="I75" i="184"/>
  <c r="I76" i="184"/>
  <c r="N65" i="185"/>
  <c r="I75" i="185"/>
  <c r="I76" i="185"/>
  <c r="I77" i="185"/>
  <c r="N49" i="187"/>
  <c r="N42" i="231"/>
  <c r="N43" i="233"/>
  <c r="N42" i="234"/>
  <c r="N41" i="239"/>
  <c r="N47" i="244"/>
  <c r="N81" i="248"/>
  <c r="N43" i="248" s="1"/>
  <c r="N45" i="248" s="1"/>
  <c r="N47" i="252"/>
  <c r="N43" i="254"/>
  <c r="I75" i="186"/>
  <c r="I76" i="186"/>
  <c r="I77" i="186"/>
  <c r="N65" i="187"/>
  <c r="I75" i="187"/>
  <c r="I76" i="187"/>
  <c r="I77" i="187"/>
  <c r="N43" i="191"/>
  <c r="I70" i="192"/>
  <c r="N44" i="214"/>
  <c r="I70" i="231"/>
  <c r="I71" i="231"/>
  <c r="I72" i="232"/>
  <c r="I73" i="232"/>
  <c r="N54" i="234"/>
  <c r="N54" i="242"/>
  <c r="N59" i="242"/>
  <c r="N65" i="242" s="1"/>
  <c r="I70" i="242"/>
  <c r="I71" i="242"/>
  <c r="I72" i="242"/>
  <c r="N47" i="245"/>
  <c r="N65" i="245"/>
  <c r="I76" i="245"/>
  <c r="I77" i="245"/>
  <c r="I79" i="245"/>
  <c r="I80" i="245"/>
  <c r="N43" i="262"/>
  <c r="N43" i="266"/>
  <c r="N81" i="268"/>
  <c r="N41" i="268" s="1"/>
  <c r="N43" i="268" s="1"/>
  <c r="N43" i="271"/>
  <c r="N43" i="272"/>
  <c r="N46" i="280"/>
  <c r="N46" i="282"/>
  <c r="N43" i="283"/>
  <c r="N53" i="286"/>
  <c r="I70" i="213"/>
  <c r="I71" i="213"/>
  <c r="N76" i="215"/>
  <c r="N42" i="215" s="1"/>
  <c r="N44" i="215" s="1"/>
  <c r="I71" i="215"/>
  <c r="N80" i="217"/>
  <c r="N46" i="217" s="1"/>
  <c r="N48" i="217" s="1"/>
  <c r="I75" i="217"/>
  <c r="N80" i="218"/>
  <c r="N46" i="218" s="1"/>
  <c r="N48" i="218" s="1"/>
  <c r="N82" i="218" s="1"/>
  <c r="L87" i="218" s="1"/>
  <c r="I75" i="218"/>
  <c r="I74" i="219"/>
  <c r="I75" i="219"/>
  <c r="I77" i="207"/>
  <c r="I78" i="207"/>
  <c r="I77" i="221"/>
  <c r="I78" i="221"/>
  <c r="I66" i="228"/>
  <c r="I71" i="254"/>
  <c r="I72" i="254"/>
  <c r="I71" i="256"/>
  <c r="I72" i="256"/>
  <c r="I73" i="256"/>
  <c r="I71" i="257"/>
  <c r="I72" i="257"/>
  <c r="N80" i="277"/>
  <c r="L85" i="277" s="1"/>
  <c r="N77" i="289"/>
  <c r="N71" i="307"/>
  <c r="I71" i="307"/>
  <c r="N72" i="307"/>
  <c r="I72" i="307"/>
  <c r="N43" i="309"/>
  <c r="N71" i="314"/>
  <c r="I71" i="314"/>
  <c r="N72" i="314"/>
  <c r="I72" i="314"/>
  <c r="N71" i="316"/>
  <c r="I71" i="316"/>
  <c r="N72" i="316"/>
  <c r="I72" i="316"/>
  <c r="N71" i="318"/>
  <c r="I71" i="318"/>
  <c r="N72" i="318"/>
  <c r="I72" i="318"/>
  <c r="N71" i="335"/>
  <c r="I71" i="335"/>
  <c r="N72" i="335"/>
  <c r="I72" i="335"/>
  <c r="N71" i="336"/>
  <c r="N77" i="336" s="1"/>
  <c r="N41" i="336" s="1"/>
  <c r="N43" i="336" s="1"/>
  <c r="I71" i="336"/>
  <c r="N71" i="344"/>
  <c r="I71" i="344"/>
  <c r="N72" i="344"/>
  <c r="I72" i="344"/>
  <c r="N71" i="351"/>
  <c r="I71" i="351"/>
  <c r="N72" i="351"/>
  <c r="I72" i="351"/>
  <c r="N71" i="353"/>
  <c r="I71" i="353"/>
  <c r="N72" i="353"/>
  <c r="I72" i="353"/>
  <c r="N71" i="357"/>
  <c r="I71" i="357"/>
  <c r="N72" i="357"/>
  <c r="I72" i="357"/>
  <c r="N70" i="367"/>
  <c r="N76" i="367" s="1"/>
  <c r="N41" i="367" s="1"/>
  <c r="N43" i="367" s="1"/>
  <c r="N78" i="367" s="1"/>
  <c r="I70" i="367"/>
  <c r="I71" i="264"/>
  <c r="I72" i="264"/>
  <c r="N59" i="267"/>
  <c r="N59" i="268"/>
  <c r="I75" i="268"/>
  <c r="I76" i="268"/>
  <c r="I72" i="270"/>
  <c r="I73" i="270"/>
  <c r="N61" i="272"/>
  <c r="N67" i="272" s="1"/>
  <c r="I72" i="272"/>
  <c r="I73" i="272"/>
  <c r="N56" i="275"/>
  <c r="I77" i="279"/>
  <c r="I78" i="279"/>
  <c r="I79" i="279"/>
  <c r="I80" i="279"/>
  <c r="I81" i="279"/>
  <c r="I82" i="279"/>
  <c r="I69" i="283"/>
  <c r="I70" i="283"/>
  <c r="I69" i="286"/>
  <c r="I70" i="286"/>
  <c r="I69" i="290"/>
  <c r="I70" i="290"/>
  <c r="I69" i="292"/>
  <c r="I70" i="292"/>
  <c r="I71" i="295"/>
  <c r="I72" i="295"/>
  <c r="N55" i="296"/>
  <c r="N69" i="300"/>
  <c r="I69" i="300"/>
  <c r="N70" i="300"/>
  <c r="I70" i="300"/>
  <c r="N77" i="303"/>
  <c r="L83" i="303" s="1"/>
  <c r="N69" i="304"/>
  <c r="N75" i="304" s="1"/>
  <c r="N41" i="304" s="1"/>
  <c r="N43" i="304" s="1"/>
  <c r="N77" i="304" s="1"/>
  <c r="I69" i="304"/>
  <c r="N43" i="308"/>
  <c r="N79" i="308" s="1"/>
  <c r="N69" i="310"/>
  <c r="I69" i="310"/>
  <c r="N70" i="310"/>
  <c r="I70" i="310"/>
  <c r="N71" i="311"/>
  <c r="I71" i="311"/>
  <c r="N72" i="311"/>
  <c r="I72" i="311"/>
  <c r="N71" i="313"/>
  <c r="I71" i="313"/>
  <c r="N72" i="313"/>
  <c r="I72" i="313"/>
  <c r="N71" i="315"/>
  <c r="I71" i="315"/>
  <c r="N72" i="315"/>
  <c r="I72" i="315"/>
  <c r="N71" i="317"/>
  <c r="I71" i="317"/>
  <c r="N72" i="317"/>
  <c r="I72" i="317"/>
  <c r="N71" i="319"/>
  <c r="I71" i="319"/>
  <c r="N72" i="319"/>
  <c r="I72" i="319"/>
  <c r="N71" i="320"/>
  <c r="I71" i="320"/>
  <c r="N72" i="320"/>
  <c r="I72" i="320"/>
  <c r="N79" i="327"/>
  <c r="L85" i="327" s="1"/>
  <c r="N43" i="329"/>
  <c r="N71" i="330"/>
  <c r="I71" i="330"/>
  <c r="N72" i="330"/>
  <c r="I72" i="330"/>
  <c r="N71" i="331"/>
  <c r="I71" i="331"/>
  <c r="N72" i="331"/>
  <c r="I72" i="331"/>
  <c r="N77" i="332"/>
  <c r="N41" i="332" s="1"/>
  <c r="N43" i="332" s="1"/>
  <c r="N43" i="337"/>
  <c r="N79" i="339"/>
  <c r="L85" i="339" s="1"/>
  <c r="N79" i="371"/>
  <c r="L84" i="371" s="1"/>
  <c r="N79" i="340"/>
  <c r="L85" i="340" s="1"/>
  <c r="N71" i="346"/>
  <c r="N77" i="346" s="1"/>
  <c r="N41" i="346" s="1"/>
  <c r="N43" i="346" s="1"/>
  <c r="I71" i="346"/>
  <c r="N43" i="362"/>
  <c r="N43" i="365"/>
  <c r="N55" i="311"/>
  <c r="N55" i="313"/>
  <c r="N55" i="315"/>
  <c r="N55" i="317"/>
  <c r="N55" i="319"/>
  <c r="N55" i="332"/>
  <c r="N55" i="333"/>
  <c r="N79" i="333" s="1"/>
  <c r="L84" i="333" s="1"/>
  <c r="N55" i="335"/>
  <c r="N71" i="345"/>
  <c r="N77" i="345" s="1"/>
  <c r="N41" i="345" s="1"/>
  <c r="N43" i="345" s="1"/>
  <c r="I71" i="345"/>
  <c r="N71" i="350"/>
  <c r="I71" i="350"/>
  <c r="N72" i="350"/>
  <c r="I72" i="350"/>
  <c r="N71" i="352"/>
  <c r="I71" i="352"/>
  <c r="N72" i="352"/>
  <c r="I72" i="352"/>
  <c r="N71" i="355"/>
  <c r="I71" i="355"/>
  <c r="N72" i="355"/>
  <c r="I72" i="355"/>
  <c r="N71" i="359"/>
  <c r="I71" i="359"/>
  <c r="N72" i="359"/>
  <c r="I72" i="359"/>
  <c r="N71" i="366"/>
  <c r="N77" i="366" s="1"/>
  <c r="N41" i="366" s="1"/>
  <c r="N43" i="366" s="1"/>
  <c r="I71" i="366"/>
  <c r="L83" i="370"/>
  <c r="L85" i="370"/>
  <c r="L85" i="11"/>
  <c r="L59" i="17"/>
  <c r="N59" i="17" s="1"/>
  <c r="N65" i="17" s="1"/>
  <c r="L59" i="19"/>
  <c r="N59" i="19" s="1"/>
  <c r="N65" i="19" s="1"/>
  <c r="L83" i="11"/>
  <c r="N59" i="12"/>
  <c r="N65" i="12" s="1"/>
  <c r="L84" i="369"/>
  <c r="L83" i="369"/>
  <c r="L85" i="369"/>
  <c r="N79" i="343"/>
  <c r="L85" i="343" s="1"/>
  <c r="N79" i="322"/>
  <c r="L86" i="322" s="1"/>
  <c r="N79" i="321"/>
  <c r="L85" i="321" s="1"/>
  <c r="N43" i="312"/>
  <c r="N53" i="133"/>
  <c r="N53" i="135"/>
  <c r="N53" i="209"/>
  <c r="N50" i="228"/>
  <c r="N58" i="248"/>
  <c r="N55" i="254"/>
  <c r="N56" i="271"/>
  <c r="N56" i="273"/>
  <c r="N81" i="249"/>
  <c r="N43" i="249" s="1"/>
  <c r="N45" i="249" s="1"/>
  <c r="N64" i="249"/>
  <c r="N65" i="249"/>
  <c r="I73" i="249"/>
  <c r="I74" i="249"/>
  <c r="I75" i="249"/>
  <c r="I76" i="249"/>
  <c r="N47" i="246"/>
  <c r="I80" i="246"/>
  <c r="I81" i="246"/>
  <c r="I83" i="246"/>
  <c r="I84" i="246"/>
  <c r="N54" i="106"/>
  <c r="N54" i="34"/>
  <c r="N54" i="37"/>
  <c r="N54" i="44"/>
  <c r="N54" i="105"/>
  <c r="N53" i="139"/>
  <c r="N53" i="142"/>
  <c r="N53" i="149"/>
  <c r="N53" i="147"/>
  <c r="N53" i="144"/>
  <c r="N56" i="150"/>
  <c r="N59" i="158"/>
  <c r="N58" i="183"/>
  <c r="N59" i="185"/>
  <c r="N59" i="187"/>
  <c r="N58" i="249"/>
  <c r="N55" i="251"/>
  <c r="N63" i="252"/>
  <c r="N55" i="331"/>
  <c r="N55" i="345"/>
  <c r="N55" i="346"/>
  <c r="N55" i="348"/>
  <c r="N79" i="348" s="1"/>
  <c r="L85" i="348" s="1"/>
  <c r="N55" i="353"/>
  <c r="N55" i="355"/>
  <c r="N55" i="356"/>
  <c r="N79" i="356" s="1"/>
  <c r="L84" i="356" s="1"/>
  <c r="N55" i="357"/>
  <c r="N55" i="366"/>
  <c r="N42" i="229"/>
  <c r="N55" i="228"/>
  <c r="N43" i="227"/>
  <c r="N78" i="226"/>
  <c r="L83" i="226" s="1"/>
  <c r="N78" i="225"/>
  <c r="L84" i="225" s="1"/>
  <c r="N78" i="224"/>
  <c r="L83" i="224" s="1"/>
  <c r="N62" i="220"/>
  <c r="N48" i="220"/>
  <c r="I74" i="218"/>
  <c r="I74" i="217"/>
  <c r="N76" i="216"/>
  <c r="N42" i="216" s="1"/>
  <c r="N44" i="216" s="1"/>
  <c r="N78" i="216" s="1"/>
  <c r="L85" i="216" s="1"/>
  <c r="I70" i="215"/>
  <c r="I70" i="214"/>
  <c r="I70" i="212"/>
  <c r="N54" i="43"/>
  <c r="N78" i="43" s="1"/>
  <c r="L85" i="43" s="1"/>
  <c r="N53" i="75"/>
  <c r="N61" i="165"/>
  <c r="N54" i="243"/>
  <c r="N59" i="245"/>
  <c r="N55" i="262"/>
  <c r="N55" i="264"/>
  <c r="N55" i="329"/>
  <c r="N55" i="336"/>
  <c r="N53" i="136"/>
  <c r="N53" i="138"/>
  <c r="N59" i="155"/>
  <c r="N54" i="38"/>
  <c r="N56" i="232"/>
  <c r="N59" i="244"/>
  <c r="N58" i="247"/>
  <c r="N61" i="279"/>
  <c r="N59" i="280"/>
  <c r="N53" i="283"/>
  <c r="N53" i="284"/>
  <c r="N53" i="285"/>
  <c r="N55" i="294"/>
  <c r="N53" i="297"/>
  <c r="N55" i="360"/>
  <c r="N79" i="360" s="1"/>
  <c r="L84" i="360" s="1"/>
  <c r="N55" i="362"/>
  <c r="N45" i="193"/>
  <c r="I71" i="193"/>
  <c r="I72" i="193"/>
  <c r="N75" i="192"/>
  <c r="N41" i="192" s="1"/>
  <c r="N43" i="192" s="1"/>
  <c r="I69" i="192"/>
  <c r="I69" i="191"/>
  <c r="N75" i="190"/>
  <c r="N41" i="190" s="1"/>
  <c r="N43" i="190" s="1"/>
  <c r="I69" i="190"/>
  <c r="N59" i="25"/>
  <c r="N65" i="25" s="1"/>
  <c r="N78" i="25" s="1"/>
  <c r="L85" i="25" s="1"/>
  <c r="N78" i="125"/>
  <c r="L85" i="125" s="1"/>
  <c r="N78" i="123"/>
  <c r="L83" i="123" s="1"/>
  <c r="N78" i="124"/>
  <c r="L83" i="124" s="1"/>
  <c r="N78" i="121"/>
  <c r="N54" i="40"/>
  <c r="N54" i="35"/>
  <c r="N53" i="140"/>
  <c r="N54" i="148"/>
  <c r="N53" i="146"/>
  <c r="N59" i="162"/>
  <c r="N59" i="171"/>
  <c r="N58" i="179"/>
  <c r="N58" i="177"/>
  <c r="N59" i="182"/>
  <c r="N58" i="184"/>
  <c r="N59" i="186"/>
  <c r="N54" i="42"/>
  <c r="N53" i="78"/>
  <c r="N77" i="78" s="1"/>
  <c r="L82" i="78" s="1"/>
  <c r="N54" i="80"/>
  <c r="N54" i="82"/>
  <c r="N54" i="84"/>
  <c r="N54" i="86"/>
  <c r="N54" i="88"/>
  <c r="N54" i="90"/>
  <c r="N54" i="97"/>
  <c r="N54" i="99"/>
  <c r="N53" i="134"/>
  <c r="N53" i="137"/>
  <c r="N53" i="145"/>
  <c r="N53" i="143"/>
  <c r="N59" i="157"/>
  <c r="N58" i="164"/>
  <c r="N58" i="172"/>
  <c r="N58" i="188"/>
  <c r="N53" i="192"/>
  <c r="N55" i="256"/>
  <c r="N55" i="257"/>
  <c r="N55" i="258"/>
  <c r="N59" i="266"/>
  <c r="N54" i="231"/>
  <c r="N63" i="246"/>
  <c r="N55" i="259"/>
  <c r="N69" i="260"/>
  <c r="N55" i="263"/>
  <c r="N55" i="265"/>
  <c r="N56" i="270"/>
  <c r="N56" i="272"/>
  <c r="N56" i="274"/>
  <c r="N55" i="337"/>
  <c r="N55" i="347"/>
  <c r="N79" i="347" s="1"/>
  <c r="L84" i="347" s="1"/>
  <c r="N55" i="365"/>
  <c r="N53" i="291"/>
  <c r="N53" i="299"/>
  <c r="N53" i="301"/>
  <c r="N55" i="328"/>
  <c r="N79" i="328" s="1"/>
  <c r="L84" i="328" s="1"/>
  <c r="N55" i="330"/>
  <c r="N55" i="342"/>
  <c r="N55" i="344"/>
  <c r="N55" i="359"/>
  <c r="L85" i="121"/>
  <c r="N54" i="36"/>
  <c r="N54" i="39"/>
  <c r="N54" i="45"/>
  <c r="N54" i="68"/>
  <c r="N54" i="71"/>
  <c r="N54" i="79"/>
  <c r="N54" i="81"/>
  <c r="N54" i="83"/>
  <c r="N54" i="85"/>
  <c r="N54" i="87"/>
  <c r="N54" i="89"/>
  <c r="N54" i="91"/>
  <c r="N54" i="96"/>
  <c r="N54" i="98"/>
  <c r="L85" i="119"/>
  <c r="L83" i="119"/>
  <c r="L84" i="119"/>
  <c r="L85" i="120"/>
  <c r="L83" i="120"/>
  <c r="L84" i="120"/>
  <c r="L85" i="122"/>
  <c r="L83" i="122"/>
  <c r="L84" i="122"/>
  <c r="L85" i="126"/>
  <c r="L83" i="126"/>
  <c r="L84" i="126"/>
  <c r="N78" i="37"/>
  <c r="L85" i="37" s="1"/>
  <c r="N58" i="160"/>
  <c r="N59" i="168"/>
  <c r="N59" i="176"/>
  <c r="N59" i="178"/>
  <c r="N58" i="180"/>
  <c r="N58" i="181"/>
  <c r="N61" i="207"/>
  <c r="N55" i="235"/>
  <c r="N55" i="236"/>
  <c r="N55" i="237"/>
  <c r="N55" i="238"/>
  <c r="L84" i="289"/>
  <c r="L82" i="289"/>
  <c r="L83" i="289"/>
  <c r="N59" i="282"/>
  <c r="N53" i="287"/>
  <c r="N53" i="290"/>
  <c r="N53" i="292"/>
  <c r="N55" i="295"/>
  <c r="L86" i="323"/>
  <c r="L86" i="333"/>
  <c r="N53" i="310"/>
  <c r="N55" i="312"/>
  <c r="N55" i="314"/>
  <c r="N55" i="316"/>
  <c r="N55" i="318"/>
  <c r="N55" i="354"/>
  <c r="N79" i="354" s="1"/>
  <c r="N55" i="363"/>
  <c r="N55" i="364"/>
  <c r="L84" i="118"/>
  <c r="L83" i="118"/>
  <c r="L85" i="118"/>
  <c r="L84" i="117"/>
  <c r="L83" i="117"/>
  <c r="L85" i="117"/>
  <c r="N78" i="115"/>
  <c r="L84" i="115" s="1"/>
  <c r="N78" i="116"/>
  <c r="L84" i="116" s="1"/>
  <c r="L84" i="114"/>
  <c r="L85" i="114"/>
  <c r="L83" i="114"/>
  <c r="L84" i="113"/>
  <c r="L83" i="113"/>
  <c r="L85" i="113"/>
  <c r="L84" i="112"/>
  <c r="L83" i="112"/>
  <c r="L85" i="112"/>
  <c r="L84" i="111"/>
  <c r="L83" i="111"/>
  <c r="L85" i="111"/>
  <c r="N78" i="110"/>
  <c r="L84" i="110" s="1"/>
  <c r="L84" i="109"/>
  <c r="L83" i="109"/>
  <c r="L85" i="109"/>
  <c r="L85" i="104"/>
  <c r="L84" i="104"/>
  <c r="L83" i="104"/>
  <c r="L84" i="78"/>
  <c r="L85" i="77"/>
  <c r="L83" i="77"/>
  <c r="L84" i="77"/>
  <c r="N78" i="76"/>
  <c r="L85" i="76" s="1"/>
  <c r="L82" i="74"/>
  <c r="N78" i="73"/>
  <c r="L85" i="73" s="1"/>
  <c r="N78" i="70"/>
  <c r="L85" i="70" s="1"/>
  <c r="L84" i="67"/>
  <c r="L85" i="67"/>
  <c r="L83" i="67"/>
  <c r="L84" i="65"/>
  <c r="L83" i="65"/>
  <c r="L84" i="63"/>
  <c r="N78" i="56"/>
  <c r="L85" i="56" s="1"/>
  <c r="L83" i="51"/>
  <c r="I70" i="38"/>
  <c r="N43" i="38"/>
  <c r="L84" i="28"/>
  <c r="L83" i="28"/>
  <c r="L85" i="28"/>
  <c r="I70" i="15"/>
  <c r="N76" i="12"/>
  <c r="N42" i="12" s="1"/>
  <c r="N43" i="12" s="1"/>
  <c r="I70" i="12"/>
  <c r="L86" i="253" l="1"/>
  <c r="L84" i="253"/>
  <c r="N80" i="275"/>
  <c r="L83" i="7"/>
  <c r="L83" i="47"/>
  <c r="L83" i="78"/>
  <c r="L86" i="356"/>
  <c r="L84" i="226"/>
  <c r="N78" i="39"/>
  <c r="L85" i="39" s="1"/>
  <c r="L84" i="208"/>
  <c r="N93" i="260"/>
  <c r="N78" i="42"/>
  <c r="L85" i="42" s="1"/>
  <c r="N78" i="34"/>
  <c r="L83" i="34" s="1"/>
  <c r="N79" i="306"/>
  <c r="L86" i="306" s="1"/>
  <c r="L85" i="51"/>
  <c r="L83" i="74"/>
  <c r="N79" i="364"/>
  <c r="N78" i="21"/>
  <c r="L83" i="21" s="1"/>
  <c r="L85" i="46"/>
  <c r="L83" i="46"/>
  <c r="N78" i="38"/>
  <c r="L85" i="38" s="1"/>
  <c r="L85" i="63"/>
  <c r="L82" i="72"/>
  <c r="N79" i="363"/>
  <c r="L84" i="363" s="1"/>
  <c r="L86" i="340"/>
  <c r="L86" i="327"/>
  <c r="L84" i="303"/>
  <c r="L85" i="275"/>
  <c r="N77" i="75"/>
  <c r="N79" i="296"/>
  <c r="L84" i="340"/>
  <c r="L86" i="339"/>
  <c r="L84" i="327"/>
  <c r="L82" i="303"/>
  <c r="L84" i="123"/>
  <c r="N79" i="365"/>
  <c r="L85" i="365" s="1"/>
  <c r="L89" i="218"/>
  <c r="L85" i="356"/>
  <c r="L85" i="226"/>
  <c r="L84" i="224"/>
  <c r="N79" i="254"/>
  <c r="L84" i="254" s="1"/>
  <c r="L83" i="121"/>
  <c r="L84" i="121"/>
  <c r="L85" i="123"/>
  <c r="L59" i="108"/>
  <c r="N59" i="108" s="1"/>
  <c r="N65" i="108" s="1"/>
  <c r="L59" i="107"/>
  <c r="N59" i="107" s="1"/>
  <c r="N65" i="107" s="1"/>
  <c r="L59" i="106"/>
  <c r="N59" i="106" s="1"/>
  <c r="N65" i="106" s="1"/>
  <c r="L59" i="98"/>
  <c r="N59" i="98" s="1"/>
  <c r="N65" i="98" s="1"/>
  <c r="N78" i="98" s="1"/>
  <c r="L83" i="98" s="1"/>
  <c r="L59" i="96"/>
  <c r="N59" i="96" s="1"/>
  <c r="N65" i="96" s="1"/>
  <c r="L59" i="97"/>
  <c r="N59" i="97" s="1"/>
  <c r="N65" i="97" s="1"/>
  <c r="L59" i="105"/>
  <c r="N59" i="105" s="1"/>
  <c r="N65" i="105" s="1"/>
  <c r="N78" i="105" s="1"/>
  <c r="L84" i="105" s="1"/>
  <c r="L59" i="103"/>
  <c r="N59" i="103" s="1"/>
  <c r="N65" i="103" s="1"/>
  <c r="L59" i="102"/>
  <c r="N59" i="102" s="1"/>
  <c r="N65" i="102" s="1"/>
  <c r="N78" i="102" s="1"/>
  <c r="L85" i="102" s="1"/>
  <c r="L59" i="101"/>
  <c r="N59" i="101" s="1"/>
  <c r="N65" i="101" s="1"/>
  <c r="N78" i="101" s="1"/>
  <c r="L59" i="100"/>
  <c r="N59" i="100" s="1"/>
  <c r="N65" i="100" s="1"/>
  <c r="L59" i="99"/>
  <c r="N59" i="99" s="1"/>
  <c r="N65" i="99" s="1"/>
  <c r="N78" i="99" s="1"/>
  <c r="L85" i="99" s="1"/>
  <c r="L59" i="95"/>
  <c r="N59" i="95" s="1"/>
  <c r="N65" i="95" s="1"/>
  <c r="L59" i="94"/>
  <c r="N59" i="94" s="1"/>
  <c r="N65" i="94" s="1"/>
  <c r="L59" i="92"/>
  <c r="N59" i="92" s="1"/>
  <c r="N65" i="92" s="1"/>
  <c r="N78" i="92" s="1"/>
  <c r="L59" i="287"/>
  <c r="N59" i="287" s="1"/>
  <c r="N64" i="287" s="1"/>
  <c r="L59" i="286"/>
  <c r="N59" i="286" s="1"/>
  <c r="N64" i="286" s="1"/>
  <c r="L59" i="285"/>
  <c r="N59" i="285" s="1"/>
  <c r="N64" i="285" s="1"/>
  <c r="L58" i="191"/>
  <c r="N58" i="191" s="1"/>
  <c r="N64" i="191" s="1"/>
  <c r="L58" i="190"/>
  <c r="N58" i="190" s="1"/>
  <c r="N64" i="190" s="1"/>
  <c r="L62" i="294"/>
  <c r="N62" i="294" s="1"/>
  <c r="L65" i="268"/>
  <c r="N65" i="268" s="1"/>
  <c r="L65" i="267"/>
  <c r="N65" i="267" s="1"/>
  <c r="L65" i="266"/>
  <c r="N65" i="266" s="1"/>
  <c r="L59" i="215"/>
  <c r="N59" i="215" s="1"/>
  <c r="N65" i="215" s="1"/>
  <c r="L59" i="213"/>
  <c r="N59" i="213" s="1"/>
  <c r="N65" i="213" s="1"/>
  <c r="L65" i="168"/>
  <c r="N65" i="168" s="1"/>
  <c r="M65" i="157"/>
  <c r="N65" i="157" s="1"/>
  <c r="L64" i="157"/>
  <c r="N64" i="157" s="1"/>
  <c r="L64" i="187"/>
  <c r="N64" i="187" s="1"/>
  <c r="N70" i="187" s="1"/>
  <c r="N83" i="187" s="1"/>
  <c r="L88" i="187" s="1"/>
  <c r="L63" i="188"/>
  <c r="N63" i="188" s="1"/>
  <c r="L64" i="186"/>
  <c r="N64" i="186" s="1"/>
  <c r="L64" i="185"/>
  <c r="N64" i="185" s="1"/>
  <c r="L63" i="184"/>
  <c r="N63" i="184" s="1"/>
  <c r="L63" i="183"/>
  <c r="N63" i="183" s="1"/>
  <c r="L64" i="182"/>
  <c r="N64" i="182" s="1"/>
  <c r="L63" i="181"/>
  <c r="N63" i="181" s="1"/>
  <c r="L63" i="177"/>
  <c r="N63" i="177" s="1"/>
  <c r="L63" i="180"/>
  <c r="N63" i="180" s="1"/>
  <c r="L63" i="179"/>
  <c r="N63" i="179" s="1"/>
  <c r="L64" i="178"/>
  <c r="N64" i="178" s="1"/>
  <c r="L64" i="171"/>
  <c r="N64" i="171" s="1"/>
  <c r="L64" i="176"/>
  <c r="N64" i="176" s="1"/>
  <c r="L63" i="174"/>
  <c r="N63" i="174" s="1"/>
  <c r="N69" i="174" s="1"/>
  <c r="L63" i="172"/>
  <c r="N63" i="172" s="1"/>
  <c r="L64" i="170"/>
  <c r="N64" i="170" s="1"/>
  <c r="N70" i="170" s="1"/>
  <c r="N83" i="170" s="1"/>
  <c r="L90" i="170" s="1"/>
  <c r="L63" i="189"/>
  <c r="N63" i="189" s="1"/>
  <c r="L64" i="162"/>
  <c r="N64" i="162" s="1"/>
  <c r="L64" i="154"/>
  <c r="N64" i="154" s="1"/>
  <c r="L64" i="168"/>
  <c r="N64" i="168" s="1"/>
  <c r="N70" i="168" s="1"/>
  <c r="L63" i="164"/>
  <c r="N63" i="164" s="1"/>
  <c r="L64" i="158"/>
  <c r="N64" i="158" s="1"/>
  <c r="N70" i="158" s="1"/>
  <c r="L64" i="155"/>
  <c r="N64" i="155" s="1"/>
  <c r="N70" i="155" s="1"/>
  <c r="L66" i="165"/>
  <c r="N66" i="165" s="1"/>
  <c r="L63" i="160"/>
  <c r="N63" i="160" s="1"/>
  <c r="L62" i="150"/>
  <c r="N62" i="150" s="1"/>
  <c r="L68" i="246"/>
  <c r="N68" i="246" s="1"/>
  <c r="L59" i="234"/>
  <c r="N59" i="234" s="1"/>
  <c r="N65" i="234" s="1"/>
  <c r="N78" i="234" s="1"/>
  <c r="L61" i="232"/>
  <c r="N61" i="232" s="1"/>
  <c r="N67" i="232" s="1"/>
  <c r="L60" i="251"/>
  <c r="N60" i="251" s="1"/>
  <c r="N66" i="251" s="1"/>
  <c r="N79" i="251" s="1"/>
  <c r="L85" i="251" s="1"/>
  <c r="L64" i="245"/>
  <c r="N64" i="245" s="1"/>
  <c r="N70" i="245" s="1"/>
  <c r="L60" i="233"/>
  <c r="N60" i="233" s="1"/>
  <c r="N66" i="233" s="1"/>
  <c r="N79" i="233" s="1"/>
  <c r="L84" i="233" s="1"/>
  <c r="L59" i="231"/>
  <c r="N59" i="231" s="1"/>
  <c r="N65" i="231" s="1"/>
  <c r="L56" i="229"/>
  <c r="N56" i="229" s="1"/>
  <c r="N62" i="229" s="1"/>
  <c r="L63" i="217"/>
  <c r="N63" i="217" s="1"/>
  <c r="N69" i="217" s="1"/>
  <c r="L64" i="177"/>
  <c r="N64" i="177" s="1"/>
  <c r="L64" i="180"/>
  <c r="N64" i="180" s="1"/>
  <c r="L65" i="171"/>
  <c r="N65" i="171" s="1"/>
  <c r="L65" i="176"/>
  <c r="N65" i="176" s="1"/>
  <c r="L59" i="30"/>
  <c r="N59" i="30" s="1"/>
  <c r="N65" i="30" s="1"/>
  <c r="N78" i="30" s="1"/>
  <c r="L85" i="30" s="1"/>
  <c r="L59" i="29"/>
  <c r="N59" i="29" s="1"/>
  <c r="N65" i="29" s="1"/>
  <c r="N78" i="29" s="1"/>
  <c r="L58" i="144"/>
  <c r="N58" i="144" s="1"/>
  <c r="N64" i="144" s="1"/>
  <c r="L59" i="148"/>
  <c r="N59" i="148" s="1"/>
  <c r="N65" i="148" s="1"/>
  <c r="L61" i="294"/>
  <c r="N61" i="294" s="1"/>
  <c r="L64" i="267"/>
  <c r="N64" i="267" s="1"/>
  <c r="L64" i="266"/>
  <c r="N64" i="266" s="1"/>
  <c r="L64" i="268"/>
  <c r="N64" i="268" s="1"/>
  <c r="L61" i="270"/>
  <c r="N61" i="270" s="1"/>
  <c r="N67" i="270" s="1"/>
  <c r="N80" i="270" s="1"/>
  <c r="L58" i="309"/>
  <c r="N58" i="309" s="1"/>
  <c r="N64" i="309" s="1"/>
  <c r="L58" i="301"/>
  <c r="N58" i="301" s="1"/>
  <c r="N64" i="301" s="1"/>
  <c r="L60" i="295"/>
  <c r="N60" i="295" s="1"/>
  <c r="N66" i="295" s="1"/>
  <c r="L61" i="271"/>
  <c r="N61" i="271" s="1"/>
  <c r="N67" i="271" s="1"/>
  <c r="L60" i="265"/>
  <c r="N60" i="265" s="1"/>
  <c r="N66" i="265" s="1"/>
  <c r="L60" i="264"/>
  <c r="N60" i="264" s="1"/>
  <c r="N66" i="264" s="1"/>
  <c r="L60" i="263"/>
  <c r="N60" i="263" s="1"/>
  <c r="N66" i="263" s="1"/>
  <c r="L60" i="258"/>
  <c r="N60" i="258" s="1"/>
  <c r="N66" i="258" s="1"/>
  <c r="N79" i="258" s="1"/>
  <c r="L86" i="258" s="1"/>
  <c r="L60" i="257"/>
  <c r="N60" i="257" s="1"/>
  <c r="N66" i="257" s="1"/>
  <c r="L66" i="207"/>
  <c r="N66" i="207" s="1"/>
  <c r="N72" i="207" s="1"/>
  <c r="N85" i="207" s="1"/>
  <c r="L92" i="207" s="1"/>
  <c r="L58" i="302"/>
  <c r="N58" i="302" s="1"/>
  <c r="N64" i="302" s="1"/>
  <c r="N77" i="302" s="1"/>
  <c r="L84" i="302" s="1"/>
  <c r="L58" i="299"/>
  <c r="N58" i="299" s="1"/>
  <c r="N64" i="299" s="1"/>
  <c r="L58" i="297"/>
  <c r="N58" i="297" s="1"/>
  <c r="L60" i="262"/>
  <c r="N60" i="262" s="1"/>
  <c r="N66" i="262" s="1"/>
  <c r="N79" i="262" s="1"/>
  <c r="L66" i="221"/>
  <c r="N66" i="221" s="1"/>
  <c r="N72" i="221" s="1"/>
  <c r="N85" i="221" s="1"/>
  <c r="L90" i="221" s="1"/>
  <c r="L59" i="27"/>
  <c r="N59" i="27" s="1"/>
  <c r="N65" i="27" s="1"/>
  <c r="N78" i="27" s="1"/>
  <c r="L83" i="27" s="1"/>
  <c r="L59" i="26"/>
  <c r="N59" i="26" s="1"/>
  <c r="N65" i="26" s="1"/>
  <c r="N78" i="26" s="1"/>
  <c r="L85" i="26" s="1"/>
  <c r="L59" i="24"/>
  <c r="N59" i="24" s="1"/>
  <c r="N65" i="24" s="1"/>
  <c r="N78" i="24" s="1"/>
  <c r="L85" i="24" s="1"/>
  <c r="L60" i="294"/>
  <c r="N60" i="294" s="1"/>
  <c r="L60" i="318"/>
  <c r="N60" i="318" s="1"/>
  <c r="N66" i="318" s="1"/>
  <c r="L60" i="316"/>
  <c r="N60" i="316" s="1"/>
  <c r="N66" i="316" s="1"/>
  <c r="L60" i="314"/>
  <c r="N60" i="314" s="1"/>
  <c r="N66" i="314" s="1"/>
  <c r="L60" i="312"/>
  <c r="N60" i="312" s="1"/>
  <c r="N66" i="312" s="1"/>
  <c r="L60" i="319"/>
  <c r="N60" i="319" s="1"/>
  <c r="N66" i="319" s="1"/>
  <c r="L60" i="317"/>
  <c r="N60" i="317" s="1"/>
  <c r="N66" i="317" s="1"/>
  <c r="L60" i="315"/>
  <c r="N60" i="315" s="1"/>
  <c r="N66" i="315" s="1"/>
  <c r="L60" i="313"/>
  <c r="N60" i="313" s="1"/>
  <c r="N66" i="313" s="1"/>
  <c r="L58" i="293"/>
  <c r="N58" i="293" s="1"/>
  <c r="N64" i="293" s="1"/>
  <c r="L58" i="292"/>
  <c r="N58" i="292" s="1"/>
  <c r="N64" i="292" s="1"/>
  <c r="N77" i="292" s="1"/>
  <c r="L84" i="292" s="1"/>
  <c r="L58" i="291"/>
  <c r="N58" i="291" s="1"/>
  <c r="N64" i="291" s="1"/>
  <c r="L58" i="290"/>
  <c r="N58" i="290" s="1"/>
  <c r="N64" i="290" s="1"/>
  <c r="L58" i="145"/>
  <c r="N58" i="145" s="1"/>
  <c r="N64" i="145" s="1"/>
  <c r="N78" i="145" s="1"/>
  <c r="L85" i="145" s="1"/>
  <c r="L58" i="149"/>
  <c r="N58" i="149" s="1"/>
  <c r="N64" i="149" s="1"/>
  <c r="N78" i="149" s="1"/>
  <c r="N80" i="232"/>
  <c r="L87" i="232" s="1"/>
  <c r="N77" i="286"/>
  <c r="L84" i="286" s="1"/>
  <c r="L59" i="214"/>
  <c r="N59" i="214" s="1"/>
  <c r="N65" i="214" s="1"/>
  <c r="N78" i="214" s="1"/>
  <c r="L59" i="212"/>
  <c r="N59" i="212" s="1"/>
  <c r="N65" i="212" s="1"/>
  <c r="N78" i="212" s="1"/>
  <c r="L85" i="212" s="1"/>
  <c r="L64" i="179"/>
  <c r="N64" i="179" s="1"/>
  <c r="L64" i="172"/>
  <c r="N64" i="172" s="1"/>
  <c r="L67" i="165"/>
  <c r="N67" i="165" s="1"/>
  <c r="L58" i="143"/>
  <c r="N58" i="143" s="1"/>
  <c r="N64" i="143" s="1"/>
  <c r="L58" i="147"/>
  <c r="N58" i="147" s="1"/>
  <c r="N64" i="147" s="1"/>
  <c r="L59" i="90"/>
  <c r="N59" i="90" s="1"/>
  <c r="N65" i="90" s="1"/>
  <c r="L59" i="88"/>
  <c r="N59" i="88" s="1"/>
  <c r="N65" i="88" s="1"/>
  <c r="N78" i="88" s="1"/>
  <c r="L85" i="88" s="1"/>
  <c r="L59" i="86"/>
  <c r="N59" i="86" s="1"/>
  <c r="N65" i="86" s="1"/>
  <c r="N78" i="86" s="1"/>
  <c r="L85" i="86" s="1"/>
  <c r="L59" i="84"/>
  <c r="N59" i="84" s="1"/>
  <c r="N65" i="84" s="1"/>
  <c r="N78" i="84" s="1"/>
  <c r="L83" i="84" s="1"/>
  <c r="L59" i="82"/>
  <c r="N59" i="82" s="1"/>
  <c r="N65" i="82" s="1"/>
  <c r="L59" i="80"/>
  <c r="N59" i="80" s="1"/>
  <c r="N65" i="80" s="1"/>
  <c r="N78" i="80" s="1"/>
  <c r="L83" i="80" s="1"/>
  <c r="L59" i="89"/>
  <c r="N59" i="89" s="1"/>
  <c r="N65" i="89" s="1"/>
  <c r="N78" i="89" s="1"/>
  <c r="L85" i="89" s="1"/>
  <c r="L59" i="85"/>
  <c r="N59" i="85" s="1"/>
  <c r="N65" i="85" s="1"/>
  <c r="N78" i="85" s="1"/>
  <c r="L83" i="85" s="1"/>
  <c r="L59" i="81"/>
  <c r="N59" i="81" s="1"/>
  <c r="N65" i="81" s="1"/>
  <c r="N78" i="81" s="1"/>
  <c r="L85" i="81" s="1"/>
  <c r="L59" i="91"/>
  <c r="N59" i="91" s="1"/>
  <c r="N65" i="91" s="1"/>
  <c r="N78" i="91" s="1"/>
  <c r="L85" i="91" s="1"/>
  <c r="L59" i="87"/>
  <c r="N59" i="87" s="1"/>
  <c r="N65" i="87" s="1"/>
  <c r="L59" i="83"/>
  <c r="N59" i="83" s="1"/>
  <c r="N65" i="83" s="1"/>
  <c r="L64" i="189"/>
  <c r="N64" i="189" s="1"/>
  <c r="L65" i="178"/>
  <c r="N65" i="178" s="1"/>
  <c r="N70" i="178" s="1"/>
  <c r="N83" i="178" s="1"/>
  <c r="L64" i="164"/>
  <c r="N64" i="164" s="1"/>
  <c r="N69" i="164" s="1"/>
  <c r="N82" i="164" s="1"/>
  <c r="L65" i="162"/>
  <c r="N65" i="162" s="1"/>
  <c r="L58" i="146"/>
  <c r="N58" i="146" s="1"/>
  <c r="N64" i="146" s="1"/>
  <c r="N78" i="146" s="1"/>
  <c r="L58" i="142"/>
  <c r="N58" i="142" s="1"/>
  <c r="N64" i="142" s="1"/>
  <c r="N78" i="142" s="1"/>
  <c r="L58" i="192"/>
  <c r="N58" i="192" s="1"/>
  <c r="N64" i="192" s="1"/>
  <c r="L58" i="209"/>
  <c r="N58" i="209" s="1"/>
  <c r="N64" i="209" s="1"/>
  <c r="L58" i="139"/>
  <c r="N58" i="139" s="1"/>
  <c r="N64" i="139" s="1"/>
  <c r="L58" i="138"/>
  <c r="N58" i="138" s="1"/>
  <c r="N64" i="138" s="1"/>
  <c r="L58" i="137"/>
  <c r="N58" i="137" s="1"/>
  <c r="N64" i="137" s="1"/>
  <c r="N78" i="137" s="1"/>
  <c r="L83" i="137" s="1"/>
  <c r="L58" i="135"/>
  <c r="N58" i="135" s="1"/>
  <c r="N64" i="135" s="1"/>
  <c r="N78" i="135" s="1"/>
  <c r="L83" i="135" s="1"/>
  <c r="L58" i="133"/>
  <c r="N58" i="133" s="1"/>
  <c r="N64" i="133" s="1"/>
  <c r="N77" i="133" s="1"/>
  <c r="L82" i="133" s="1"/>
  <c r="L58" i="136"/>
  <c r="N58" i="136" s="1"/>
  <c r="N64" i="136" s="1"/>
  <c r="N78" i="136" s="1"/>
  <c r="L85" i="136" s="1"/>
  <c r="L58" i="134"/>
  <c r="N58" i="134" s="1"/>
  <c r="N64" i="134" s="1"/>
  <c r="L59" i="61"/>
  <c r="N59" i="61" s="1"/>
  <c r="N65" i="61" s="1"/>
  <c r="N78" i="61" s="1"/>
  <c r="L85" i="61" s="1"/>
  <c r="L59" i="60"/>
  <c r="N59" i="60" s="1"/>
  <c r="N65" i="60" s="1"/>
  <c r="L58" i="298"/>
  <c r="N58" i="298" s="1"/>
  <c r="N64" i="298" s="1"/>
  <c r="L59" i="297"/>
  <c r="N59" i="297" s="1"/>
  <c r="N64" i="297" s="1"/>
  <c r="N77" i="297" s="1"/>
  <c r="L82" i="297" s="1"/>
  <c r="L60" i="240"/>
  <c r="N60" i="240" s="1"/>
  <c r="N66" i="240" s="1"/>
  <c r="N79" i="240" s="1"/>
  <c r="L84" i="240" s="1"/>
  <c r="L60" i="238"/>
  <c r="N60" i="238" s="1"/>
  <c r="N66" i="238" s="1"/>
  <c r="N79" i="238" s="1"/>
  <c r="L60" i="237"/>
  <c r="N60" i="237" s="1"/>
  <c r="N66" i="237" s="1"/>
  <c r="N79" i="237" s="1"/>
  <c r="L60" i="236"/>
  <c r="N60" i="236" s="1"/>
  <c r="N66" i="236" s="1"/>
  <c r="N79" i="236" s="1"/>
  <c r="L60" i="235"/>
  <c r="N60" i="235" s="1"/>
  <c r="N66" i="235" s="1"/>
  <c r="N79" i="235" s="1"/>
  <c r="L58" i="325"/>
  <c r="N58" i="325" s="1"/>
  <c r="N64" i="325" s="1"/>
  <c r="L60" i="311"/>
  <c r="N60" i="311" s="1"/>
  <c r="N66" i="311" s="1"/>
  <c r="L60" i="241"/>
  <c r="N60" i="241" s="1"/>
  <c r="N66" i="241" s="1"/>
  <c r="N79" i="241" s="1"/>
  <c r="L84" i="241" s="1"/>
  <c r="L60" i="239"/>
  <c r="N60" i="239" s="1"/>
  <c r="N66" i="239" s="1"/>
  <c r="L59" i="59"/>
  <c r="N59" i="59" s="1"/>
  <c r="N65" i="59" s="1"/>
  <c r="N78" i="59" s="1"/>
  <c r="L84" i="59" s="1"/>
  <c r="L64" i="184"/>
  <c r="N64" i="184" s="1"/>
  <c r="N69" i="184" s="1"/>
  <c r="N82" i="184" s="1"/>
  <c r="L88" i="184" s="1"/>
  <c r="L64" i="183"/>
  <c r="N64" i="183" s="1"/>
  <c r="N69" i="183" s="1"/>
  <c r="N82" i="183" s="1"/>
  <c r="L88" i="183" s="1"/>
  <c r="L56" i="228"/>
  <c r="N56" i="228" s="1"/>
  <c r="L57" i="228"/>
  <c r="N57" i="228" s="1"/>
  <c r="L67" i="220"/>
  <c r="N67" i="220" s="1"/>
  <c r="N73" i="220" s="1"/>
  <c r="L58" i="141"/>
  <c r="N58" i="141" s="1"/>
  <c r="N64" i="141" s="1"/>
  <c r="L58" i="140"/>
  <c r="N58" i="140" s="1"/>
  <c r="N64" i="140" s="1"/>
  <c r="N78" i="140" s="1"/>
  <c r="L85" i="140" s="1"/>
  <c r="L85" i="34"/>
  <c r="L86" i="371"/>
  <c r="L85" i="333"/>
  <c r="N87" i="333" s="1"/>
  <c r="N89" i="333" s="1"/>
  <c r="D287" i="5" s="1"/>
  <c r="L85" i="64"/>
  <c r="L85" i="254"/>
  <c r="N78" i="103"/>
  <c r="L83" i="103" s="1"/>
  <c r="L85" i="360"/>
  <c r="L86" i="254"/>
  <c r="N79" i="336"/>
  <c r="L86" i="336" s="1"/>
  <c r="N77" i="298"/>
  <c r="L83" i="298" s="1"/>
  <c r="L85" i="347"/>
  <c r="L88" i="219"/>
  <c r="L89" i="219"/>
  <c r="L87" i="219"/>
  <c r="L85" i="21"/>
  <c r="N78" i="147"/>
  <c r="L83" i="147" s="1"/>
  <c r="L85" i="7"/>
  <c r="N86" i="7" s="1"/>
  <c r="N88" i="7" s="1"/>
  <c r="D3" i="5" s="1"/>
  <c r="L83" i="43"/>
  <c r="L84" i="46"/>
  <c r="L86" i="50"/>
  <c r="L84" i="339"/>
  <c r="N83" i="282"/>
  <c r="L90" i="282" s="1"/>
  <c r="N79" i="256"/>
  <c r="L84" i="256" s="1"/>
  <c r="N78" i="35"/>
  <c r="N77" i="284"/>
  <c r="L84" i="284" s="1"/>
  <c r="L88" i="218"/>
  <c r="N90" i="218" s="1"/>
  <c r="N92" i="218" s="1"/>
  <c r="D180" i="5" s="1"/>
  <c r="L85" i="253"/>
  <c r="N87" i="253" s="1"/>
  <c r="N89" i="253" s="1"/>
  <c r="D213" i="5" s="1"/>
  <c r="N78" i="100"/>
  <c r="L85" i="100" s="1"/>
  <c r="N78" i="33"/>
  <c r="L83" i="33" s="1"/>
  <c r="L84" i="64"/>
  <c r="N78" i="53"/>
  <c r="L85" i="53" s="1"/>
  <c r="N78" i="215"/>
  <c r="L84" i="215" s="1"/>
  <c r="N77" i="325"/>
  <c r="L83" i="325" s="1"/>
  <c r="N78" i="107"/>
  <c r="L85" i="107" s="1"/>
  <c r="L84" i="348"/>
  <c r="L86" i="328"/>
  <c r="N78" i="213"/>
  <c r="L83" i="213" s="1"/>
  <c r="N77" i="291"/>
  <c r="L82" i="291" s="1"/>
  <c r="N69" i="172"/>
  <c r="N77" i="299"/>
  <c r="L83" i="299" s="1"/>
  <c r="N79" i="312"/>
  <c r="L86" i="312" s="1"/>
  <c r="N80" i="272"/>
  <c r="L85" i="272" s="1"/>
  <c r="N79" i="257"/>
  <c r="L86" i="257" s="1"/>
  <c r="L84" i="135"/>
  <c r="L84" i="27"/>
  <c r="L85" i="32"/>
  <c r="L84" i="31"/>
  <c r="N69" i="180"/>
  <c r="N82" i="180" s="1"/>
  <c r="N72" i="165"/>
  <c r="N85" i="165" s="1"/>
  <c r="L91" i="165" s="1"/>
  <c r="L84" i="32"/>
  <c r="N78" i="83"/>
  <c r="L83" i="83" s="1"/>
  <c r="N79" i="265"/>
  <c r="L86" i="265" s="1"/>
  <c r="N78" i="97"/>
  <c r="L84" i="97" s="1"/>
  <c r="L83" i="30"/>
  <c r="L85" i="31"/>
  <c r="N79" i="264"/>
  <c r="L86" i="264" s="1"/>
  <c r="N74" i="227"/>
  <c r="L79" i="227" s="1"/>
  <c r="N70" i="266"/>
  <c r="N83" i="266" s="1"/>
  <c r="N69" i="188"/>
  <c r="N82" i="188" s="1"/>
  <c r="L87" i="188" s="1"/>
  <c r="N70" i="186"/>
  <c r="N83" i="186" s="1"/>
  <c r="L88" i="186" s="1"/>
  <c r="N70" i="182"/>
  <c r="N69" i="160"/>
  <c r="N82" i="160" s="1"/>
  <c r="N70" i="154"/>
  <c r="N83" i="154" s="1"/>
  <c r="L88" i="154" s="1"/>
  <c r="N67" i="150"/>
  <c r="N79" i="261"/>
  <c r="L84" i="261" s="1"/>
  <c r="L82" i="305"/>
  <c r="L83" i="305"/>
  <c r="L83" i="25"/>
  <c r="L84" i="102"/>
  <c r="N79" i="295"/>
  <c r="L86" i="295" s="1"/>
  <c r="L82" i="286"/>
  <c r="L85" i="240"/>
  <c r="L87" i="281"/>
  <c r="N78" i="243"/>
  <c r="L83" i="243" s="1"/>
  <c r="N82" i="217"/>
  <c r="L89" i="217" s="1"/>
  <c r="N70" i="185"/>
  <c r="N83" i="185" s="1"/>
  <c r="L90" i="185" s="1"/>
  <c r="N70" i="171"/>
  <c r="N83" i="171" s="1"/>
  <c r="L90" i="171" s="1"/>
  <c r="N77" i="293"/>
  <c r="L84" i="293" s="1"/>
  <c r="N70" i="176"/>
  <c r="N83" i="176" s="1"/>
  <c r="L88" i="176" s="1"/>
  <c r="N78" i="94"/>
  <c r="L85" i="94" s="1"/>
  <c r="L83" i="39"/>
  <c r="L83" i="102"/>
  <c r="L85" i="128"/>
  <c r="N78" i="138"/>
  <c r="L83" i="138" s="1"/>
  <c r="L84" i="92"/>
  <c r="L85" i="92"/>
  <c r="L84" i="25"/>
  <c r="L84" i="103"/>
  <c r="L84" i="306"/>
  <c r="L83" i="286"/>
  <c r="N77" i="301"/>
  <c r="L82" i="301" s="1"/>
  <c r="N78" i="231"/>
  <c r="L84" i="231" s="1"/>
  <c r="L84" i="30"/>
  <c r="L84" i="29"/>
  <c r="N77" i="190"/>
  <c r="L83" i="190" s="1"/>
  <c r="N78" i="139"/>
  <c r="L83" i="139" s="1"/>
  <c r="N78" i="209"/>
  <c r="L85" i="209" s="1"/>
  <c r="N70" i="267"/>
  <c r="N83" i="267" s="1"/>
  <c r="L88" i="267" s="1"/>
  <c r="N74" i="246"/>
  <c r="N89" i="246" s="1"/>
  <c r="L84" i="39"/>
  <c r="N79" i="332"/>
  <c r="N78" i="9"/>
  <c r="L84" i="9" s="1"/>
  <c r="N80" i="273"/>
  <c r="L86" i="273" s="1"/>
  <c r="N78" i="19"/>
  <c r="L85" i="19" s="1"/>
  <c r="N78" i="108"/>
  <c r="L84" i="108" s="1"/>
  <c r="N79" i="334"/>
  <c r="L84" i="334" s="1"/>
  <c r="N78" i="106"/>
  <c r="L85" i="106" s="1"/>
  <c r="L83" i="132"/>
  <c r="L85" i="132"/>
  <c r="L84" i="127"/>
  <c r="L82" i="127"/>
  <c r="L83" i="22"/>
  <c r="L85" i="22"/>
  <c r="L84" i="22"/>
  <c r="L83" i="130"/>
  <c r="L85" i="130"/>
  <c r="L85" i="58"/>
  <c r="L84" i="58"/>
  <c r="N78" i="141"/>
  <c r="L84" i="34"/>
  <c r="L85" i="47"/>
  <c r="N86" i="47" s="1"/>
  <c r="N88" i="47" s="1"/>
  <c r="D39" i="5" s="1"/>
  <c r="L83" i="72"/>
  <c r="N85" i="72" s="1"/>
  <c r="N87" i="72" s="1"/>
  <c r="D63" i="5" s="1"/>
  <c r="L83" i="92"/>
  <c r="L86" i="360"/>
  <c r="L86" i="348"/>
  <c r="L85" i="131"/>
  <c r="N78" i="87"/>
  <c r="L83" i="87" s="1"/>
  <c r="N78" i="79"/>
  <c r="L83" i="79" s="1"/>
  <c r="N78" i="68"/>
  <c r="L84" i="130"/>
  <c r="L85" i="208"/>
  <c r="N86" i="208" s="1"/>
  <c r="N88" i="208" s="1"/>
  <c r="D119" i="5" s="1"/>
  <c r="N79" i="342"/>
  <c r="L85" i="342" s="1"/>
  <c r="L99" i="260"/>
  <c r="L100" i="260"/>
  <c r="N78" i="134"/>
  <c r="L84" i="134" s="1"/>
  <c r="N78" i="40"/>
  <c r="L84" i="40" s="1"/>
  <c r="L85" i="105"/>
  <c r="L83" i="105"/>
  <c r="L83" i="26"/>
  <c r="N77" i="309"/>
  <c r="L84" i="309" s="1"/>
  <c r="L87" i="277"/>
  <c r="L86" i="277"/>
  <c r="L85" i="250"/>
  <c r="L84" i="250"/>
  <c r="N78" i="95"/>
  <c r="N69" i="181"/>
  <c r="N82" i="181" s="1"/>
  <c r="L89" i="181" s="1"/>
  <c r="N77" i="290"/>
  <c r="L84" i="290" s="1"/>
  <c r="N78" i="96"/>
  <c r="L85" i="96" s="1"/>
  <c r="N78" i="45"/>
  <c r="L85" i="45" s="1"/>
  <c r="N78" i="36"/>
  <c r="N80" i="274"/>
  <c r="L86" i="274" s="1"/>
  <c r="N79" i="263"/>
  <c r="L85" i="263" s="1"/>
  <c r="N79" i="259"/>
  <c r="L84" i="259" s="1"/>
  <c r="N78" i="143"/>
  <c r="L84" i="143" s="1"/>
  <c r="N78" i="90"/>
  <c r="L85" i="90" s="1"/>
  <c r="N78" i="82"/>
  <c r="L85" i="82" s="1"/>
  <c r="N78" i="144"/>
  <c r="L85" i="144" s="1"/>
  <c r="N77" i="283"/>
  <c r="N85" i="279"/>
  <c r="N83" i="244"/>
  <c r="L90" i="244" s="1"/>
  <c r="N79" i="346"/>
  <c r="L86" i="346" s="1"/>
  <c r="N78" i="17"/>
  <c r="N78" i="23"/>
  <c r="L85" i="367"/>
  <c r="L83" i="367"/>
  <c r="L84" i="367"/>
  <c r="N78" i="20"/>
  <c r="L83" i="20" s="1"/>
  <c r="L83" i="37"/>
  <c r="L84" i="42"/>
  <c r="L84" i="305"/>
  <c r="L84" i="298"/>
  <c r="L98" i="260"/>
  <c r="L91" i="221"/>
  <c r="L83" i="59"/>
  <c r="L85" i="124"/>
  <c r="N79" i="362"/>
  <c r="N79" i="329"/>
  <c r="L84" i="55"/>
  <c r="L83" i="55"/>
  <c r="L85" i="55"/>
  <c r="N68" i="249"/>
  <c r="N83" i="249" s="1"/>
  <c r="L90" i="249" s="1"/>
  <c r="L85" i="57"/>
  <c r="L83" i="57"/>
  <c r="L85" i="49"/>
  <c r="L83" i="49"/>
  <c r="L84" i="49"/>
  <c r="N78" i="148"/>
  <c r="L84" i="148" s="1"/>
  <c r="N79" i="345"/>
  <c r="N80" i="174"/>
  <c r="N46" i="174" s="1"/>
  <c r="N48" i="174" s="1"/>
  <c r="N87" i="339"/>
  <c r="N89" i="339" s="1"/>
  <c r="D292" i="5" s="1"/>
  <c r="N79" i="247"/>
  <c r="L84" i="247" s="1"/>
  <c r="N78" i="41"/>
  <c r="L84" i="41" s="1"/>
  <c r="N82" i="174"/>
  <c r="L89" i="174" s="1"/>
  <c r="N78" i="242"/>
  <c r="L85" i="242" s="1"/>
  <c r="N77" i="191"/>
  <c r="L83" i="191" s="1"/>
  <c r="L85" i="41"/>
  <c r="N80" i="271"/>
  <c r="L87" i="271" s="1"/>
  <c r="N88" i="252"/>
  <c r="L93" i="252" s="1"/>
  <c r="L84" i="37"/>
  <c r="L83" i="42"/>
  <c r="L84" i="43"/>
  <c r="L88" i="50"/>
  <c r="L84" i="57"/>
  <c r="L86" i="347"/>
  <c r="L85" i="371"/>
  <c r="L86" i="343"/>
  <c r="L85" i="336"/>
  <c r="L86" i="321"/>
  <c r="L84" i="342"/>
  <c r="L85" i="328"/>
  <c r="L84" i="323"/>
  <c r="N87" i="323" s="1"/>
  <c r="N89" i="323" s="1"/>
  <c r="D279" i="5" s="1"/>
  <c r="L86" i="250"/>
  <c r="L85" i="224"/>
  <c r="N86" i="224" s="1"/>
  <c r="N88" i="224" s="1"/>
  <c r="D185" i="5" s="1"/>
  <c r="L84" i="132"/>
  <c r="L83" i="131"/>
  <c r="N86" i="131" s="1"/>
  <c r="N88" i="131" s="1"/>
  <c r="D122" i="5" s="1"/>
  <c r="L83" i="127"/>
  <c r="N85" i="245"/>
  <c r="L91" i="245" s="1"/>
  <c r="L83" i="129"/>
  <c r="L84" i="129"/>
  <c r="L85" i="129"/>
  <c r="L84" i="52"/>
  <c r="L85" i="52"/>
  <c r="L83" i="52"/>
  <c r="L85" i="306"/>
  <c r="L86" i="256"/>
  <c r="L92" i="221"/>
  <c r="N79" i="337"/>
  <c r="N75" i="229"/>
  <c r="L80" i="229" s="1"/>
  <c r="L84" i="26"/>
  <c r="N83" i="280"/>
  <c r="N78" i="44"/>
  <c r="N86" i="11"/>
  <c r="N88" i="11" s="1"/>
  <c r="D319" i="5" s="1"/>
  <c r="L85" i="14"/>
  <c r="L85" i="16"/>
  <c r="L84" i="332"/>
  <c r="L85" i="332"/>
  <c r="N83" i="248"/>
  <c r="L88" i="248" s="1"/>
  <c r="N75" i="287"/>
  <c r="N41" i="287" s="1"/>
  <c r="N43" i="287" s="1"/>
  <c r="N77" i="287" s="1"/>
  <c r="N75" i="285"/>
  <c r="N41" i="285" s="1"/>
  <c r="N43" i="285" s="1"/>
  <c r="N81" i="182"/>
  <c r="N47" i="182" s="1"/>
  <c r="N49" i="182" s="1"/>
  <c r="N76" i="69"/>
  <c r="N41" i="69" s="1"/>
  <c r="N43" i="69" s="1"/>
  <c r="N78" i="69" s="1"/>
  <c r="L84" i="69" s="1"/>
  <c r="N76" i="66"/>
  <c r="N41" i="66" s="1"/>
  <c r="N43" i="66" s="1"/>
  <c r="N78" i="66" s="1"/>
  <c r="N76" i="60"/>
  <c r="N42" i="60" s="1"/>
  <c r="N43" i="60" s="1"/>
  <c r="N76" i="54"/>
  <c r="N78" i="54" s="1"/>
  <c r="N78" i="48"/>
  <c r="N42" i="48" s="1"/>
  <c r="N43" i="48" s="1"/>
  <c r="N80" i="48" s="1"/>
  <c r="N86" i="64"/>
  <c r="N88" i="64" s="1"/>
  <c r="D55" i="5" s="1"/>
  <c r="N76" i="71"/>
  <c r="N41" i="71" s="1"/>
  <c r="N43" i="71" s="1"/>
  <c r="N78" i="71" s="1"/>
  <c r="L84" i="75"/>
  <c r="L82" i="75"/>
  <c r="L86" i="308"/>
  <c r="L85" i="308"/>
  <c r="L84" i="308"/>
  <c r="L82" i="304"/>
  <c r="L84" i="304"/>
  <c r="L83" i="304"/>
  <c r="N77" i="359"/>
  <c r="N41" i="359" s="1"/>
  <c r="N43" i="359" s="1"/>
  <c r="N79" i="359" s="1"/>
  <c r="N77" i="355"/>
  <c r="N41" i="355" s="1"/>
  <c r="N43" i="355" s="1"/>
  <c r="N79" i="355" s="1"/>
  <c r="N77" i="352"/>
  <c r="N41" i="352" s="1"/>
  <c r="N43" i="352" s="1"/>
  <c r="N79" i="352" s="1"/>
  <c r="N77" i="350"/>
  <c r="N41" i="350" s="1"/>
  <c r="N43" i="350" s="1"/>
  <c r="N79" i="350" s="1"/>
  <c r="N77" i="331"/>
  <c r="N41" i="331" s="1"/>
  <c r="N43" i="331" s="1"/>
  <c r="N79" i="331" s="1"/>
  <c r="N77" i="330"/>
  <c r="N41" i="330" s="1"/>
  <c r="N43" i="330" s="1"/>
  <c r="N79" i="330" s="1"/>
  <c r="N77" i="320"/>
  <c r="N79" i="320" s="1"/>
  <c r="N77" i="319"/>
  <c r="N41" i="319" s="1"/>
  <c r="N43" i="319" s="1"/>
  <c r="N79" i="319" s="1"/>
  <c r="L84" i="319" s="1"/>
  <c r="N77" i="317"/>
  <c r="N41" i="317" s="1"/>
  <c r="N43" i="317" s="1"/>
  <c r="N79" i="317" s="1"/>
  <c r="N77" i="315"/>
  <c r="N41" i="315" s="1"/>
  <c r="N43" i="315" s="1"/>
  <c r="N79" i="315" s="1"/>
  <c r="L84" i="315" s="1"/>
  <c r="N77" i="313"/>
  <c r="N41" i="313" s="1"/>
  <c r="N43" i="313" s="1"/>
  <c r="N79" i="313" s="1"/>
  <c r="N77" i="311"/>
  <c r="N41" i="311" s="1"/>
  <c r="N43" i="311" s="1"/>
  <c r="N79" i="311" s="1"/>
  <c r="L84" i="311" s="1"/>
  <c r="N75" i="310"/>
  <c r="N41" i="310" s="1"/>
  <c r="N43" i="310" s="1"/>
  <c r="N77" i="310" s="1"/>
  <c r="N75" i="300"/>
  <c r="N41" i="300" s="1"/>
  <c r="N43" i="300" s="1"/>
  <c r="N77" i="300" s="1"/>
  <c r="N77" i="357"/>
  <c r="N41" i="357" s="1"/>
  <c r="N43" i="357" s="1"/>
  <c r="N79" i="357" s="1"/>
  <c r="N77" i="353"/>
  <c r="N41" i="353" s="1"/>
  <c r="N43" i="353" s="1"/>
  <c r="N79" i="353" s="1"/>
  <c r="L86" i="353" s="1"/>
  <c r="N77" i="351"/>
  <c r="N41" i="351" s="1"/>
  <c r="N43" i="351" s="1"/>
  <c r="N79" i="351" s="1"/>
  <c r="N77" i="344"/>
  <c r="N41" i="344" s="1"/>
  <c r="N43" i="344" s="1"/>
  <c r="N79" i="344" s="1"/>
  <c r="N77" i="335"/>
  <c r="N41" i="335" s="1"/>
  <c r="N43" i="335" s="1"/>
  <c r="N79" i="335" s="1"/>
  <c r="N77" i="307"/>
  <c r="N41" i="307" s="1"/>
  <c r="N43" i="307" s="1"/>
  <c r="N79" i="307" s="1"/>
  <c r="N43" i="239"/>
  <c r="N81" i="162"/>
  <c r="N47" i="162" s="1"/>
  <c r="N49" i="162" s="1"/>
  <c r="N81" i="155"/>
  <c r="N47" i="155" s="1"/>
  <c r="N49" i="155" s="1"/>
  <c r="N83" i="155" s="1"/>
  <c r="L88" i="155" s="1"/>
  <c r="N77" i="150"/>
  <c r="N46" i="150" s="1"/>
  <c r="N48" i="150" s="1"/>
  <c r="N79" i="366"/>
  <c r="L85" i="366" s="1"/>
  <c r="N86" i="369"/>
  <c r="N88" i="369" s="1"/>
  <c r="D318" i="5" s="1"/>
  <c r="N77" i="318"/>
  <c r="N41" i="318" s="1"/>
  <c r="N43" i="318" s="1"/>
  <c r="N79" i="318" s="1"/>
  <c r="N77" i="316"/>
  <c r="N41" i="316" s="1"/>
  <c r="N43" i="316" s="1"/>
  <c r="N79" i="316" s="1"/>
  <c r="N77" i="314"/>
  <c r="N41" i="314" s="1"/>
  <c r="N43" i="314" s="1"/>
  <c r="N79" i="314" s="1"/>
  <c r="N81" i="168"/>
  <c r="N47" i="168" s="1"/>
  <c r="N49" i="168" s="1"/>
  <c r="N81" i="158"/>
  <c r="N47" i="158" s="1"/>
  <c r="N49" i="158" s="1"/>
  <c r="N80" i="172"/>
  <c r="N46" i="172" s="1"/>
  <c r="N48" i="172" s="1"/>
  <c r="N86" i="370"/>
  <c r="N88" i="370" s="1"/>
  <c r="D320" i="5" s="1"/>
  <c r="L83" i="14"/>
  <c r="L83" i="16"/>
  <c r="L84" i="346"/>
  <c r="L84" i="343"/>
  <c r="N87" i="343" s="1"/>
  <c r="N89" i="343" s="1"/>
  <c r="D296" i="5" s="1"/>
  <c r="L86" i="332"/>
  <c r="L84" i="322"/>
  <c r="L85" i="322"/>
  <c r="L84" i="321"/>
  <c r="L82" i="302"/>
  <c r="L82" i="284"/>
  <c r="L85" i="281"/>
  <c r="L87" i="274"/>
  <c r="L85" i="241"/>
  <c r="L83" i="225"/>
  <c r="L85" i="225"/>
  <c r="N86" i="220"/>
  <c r="L92" i="220" s="1"/>
  <c r="L85" i="215"/>
  <c r="N79" i="193"/>
  <c r="L85" i="193" s="1"/>
  <c r="N77" i="192"/>
  <c r="L84" i="192" s="1"/>
  <c r="L83" i="302"/>
  <c r="L86" i="251"/>
  <c r="L86" i="241"/>
  <c r="L83" i="75"/>
  <c r="L85" i="138"/>
  <c r="L85" i="147"/>
  <c r="L84" i="216"/>
  <c r="L83" i="216"/>
  <c r="L86" i="232"/>
  <c r="N86" i="130"/>
  <c r="N88" i="130" s="1"/>
  <c r="D121" i="5" s="1"/>
  <c r="L83" i="128"/>
  <c r="L83" i="125"/>
  <c r="L84" i="125"/>
  <c r="L84" i="124"/>
  <c r="N86" i="124" s="1"/>
  <c r="N88" i="124" s="1"/>
  <c r="D113" i="5" s="1"/>
  <c r="N86" i="121"/>
  <c r="N88" i="121" s="1"/>
  <c r="D111" i="5" s="1"/>
  <c r="N86" i="63"/>
  <c r="N88" i="63" s="1"/>
  <c r="D54" i="5" s="1"/>
  <c r="L85" i="110"/>
  <c r="N87" i="340"/>
  <c r="N89" i="340" s="1"/>
  <c r="D294" i="5" s="1"/>
  <c r="N87" i="327"/>
  <c r="N89" i="327" s="1"/>
  <c r="D281" i="5" s="1"/>
  <c r="N87" i="321"/>
  <c r="N89" i="321" s="1"/>
  <c r="D277" i="5" s="1"/>
  <c r="N87" i="328"/>
  <c r="N89" i="328" s="1"/>
  <c r="D282" i="5" s="1"/>
  <c r="L86" i="364"/>
  <c r="L84" i="364"/>
  <c r="L85" i="364"/>
  <c r="N87" i="371"/>
  <c r="N89" i="371" s="1"/>
  <c r="D293" i="5" s="1"/>
  <c r="L86" i="363"/>
  <c r="L85" i="363"/>
  <c r="L85" i="354"/>
  <c r="L86" i="354"/>
  <c r="L84" i="354"/>
  <c r="N87" i="356"/>
  <c r="N89" i="356" s="1"/>
  <c r="D308" i="5" s="1"/>
  <c r="N85" i="303"/>
  <c r="N87" i="303" s="1"/>
  <c r="D259" i="5" s="1"/>
  <c r="L89" i="282"/>
  <c r="L88" i="282"/>
  <c r="N85" i="289"/>
  <c r="N87" i="289" s="1"/>
  <c r="D245" i="5" s="1"/>
  <c r="D234" i="5"/>
  <c r="N86" i="226"/>
  <c r="N88" i="226" s="1"/>
  <c r="D187" i="5" s="1"/>
  <c r="N86" i="126"/>
  <c r="N88" i="126" s="1"/>
  <c r="D116" i="5" s="1"/>
  <c r="N86" i="123"/>
  <c r="N88" i="123" s="1"/>
  <c r="D114" i="5" s="1"/>
  <c r="N86" i="122"/>
  <c r="N88" i="122" s="1"/>
  <c r="D112" i="5" s="1"/>
  <c r="N86" i="120"/>
  <c r="N88" i="120" s="1"/>
  <c r="D110" i="5" s="1"/>
  <c r="N86" i="119"/>
  <c r="N88" i="119" s="1"/>
  <c r="D109" i="5" s="1"/>
  <c r="N86" i="58"/>
  <c r="N88" i="58" s="1"/>
  <c r="D49" i="5" s="1"/>
  <c r="N86" i="118"/>
  <c r="N88" i="118" s="1"/>
  <c r="D108" i="5" s="1"/>
  <c r="N86" i="117"/>
  <c r="N88" i="117" s="1"/>
  <c r="D107" i="5" s="1"/>
  <c r="L83" i="115"/>
  <c r="L85" i="115"/>
  <c r="L85" i="116"/>
  <c r="L83" i="116"/>
  <c r="N86" i="114"/>
  <c r="N88" i="114" s="1"/>
  <c r="D104" i="5" s="1"/>
  <c r="N86" i="113"/>
  <c r="N88" i="113" s="1"/>
  <c r="D103" i="5" s="1"/>
  <c r="N86" i="112"/>
  <c r="N88" i="112" s="1"/>
  <c r="D102" i="5" s="1"/>
  <c r="N86" i="111"/>
  <c r="N88" i="111" s="1"/>
  <c r="D101" i="5" s="1"/>
  <c r="L83" i="110"/>
  <c r="N86" i="109"/>
  <c r="N88" i="109" s="1"/>
  <c r="D99" i="5" s="1"/>
  <c r="N86" i="104"/>
  <c r="N88" i="104" s="1"/>
  <c r="D94" i="5" s="1"/>
  <c r="N85" i="78"/>
  <c r="N87" i="78" s="1"/>
  <c r="D69" i="5" s="1"/>
  <c r="N86" i="77"/>
  <c r="N88" i="77" s="1"/>
  <c r="D68" i="5" s="1"/>
  <c r="L84" i="76"/>
  <c r="L83" i="76"/>
  <c r="N85" i="74"/>
  <c r="N87" i="74" s="1"/>
  <c r="D65" i="5" s="1"/>
  <c r="L84" i="73"/>
  <c r="L83" i="73"/>
  <c r="L83" i="70"/>
  <c r="L84" i="70"/>
  <c r="L85" i="69"/>
  <c r="N86" i="67"/>
  <c r="N88" i="67" s="1"/>
  <c r="D58" i="5" s="1"/>
  <c r="N86" i="65"/>
  <c r="N88" i="65" s="1"/>
  <c r="D56" i="5" s="1"/>
  <c r="L83" i="56"/>
  <c r="L84" i="56"/>
  <c r="N86" i="51"/>
  <c r="N88" i="51" s="1"/>
  <c r="D43" i="5" s="1"/>
  <c r="N86" i="43"/>
  <c r="N88" i="43" s="1"/>
  <c r="D34" i="5" s="1"/>
  <c r="L84" i="38"/>
  <c r="L83" i="38"/>
  <c r="N86" i="28"/>
  <c r="N88" i="28" s="1"/>
  <c r="D20" i="5" s="1"/>
  <c r="L83" i="24"/>
  <c r="L85" i="18"/>
  <c r="L83" i="18"/>
  <c r="L85" i="15"/>
  <c r="L83" i="15"/>
  <c r="N78" i="12"/>
  <c r="L85" i="12" s="1"/>
  <c r="L84" i="100" l="1"/>
  <c r="L87" i="275"/>
  <c r="L86" i="275"/>
  <c r="N88" i="275" s="1"/>
  <c r="N90" i="275" s="1"/>
  <c r="D233" i="5" s="1"/>
  <c r="L83" i="284"/>
  <c r="N69" i="179"/>
  <c r="N82" i="179" s="1"/>
  <c r="N69" i="177"/>
  <c r="N82" i="177" s="1"/>
  <c r="L89" i="177" s="1"/>
  <c r="N70" i="268"/>
  <c r="N83" i="268" s="1"/>
  <c r="L90" i="268" s="1"/>
  <c r="N90" i="219"/>
  <c r="N92" i="219" s="1"/>
  <c r="D181" i="5" s="1"/>
  <c r="N86" i="46"/>
  <c r="N88" i="46" s="1"/>
  <c r="D38" i="5" s="1"/>
  <c r="L83" i="142"/>
  <c r="L84" i="142"/>
  <c r="L85" i="142"/>
  <c r="L84" i="262"/>
  <c r="L86" i="262"/>
  <c r="L85" i="262"/>
  <c r="L84" i="24"/>
  <c r="N86" i="24" s="1"/>
  <c r="N88" i="24" s="1"/>
  <c r="D16" i="5" s="1"/>
  <c r="L85" i="232"/>
  <c r="L85" i="213"/>
  <c r="L84" i="147"/>
  <c r="L83" i="215"/>
  <c r="L84" i="19"/>
  <c r="L83" i="19"/>
  <c r="N86" i="19" s="1"/>
  <c r="N88" i="19" s="1"/>
  <c r="D11" i="5" s="1"/>
  <c r="N79" i="239"/>
  <c r="N77" i="285"/>
  <c r="L84" i="285" s="1"/>
  <c r="L84" i="365"/>
  <c r="N86" i="132"/>
  <c r="N88" i="132" s="1"/>
  <c r="D123" i="5" s="1"/>
  <c r="L86" i="240"/>
  <c r="L86" i="365"/>
  <c r="N89" i="50"/>
  <c r="N91" i="50" s="1"/>
  <c r="D42" i="5" s="1"/>
  <c r="L85" i="135"/>
  <c r="N86" i="135" s="1"/>
  <c r="N88" i="135" s="1"/>
  <c r="D126" i="5" s="1"/>
  <c r="L82" i="298"/>
  <c r="L84" i="251"/>
  <c r="L85" i="27"/>
  <c r="L84" i="21"/>
  <c r="N86" i="21" s="1"/>
  <c r="N88" i="21" s="1"/>
  <c r="D13" i="5" s="1"/>
  <c r="N66" i="294"/>
  <c r="N79" i="294" s="1"/>
  <c r="N70" i="157"/>
  <c r="N83" i="157" s="1"/>
  <c r="L90" i="157" s="1"/>
  <c r="L82" i="325"/>
  <c r="L86" i="342"/>
  <c r="N87" i="342" s="1"/>
  <c r="N89" i="342" s="1"/>
  <c r="D295" i="5" s="1"/>
  <c r="N86" i="49"/>
  <c r="N88" i="49" s="1"/>
  <c r="D41" i="5" s="1"/>
  <c r="N86" i="55"/>
  <c r="N88" i="55" s="1"/>
  <c r="D47" i="5" s="1"/>
  <c r="N86" i="39"/>
  <c r="N88" i="39" s="1"/>
  <c r="D30" i="5" s="1"/>
  <c r="L84" i="33"/>
  <c r="L84" i="296"/>
  <c r="L86" i="296"/>
  <c r="L85" i="296"/>
  <c r="L84" i="214"/>
  <c r="L85" i="214"/>
  <c r="L83" i="214"/>
  <c r="L84" i="107"/>
  <c r="L85" i="103"/>
  <c r="N86" i="103" s="1"/>
  <c r="N88" i="103" s="1"/>
  <c r="D93" i="5" s="1"/>
  <c r="N87" i="360"/>
  <c r="N89" i="360" s="1"/>
  <c r="D311" i="5" s="1"/>
  <c r="N87" i="254"/>
  <c r="N89" i="254" s="1"/>
  <c r="D214" i="5" s="1"/>
  <c r="N61" i="228"/>
  <c r="N74" i="228" s="1"/>
  <c r="L79" i="228" s="1"/>
  <c r="N86" i="22"/>
  <c r="N88" i="22" s="1"/>
  <c r="D14" i="5" s="1"/>
  <c r="N87" i="348"/>
  <c r="N89" i="348" s="1"/>
  <c r="D301" i="5" s="1"/>
  <c r="L85" i="149"/>
  <c r="L84" i="149"/>
  <c r="L83" i="149"/>
  <c r="L86" i="294"/>
  <c r="L85" i="294"/>
  <c r="L84" i="294"/>
  <c r="L83" i="96"/>
  <c r="N86" i="128"/>
  <c r="N88" i="128" s="1"/>
  <c r="D120" i="5" s="1"/>
  <c r="L84" i="213"/>
  <c r="N78" i="60"/>
  <c r="L84" i="60" s="1"/>
  <c r="L85" i="256"/>
  <c r="N87" i="347"/>
  <c r="N89" i="347" s="1"/>
  <c r="D300" i="5" s="1"/>
  <c r="L84" i="325"/>
  <c r="L84" i="53"/>
  <c r="N86" i="34"/>
  <c r="N88" i="34" s="1"/>
  <c r="D26" i="5" s="1"/>
  <c r="L85" i="334"/>
  <c r="L85" i="59"/>
  <c r="L83" i="107"/>
  <c r="L85" i="33"/>
  <c r="L86" i="236"/>
  <c r="L85" i="236"/>
  <c r="L84" i="236"/>
  <c r="L85" i="238"/>
  <c r="L84" i="238"/>
  <c r="L86" i="238"/>
  <c r="L85" i="235"/>
  <c r="L84" i="235"/>
  <c r="L86" i="235"/>
  <c r="L86" i="237"/>
  <c r="L85" i="237"/>
  <c r="L84" i="237"/>
  <c r="L87" i="270"/>
  <c r="L86" i="270"/>
  <c r="L85" i="270"/>
  <c r="L84" i="234"/>
  <c r="L85" i="234"/>
  <c r="L83" i="234"/>
  <c r="L85" i="29"/>
  <c r="L83" i="29"/>
  <c r="N69" i="189"/>
  <c r="N82" i="189" s="1"/>
  <c r="L88" i="189" s="1"/>
  <c r="L86" i="259"/>
  <c r="L85" i="259"/>
  <c r="L85" i="274"/>
  <c r="N88" i="274" s="1"/>
  <c r="N90" i="274" s="1"/>
  <c r="D232" i="5" s="1"/>
  <c r="L86" i="334"/>
  <c r="L83" i="100"/>
  <c r="N86" i="100" s="1"/>
  <c r="N88" i="100" s="1"/>
  <c r="D90" i="5" s="1"/>
  <c r="L84" i="336"/>
  <c r="N87" i="336" s="1"/>
  <c r="N89" i="336" s="1"/>
  <c r="D290" i="5" s="1"/>
  <c r="N70" i="162"/>
  <c r="N83" i="162" s="1"/>
  <c r="L83" i="53"/>
  <c r="N86" i="53" s="1"/>
  <c r="N88" i="53" s="1"/>
  <c r="D45" i="5" s="1"/>
  <c r="N86" i="37"/>
  <c r="N88" i="37" s="1"/>
  <c r="D28" i="5" s="1"/>
  <c r="L83" i="35"/>
  <c r="L84" i="35"/>
  <c r="L85" i="35"/>
  <c r="N88" i="277"/>
  <c r="N90" i="277" s="1"/>
  <c r="D235" i="5" s="1"/>
  <c r="L85" i="261"/>
  <c r="N88" i="281"/>
  <c r="N90" i="281" s="1"/>
  <c r="D238" i="5" s="1"/>
  <c r="L83" i="297"/>
  <c r="L84" i="243"/>
  <c r="N82" i="172"/>
  <c r="L88" i="172" s="1"/>
  <c r="L84" i="94"/>
  <c r="L84" i="85"/>
  <c r="L83" i="290"/>
  <c r="L84" i="98"/>
  <c r="L89" i="244"/>
  <c r="L84" i="139"/>
  <c r="L85" i="85"/>
  <c r="L82" i="290"/>
  <c r="L85" i="295"/>
  <c r="L85" i="79"/>
  <c r="L88" i="217"/>
  <c r="L83" i="291"/>
  <c r="N87" i="251"/>
  <c r="N89" i="251" s="1"/>
  <c r="D211" i="5" s="1"/>
  <c r="L82" i="190"/>
  <c r="N83" i="182"/>
  <c r="L89" i="182" s="1"/>
  <c r="L84" i="209"/>
  <c r="L85" i="84"/>
  <c r="L85" i="265"/>
  <c r="N86" i="92"/>
  <c r="N88" i="92" s="1"/>
  <c r="D83" i="5" s="1"/>
  <c r="N85" i="286"/>
  <c r="N87" i="286" s="1"/>
  <c r="D243" i="5" s="1"/>
  <c r="L85" i="87"/>
  <c r="L83" i="106"/>
  <c r="L89" i="268"/>
  <c r="N86" i="30"/>
  <c r="N88" i="30" s="1"/>
  <c r="D22" i="5" s="1"/>
  <c r="N86" i="27"/>
  <c r="N88" i="27" s="1"/>
  <c r="D19" i="5" s="1"/>
  <c r="L87" i="273"/>
  <c r="L84" i="312"/>
  <c r="L84" i="83"/>
  <c r="L82" i="292"/>
  <c r="L85" i="139"/>
  <c r="L82" i="299"/>
  <c r="L90" i="154"/>
  <c r="L85" i="233"/>
  <c r="N86" i="105"/>
  <c r="N88" i="105" s="1"/>
  <c r="D95" i="5" s="1"/>
  <c r="L84" i="299"/>
  <c r="L84" i="96"/>
  <c r="L89" i="176"/>
  <c r="L84" i="295"/>
  <c r="L84" i="79"/>
  <c r="L83" i="91"/>
  <c r="L85" i="98"/>
  <c r="L88" i="174"/>
  <c r="L85" i="134"/>
  <c r="L84" i="291"/>
  <c r="L83" i="61"/>
  <c r="L84" i="88"/>
  <c r="L80" i="227"/>
  <c r="N79" i="150"/>
  <c r="L84" i="150" s="1"/>
  <c r="L83" i="143"/>
  <c r="N85" i="298"/>
  <c r="N87" i="298" s="1"/>
  <c r="D254" i="5" s="1"/>
  <c r="L84" i="136"/>
  <c r="L84" i="265"/>
  <c r="N85" i="302"/>
  <c r="N87" i="302" s="1"/>
  <c r="N87" i="240"/>
  <c r="N89" i="240" s="1"/>
  <c r="D200" i="5" s="1"/>
  <c r="N85" i="325"/>
  <c r="N87" i="325" s="1"/>
  <c r="D280" i="5" s="1"/>
  <c r="N86" i="31"/>
  <c r="N88" i="31" s="1"/>
  <c r="D23" i="5" s="1"/>
  <c r="L90" i="176"/>
  <c r="L84" i="91"/>
  <c r="L87" i="217"/>
  <c r="L83" i="212"/>
  <c r="L85" i="243"/>
  <c r="L83" i="86"/>
  <c r="L84" i="138"/>
  <c r="N86" i="138" s="1"/>
  <c r="N88" i="138" s="1"/>
  <c r="D129" i="5" s="1"/>
  <c r="L84" i="99"/>
  <c r="L85" i="231"/>
  <c r="L88" i="268"/>
  <c r="L83" i="231"/>
  <c r="N86" i="231" s="1"/>
  <c r="N88" i="231" s="1"/>
  <c r="D191" i="5" s="1"/>
  <c r="N83" i="158"/>
  <c r="L90" i="158" s="1"/>
  <c r="L84" i="84"/>
  <c r="L83" i="88"/>
  <c r="N86" i="88" s="1"/>
  <c r="N88" i="88" s="1"/>
  <c r="D79" i="5" s="1"/>
  <c r="L81" i="227"/>
  <c r="N82" i="227" s="1"/>
  <c r="N84" i="227" s="1"/>
  <c r="D188" i="5" s="1"/>
  <c r="L83" i="309"/>
  <c r="L85" i="80"/>
  <c r="L87" i="272"/>
  <c r="L86" i="272"/>
  <c r="L87" i="160"/>
  <c r="L88" i="160"/>
  <c r="L89" i="160"/>
  <c r="L86" i="247"/>
  <c r="L92" i="245"/>
  <c r="L82" i="191"/>
  <c r="L84" i="191"/>
  <c r="L84" i="80"/>
  <c r="N86" i="80" s="1"/>
  <c r="N88" i="80" s="1"/>
  <c r="D71" i="5" s="1"/>
  <c r="L84" i="106"/>
  <c r="L82" i="309"/>
  <c r="L85" i="108"/>
  <c r="L83" i="108"/>
  <c r="L83" i="94"/>
  <c r="N86" i="25"/>
  <c r="N88" i="25" s="1"/>
  <c r="D17" i="5" s="1"/>
  <c r="N86" i="102"/>
  <c r="N88" i="102" s="1"/>
  <c r="D92" i="5" s="1"/>
  <c r="N86" i="32"/>
  <c r="N88" i="32" s="1"/>
  <c r="D24" i="5" s="1"/>
  <c r="L88" i="244"/>
  <c r="N87" i="262"/>
  <c r="N89" i="262" s="1"/>
  <c r="D221" i="5" s="1"/>
  <c r="L85" i="312"/>
  <c r="L85" i="83"/>
  <c r="N86" i="83" s="1"/>
  <c r="N88" i="83" s="1"/>
  <c r="D74" i="5" s="1"/>
  <c r="L83" i="292"/>
  <c r="L90" i="155"/>
  <c r="L84" i="212"/>
  <c r="L84" i="86"/>
  <c r="L85" i="97"/>
  <c r="L90" i="245"/>
  <c r="L89" i="154"/>
  <c r="L84" i="297"/>
  <c r="L85" i="264"/>
  <c r="N87" i="306"/>
  <c r="N89" i="306" s="1"/>
  <c r="D262" i="5" s="1"/>
  <c r="L84" i="264"/>
  <c r="N87" i="264" s="1"/>
  <c r="N89" i="264" s="1"/>
  <c r="D223" i="5" s="1"/>
  <c r="N86" i="59"/>
  <c r="N88" i="59" s="1"/>
  <c r="D50" i="5" s="1"/>
  <c r="L86" i="261"/>
  <c r="L84" i="257"/>
  <c r="L85" i="257"/>
  <c r="L83" i="136"/>
  <c r="L82" i="293"/>
  <c r="L83" i="99"/>
  <c r="N86" i="99" s="1"/>
  <c r="N88" i="99" s="1"/>
  <c r="D89" i="5" s="1"/>
  <c r="N86" i="26"/>
  <c r="N88" i="26" s="1"/>
  <c r="D18" i="5" s="1"/>
  <c r="N85" i="305"/>
  <c r="N87" i="305" s="1"/>
  <c r="D261" i="5" s="1"/>
  <c r="L89" i="180"/>
  <c r="L88" i="180"/>
  <c r="L87" i="180"/>
  <c r="L83" i="81"/>
  <c r="L83" i="89"/>
  <c r="L90" i="207"/>
  <c r="L84" i="87"/>
  <c r="L84" i="90"/>
  <c r="L83" i="144"/>
  <c r="L84" i="82"/>
  <c r="L83" i="97"/>
  <c r="L85" i="143"/>
  <c r="L84" i="133"/>
  <c r="L83" i="293"/>
  <c r="L84" i="190"/>
  <c r="N83" i="168"/>
  <c r="L90" i="168" s="1"/>
  <c r="L83" i="133"/>
  <c r="L84" i="140"/>
  <c r="L84" i="258"/>
  <c r="L85" i="273"/>
  <c r="L86" i="233"/>
  <c r="L83" i="140"/>
  <c r="N86" i="140" s="1"/>
  <c r="N88" i="140" s="1"/>
  <c r="D132" i="5" s="1"/>
  <c r="L83" i="209"/>
  <c r="N86" i="209" s="1"/>
  <c r="N88" i="209" s="1"/>
  <c r="D131" i="5" s="1"/>
  <c r="L83" i="90"/>
  <c r="L88" i="266"/>
  <c r="L90" i="266"/>
  <c r="L89" i="266"/>
  <c r="L89" i="267"/>
  <c r="L83" i="301"/>
  <c r="L84" i="301"/>
  <c r="L85" i="9"/>
  <c r="L83" i="9"/>
  <c r="N85" i="127"/>
  <c r="N87" i="127" s="1"/>
  <c r="D117" i="5" s="1"/>
  <c r="L88" i="188"/>
  <c r="L89" i="188"/>
  <c r="L89" i="185"/>
  <c r="L87" i="183"/>
  <c r="L88" i="177"/>
  <c r="L87" i="177"/>
  <c r="L89" i="171"/>
  <c r="L88" i="171"/>
  <c r="L89" i="170"/>
  <c r="L88" i="170"/>
  <c r="L92" i="165"/>
  <c r="L88" i="178"/>
  <c r="L89" i="178"/>
  <c r="L90" i="178"/>
  <c r="L85" i="23"/>
  <c r="L84" i="23"/>
  <c r="L83" i="23"/>
  <c r="L92" i="279"/>
  <c r="L90" i="279"/>
  <c r="L86" i="263"/>
  <c r="L84" i="263"/>
  <c r="L84" i="36"/>
  <c r="L85" i="36"/>
  <c r="L85" i="101"/>
  <c r="L84" i="101"/>
  <c r="L83" i="101"/>
  <c r="L89" i="184"/>
  <c r="L87" i="184"/>
  <c r="L83" i="68"/>
  <c r="L84" i="68"/>
  <c r="L85" i="68"/>
  <c r="L84" i="81"/>
  <c r="L84" i="89"/>
  <c r="L91" i="207"/>
  <c r="L83" i="134"/>
  <c r="L87" i="174"/>
  <c r="L84" i="144"/>
  <c r="L83" i="82"/>
  <c r="L85" i="247"/>
  <c r="L84" i="61"/>
  <c r="L88" i="185"/>
  <c r="L90" i="187"/>
  <c r="L91" i="279"/>
  <c r="N85" i="284"/>
  <c r="N87" i="284" s="1"/>
  <c r="D241" i="5" s="1"/>
  <c r="L85" i="346"/>
  <c r="N87" i="346" s="1"/>
  <c r="N89" i="346" s="1"/>
  <c r="D299" i="5" s="1"/>
  <c r="L85" i="137"/>
  <c r="L84" i="137"/>
  <c r="N93" i="221"/>
  <c r="N95" i="221" s="1"/>
  <c r="D184" i="5" s="1"/>
  <c r="L85" i="258"/>
  <c r="N87" i="250"/>
  <c r="N89" i="250" s="1"/>
  <c r="D210" i="5" s="1"/>
  <c r="L83" i="36"/>
  <c r="N101" i="260"/>
  <c r="N103" i="260" s="1"/>
  <c r="D219" i="5" s="1"/>
  <c r="L83" i="17"/>
  <c r="L85" i="17"/>
  <c r="L84" i="17"/>
  <c r="L84" i="283"/>
  <c r="L82" i="283"/>
  <c r="L83" i="283"/>
  <c r="L83" i="45"/>
  <c r="L84" i="45"/>
  <c r="L83" i="95"/>
  <c r="L85" i="95"/>
  <c r="L84" i="95"/>
  <c r="L85" i="40"/>
  <c r="L83" i="40"/>
  <c r="L84" i="141"/>
  <c r="L85" i="141"/>
  <c r="L83" i="141"/>
  <c r="N86" i="57"/>
  <c r="N88" i="57" s="1"/>
  <c r="D53" i="5" s="1"/>
  <c r="N86" i="42"/>
  <c r="N88" i="42" s="1"/>
  <c r="D33" i="5" s="1"/>
  <c r="L90" i="267"/>
  <c r="N86" i="367"/>
  <c r="N88" i="367" s="1"/>
  <c r="D317" i="5" s="1"/>
  <c r="L89" i="155"/>
  <c r="L89" i="249"/>
  <c r="N86" i="216"/>
  <c r="N88" i="216" s="1"/>
  <c r="D178" i="5" s="1"/>
  <c r="N86" i="14"/>
  <c r="N88" i="14" s="1"/>
  <c r="D6" i="5" s="1"/>
  <c r="N85" i="75"/>
  <c r="N87" i="75" s="1"/>
  <c r="D66" i="5" s="1"/>
  <c r="N86" i="129"/>
  <c r="N88" i="129" s="1"/>
  <c r="D118" i="5" s="1"/>
  <c r="L86" i="271"/>
  <c r="L90" i="165"/>
  <c r="L88" i="249"/>
  <c r="L88" i="157"/>
  <c r="L85" i="271"/>
  <c r="L85" i="353"/>
  <c r="N86" i="16"/>
  <c r="N88" i="16" s="1"/>
  <c r="D8" i="5" s="1"/>
  <c r="L83" i="242"/>
  <c r="L84" i="362"/>
  <c r="L86" i="362"/>
  <c r="L85" i="362"/>
  <c r="L86" i="329"/>
  <c r="L85" i="329"/>
  <c r="L84" i="329"/>
  <c r="L89" i="179"/>
  <c r="L87" i="179"/>
  <c r="L88" i="179"/>
  <c r="L84" i="20"/>
  <c r="L85" i="20"/>
  <c r="N86" i="52"/>
  <c r="N88" i="52" s="1"/>
  <c r="D44" i="5" s="1"/>
  <c r="N87" i="322"/>
  <c r="N89" i="322" s="1"/>
  <c r="D278" i="5" s="1"/>
  <c r="L83" i="148"/>
  <c r="L85" i="148"/>
  <c r="L84" i="242"/>
  <c r="L83" i="41"/>
  <c r="N86" i="41" s="1"/>
  <c r="N88" i="41" s="1"/>
  <c r="D32" i="5" s="1"/>
  <c r="L84" i="345"/>
  <c r="L86" i="345"/>
  <c r="L85" i="345"/>
  <c r="N87" i="256"/>
  <c r="N89" i="256" s="1"/>
  <c r="D215" i="5" s="1"/>
  <c r="N85" i="304"/>
  <c r="N87" i="304" s="1"/>
  <c r="D260" i="5" s="1"/>
  <c r="N87" i="308"/>
  <c r="N89" i="308" s="1"/>
  <c r="D264" i="5" s="1"/>
  <c r="L89" i="248"/>
  <c r="L89" i="183"/>
  <c r="L81" i="229"/>
  <c r="L95" i="252"/>
  <c r="L83" i="69"/>
  <c r="L87" i="181"/>
  <c r="L83" i="145"/>
  <c r="N86" i="142"/>
  <c r="N88" i="142" s="1"/>
  <c r="D134" i="5" s="1"/>
  <c r="L84" i="193"/>
  <c r="L86" i="193"/>
  <c r="L82" i="229"/>
  <c r="L90" i="248"/>
  <c r="L94" i="252"/>
  <c r="N87" i="332"/>
  <c r="N89" i="332" s="1"/>
  <c r="D286" i="5" s="1"/>
  <c r="L85" i="44"/>
  <c r="L83" i="44"/>
  <c r="L84" i="44"/>
  <c r="L84" i="337"/>
  <c r="L86" i="337"/>
  <c r="L85" i="337"/>
  <c r="L90" i="280"/>
  <c r="L88" i="280"/>
  <c r="L89" i="280"/>
  <c r="L87" i="189"/>
  <c r="L84" i="287"/>
  <c r="L83" i="287"/>
  <c r="L82" i="287"/>
  <c r="L86" i="318"/>
  <c r="L84" i="318"/>
  <c r="L82" i="285"/>
  <c r="N86" i="147"/>
  <c r="N88" i="147" s="1"/>
  <c r="D137" i="5" s="1"/>
  <c r="L85" i="48"/>
  <c r="L87" i="48"/>
  <c r="L86" i="48"/>
  <c r="L83" i="60"/>
  <c r="L85" i="66"/>
  <c r="L84" i="66"/>
  <c r="L83" i="66"/>
  <c r="N86" i="215"/>
  <c r="N88" i="215" s="1"/>
  <c r="D177" i="5" s="1"/>
  <c r="L84" i="71"/>
  <c r="L83" i="71"/>
  <c r="L85" i="71"/>
  <c r="L85" i="54"/>
  <c r="L83" i="54"/>
  <c r="L84" i="54"/>
  <c r="L84" i="314"/>
  <c r="L86" i="314"/>
  <c r="L85" i="314"/>
  <c r="L86" i="335"/>
  <c r="L85" i="335"/>
  <c r="L84" i="335"/>
  <c r="L84" i="357"/>
  <c r="L85" i="357"/>
  <c r="L86" i="357"/>
  <c r="L82" i="310"/>
  <c r="L84" i="310"/>
  <c r="L83" i="310"/>
  <c r="L85" i="331"/>
  <c r="L84" i="331"/>
  <c r="L86" i="331"/>
  <c r="L84" i="316"/>
  <c r="L86" i="316"/>
  <c r="L85" i="316"/>
  <c r="L85" i="344"/>
  <c r="L84" i="344"/>
  <c r="L86" i="344"/>
  <c r="L86" i="355"/>
  <c r="L84" i="355"/>
  <c r="L85" i="355"/>
  <c r="L86" i="359"/>
  <c r="L85" i="359"/>
  <c r="L84" i="359"/>
  <c r="L84" i="239"/>
  <c r="L86" i="239"/>
  <c r="L84" i="351"/>
  <c r="L86" i="351"/>
  <c r="L85" i="351"/>
  <c r="L85" i="313"/>
  <c r="L86" i="313"/>
  <c r="L86" i="317"/>
  <c r="L85" i="317"/>
  <c r="L84" i="317"/>
  <c r="L86" i="320"/>
  <c r="L85" i="320"/>
  <c r="L84" i="320"/>
  <c r="L84" i="350"/>
  <c r="L86" i="350"/>
  <c r="L85" i="350"/>
  <c r="L85" i="330"/>
  <c r="L86" i="330"/>
  <c r="N86" i="18"/>
  <c r="N88" i="18" s="1"/>
  <c r="D10" i="5" s="1"/>
  <c r="N86" i="110"/>
  <c r="N88" i="110" s="1"/>
  <c r="D100" i="5" s="1"/>
  <c r="L85" i="318"/>
  <c r="L88" i="181"/>
  <c r="L84" i="145"/>
  <c r="L89" i="186"/>
  <c r="L83" i="192"/>
  <c r="L85" i="239"/>
  <c r="L89" i="187"/>
  <c r="L84" i="313"/>
  <c r="L84" i="330"/>
  <c r="L84" i="353"/>
  <c r="L84" i="366"/>
  <c r="L86" i="366"/>
  <c r="L84" i="307"/>
  <c r="L86" i="307"/>
  <c r="L85" i="307"/>
  <c r="L82" i="300"/>
  <c r="L84" i="300"/>
  <c r="L83" i="300"/>
  <c r="L85" i="311"/>
  <c r="L86" i="311"/>
  <c r="L85" i="315"/>
  <c r="L86" i="315"/>
  <c r="L85" i="319"/>
  <c r="L86" i="319"/>
  <c r="L86" i="352"/>
  <c r="L84" i="352"/>
  <c r="L85" i="352"/>
  <c r="N87" i="241"/>
  <c r="N89" i="241" s="1"/>
  <c r="D201" i="5" s="1"/>
  <c r="L94" i="246"/>
  <c r="L95" i="246"/>
  <c r="L96" i="246"/>
  <c r="N88" i="232"/>
  <c r="N90" i="232" s="1"/>
  <c r="D192" i="5" s="1"/>
  <c r="N86" i="125"/>
  <c r="N88" i="125" s="1"/>
  <c r="D115" i="5" s="1"/>
  <c r="N86" i="225"/>
  <c r="N88" i="225" s="1"/>
  <c r="D186" i="5" s="1"/>
  <c r="L91" i="220"/>
  <c r="L93" i="220"/>
  <c r="N86" i="213"/>
  <c r="N88" i="213" s="1"/>
  <c r="D175" i="5" s="1"/>
  <c r="L82" i="192"/>
  <c r="L90" i="186"/>
  <c r="L85" i="146"/>
  <c r="L83" i="146"/>
  <c r="L84" i="146"/>
  <c r="L87" i="164"/>
  <c r="L89" i="164"/>
  <c r="L88" i="164"/>
  <c r="N86" i="56"/>
  <c r="N88" i="56" s="1"/>
  <c r="D48" i="5" s="1"/>
  <c r="N86" i="70"/>
  <c r="N88" i="70" s="1"/>
  <c r="D61" i="5" s="1"/>
  <c r="N86" i="76"/>
  <c r="N88" i="76" s="1"/>
  <c r="D67" i="5" s="1"/>
  <c r="N86" i="116"/>
  <c r="N88" i="116" s="1"/>
  <c r="D105" i="5" s="1"/>
  <c r="N86" i="115"/>
  <c r="N88" i="115" s="1"/>
  <c r="D106" i="5" s="1"/>
  <c r="N91" i="282"/>
  <c r="N93" i="282" s="1"/>
  <c r="D239" i="5" s="1"/>
  <c r="N87" i="363"/>
  <c r="N89" i="363" s="1"/>
  <c r="D313" i="5" s="1"/>
  <c r="N87" i="364"/>
  <c r="N89" i="364" s="1"/>
  <c r="D314" i="5" s="1"/>
  <c r="N86" i="69"/>
  <c r="N88" i="69" s="1"/>
  <c r="D60" i="5" s="1"/>
  <c r="N86" i="73"/>
  <c r="N88" i="73" s="1"/>
  <c r="D64" i="5" s="1"/>
  <c r="N87" i="354"/>
  <c r="N89" i="354" s="1"/>
  <c r="D306" i="5" s="1"/>
  <c r="N86" i="38"/>
  <c r="N88" i="38" s="1"/>
  <c r="D29" i="5" s="1"/>
  <c r="N86" i="15"/>
  <c r="N88" i="15" s="1"/>
  <c r="D7" i="5" s="1"/>
  <c r="L83" i="12"/>
  <c r="L84" i="12"/>
  <c r="N86" i="149" l="1"/>
  <c r="N88" i="149" s="1"/>
  <c r="D135" i="5" s="1"/>
  <c r="N87" i="365"/>
  <c r="N89" i="365" s="1"/>
  <c r="D315" i="5" s="1"/>
  <c r="N91" i="249"/>
  <c r="N93" i="249" s="1"/>
  <c r="D209" i="5" s="1"/>
  <c r="N90" i="217"/>
  <c r="N92" i="217" s="1"/>
  <c r="D179" i="5" s="1"/>
  <c r="N86" i="29"/>
  <c r="N88" i="29" s="1"/>
  <c r="D21" i="5" s="1"/>
  <c r="N86" i="33"/>
  <c r="N88" i="33" s="1"/>
  <c r="D25" i="5" s="1"/>
  <c r="N87" i="235"/>
  <c r="N89" i="235" s="1"/>
  <c r="D195" i="5" s="1"/>
  <c r="N87" i="238"/>
  <c r="N89" i="238" s="1"/>
  <c r="D198" i="5" s="1"/>
  <c r="L83" i="285"/>
  <c r="L89" i="189"/>
  <c r="N90" i="189" s="1"/>
  <c r="N92" i="189" s="1"/>
  <c r="D169" i="5" s="1"/>
  <c r="L89" i="157"/>
  <c r="N86" i="9"/>
  <c r="N88" i="9" s="1"/>
  <c r="D4" i="5" s="1"/>
  <c r="N91" i="268"/>
  <c r="N93" i="268" s="1"/>
  <c r="D227" i="5" s="1"/>
  <c r="N87" i="295"/>
  <c r="N89" i="295" s="1"/>
  <c r="D251" i="5" s="1"/>
  <c r="N86" i="96"/>
  <c r="N88" i="96" s="1"/>
  <c r="D86" i="5" s="1"/>
  <c r="N86" i="214"/>
  <c r="N88" i="214" s="1"/>
  <c r="D176" i="5" s="1"/>
  <c r="N87" i="353"/>
  <c r="N89" i="353" s="1"/>
  <c r="D305" i="5" s="1"/>
  <c r="L85" i="60"/>
  <c r="N86" i="60" s="1"/>
  <c r="N88" i="60" s="1"/>
  <c r="D51" i="5" s="1"/>
  <c r="L80" i="228"/>
  <c r="N85" i="291"/>
  <c r="N87" i="291" s="1"/>
  <c r="D247" i="5" s="1"/>
  <c r="L81" i="228"/>
  <c r="N86" i="98"/>
  <c r="N88" i="98" s="1"/>
  <c r="D88" i="5" s="1"/>
  <c r="N86" i="79"/>
  <c r="N88" i="79" s="1"/>
  <c r="D70" i="5" s="1"/>
  <c r="N86" i="107"/>
  <c r="N88" i="107" s="1"/>
  <c r="D97" i="5" s="1"/>
  <c r="N87" i="296"/>
  <c r="N89" i="296" s="1"/>
  <c r="D252" i="5" s="1"/>
  <c r="N87" i="259"/>
  <c r="N89" i="259" s="1"/>
  <c r="D218" i="5" s="1"/>
  <c r="N86" i="234"/>
  <c r="N88" i="234" s="1"/>
  <c r="D194" i="5" s="1"/>
  <c r="N88" i="270"/>
  <c r="N90" i="270" s="1"/>
  <c r="D228" i="5" s="1"/>
  <c r="N87" i="237"/>
  <c r="N89" i="237" s="1"/>
  <c r="D197" i="5" s="1"/>
  <c r="N87" i="236"/>
  <c r="N89" i="236" s="1"/>
  <c r="D196" i="5" s="1"/>
  <c r="N87" i="334"/>
  <c r="N89" i="334" s="1"/>
  <c r="D288" i="5" s="1"/>
  <c r="N87" i="294"/>
  <c r="N89" i="294" s="1"/>
  <c r="D250" i="5" s="1"/>
  <c r="L88" i="162"/>
  <c r="L89" i="162"/>
  <c r="L90" i="162"/>
  <c r="N86" i="35"/>
  <c r="N88" i="35" s="1"/>
  <c r="D37" i="5" s="1"/>
  <c r="N86" i="36"/>
  <c r="N88" i="36" s="1"/>
  <c r="D27" i="5" s="1"/>
  <c r="L87" i="172"/>
  <c r="N87" i="261"/>
  <c r="N89" i="261" s="1"/>
  <c r="D220" i="5" s="1"/>
  <c r="N85" i="297"/>
  <c r="N87" i="297" s="1"/>
  <c r="D253" i="5" s="1"/>
  <c r="N88" i="271"/>
  <c r="N90" i="271" s="1"/>
  <c r="D229" i="5" s="1"/>
  <c r="N86" i="91"/>
  <c r="N88" i="91" s="1"/>
  <c r="D82" i="5" s="1"/>
  <c r="N85" i="292"/>
  <c r="N87" i="292" s="1"/>
  <c r="D248" i="5" s="1"/>
  <c r="L89" i="172"/>
  <c r="N90" i="172" s="1"/>
  <c r="N92" i="172" s="1"/>
  <c r="D153" i="5" s="1"/>
  <c r="L89" i="158"/>
  <c r="N82" i="228"/>
  <c r="N84" i="228" s="1"/>
  <c r="D189" i="5" s="1"/>
  <c r="N85" i="190"/>
  <c r="N87" i="190" s="1"/>
  <c r="D170" i="5" s="1"/>
  <c r="N86" i="84"/>
  <c r="N88" i="84" s="1"/>
  <c r="D75" i="5" s="1"/>
  <c r="N86" i="139"/>
  <c r="N88" i="139" s="1"/>
  <c r="D130" i="5" s="1"/>
  <c r="N86" i="85"/>
  <c r="N88" i="85" s="1"/>
  <c r="D76" i="5" s="1"/>
  <c r="N85" i="290"/>
  <c r="N87" i="290" s="1"/>
  <c r="D246" i="5" s="1"/>
  <c r="N91" i="154"/>
  <c r="N93" i="154" s="1"/>
  <c r="D143" i="5" s="1"/>
  <c r="N86" i="243"/>
  <c r="N88" i="243" s="1"/>
  <c r="D203" i="5" s="1"/>
  <c r="L88" i="182"/>
  <c r="L90" i="182"/>
  <c r="N86" i="94"/>
  <c r="N88" i="94" s="1"/>
  <c r="D84" i="5" s="1"/>
  <c r="N91" i="244"/>
  <c r="N93" i="244" s="1"/>
  <c r="D204" i="5" s="1"/>
  <c r="N86" i="106"/>
  <c r="N88" i="106" s="1"/>
  <c r="D96" i="5" s="1"/>
  <c r="N87" i="265"/>
  <c r="N89" i="265" s="1"/>
  <c r="D224" i="5" s="1"/>
  <c r="N86" i="212"/>
  <c r="N88" i="212" s="1"/>
  <c r="D174" i="5" s="1"/>
  <c r="L88" i="158"/>
  <c r="N87" i="233"/>
  <c r="N89" i="233" s="1"/>
  <c r="D193" i="5" s="1"/>
  <c r="N86" i="97"/>
  <c r="N88" i="97" s="1"/>
  <c r="D87" i="5" s="1"/>
  <c r="N86" i="87"/>
  <c r="N88" i="87" s="1"/>
  <c r="N91" i="158"/>
  <c r="N93" i="158" s="1"/>
  <c r="D146" i="5" s="1"/>
  <c r="N93" i="245"/>
  <c r="N95" i="245" s="1"/>
  <c r="D205" i="5" s="1"/>
  <c r="N87" i="312"/>
  <c r="N89" i="312" s="1"/>
  <c r="D268" i="5" s="1"/>
  <c r="L86" i="150"/>
  <c r="L85" i="150"/>
  <c r="N86" i="144"/>
  <c r="N88" i="144" s="1"/>
  <c r="D140" i="5" s="1"/>
  <c r="N90" i="180"/>
  <c r="N92" i="180" s="1"/>
  <c r="D159" i="5" s="1"/>
  <c r="N86" i="86"/>
  <c r="N88" i="86" s="1"/>
  <c r="D77" i="5" s="1"/>
  <c r="N86" i="108"/>
  <c r="N88" i="108" s="1"/>
  <c r="D98" i="5" s="1"/>
  <c r="N85" i="309"/>
  <c r="N87" i="309" s="1"/>
  <c r="D265" i="5" s="1"/>
  <c r="N90" i="160"/>
  <c r="N92" i="160" s="1"/>
  <c r="D147" i="5" s="1"/>
  <c r="N91" i="176"/>
  <c r="N93" i="176" s="1"/>
  <c r="D155" i="5" s="1"/>
  <c r="N86" i="145"/>
  <c r="N88" i="145" s="1"/>
  <c r="D139" i="5" s="1"/>
  <c r="N86" i="136"/>
  <c r="N88" i="136" s="1"/>
  <c r="D127" i="5" s="1"/>
  <c r="N86" i="82"/>
  <c r="N88" i="82" s="1"/>
  <c r="D73" i="5" s="1"/>
  <c r="N93" i="207"/>
  <c r="N95" i="207" s="1"/>
  <c r="D183" i="5" s="1"/>
  <c r="N86" i="81"/>
  <c r="N88" i="81" s="1"/>
  <c r="D72" i="5" s="1"/>
  <c r="L89" i="168"/>
  <c r="N86" i="242"/>
  <c r="N88" i="242" s="1"/>
  <c r="D202" i="5" s="1"/>
  <c r="N86" i="61"/>
  <c r="N88" i="61" s="1"/>
  <c r="D52" i="5" s="1"/>
  <c r="N86" i="134"/>
  <c r="N88" i="134" s="1"/>
  <c r="D125" i="5" s="1"/>
  <c r="N88" i="273"/>
  <c r="N90" i="273" s="1"/>
  <c r="D231" i="5" s="1"/>
  <c r="N90" i="174"/>
  <c r="N92" i="174" s="1"/>
  <c r="D154" i="5" s="1"/>
  <c r="N86" i="143"/>
  <c r="N88" i="143" s="1"/>
  <c r="D141" i="5" s="1"/>
  <c r="N91" i="266"/>
  <c r="N93" i="266" s="1"/>
  <c r="D225" i="5" s="1"/>
  <c r="N85" i="299"/>
  <c r="N87" i="299" s="1"/>
  <c r="D255" i="5" s="1"/>
  <c r="N88" i="272"/>
  <c r="N90" i="272" s="1"/>
  <c r="D230" i="5" s="1"/>
  <c r="N96" i="252"/>
  <c r="N98" i="252" s="1"/>
  <c r="D212" i="5" s="1"/>
  <c r="N85" i="293"/>
  <c r="N87" i="293" s="1"/>
  <c r="D249" i="5" s="1"/>
  <c r="N91" i="186"/>
  <c r="N93" i="186" s="1"/>
  <c r="D166" i="5" s="1"/>
  <c r="N93" i="165"/>
  <c r="N95" i="165" s="1"/>
  <c r="D150" i="5" s="1"/>
  <c r="N91" i="267"/>
  <c r="N93" i="267" s="1"/>
  <c r="D226" i="5" s="1"/>
  <c r="N87" i="247"/>
  <c r="N89" i="247" s="1"/>
  <c r="D207" i="5" s="1"/>
  <c r="N85" i="191"/>
  <c r="N87" i="191" s="1"/>
  <c r="D171" i="5" s="1"/>
  <c r="N86" i="89"/>
  <c r="N88" i="89" s="1"/>
  <c r="D80" i="5" s="1"/>
  <c r="N91" i="155"/>
  <c r="N93" i="155" s="1"/>
  <c r="D144" i="5" s="1"/>
  <c r="N91" i="185"/>
  <c r="N93" i="185" s="1"/>
  <c r="D165" i="5" s="1"/>
  <c r="N87" i="257"/>
  <c r="N89" i="257" s="1"/>
  <c r="D216" i="5" s="1"/>
  <c r="N90" i="177"/>
  <c r="N92" i="177" s="1"/>
  <c r="N85" i="133"/>
  <c r="N87" i="133" s="1"/>
  <c r="D124" i="5" s="1"/>
  <c r="N86" i="137"/>
  <c r="N88" i="137" s="1"/>
  <c r="D128" i="5" s="1"/>
  <c r="N86" i="90"/>
  <c r="N88" i="90" s="1"/>
  <c r="D81" i="5" s="1"/>
  <c r="L88" i="168"/>
  <c r="N87" i="258"/>
  <c r="N89" i="258" s="1"/>
  <c r="D217" i="5" s="1"/>
  <c r="N85" i="301"/>
  <c r="N87" i="301" s="1"/>
  <c r="D258" i="5" s="1"/>
  <c r="N83" i="229"/>
  <c r="N85" i="229" s="1"/>
  <c r="D190" i="5" s="1"/>
  <c r="N90" i="183"/>
  <c r="N92" i="183" s="1"/>
  <c r="D163" i="5" s="1"/>
  <c r="N86" i="40"/>
  <c r="N88" i="40" s="1"/>
  <c r="D31" i="5" s="1"/>
  <c r="N86" i="45"/>
  <c r="N88" i="45" s="1"/>
  <c r="D36" i="5" s="1"/>
  <c r="N85" i="283"/>
  <c r="N87" i="283" s="1"/>
  <c r="D240" i="5" s="1"/>
  <c r="N87" i="263"/>
  <c r="N89" i="263" s="1"/>
  <c r="D222" i="5" s="1"/>
  <c r="N86" i="101"/>
  <c r="N88" i="101" s="1"/>
  <c r="D91" i="5" s="1"/>
  <c r="N91" i="187"/>
  <c r="N93" i="187" s="1"/>
  <c r="D168" i="5" s="1"/>
  <c r="N90" i="188"/>
  <c r="N92" i="188" s="1"/>
  <c r="D167" i="5" s="1"/>
  <c r="N90" i="184"/>
  <c r="N92" i="184" s="1"/>
  <c r="D164" i="5" s="1"/>
  <c r="N91" i="178"/>
  <c r="N93" i="178" s="1"/>
  <c r="D157" i="5" s="1"/>
  <c r="N91" i="171"/>
  <c r="N93" i="171" s="1"/>
  <c r="D156" i="5" s="1"/>
  <c r="N91" i="170"/>
  <c r="N93" i="170" s="1"/>
  <c r="D152" i="5" s="1"/>
  <c r="N91" i="157"/>
  <c r="N93" i="157" s="1"/>
  <c r="D145" i="5" s="1"/>
  <c r="N86" i="95"/>
  <c r="N88" i="95" s="1"/>
  <c r="D85" i="5" s="1"/>
  <c r="N86" i="17"/>
  <c r="N88" i="17" s="1"/>
  <c r="D9" i="5" s="1"/>
  <c r="N86" i="141"/>
  <c r="N88" i="141" s="1"/>
  <c r="D133" i="5" s="1"/>
  <c r="N93" i="279"/>
  <c r="N95" i="279" s="1"/>
  <c r="D236" i="5" s="1"/>
  <c r="N86" i="68"/>
  <c r="N88" i="68" s="1"/>
  <c r="D59" i="5" s="1"/>
  <c r="N86" i="23"/>
  <c r="N88" i="23" s="1"/>
  <c r="D15" i="5" s="1"/>
  <c r="N86" i="20"/>
  <c r="N88" i="20" s="1"/>
  <c r="D12" i="5" s="1"/>
  <c r="N90" i="179"/>
  <c r="N92" i="179" s="1"/>
  <c r="D158" i="5" s="1"/>
  <c r="N87" i="329"/>
  <c r="N89" i="329" s="1"/>
  <c r="D283" i="5" s="1"/>
  <c r="N87" i="362"/>
  <c r="N89" i="362" s="1"/>
  <c r="D312" i="5" s="1"/>
  <c r="N87" i="318"/>
  <c r="N89" i="318" s="1"/>
  <c r="D274" i="5" s="1"/>
  <c r="N85" i="287"/>
  <c r="N87" i="287" s="1"/>
  <c r="D244" i="5" s="1"/>
  <c r="N85" i="310"/>
  <c r="N87" i="310" s="1"/>
  <c r="D266" i="5" s="1"/>
  <c r="N91" i="248"/>
  <c r="N93" i="248" s="1"/>
  <c r="D208" i="5" s="1"/>
  <c r="N86" i="148"/>
  <c r="N88" i="148" s="1"/>
  <c r="D136" i="5" s="1"/>
  <c r="N87" i="345"/>
  <c r="N89" i="345" s="1"/>
  <c r="D298" i="5" s="1"/>
  <c r="N87" i="193"/>
  <c r="N89" i="193" s="1"/>
  <c r="D173" i="5" s="1"/>
  <c r="N87" i="314"/>
  <c r="N89" i="314" s="1"/>
  <c r="D270" i="5" s="1"/>
  <c r="N85" i="192"/>
  <c r="N87" i="192" s="1"/>
  <c r="D172" i="5" s="1"/>
  <c r="N87" i="313"/>
  <c r="N89" i="313" s="1"/>
  <c r="D269" i="5" s="1"/>
  <c r="N90" i="181"/>
  <c r="N92" i="181" s="1"/>
  <c r="D161" i="5" s="1"/>
  <c r="N91" i="280"/>
  <c r="N93" i="280" s="1"/>
  <c r="D237" i="5" s="1"/>
  <c r="N87" i="337"/>
  <c r="N89" i="337" s="1"/>
  <c r="D291" i="5" s="1"/>
  <c r="N86" i="44"/>
  <c r="N88" i="44" s="1"/>
  <c r="D35" i="5" s="1"/>
  <c r="N86" i="54"/>
  <c r="N88" i="54" s="1"/>
  <c r="D46" i="5" s="1"/>
  <c r="N86" i="66"/>
  <c r="N88" i="66" s="1"/>
  <c r="D57" i="5" s="1"/>
  <c r="N87" i="319"/>
  <c r="N89" i="319" s="1"/>
  <c r="D275" i="5" s="1"/>
  <c r="N87" i="315"/>
  <c r="N89" i="315" s="1"/>
  <c r="D271" i="5" s="1"/>
  <c r="N87" i="311"/>
  <c r="N89" i="311" s="1"/>
  <c r="D267" i="5" s="1"/>
  <c r="N87" i="307"/>
  <c r="N89" i="307" s="1"/>
  <c r="D263" i="5" s="1"/>
  <c r="N87" i="366"/>
  <c r="N89" i="366" s="1"/>
  <c r="D316" i="5" s="1"/>
  <c r="N87" i="317"/>
  <c r="N89" i="317" s="1"/>
  <c r="D273" i="5" s="1"/>
  <c r="N87" i="359"/>
  <c r="N89" i="359" s="1"/>
  <c r="D310" i="5" s="1"/>
  <c r="N87" i="355"/>
  <c r="N89" i="355" s="1"/>
  <c r="D307" i="5" s="1"/>
  <c r="N87" i="316"/>
  <c r="N89" i="316" s="1"/>
  <c r="D272" i="5" s="1"/>
  <c r="N86" i="71"/>
  <c r="N88" i="71" s="1"/>
  <c r="D62" i="5" s="1"/>
  <c r="N85" i="285"/>
  <c r="N87" i="285" s="1"/>
  <c r="D242" i="5" s="1"/>
  <c r="N88" i="48"/>
  <c r="N90" i="48" s="1"/>
  <c r="D40" i="5" s="1"/>
  <c r="N87" i="350"/>
  <c r="N89" i="350" s="1"/>
  <c r="D302" i="5" s="1"/>
  <c r="N87" i="357"/>
  <c r="N89" i="357" s="1"/>
  <c r="D309" i="5" s="1"/>
  <c r="N87" i="352"/>
  <c r="N89" i="352" s="1"/>
  <c r="D304" i="5" s="1"/>
  <c r="N85" i="300"/>
  <c r="N87" i="300" s="1"/>
  <c r="D256" i="5" s="1"/>
  <c r="N87" i="330"/>
  <c r="N89" i="330" s="1"/>
  <c r="D284" i="5" s="1"/>
  <c r="N87" i="320"/>
  <c r="N89" i="320" s="1"/>
  <c r="D276" i="5" s="1"/>
  <c r="N87" i="351"/>
  <c r="N89" i="351" s="1"/>
  <c r="D303" i="5" s="1"/>
  <c r="N87" i="239"/>
  <c r="N89" i="239" s="1"/>
  <c r="D199" i="5" s="1"/>
  <c r="N87" i="344"/>
  <c r="N89" i="344" s="1"/>
  <c r="D297" i="5" s="1"/>
  <c r="N87" i="331"/>
  <c r="N89" i="331" s="1"/>
  <c r="D285" i="5" s="1"/>
  <c r="N87" i="335"/>
  <c r="N89" i="335" s="1"/>
  <c r="D289" i="5" s="1"/>
  <c r="N97" i="246"/>
  <c r="N99" i="246" s="1"/>
  <c r="D206" i="5" s="1"/>
  <c r="N94" i="220"/>
  <c r="N96" i="220" s="1"/>
  <c r="D182" i="5" s="1"/>
  <c r="N90" i="164"/>
  <c r="N92" i="164" s="1"/>
  <c r="D149" i="5" s="1"/>
  <c r="N86" i="146"/>
  <c r="N88" i="146" s="1"/>
  <c r="D138" i="5" s="1"/>
  <c r="D160" i="5"/>
  <c r="N86" i="12"/>
  <c r="N88" i="12" s="1"/>
  <c r="D5" i="5" s="1"/>
  <c r="N91" i="162" l="1"/>
  <c r="N93" i="162" s="1"/>
  <c r="D148" i="5" s="1"/>
  <c r="N91" i="182"/>
  <c r="N93" i="182" s="1"/>
  <c r="D162" i="5" s="1"/>
  <c r="N91" i="168"/>
  <c r="N93" i="168" s="1"/>
  <c r="D151" i="5" s="1"/>
  <c r="N87" i="150"/>
  <c r="N89" i="150" s="1"/>
  <c r="D142" i="5" s="1"/>
  <c r="D78" i="5"/>
  <c r="D257" i="5"/>
</calcChain>
</file>

<file path=xl/sharedStrings.xml><?xml version="1.0" encoding="utf-8"?>
<sst xmlns="http://schemas.openxmlformats.org/spreadsheetml/2006/main" count="38556" uniqueCount="2344">
  <si>
    <t>A0010010</t>
  </si>
  <si>
    <t>Cadenero</t>
  </si>
  <si>
    <t>A0010083</t>
  </si>
  <si>
    <t>Soldador (2)</t>
  </si>
  <si>
    <t>A0020010</t>
  </si>
  <si>
    <t>Inspector de fabricación y montaje</t>
  </si>
  <si>
    <t>A0030010</t>
  </si>
  <si>
    <t>A0030020</t>
  </si>
  <si>
    <t>Obrero (2)</t>
  </si>
  <si>
    <t>A0030030</t>
  </si>
  <si>
    <t>Obrero (3)</t>
  </si>
  <si>
    <t>A0030040</t>
  </si>
  <si>
    <t>Obrero (4)</t>
  </si>
  <si>
    <t>A0030050</t>
  </si>
  <si>
    <t>Obrero (5)</t>
  </si>
  <si>
    <t>A0030060</t>
  </si>
  <si>
    <t>Obrero (6)</t>
  </si>
  <si>
    <t>A0030070</t>
  </si>
  <si>
    <t>Obrero (7)</t>
  </si>
  <si>
    <t>A0030080</t>
  </si>
  <si>
    <t>Obrero (8)</t>
  </si>
  <si>
    <t>A0030090</t>
  </si>
  <si>
    <t>Obrero (9)</t>
  </si>
  <si>
    <t>A0030100</t>
  </si>
  <si>
    <t>Obrero (10)</t>
  </si>
  <si>
    <t>A0030110</t>
  </si>
  <si>
    <t>Obreros de izado (2)</t>
  </si>
  <si>
    <t>A0030120</t>
  </si>
  <si>
    <t>Obreros de incado (2)</t>
  </si>
  <si>
    <t>A0040001</t>
  </si>
  <si>
    <t>A0040010</t>
  </si>
  <si>
    <t>Oficial</t>
  </si>
  <si>
    <t>A0040020</t>
  </si>
  <si>
    <t>Oficial (2)</t>
  </si>
  <si>
    <t>A0040030</t>
  </si>
  <si>
    <t>Oficial (3)</t>
  </si>
  <si>
    <t>A0041000</t>
  </si>
  <si>
    <t>Oficial experto en desmontaje</t>
  </si>
  <si>
    <t>A0041001</t>
  </si>
  <si>
    <t>Oficial experto en explosivos</t>
  </si>
  <si>
    <t>A0041002</t>
  </si>
  <si>
    <t>A0041004</t>
  </si>
  <si>
    <t>Cuadrilla de Un Oficial y (2) Obreros.</t>
  </si>
  <si>
    <t>A0041006</t>
  </si>
  <si>
    <t>Cuadrilla de un oficial y (4) Obreros.</t>
  </si>
  <si>
    <t>A0041008</t>
  </si>
  <si>
    <t>A0050010</t>
  </si>
  <si>
    <t>Paletero</t>
  </si>
  <si>
    <t>A0050020</t>
  </si>
  <si>
    <t>Paletero (2)</t>
  </si>
  <si>
    <t>A0060010</t>
  </si>
  <si>
    <t>Perforador</t>
  </si>
  <si>
    <t>A0070010</t>
  </si>
  <si>
    <t>Rastrillero</t>
  </si>
  <si>
    <t>A0070020</t>
  </si>
  <si>
    <t>Rastrilleros (2)</t>
  </si>
  <si>
    <t>A0080010</t>
  </si>
  <si>
    <t>Soldador</t>
  </si>
  <si>
    <t>A0080012</t>
  </si>
  <si>
    <t>Soldador 1A</t>
  </si>
  <si>
    <t>A0090010</t>
  </si>
  <si>
    <t>Topógrafo</t>
  </si>
  <si>
    <t>A0100010</t>
  </si>
  <si>
    <t>Cuadrilla de desmontaje (10 personas)</t>
  </si>
  <si>
    <t>A0100020</t>
  </si>
  <si>
    <t>Ingeniero supervisor</t>
  </si>
  <si>
    <t>A0100030</t>
  </si>
  <si>
    <t>Maestro</t>
  </si>
  <si>
    <t>A0100040</t>
  </si>
  <si>
    <t>Perforador + Ayudante1 + Ayudante2</t>
  </si>
  <si>
    <t>A0100050</t>
  </si>
  <si>
    <t>Oficial + 3 Ayudantes (armado e inyección de anclajes)</t>
  </si>
  <si>
    <t>A0100060</t>
  </si>
  <si>
    <t>Obrero (prueba de carga)</t>
  </si>
  <si>
    <t>A0100069</t>
  </si>
  <si>
    <t>Ingeniero de Montaje y Prueba Pilote (1)</t>
  </si>
  <si>
    <t>A0100070</t>
  </si>
  <si>
    <t>Ingeniero de montaje y prueba</t>
  </si>
  <si>
    <t>A0100071</t>
  </si>
  <si>
    <t xml:space="preserve">Ingeniero Geotecnista </t>
  </si>
  <si>
    <t>A0100080</t>
  </si>
  <si>
    <t>Ingeniero supervisor y director de prueba</t>
  </si>
  <si>
    <t>A0100081</t>
  </si>
  <si>
    <t>Ingeniero Supervisor y Director de Prueba Pilote</t>
  </si>
  <si>
    <t>A0100082</t>
  </si>
  <si>
    <t>Ingeniero Especialista prueba de  integridad</t>
  </si>
  <si>
    <t>A0100090</t>
  </si>
  <si>
    <t>Soldador experto en montaje y pruebas</t>
  </si>
  <si>
    <t>A0100091</t>
  </si>
  <si>
    <t>A0100092</t>
  </si>
  <si>
    <t>Operador prueba de integridad</t>
  </si>
  <si>
    <t>A0100100</t>
  </si>
  <si>
    <t>u</t>
  </si>
  <si>
    <t>Viáticos ingeniero y director</t>
  </si>
  <si>
    <t>A0100110</t>
  </si>
  <si>
    <t>Viáticos soldadores</t>
  </si>
  <si>
    <t>A0100120</t>
  </si>
  <si>
    <t>Estudios, análisis e informes</t>
  </si>
  <si>
    <t>A0100130</t>
  </si>
  <si>
    <t>Armador</t>
  </si>
  <si>
    <t>A0100140</t>
  </si>
  <si>
    <t>Cortador</t>
  </si>
  <si>
    <t>A0100150</t>
  </si>
  <si>
    <t>Ayudante</t>
  </si>
  <si>
    <t>A0100160</t>
  </si>
  <si>
    <t>Inspector</t>
  </si>
  <si>
    <t>A0100170</t>
  </si>
  <si>
    <t>Dibujante</t>
  </si>
  <si>
    <t>A0100180</t>
  </si>
  <si>
    <t>Cuadrilla de fabricación</t>
  </si>
  <si>
    <t>EQUIPOS</t>
  </si>
  <si>
    <t>EQUIPOS VARIOS</t>
  </si>
  <si>
    <t>C0010010</t>
  </si>
  <si>
    <t>h</t>
  </si>
  <si>
    <t xml:space="preserve">Aspersor manual
</t>
  </si>
  <si>
    <t>C0010011</t>
  </si>
  <si>
    <t>Andamiaje para Aplicar la Carga (Equipos Sustituto de la Tara)</t>
  </si>
  <si>
    <t>C0010020</t>
  </si>
  <si>
    <t xml:space="preserve">Barredora mecánica de cepillo de 3658 mm ; 6 m3 </t>
  </si>
  <si>
    <t>C0010030</t>
  </si>
  <si>
    <t xml:space="preserve">Bomba de concreto, Producción: 30 m3/h, POTENCIA: 67 HP, MAX PRESION DE CONCRETO: 1150 PSI
</t>
  </si>
  <si>
    <t>C0010034</t>
  </si>
  <si>
    <t>Bomba eléctrica para accionar la celda</t>
  </si>
  <si>
    <t>C0010040</t>
  </si>
  <si>
    <t>Bomba de inyección de lechada</t>
  </si>
  <si>
    <t>C0010050</t>
  </si>
  <si>
    <t>Bomba para gato de tensionamiento</t>
  </si>
  <si>
    <t>C0010051</t>
  </si>
  <si>
    <t xml:space="preserve">Buldozer, Potencia al volante de 80 HP, motor de 2400 RPM, longitud de hoja 3,99m, </t>
  </si>
  <si>
    <t>C0010052</t>
  </si>
  <si>
    <t xml:space="preserve">Buldozer, Potencia al volante de 140 HP, motor de 2200 RPM, longitud de hoja 4,80m. </t>
  </si>
  <si>
    <t>C0010053</t>
  </si>
  <si>
    <t xml:space="preserve">Buldozer Potencia al volante de 305 HP, motor de 2100 RPM, longitud de hoja 6,39m. </t>
  </si>
  <si>
    <t>C0010090</t>
  </si>
  <si>
    <t>Calentador a gas</t>
  </si>
  <si>
    <t>C0010100</t>
  </si>
  <si>
    <t>C0010110</t>
  </si>
  <si>
    <t>Camión de Slurry</t>
  </si>
  <si>
    <t>C0010120</t>
  </si>
  <si>
    <t>Camioneta D-300</t>
  </si>
  <si>
    <t>C0010123</t>
  </si>
  <si>
    <t>g</t>
  </si>
  <si>
    <t>Camisa para Pilote D=1.20m</t>
  </si>
  <si>
    <t>C0010124</t>
  </si>
  <si>
    <t>m</t>
  </si>
  <si>
    <t>Camisa</t>
  </si>
  <si>
    <t>C0010125</t>
  </si>
  <si>
    <t>Camabaja</t>
  </si>
  <si>
    <t>C0010130</t>
  </si>
  <si>
    <t>Cargador : Potencia en el volante 110 hp, Clasificación de RPM del motor 2300.</t>
  </si>
  <si>
    <t>C0010140</t>
  </si>
  <si>
    <t>Cargador : Potencia en el volante 125 hp, Clasificación de RPM del motor 2300.</t>
  </si>
  <si>
    <t>C0010150</t>
  </si>
  <si>
    <t xml:space="preserve">Carrotanque de agua(1000 Galones) </t>
  </si>
  <si>
    <t>C0010160</t>
  </si>
  <si>
    <t>Carrotanque Irrigador de asfalto, 1000 GALONES DE CAPACIDAD</t>
  </si>
  <si>
    <t>C0010170</t>
  </si>
  <si>
    <t>Cizalla manual de 90 cm.</t>
  </si>
  <si>
    <t>C0010180</t>
  </si>
  <si>
    <t>Vibrocompactador, tipo benitìn, de peso 700 kg a 1.5 toneladas</t>
  </si>
  <si>
    <t>C0010190</t>
  </si>
  <si>
    <t>COMPACTADOR MANUAL VIBRATORIO (RANA) con motor de 6 HP</t>
  </si>
  <si>
    <t>C0010200</t>
  </si>
  <si>
    <t>Compactador manual (SALTARIN) Peso de operación (Kg.) 52, Fuerza de impacto por golpe (KN) 12.</t>
  </si>
  <si>
    <t>C0010210</t>
  </si>
  <si>
    <t>Compactador manual de rodillo</t>
  </si>
  <si>
    <t>C0010211</t>
  </si>
  <si>
    <t>Compactador de Rodillo POTENCIA: 99HP, PESO: 8 ton</t>
  </si>
  <si>
    <t>C0010212</t>
  </si>
  <si>
    <t>Compactador tipo  POTENCIA: 105 HP, PESO: 6 ton</t>
  </si>
  <si>
    <t>C0010213</t>
  </si>
  <si>
    <t>C0010220</t>
  </si>
  <si>
    <t xml:space="preserve">Compactador manual vibratorio (CANGURO) (Apisonadores)
</t>
  </si>
  <si>
    <t>C0010230</t>
  </si>
  <si>
    <t>C0010240</t>
  </si>
  <si>
    <t>Compactador vibratorio tipo DD-20</t>
  </si>
  <si>
    <t>C0010250</t>
  </si>
  <si>
    <t xml:space="preserve">Compresor (barrido y soplado)
</t>
  </si>
  <si>
    <t>C0010260</t>
  </si>
  <si>
    <t xml:space="preserve">Compresor 80 HP, con martillo.
</t>
  </si>
  <si>
    <t>C0010270</t>
  </si>
  <si>
    <t>Compresor 120 HP, con martillo.</t>
  </si>
  <si>
    <t>C0010280</t>
  </si>
  <si>
    <t xml:space="preserve">Compresor para penetrar roca
</t>
  </si>
  <si>
    <t>C0010290</t>
  </si>
  <si>
    <t>Cortadora de pavimento, Máxima profundidad de corte: 160 mm. Capacidad de disco: desde 12´´ hasta 18´´ de diámetro. Peso operacional: 135 kg, 13.5 hp de potencia</t>
  </si>
  <si>
    <t>C0010300</t>
  </si>
  <si>
    <t>Diferencial de 2 ton.</t>
  </si>
  <si>
    <t>C0010301</t>
  </si>
  <si>
    <t>Diferencial</t>
  </si>
  <si>
    <t>C0010310</t>
  </si>
  <si>
    <t>Diferencial de 3 ton</t>
  </si>
  <si>
    <t>C0010314</t>
  </si>
  <si>
    <t>Equipo de acarreo interno</t>
  </si>
  <si>
    <t>C0010320</t>
  </si>
  <si>
    <t>C0010330</t>
  </si>
  <si>
    <t xml:space="preserve">Equipo de oxicorte, Capacidad de corte: hasta 6´´ (152mm) </t>
  </si>
  <si>
    <t>C0010340</t>
  </si>
  <si>
    <t>Equipo de perforación (TRACKDRILL), potencia 40 HP, 2100 golpes / minuto</t>
  </si>
  <si>
    <t>C0010350</t>
  </si>
  <si>
    <t xml:space="preserve">Equipo de pintura (Compresor), Presión máxima de trabajo 3300 psi.
</t>
  </si>
  <si>
    <t>C0010351</t>
  </si>
  <si>
    <t>C0010352</t>
  </si>
  <si>
    <t xml:space="preserve">Equipo de rayos X y/o ultrasonido
</t>
  </si>
  <si>
    <t>C0010360</t>
  </si>
  <si>
    <t xml:space="preserve">Equipo de soldadura 250 AMP
</t>
  </si>
  <si>
    <t>C0010361</t>
  </si>
  <si>
    <t>Equipo de Soldadura</t>
  </si>
  <si>
    <t>C0010370</t>
  </si>
  <si>
    <t>Equipo de soldadura 400</t>
  </si>
  <si>
    <t>C0010380</t>
  </si>
  <si>
    <t>Equipo de soldadura 600</t>
  </si>
  <si>
    <t>C0010381</t>
  </si>
  <si>
    <t>Equipo de Sand Blastin y Pintura COMPRESOR 250cfm a 100 psi. PULMON de 70 gal (250 lt.) para 160 psi</t>
  </si>
  <si>
    <t>C0010382</t>
  </si>
  <si>
    <t>Equipo de oxigeno y soldadura</t>
  </si>
  <si>
    <t>C0010383</t>
  </si>
  <si>
    <t>C0010384</t>
  </si>
  <si>
    <t>Equipo de soldadura y de acetileno (incluye soldadura)</t>
  </si>
  <si>
    <t>C0010390</t>
  </si>
  <si>
    <t>Equipo de topografía</t>
  </si>
  <si>
    <t>C0010394</t>
  </si>
  <si>
    <t>C0010400</t>
  </si>
  <si>
    <t xml:space="preserve">Equipo manual aplicador (bandas sonoras reduce velocidad)
</t>
  </si>
  <si>
    <t>C0010401</t>
  </si>
  <si>
    <t>C0010410</t>
  </si>
  <si>
    <t>Esparcidor de gravilla, Ancho de esparcimiento 3100mm, Velocidad de trabajo 10—20km2/h</t>
  </si>
  <si>
    <t>C0010420</t>
  </si>
  <si>
    <t>C0010430</t>
  </si>
  <si>
    <t>C0010440</t>
  </si>
  <si>
    <t>C0010442</t>
  </si>
  <si>
    <t xml:space="preserve">Formaleta metálica para tubo de 900
</t>
  </si>
  <si>
    <t>C0010443</t>
  </si>
  <si>
    <t>m2</t>
  </si>
  <si>
    <t>C0010450</t>
  </si>
  <si>
    <t xml:space="preserve">Formaleta para camisa de pilote
</t>
  </si>
  <si>
    <t>C0010460</t>
  </si>
  <si>
    <t>Fresadora de pavimento, potencia 255 HP, peso 19 Ton, PROFUNDIDAD DE CORTE 305 mm</t>
  </si>
  <si>
    <t>C0010470</t>
  </si>
  <si>
    <t>Fresadora y recicladora de pavimento, potencia 430 HP, peso 20 Ton</t>
  </si>
  <si>
    <t>C0010480</t>
  </si>
  <si>
    <t>C0010490</t>
  </si>
  <si>
    <t>C0010491</t>
  </si>
  <si>
    <t>C0010500</t>
  </si>
  <si>
    <t>C0010502</t>
  </si>
  <si>
    <t>C0010510</t>
  </si>
  <si>
    <t>C0010511</t>
  </si>
  <si>
    <t>C0010512</t>
  </si>
  <si>
    <t>C0010520</t>
  </si>
  <si>
    <t>C0010530</t>
  </si>
  <si>
    <t>Guadañadora, Cilindraje 41.5 cm3, Longitud del mango 1450 mm, Peso 7.4 kg</t>
  </si>
  <si>
    <t>C0010540</t>
  </si>
  <si>
    <t>Maquina térmica pegatachas</t>
  </si>
  <si>
    <t>C0010541</t>
  </si>
  <si>
    <t>Máquina hidrosembradora</t>
  </si>
  <si>
    <t>C0010544</t>
  </si>
  <si>
    <t>Manómetro cable de acero para bajar la celda</t>
  </si>
  <si>
    <t>C0010550</t>
  </si>
  <si>
    <t>Mezcladora de concreto 1 bulto</t>
  </si>
  <si>
    <t>C0010560</t>
  </si>
  <si>
    <t>Montacargas</t>
  </si>
  <si>
    <t>C0010570</t>
  </si>
  <si>
    <t xml:space="preserve">Motobomba 3 PULGADAS (incluye operario)
</t>
  </si>
  <si>
    <t>C0010580</t>
  </si>
  <si>
    <t xml:space="preserve">Motobomba 4 pulgadas
</t>
  </si>
  <si>
    <t>C0010590</t>
  </si>
  <si>
    <t xml:space="preserve">Motobomba 6´´ diámetro de bombeo de 2 m3/seg
</t>
  </si>
  <si>
    <t>C0010600</t>
  </si>
  <si>
    <t>Motobomba de concreto</t>
  </si>
  <si>
    <t>C0010610</t>
  </si>
  <si>
    <t>Motoniveladora  potencia 215 HP, ancho de cuchilla 4,27 m, peso 18 ton.</t>
  </si>
  <si>
    <t>C0010611</t>
  </si>
  <si>
    <t>Motoniveladora, potencia 140 HP, ancho de cuchilla 3,66 m, peso 11 ton.</t>
  </si>
  <si>
    <t>C0010620</t>
  </si>
  <si>
    <t>Motosierra, 93.6 cm3 - 7.1 HP, 45-90 cm - 7.9 kg</t>
  </si>
  <si>
    <t>C0010621</t>
  </si>
  <si>
    <t>Motosoldador, 300 amperios</t>
  </si>
  <si>
    <t>C0010630</t>
  </si>
  <si>
    <t>Pala auxiliar de piloteadora</t>
  </si>
  <si>
    <t>C0010640</t>
  </si>
  <si>
    <t>C0010650</t>
  </si>
  <si>
    <t>Piloteadora</t>
  </si>
  <si>
    <t>C0010651</t>
  </si>
  <si>
    <t>Piloteadora potencia 250KW, RPM 1800, fuerza elevadora 200KN</t>
  </si>
  <si>
    <t>C0010660</t>
  </si>
  <si>
    <t>Planta de asfalto en caliente</t>
  </si>
  <si>
    <t>C0010670</t>
  </si>
  <si>
    <t>Planta de asfalto en frio</t>
  </si>
  <si>
    <t>C0010680</t>
  </si>
  <si>
    <t xml:space="preserve">Planta eléctrica </t>
  </si>
  <si>
    <t>C0010690</t>
  </si>
  <si>
    <t>Planta trituradora</t>
  </si>
  <si>
    <t>C0010700</t>
  </si>
  <si>
    <t>Pluma capacidad 100 kg</t>
  </si>
  <si>
    <t>C0010704</t>
  </si>
  <si>
    <t>C0010710</t>
  </si>
  <si>
    <t>Pulidora (8500 REV)</t>
  </si>
  <si>
    <t>C0010720</t>
  </si>
  <si>
    <t>Pulvimixer</t>
  </si>
  <si>
    <t>C0010730</t>
  </si>
  <si>
    <t xml:space="preserve">Recicladora, potencia 430HP </t>
  </si>
  <si>
    <t>C0010740</t>
  </si>
  <si>
    <t>Regla vibratoria, de longitud de 3 a 5 m, motor de 3600 rpm, potencia 6 HP</t>
  </si>
  <si>
    <t>C0010750</t>
  </si>
  <si>
    <t>Retrocargador, pala de 1,1 m3 de capacidad, profundidad de excavación de 4.400 mm y una altura de 5.680 mm</t>
  </si>
  <si>
    <t>C0010760</t>
  </si>
  <si>
    <t xml:space="preserve">Retrocargador CAT 510 </t>
  </si>
  <si>
    <t>C0010765</t>
  </si>
  <si>
    <t>Retroexcavadora, Potencia en el Volante 78 HP 2200 RPM</t>
  </si>
  <si>
    <t>C0010770</t>
  </si>
  <si>
    <t>C0010780</t>
  </si>
  <si>
    <t>Retroexcavadora A25C</t>
  </si>
  <si>
    <t>C0010790</t>
  </si>
  <si>
    <t>C0010800</t>
  </si>
  <si>
    <t>C0010810</t>
  </si>
  <si>
    <t xml:space="preserve">Retroexcavadora E-200 sobre orugas
</t>
  </si>
  <si>
    <t>C0010811</t>
  </si>
  <si>
    <t>Retroexcavadora Tipo E-200 o  Equivalente</t>
  </si>
  <si>
    <t>C0010820</t>
  </si>
  <si>
    <t xml:space="preserve">Retroexcavadora E-200 sobre orugas trabajo en rio
</t>
  </si>
  <si>
    <t>C0010822</t>
  </si>
  <si>
    <t>Retroexcavadora sobre llantas, motor 62HP, Profundidad de excavación de 5.41 metros.</t>
  </si>
  <si>
    <t>C0010830</t>
  </si>
  <si>
    <t xml:space="preserve">Retroexcavadora sobre llantas JD 410
</t>
  </si>
  <si>
    <t>C0010840</t>
  </si>
  <si>
    <t xml:space="preserve">Ruteadora </t>
  </si>
  <si>
    <t>C0010841</t>
  </si>
  <si>
    <t>Sensor de Impacto para prueba de integridad tipo</t>
  </si>
  <si>
    <t>C0010850</t>
  </si>
  <si>
    <t xml:space="preserve">Taco metálico o puntal (escamas en concreto)
</t>
  </si>
  <si>
    <t>C0010853</t>
  </si>
  <si>
    <t>Taladro de 1/2´´, pulidora, lijadora y circular para corte extremo superior</t>
  </si>
  <si>
    <t>C0010854</t>
  </si>
  <si>
    <t xml:space="preserve">Taladro de 1/2´´, pulidora, lijadora y circular
</t>
  </si>
  <si>
    <t>C0010855</t>
  </si>
  <si>
    <t>C0010859</t>
  </si>
  <si>
    <t>C0010860</t>
  </si>
  <si>
    <t>Tarifa de transporte</t>
  </si>
  <si>
    <t>C0010861</t>
  </si>
  <si>
    <t>m3k</t>
  </si>
  <si>
    <t>Tarifa de transporte (agregados pétreos)</t>
  </si>
  <si>
    <t>C0010862</t>
  </si>
  <si>
    <t>Tarifa de transporte para agregados de mezclas asfálticas</t>
  </si>
  <si>
    <t>C0010870</t>
  </si>
  <si>
    <t>kgk</t>
  </si>
  <si>
    <t xml:space="preserve">Tarifa de transporte de estructuras metálicas 
</t>
  </si>
  <si>
    <t>C0010880</t>
  </si>
  <si>
    <t xml:space="preserve">Tarifa de transporte de estructuras metálicas en obra
</t>
  </si>
  <si>
    <t>C0010890</t>
  </si>
  <si>
    <t xml:space="preserve">Tarifa de transporte de mezclas
</t>
  </si>
  <si>
    <t>C0010900</t>
  </si>
  <si>
    <t xml:space="preserve">Tarifa de transporte de mezclas para bacheo 
</t>
  </si>
  <si>
    <t>C0010901</t>
  </si>
  <si>
    <t xml:space="preserve">Tarifa de transporte de concreto hidráulico en mixer </t>
  </si>
  <si>
    <t>C0010902</t>
  </si>
  <si>
    <t>Tarifa de Trasporte de especies vegetales</t>
  </si>
  <si>
    <t>C0010903</t>
  </si>
  <si>
    <t>Tarifa de Transporte de Postes</t>
  </si>
  <si>
    <t>C0010910</t>
  </si>
  <si>
    <t>C0010911</t>
  </si>
  <si>
    <t>Terminadora de asfalto (Finisher), potencia 130 HP, peso 15 ton.</t>
  </si>
  <si>
    <t>C0010920</t>
  </si>
  <si>
    <t>C0010921</t>
  </si>
  <si>
    <t>C0010922</t>
  </si>
  <si>
    <t>Vibrador de concreto, Motor de 3 hp a 18.000 rpm Mangueras de 4 mt</t>
  </si>
  <si>
    <t>C0010923</t>
  </si>
  <si>
    <t xml:space="preserve">Vibrocompatador, potencia 153 HP, peso 10 Ton. </t>
  </si>
  <si>
    <t>C0010930</t>
  </si>
  <si>
    <t xml:space="preserve">Vibrador de concreto (incluye operario)
</t>
  </si>
  <si>
    <t>C0010940</t>
  </si>
  <si>
    <t xml:space="preserve">Vibrocompatador Dynapac (10 ton)
</t>
  </si>
  <si>
    <t>C0010950</t>
  </si>
  <si>
    <t xml:space="preserve">Vibrocompatador Dynapac C15
</t>
  </si>
  <si>
    <t>C0010960</t>
  </si>
  <si>
    <t>Volqueta 6 m3</t>
  </si>
  <si>
    <t>MATERIALES</t>
  </si>
  <si>
    <t>B0013270</t>
  </si>
  <si>
    <t>kg</t>
  </si>
  <si>
    <t>Anfo</t>
  </si>
  <si>
    <t>B0013280</t>
  </si>
  <si>
    <t xml:space="preserve">Angulo de 1-1/2´´ x 1/4´´ (cerramiento en malla)
</t>
  </si>
  <si>
    <t>B0013281</t>
  </si>
  <si>
    <t>Armadura de Acero</t>
  </si>
  <si>
    <t>B0013380</t>
  </si>
  <si>
    <t>Barras de transferencia de carga (1'')</t>
  </si>
  <si>
    <t>B0013390</t>
  </si>
  <si>
    <t>Barras de unión de 1/2´´</t>
  </si>
  <si>
    <t>B0013400</t>
  </si>
  <si>
    <t>m3</t>
  </si>
  <si>
    <t xml:space="preserve">Base Granular reciclada en obra
</t>
  </si>
  <si>
    <t>B0013410</t>
  </si>
  <si>
    <t>Bentonita</t>
  </si>
  <si>
    <t>B0013420</t>
  </si>
  <si>
    <t>Biomanto</t>
  </si>
  <si>
    <t>B0013430</t>
  </si>
  <si>
    <t>Bolsacreto de 1m3</t>
  </si>
  <si>
    <t>B0013432</t>
  </si>
  <si>
    <t>Botella de gas propano (40 lb) (5% de oxígeno)</t>
  </si>
  <si>
    <t>B0013434</t>
  </si>
  <si>
    <t>Botella de oxígeno (1800 lb)</t>
  </si>
  <si>
    <t>B0013435</t>
  </si>
  <si>
    <t>Biomanto Temporal  300 Gr/M2</t>
  </si>
  <si>
    <t>B0013436</t>
  </si>
  <si>
    <t>Bordillo Prefabricado En Concreto Ref.A85 Ntc-4109, 0,20 X 0,35 X 0.80 M</t>
  </si>
  <si>
    <t>B0013450</t>
  </si>
  <si>
    <t>Cal</t>
  </si>
  <si>
    <t>B0013460</t>
  </si>
  <si>
    <t>Camisa metálica en acero A-37</t>
  </si>
  <si>
    <t>B0013470</t>
  </si>
  <si>
    <t>Camisas y Formaleta en Concreto</t>
  </si>
  <si>
    <t>B0013480</t>
  </si>
  <si>
    <t>Captafaro, Incluye Tornillos</t>
  </si>
  <si>
    <t>B0013484</t>
  </si>
  <si>
    <t>Celda especial de carga</t>
  </si>
  <si>
    <t>B0013580</t>
  </si>
  <si>
    <t xml:space="preserve">Cicatrizante (para remoción de especies vegetales)
</t>
  </si>
  <si>
    <t>B0013590</t>
  </si>
  <si>
    <t>Cinta Sika PVC 0,22</t>
  </si>
  <si>
    <t>B0013600</t>
  </si>
  <si>
    <t>Cintilla de poliuretano (sikarod)</t>
  </si>
  <si>
    <t>B0013601</t>
  </si>
  <si>
    <t>Cintilla De Poliuretano (Sikarod) (Pavimentos De Concreto Hidráulico)</t>
  </si>
  <si>
    <t>B0013610</t>
  </si>
  <si>
    <t>Cloruro de calcio</t>
  </si>
  <si>
    <t>B0013611</t>
  </si>
  <si>
    <t>lt</t>
  </si>
  <si>
    <t>Cloruro De Calcio Liquido</t>
  </si>
  <si>
    <t>B0013730</t>
  </si>
  <si>
    <t>Cordón detonante</t>
  </si>
  <si>
    <t>B0013740</t>
  </si>
  <si>
    <t>Costal de fibra o fique</t>
  </si>
  <si>
    <t>B0013750</t>
  </si>
  <si>
    <t xml:space="preserve">Costal de fibra o fique
</t>
  </si>
  <si>
    <t>B0013760</t>
  </si>
  <si>
    <t xml:space="preserve">Cuneta prefabricada de concreto tipo V de (0,8*0,3*0,22)
</t>
  </si>
  <si>
    <t>B0013761</t>
  </si>
  <si>
    <t>Cuneta Prefabricada En Concreto Perfil U O V Ref.Cu004 Ntc-4109, 0,20 X 0,30 X 1.0 M</t>
  </si>
  <si>
    <t>B0013770</t>
  </si>
  <si>
    <t>Anclajes o Cuñas para el tensionamiento</t>
  </si>
  <si>
    <t>B0013771</t>
  </si>
  <si>
    <t>Cloruro De Calcio En Hojuelas (Flakes)</t>
  </si>
  <si>
    <t>B0013772</t>
  </si>
  <si>
    <t>Cloruro De Calcio En Esferas (Pellets)</t>
  </si>
  <si>
    <t>B0013773</t>
  </si>
  <si>
    <t>B0013780</t>
  </si>
  <si>
    <t xml:space="preserve">Delineador de corona en forma de A de lámina galvanizada calibre 16 de (1.55*25) cm
</t>
  </si>
  <si>
    <t>B0013781</t>
  </si>
  <si>
    <t>Delineador De Corona</t>
  </si>
  <si>
    <t>B0013790</t>
  </si>
  <si>
    <t>B0013794</t>
  </si>
  <si>
    <t xml:space="preserve">Derechos de explotación de material pétreo
</t>
  </si>
  <si>
    <t>B0013820</t>
  </si>
  <si>
    <t>B0013830</t>
  </si>
  <si>
    <t>Ductos para tensionimiento</t>
  </si>
  <si>
    <t>B0013940</t>
  </si>
  <si>
    <t>Esferas reflectivas</t>
  </si>
  <si>
    <t>B0013950</t>
  </si>
  <si>
    <t>glo</t>
  </si>
  <si>
    <t xml:space="preserve">Estacas, Pintura, Tachuelas, Hilo (localización de estructuras y carreteras)
</t>
  </si>
  <si>
    <t>B0013960</t>
  </si>
  <si>
    <t>B0013970</t>
  </si>
  <si>
    <t xml:space="preserve">Estoperol en resina de 11X3 cm
</t>
  </si>
  <si>
    <t>B0013980</t>
  </si>
  <si>
    <t>lb</t>
  </si>
  <si>
    <t>Explosivos  75% (INDUGEL)</t>
  </si>
  <si>
    <t>B0013991</t>
  </si>
  <si>
    <t>Fertilizante Orgánico Mineral</t>
  </si>
  <si>
    <t>B0014040</t>
  </si>
  <si>
    <t>Fulminantes</t>
  </si>
  <si>
    <t>B0014050</t>
  </si>
  <si>
    <t>Fundente</t>
  </si>
  <si>
    <t>B0014060</t>
  </si>
  <si>
    <t>Gas propano</t>
  </si>
  <si>
    <t>B0014111</t>
  </si>
  <si>
    <t>Geomalla Uniaxial Pbx-11</t>
  </si>
  <si>
    <t>B0014112</t>
  </si>
  <si>
    <t>Geomalla Biaxial Para Refuerzo Pbx-11</t>
  </si>
  <si>
    <t>B0014113</t>
  </si>
  <si>
    <t>Geomalla Biaxial Para Refuerzo Pbx-12</t>
  </si>
  <si>
    <t>B0014114</t>
  </si>
  <si>
    <t>Geomalla Tipo Asphalt</t>
  </si>
  <si>
    <t>B0014180</t>
  </si>
  <si>
    <t>Grapas</t>
  </si>
  <si>
    <t>B0014181</t>
  </si>
  <si>
    <t>Gravilla</t>
  </si>
  <si>
    <t>B0014184</t>
  </si>
  <si>
    <t>Grata de limpieza</t>
  </si>
  <si>
    <t>B0014185</t>
  </si>
  <si>
    <t>B0014190</t>
  </si>
  <si>
    <t>Imprimante y puente de adherencia</t>
  </si>
  <si>
    <t>B0014200</t>
  </si>
  <si>
    <t>Láminas impermeabilizantes</t>
  </si>
  <si>
    <t>B0014210</t>
  </si>
  <si>
    <t xml:space="preserve">Lechada para ductos (tensionamiento)
</t>
  </si>
  <si>
    <t>B0014220</t>
  </si>
  <si>
    <t>Limpiador 1/4 de galón (anclajes)</t>
  </si>
  <si>
    <t>B0014230</t>
  </si>
  <si>
    <t>Listón en guadua para empradizar</t>
  </si>
  <si>
    <t>B0014231</t>
  </si>
  <si>
    <t>Lamina 1,22 X 2,44 X 1/2´´</t>
  </si>
  <si>
    <t>B0014232</t>
  </si>
  <si>
    <t>Lamina 1,22 X 2,44 X 1/4´´</t>
  </si>
  <si>
    <t>B0014233</t>
  </si>
  <si>
    <t>Lechada Para Ductos (Acero De Preesfuerzo)</t>
  </si>
  <si>
    <t>B0014234</t>
  </si>
  <si>
    <t>Lubricante Pvc X 500 G</t>
  </si>
  <si>
    <t>B0014235</t>
  </si>
  <si>
    <t>B0014236</t>
  </si>
  <si>
    <t>Mortero 1:3 Para Anillos</t>
  </si>
  <si>
    <t>B0014237</t>
  </si>
  <si>
    <t>Mulch Orgánico</t>
  </si>
  <si>
    <t>B0014238</t>
  </si>
  <si>
    <t xml:space="preserve">Pintura Impermeabilizante </t>
  </si>
  <si>
    <t>B0014239</t>
  </si>
  <si>
    <t>Pintura Imprimante</t>
  </si>
  <si>
    <t>B0014254</t>
  </si>
  <si>
    <t>Manguera de alta presión</t>
  </si>
  <si>
    <t>B0014260</t>
  </si>
  <si>
    <t>Manguera de polietileno de 3´´</t>
  </si>
  <si>
    <t>B0014265</t>
  </si>
  <si>
    <t>Manto de refuerzo de vegetación tipo 5A</t>
  </si>
  <si>
    <t>B0014266</t>
  </si>
  <si>
    <t>B0014267</t>
  </si>
  <si>
    <t>B0014270</t>
  </si>
  <si>
    <t>Material de afirmado</t>
  </si>
  <si>
    <t>B0014271</t>
  </si>
  <si>
    <t>Material  Granular Tipo SBG</t>
  </si>
  <si>
    <t>B0014272</t>
  </si>
  <si>
    <t>Material Granular Tipo  BG</t>
  </si>
  <si>
    <t>B0014281</t>
  </si>
  <si>
    <t xml:space="preserve">Material  de afirmado de la Zona </t>
  </si>
  <si>
    <t>B0014291</t>
  </si>
  <si>
    <t xml:space="preserve">Material de Base </t>
  </si>
  <si>
    <t>B0014292</t>
  </si>
  <si>
    <t>Material de base reciclada (manejo)</t>
  </si>
  <si>
    <t>B0014300</t>
  </si>
  <si>
    <t>Material de base (gradación 1)</t>
  </si>
  <si>
    <t>B0014310</t>
  </si>
  <si>
    <t>Material de base (gradación 2)</t>
  </si>
  <si>
    <t>B0014320</t>
  </si>
  <si>
    <t>Material de base (gradación 3)</t>
  </si>
  <si>
    <t>B0014322</t>
  </si>
  <si>
    <t>Material de base procesado en planta (gradación 1, 2)</t>
  </si>
  <si>
    <t>B0014330</t>
  </si>
  <si>
    <t>Material de la zona (para estabilizar bases)</t>
  </si>
  <si>
    <t>B0014340</t>
  </si>
  <si>
    <t xml:space="preserve">Material de Sub- Base CBR=20%
</t>
  </si>
  <si>
    <t>B0014350</t>
  </si>
  <si>
    <t xml:space="preserve">Material de Sub- Base CBR=30%
</t>
  </si>
  <si>
    <t>B0014361</t>
  </si>
  <si>
    <t>B0014370</t>
  </si>
  <si>
    <t xml:space="preserve">Material de Sub- Base para bacheo
</t>
  </si>
  <si>
    <t>B0014372</t>
  </si>
  <si>
    <t xml:space="preserve">Material de Sub- Base procesado en planta (tipo 1 o tipo 2)
</t>
  </si>
  <si>
    <t>B0014373</t>
  </si>
  <si>
    <t>Material de Recebo Para Relleno</t>
  </si>
  <si>
    <t>B0014380</t>
  </si>
  <si>
    <t>Material drenante (3´´)</t>
  </si>
  <si>
    <t>B0014390</t>
  </si>
  <si>
    <t>Material filtrante (6´´)</t>
  </si>
  <si>
    <t>B0014400</t>
  </si>
  <si>
    <t>Material para pedraplén</t>
  </si>
  <si>
    <t>B0014402</t>
  </si>
  <si>
    <t>Material para solado y atraque</t>
  </si>
  <si>
    <t>B0014410</t>
  </si>
  <si>
    <t xml:space="preserve">Material seleccionado para Relleno
</t>
  </si>
  <si>
    <t>B0014411</t>
  </si>
  <si>
    <t>B0014420</t>
  </si>
  <si>
    <t>Mecha Lenta</t>
  </si>
  <si>
    <t>B0014421</t>
  </si>
  <si>
    <t>Mezcla Semidensa en Caliente MSC-19</t>
  </si>
  <si>
    <t>B0014430</t>
  </si>
  <si>
    <t xml:space="preserve">Mezcla abierta en caliente MAC-1
</t>
  </si>
  <si>
    <t>B0014440</t>
  </si>
  <si>
    <t xml:space="preserve">Mezcla abierta en caliente MAC-2
</t>
  </si>
  <si>
    <t>B0014450</t>
  </si>
  <si>
    <t xml:space="preserve">Mezcla abierta en caliente MAC-3
</t>
  </si>
  <si>
    <t>B0014461</t>
  </si>
  <si>
    <t>B0014469</t>
  </si>
  <si>
    <t>B0014501</t>
  </si>
  <si>
    <t>Mezcla Densa en caliente MDC-10</t>
  </si>
  <si>
    <t>B0014502</t>
  </si>
  <si>
    <t>Mezcla densa en Caliente MDC-19</t>
  </si>
  <si>
    <t>B0014511</t>
  </si>
  <si>
    <t>Mezcla densa en Caliente MDC-25</t>
  </si>
  <si>
    <t>B0014531</t>
  </si>
  <si>
    <t>B0014541</t>
  </si>
  <si>
    <t>Mezcla Densa en Frio MDF-25</t>
  </si>
  <si>
    <t>B0014542</t>
  </si>
  <si>
    <t>M3</t>
  </si>
  <si>
    <t>Mezcla Abierta en Frio  MAF-25</t>
  </si>
  <si>
    <t>B0014551</t>
  </si>
  <si>
    <t>Mezcla Densa en Frio MDF-38</t>
  </si>
  <si>
    <t>B0014552</t>
  </si>
  <si>
    <t>Mezcla Densa en Frio para Bacheo</t>
  </si>
  <si>
    <t>B0014560</t>
  </si>
  <si>
    <t>Mezcla discontinua en caliente F-1</t>
  </si>
  <si>
    <t>B0014570</t>
  </si>
  <si>
    <t>Mezcla discontinua en caliente F-2</t>
  </si>
  <si>
    <t>B0014580</t>
  </si>
  <si>
    <t xml:space="preserve">Mezcla discontinua en caliente M-1
</t>
  </si>
  <si>
    <t>B0014590</t>
  </si>
  <si>
    <t xml:space="preserve">Mezcla discontinua en caliente M-2
</t>
  </si>
  <si>
    <t>B0014600</t>
  </si>
  <si>
    <t xml:space="preserve">Mezcla gruesa en caliente tipo MGC-1
</t>
  </si>
  <si>
    <t>B0014601</t>
  </si>
  <si>
    <t>B0014610</t>
  </si>
  <si>
    <t>Mortero 1:3</t>
  </si>
  <si>
    <t>B0014611</t>
  </si>
  <si>
    <t>Mortero 1:3 De recubrimiento</t>
  </si>
  <si>
    <t>B0014620</t>
  </si>
  <si>
    <t>B0014630</t>
  </si>
  <si>
    <t xml:space="preserve">Obra falsa concreto clase A y B (puntal de 3m metálico)
</t>
  </si>
  <si>
    <t>B0014640</t>
  </si>
  <si>
    <t xml:space="preserve">Oxigeno industrial
</t>
  </si>
  <si>
    <t>B0014650</t>
  </si>
  <si>
    <t xml:space="preserve">Paral en madera rolliza de 3´´ (tablestacados)
</t>
  </si>
  <si>
    <t>B0014660</t>
  </si>
  <si>
    <t xml:space="preserve">Paral en madera rolliza de 5´´ y 4,5m de longitud (tablestacados)
</t>
  </si>
  <si>
    <t>B0014670</t>
  </si>
  <si>
    <t xml:space="preserve">Paral en madera rolliza de 6´´ y 5m de longitud (tablestacados)
</t>
  </si>
  <si>
    <t>B0014680</t>
  </si>
  <si>
    <t xml:space="preserve">Paral en madera rolliza de 6´´ y 8m de longitud (tablestacados)
</t>
  </si>
  <si>
    <t>B0014690</t>
  </si>
  <si>
    <t>Pegante epóxico</t>
  </si>
  <si>
    <t>B0014700</t>
  </si>
  <si>
    <t xml:space="preserve">Piedra para concreto ciclópeo (rajón o canto rodado)
</t>
  </si>
  <si>
    <t>B0014701</t>
  </si>
  <si>
    <t>Perfil Hea 200</t>
  </si>
  <si>
    <t>B0014702</t>
  </si>
  <si>
    <t>B0014710</t>
  </si>
  <si>
    <t xml:space="preserve">Piedra para gavión
</t>
  </si>
  <si>
    <t>B0014720</t>
  </si>
  <si>
    <t xml:space="preserve">Pilote de madera diam mayor a 18 cm.
</t>
  </si>
  <si>
    <t>B0014730</t>
  </si>
  <si>
    <t xml:space="preserve">Pilote en madera barbosco de 15*15
</t>
  </si>
  <si>
    <t>B0014740</t>
  </si>
  <si>
    <t>gal</t>
  </si>
  <si>
    <t>B0014750</t>
  </si>
  <si>
    <t>B0014760</t>
  </si>
  <si>
    <t>Pintura anticorrosiva</t>
  </si>
  <si>
    <t>B0014770</t>
  </si>
  <si>
    <t xml:space="preserve">Piscina de decantación de (3*3*1)
</t>
  </si>
  <si>
    <t>B0014772</t>
  </si>
  <si>
    <t xml:space="preserve">Plastificante (Sikament)
</t>
  </si>
  <si>
    <t>B0014780</t>
  </si>
  <si>
    <t xml:space="preserve">Platina de 1´´ x 1/4´´ (cerramiento en malla)
</t>
  </si>
  <si>
    <t>B0014790</t>
  </si>
  <si>
    <t xml:space="preserve">Poste de madera para cercas </t>
  </si>
  <si>
    <t>B0014800</t>
  </si>
  <si>
    <t xml:space="preserve">Poste en angulo de 2*2*1/4 de 3,5m para señal
</t>
  </si>
  <si>
    <t>B0014810</t>
  </si>
  <si>
    <t>Poste kilometraje</t>
  </si>
  <si>
    <t>B0014820</t>
  </si>
  <si>
    <t xml:space="preserve">Postes de concreto para cercas
</t>
  </si>
  <si>
    <t>B0014830</t>
  </si>
  <si>
    <t xml:space="preserve">Postes para defensa metálica (1,80m)
</t>
  </si>
  <si>
    <t>B0014831</t>
  </si>
  <si>
    <t>Postes De Concreto Para Cercas 2,00 Mts</t>
  </si>
  <si>
    <t>B0014840</t>
  </si>
  <si>
    <t>Puntilla</t>
  </si>
  <si>
    <t>B0014850</t>
  </si>
  <si>
    <t>B0014860</t>
  </si>
  <si>
    <t xml:space="preserve">Refuerzo de 3/8'' 60000 psi
</t>
  </si>
  <si>
    <t>B0014870</t>
  </si>
  <si>
    <t>B0014880</t>
  </si>
  <si>
    <t>Salida en PVC D=2´´</t>
  </si>
  <si>
    <t>B0014890</t>
  </si>
  <si>
    <t>Sección final de defensa metálica</t>
  </si>
  <si>
    <t>B0014892</t>
  </si>
  <si>
    <t>Sección tope</t>
  </si>
  <si>
    <t>B0014893</t>
  </si>
  <si>
    <t>B0014894</t>
  </si>
  <si>
    <t>Semilla Para Empradizar Tipo Braquiaria</t>
  </si>
  <si>
    <t>B0014895</t>
  </si>
  <si>
    <t>Sika Color C</t>
  </si>
  <si>
    <t>B0014896</t>
  </si>
  <si>
    <t>Sikadur 32 Primer</t>
  </si>
  <si>
    <t>B0014897</t>
  </si>
  <si>
    <t>Sika Top Armatec 108</t>
  </si>
  <si>
    <t>B0014898</t>
  </si>
  <si>
    <t>Sika Top 122</t>
  </si>
  <si>
    <t>B0014899</t>
  </si>
  <si>
    <t>Sikaset L - Acelerante</t>
  </si>
  <si>
    <t>B0014900</t>
  </si>
  <si>
    <t>Sello de silicona o sellador autonivelante</t>
  </si>
  <si>
    <t>B0014901</t>
  </si>
  <si>
    <t>B0014902</t>
  </si>
  <si>
    <t>B0014910</t>
  </si>
  <si>
    <t>Semillas para empradizar</t>
  </si>
  <si>
    <t>B0014920</t>
  </si>
  <si>
    <t xml:space="preserve">Señal (grupo 1) tablero en lamina galvanizada de 90*90 cm, calibre 16 reflectivo tipo 1./ incluye poste)
</t>
  </si>
  <si>
    <t>B0014930</t>
  </si>
  <si>
    <t xml:space="preserve">Señal (grupo 1). Tablero en lámina galvanizada de 75cm*75cm, calibre 16, reflectivo tipo 1/ incluye poste )
</t>
  </si>
  <si>
    <t>B0014940</t>
  </si>
  <si>
    <t xml:space="preserve">Señal (grupo 2). Tablero en lámina galvanizado de 1,2m*0,4m, calibre 16, reflectivo tipo 1. 
</t>
  </si>
  <si>
    <t>B0014950</t>
  </si>
  <si>
    <t xml:space="preserve">Señal (grupo 3 ferrocarril) (SP-54). Tablero en lámina galvanizado de 2,4m*0,3m, calibre 16, reflectivo tipo 1. 
</t>
  </si>
  <si>
    <t>B0014960</t>
  </si>
  <si>
    <t xml:space="preserve">Señal (grupo 4). Tablero en lámina galvanizado de 60cm*75cm, calibre 16, reflectivo tipo 1. (delineador de curva horizontal)
</t>
  </si>
  <si>
    <t>B0014970</t>
  </si>
  <si>
    <t xml:space="preserve">Señal (grupo 5). Tablero en lámina galvanizado de 0,90m*1,13m, calibre 16, reflectivo tipo 1. 
</t>
  </si>
  <si>
    <t>B0014980</t>
  </si>
  <si>
    <t>Señal temporal preventiva</t>
  </si>
  <si>
    <t>B0015000</t>
  </si>
  <si>
    <t>Soldadura 6013 de 1/8</t>
  </si>
  <si>
    <t>B0015010</t>
  </si>
  <si>
    <t>Soldadura 7018</t>
  </si>
  <si>
    <t>B0015020</t>
  </si>
  <si>
    <t xml:space="preserve">Soldadura en PVC 1/8 de galón (anclajes)
</t>
  </si>
  <si>
    <t>B0015030</t>
  </si>
  <si>
    <t>Soldadura L-70</t>
  </si>
  <si>
    <t>B0015032</t>
  </si>
  <si>
    <t xml:space="preserve">Soldadura E70XX o en arco sumergido
</t>
  </si>
  <si>
    <t>B0015040</t>
  </si>
  <si>
    <t xml:space="preserve">Superplastificante Sikament
</t>
  </si>
  <si>
    <t>B0015050</t>
  </si>
  <si>
    <t xml:space="preserve">Tabla burda en madera aserrada (0,30*0,03*3,00) 
</t>
  </si>
  <si>
    <t>B0015060</t>
  </si>
  <si>
    <t xml:space="preserve">Tablestaca en madera aserrada (0,25*0,05*3)
</t>
  </si>
  <si>
    <t>B0015062</t>
  </si>
  <si>
    <t xml:space="preserve">Tablero en lámina galvanizada de 75cm*75cm, calibre 16, reflectivo tipo 1. Incluye poste de 2*2*1/4´´ 
</t>
  </si>
  <si>
    <t>B0015063</t>
  </si>
  <si>
    <t xml:space="preserve">Tablero en lámina galvanizada de 60 cm*75cm, calibre 16, reflectivo tipo 1
</t>
  </si>
  <si>
    <t>B0015064</t>
  </si>
  <si>
    <t xml:space="preserve">Tablero en lámina galvanizada de 1,2 cm*0,4 cm, calibre 16, reflectivo tipo 1.
</t>
  </si>
  <si>
    <t>B0015066</t>
  </si>
  <si>
    <t xml:space="preserve">Tablero en lámina galvanizada de 2,4 m*30 cm, calibre 16, reflectivo tipo 1.
</t>
  </si>
  <si>
    <t>B0015068</t>
  </si>
  <si>
    <t xml:space="preserve">Tablero en lámina galvanizado de 0,90m*1,13m, calibre 16, reflectivo tipo 1. </t>
  </si>
  <si>
    <t>B0015070</t>
  </si>
  <si>
    <t xml:space="preserve">Tablestaca en madera aserrada (0,3*0,03*3)
</t>
  </si>
  <si>
    <t>B0015071</t>
  </si>
  <si>
    <t>Tablestaca de madera aserrada (0.25x0.03x3)</t>
  </si>
  <si>
    <t>B0015080</t>
  </si>
  <si>
    <t xml:space="preserve">Tablestaca metálica (riel de 70 lb/yarda)
</t>
  </si>
  <si>
    <t>B0015090</t>
  </si>
  <si>
    <t>Tacha reflectiva</t>
  </si>
  <si>
    <t>B0015100</t>
  </si>
  <si>
    <t xml:space="preserve">Tachón en resina de (50*15*8) cm
</t>
  </si>
  <si>
    <t>B0015110</t>
  </si>
  <si>
    <t xml:space="preserve">Tapón en PVC RD21 de 1´´ (para anclaje)
</t>
  </si>
  <si>
    <t>B0015120</t>
  </si>
  <si>
    <t>B0015130</t>
  </si>
  <si>
    <t xml:space="preserve">Tierra abonada </t>
  </si>
  <si>
    <t>B0015140</t>
  </si>
  <si>
    <t>Tornillos para defensa metálica</t>
  </si>
  <si>
    <t>B0015141</t>
  </si>
  <si>
    <t>B0015150</t>
  </si>
  <si>
    <t>Torón de tensionmiento 1/2´´ o 5/8´´</t>
  </si>
  <si>
    <t>B0015160</t>
  </si>
  <si>
    <t>B0015161</t>
  </si>
  <si>
    <t>Tramo Final O Terminal 2,5 Mm, De 71 Cm Galvanizado</t>
  </si>
  <si>
    <t>B0015162</t>
  </si>
  <si>
    <t>Tramo Curvo De 4,13 M Galvanizado</t>
  </si>
  <si>
    <t>B0015164</t>
  </si>
  <si>
    <t>Transductores electrónicos (incluye cables, protección contra el concreto y panel de lectura)</t>
  </si>
  <si>
    <t>B0015166</t>
  </si>
  <si>
    <t>Transductores mecánicos (incluye cables, protección contra el concreto y panel de lectura)</t>
  </si>
  <si>
    <t>B0015170</t>
  </si>
  <si>
    <t xml:space="preserve">Trompetas de 12 torones (tensionamiento)
</t>
  </si>
  <si>
    <t>B0015180</t>
  </si>
  <si>
    <t xml:space="preserve">Tubería D=4´´ tipo pesado, E=2mm (baranda metálica)
</t>
  </si>
  <si>
    <t>B0015190</t>
  </si>
  <si>
    <t xml:space="preserve">Tubería en H de D=1/4´´, H=1.40m, A=0.20m (baranda metálica)
</t>
  </si>
  <si>
    <t>B0015200</t>
  </si>
  <si>
    <t>B0015210</t>
  </si>
  <si>
    <t>B0015220</t>
  </si>
  <si>
    <t>B0015230</t>
  </si>
  <si>
    <t>B0015231</t>
  </si>
  <si>
    <t xml:space="preserve">Tubería Pvc Alcantarillado D= 24´´ </t>
  </si>
  <si>
    <t>B0015232</t>
  </si>
  <si>
    <t xml:space="preserve">Tubería Pvc Alcantarillado D= 36´´ </t>
  </si>
  <si>
    <t>B0015233</t>
  </si>
  <si>
    <t>B0015240</t>
  </si>
  <si>
    <t xml:space="preserve">Tubo concreto reforzado 900mm (tipo 1)
</t>
  </si>
  <si>
    <t>B0015250</t>
  </si>
  <si>
    <t xml:space="preserve">Tubo concreto reforzado 900mm (tipo 2)
</t>
  </si>
  <si>
    <t>B0015254</t>
  </si>
  <si>
    <t>Tubo concreto clase C, D=0,25 m</t>
  </si>
  <si>
    <t>B0015260</t>
  </si>
  <si>
    <t>Tubo concreto simple 450 mm</t>
  </si>
  <si>
    <t>B0015270</t>
  </si>
  <si>
    <t>Tubo concreto simple 500 mm</t>
  </si>
  <si>
    <t>B0015280</t>
  </si>
  <si>
    <t>Tubo concreto simple 600 mm</t>
  </si>
  <si>
    <t>B0015290</t>
  </si>
  <si>
    <t>Tubo concreto simple 750 mm</t>
  </si>
  <si>
    <t>B0015300</t>
  </si>
  <si>
    <t xml:space="preserve">Tubo corrugado de acero galvanizado MP-68
</t>
  </si>
  <si>
    <t>B0015304</t>
  </si>
  <si>
    <t>Tubo metálico de alta resistencia</t>
  </si>
  <si>
    <t>B0015305</t>
  </si>
  <si>
    <t>B0015310</t>
  </si>
  <si>
    <t xml:space="preserve">Tubo para cerramiento, calibre 16 de 2,7m (cerramientos en malla)
</t>
  </si>
  <si>
    <t>B0015320</t>
  </si>
  <si>
    <t xml:space="preserve">Unión en PVC RD21 de 1´´ (para anclajes)
</t>
  </si>
  <si>
    <t>B0015330</t>
  </si>
  <si>
    <t>Unión en PVC D=2´´</t>
  </si>
  <si>
    <t>B0015334</t>
  </si>
  <si>
    <t>Uniones especiales de alta resistencia para tubería</t>
  </si>
  <si>
    <t>B0015340</t>
  </si>
  <si>
    <t>B0015350</t>
  </si>
  <si>
    <t xml:space="preserve">Triturado tamaño 1/2''
</t>
  </si>
  <si>
    <t>B0015360</t>
  </si>
  <si>
    <t xml:space="preserve">Tubo metálico con recubrimiento bituminoso de lámina calibre 12 y diámetro de 60''
</t>
  </si>
  <si>
    <t>B0015361</t>
  </si>
  <si>
    <t>Varilla 5/8</t>
  </si>
  <si>
    <t>B0015362</t>
  </si>
  <si>
    <t>B0020001</t>
  </si>
  <si>
    <t>B0020002</t>
  </si>
  <si>
    <t>Acero A-40</t>
  </si>
  <si>
    <t>B0020003</t>
  </si>
  <si>
    <t>Acero PDR-60</t>
  </si>
  <si>
    <t>B0020004</t>
  </si>
  <si>
    <t>Acero A-37</t>
  </si>
  <si>
    <t>B0030001</t>
  </si>
  <si>
    <t>Aditivo curador</t>
  </si>
  <si>
    <t>B003003</t>
  </si>
  <si>
    <t>Aditivo Acelerante de Fraguado</t>
  </si>
  <si>
    <t>B0043070</t>
  </si>
  <si>
    <t>B0043071</t>
  </si>
  <si>
    <t>B0043080</t>
  </si>
  <si>
    <t>B0043090</t>
  </si>
  <si>
    <t>B0053100</t>
  </si>
  <si>
    <t>B0053110</t>
  </si>
  <si>
    <t xml:space="preserve">Agregado para tratamiento superf. Doble
</t>
  </si>
  <si>
    <t>B0053112</t>
  </si>
  <si>
    <t xml:space="preserve">Agregado para tratamiento superficial doble (primer riego)
</t>
  </si>
  <si>
    <t>B0053114</t>
  </si>
  <si>
    <t xml:space="preserve">Agregado para tratamiento superficial doble (segundo riego)
</t>
  </si>
  <si>
    <t>B0053120</t>
  </si>
  <si>
    <t>Agregado para tratamiento superf. Simple</t>
  </si>
  <si>
    <t>B0053130</t>
  </si>
  <si>
    <t>Agregado petreo para mezclas asfálticas</t>
  </si>
  <si>
    <t>B0053131</t>
  </si>
  <si>
    <t>Agregado Petreo para TSS</t>
  </si>
  <si>
    <t>B0053150</t>
  </si>
  <si>
    <t>B0053160</t>
  </si>
  <si>
    <t>B0053170</t>
  </si>
  <si>
    <t>B0053180</t>
  </si>
  <si>
    <t>B0053190</t>
  </si>
  <si>
    <t xml:space="preserve">Agregados seleccionados (tamaño máximo 1´´) (bandas sonoras reduce velocidad)
</t>
  </si>
  <si>
    <t>B0053191</t>
  </si>
  <si>
    <t>Agregado Petreo para Triturar (Crudo)</t>
  </si>
  <si>
    <t>B0063200</t>
  </si>
  <si>
    <t>Agua</t>
  </si>
  <si>
    <t>B0063201</t>
  </si>
  <si>
    <t>Aglomerante Estabilizador</t>
  </si>
  <si>
    <t>B0063290</t>
  </si>
  <si>
    <t>B0073210</t>
  </si>
  <si>
    <t>B0073211</t>
  </si>
  <si>
    <t>Alambre Galvanizado Aleación Zn-5A1-Mm</t>
  </si>
  <si>
    <t>B0073220</t>
  </si>
  <si>
    <t>Alambre galvanizado No. 12</t>
  </si>
  <si>
    <t>B0073221</t>
  </si>
  <si>
    <t>Alambre Galvanizado Zinc Y Pvc</t>
  </si>
  <si>
    <t>B0073222</t>
  </si>
  <si>
    <t>Alambre Galvanizado Aleación Zn-5A1-Mm Y Pvc</t>
  </si>
  <si>
    <t>B0073230</t>
  </si>
  <si>
    <t>Alambre negro para amarre calibre 18</t>
  </si>
  <si>
    <t>B008007</t>
  </si>
  <si>
    <t>Asfalto liquido</t>
  </si>
  <si>
    <t>B008009</t>
  </si>
  <si>
    <t>Asfalto liquido RC 250</t>
  </si>
  <si>
    <t>B0083360</t>
  </si>
  <si>
    <t>Asfalto AP 190 (BREA)</t>
  </si>
  <si>
    <t>B009111</t>
  </si>
  <si>
    <t>B0093320</t>
  </si>
  <si>
    <t>Arena de sello (fina)</t>
  </si>
  <si>
    <t>B0093321</t>
  </si>
  <si>
    <t>B0093330</t>
  </si>
  <si>
    <t>Arena de soporte (media)</t>
  </si>
  <si>
    <t>B0093350</t>
  </si>
  <si>
    <t>Arena lavada</t>
  </si>
  <si>
    <t>B0100001</t>
  </si>
  <si>
    <t xml:space="preserve">Cemento gris
</t>
  </si>
  <si>
    <t>B0103490</t>
  </si>
  <si>
    <t>Cemento Asfaltico 60-70</t>
  </si>
  <si>
    <t>B0103491</t>
  </si>
  <si>
    <t>B0103500</t>
  </si>
  <si>
    <t>Cemento Asfaltico 80-100</t>
  </si>
  <si>
    <t>B0103501</t>
  </si>
  <si>
    <t>Cemento Asfaltico 40-50</t>
  </si>
  <si>
    <t>B0103510</t>
  </si>
  <si>
    <t>B0103520</t>
  </si>
  <si>
    <t>B0103530</t>
  </si>
  <si>
    <t>B0103540</t>
  </si>
  <si>
    <t>B0103550</t>
  </si>
  <si>
    <t>B0103551</t>
  </si>
  <si>
    <t>Cemento Asfáltico Modificado Con Grano De Caucho Reciclado Tipo I</t>
  </si>
  <si>
    <t>B0103552</t>
  </si>
  <si>
    <t>B0103553</t>
  </si>
  <si>
    <t>B0103554</t>
  </si>
  <si>
    <t>B0103555</t>
  </si>
  <si>
    <t>Cemento Asfaltico con grano de Caucho Reciclado</t>
  </si>
  <si>
    <t>B0103556</t>
  </si>
  <si>
    <t>Cemento Porthland Norma ASTM C150 Tipo _______</t>
  </si>
  <si>
    <t>B0103557</t>
  </si>
  <si>
    <t>B0113260</t>
  </si>
  <si>
    <t>Anclaje para fijación del manto</t>
  </si>
  <si>
    <t>B0123620</t>
  </si>
  <si>
    <t>B0123630</t>
  </si>
  <si>
    <t>B0123640</t>
  </si>
  <si>
    <t>B0123650</t>
  </si>
  <si>
    <t>B0123660</t>
  </si>
  <si>
    <t>B0123670</t>
  </si>
  <si>
    <t>B0133680</t>
  </si>
  <si>
    <t>B0133690</t>
  </si>
  <si>
    <t>B0133700</t>
  </si>
  <si>
    <t>B0133710</t>
  </si>
  <si>
    <t>B0133720</t>
  </si>
  <si>
    <t>B014001</t>
  </si>
  <si>
    <t xml:space="preserve">Disolvente para pintura (TINNER)
</t>
  </si>
  <si>
    <t>B014002</t>
  </si>
  <si>
    <t>B015002</t>
  </si>
  <si>
    <t>%</t>
  </si>
  <si>
    <t>Escolta y trasporte (Tarifa Porcentual de 40 %) por cada Metro Cubico exportado y trasportado</t>
  </si>
  <si>
    <t>B015012</t>
  </si>
  <si>
    <t xml:space="preserve">Escolta y transporte (una tarifa por cada m3 escoltado y transportado)
</t>
  </si>
  <si>
    <t>B020001</t>
  </si>
  <si>
    <t>Emulsión CRL-0</t>
  </si>
  <si>
    <t>B020002</t>
  </si>
  <si>
    <t>Emulsión CRL-1</t>
  </si>
  <si>
    <t>B020003</t>
  </si>
  <si>
    <t>Emulsión CRL-1h</t>
  </si>
  <si>
    <t>B020004</t>
  </si>
  <si>
    <t>Emulsión CRL-1hm</t>
  </si>
  <si>
    <t>B020005</t>
  </si>
  <si>
    <t>Emulsión CRM</t>
  </si>
  <si>
    <t>B020006</t>
  </si>
  <si>
    <t>Emulsión CRR-1m</t>
  </si>
  <si>
    <t>B020007</t>
  </si>
  <si>
    <t>Emulsión CRR-1</t>
  </si>
  <si>
    <t>B020008</t>
  </si>
  <si>
    <t>Emulsión CRR-2</t>
  </si>
  <si>
    <t>B020009</t>
  </si>
  <si>
    <t>Emulsión CRR-2m</t>
  </si>
  <si>
    <t>B020010</t>
  </si>
  <si>
    <t>B020011</t>
  </si>
  <si>
    <t>B020012</t>
  </si>
  <si>
    <t>B021001</t>
  </si>
  <si>
    <t xml:space="preserve">Formaleta (gaviones, juntas de bordillos, juntas de cunetas, muros, concretos clase D,E, F y G)
</t>
  </si>
  <si>
    <t>B021003</t>
  </si>
  <si>
    <t xml:space="preserve">Formaleta concreto clase A,B y C
</t>
  </si>
  <si>
    <t>B021004</t>
  </si>
  <si>
    <t xml:space="preserve">Formaleta para baranda de concreto
</t>
  </si>
  <si>
    <t>B021005</t>
  </si>
  <si>
    <t>Formaleta para muros</t>
  </si>
  <si>
    <t>B021006</t>
  </si>
  <si>
    <t xml:space="preserve">Formaleta, platina y accesorios (escamas en concreto)
</t>
  </si>
  <si>
    <t>B021007</t>
  </si>
  <si>
    <t>M2</t>
  </si>
  <si>
    <t>FORMALETA (Depende para que sea el Concreto)</t>
  </si>
  <si>
    <t>B025001</t>
  </si>
  <si>
    <t>B025002</t>
  </si>
  <si>
    <t xml:space="preserve">Geoterxtil T-4000 o similar </t>
  </si>
  <si>
    <t>B025003</t>
  </si>
  <si>
    <t>Geotextil No Tejido</t>
  </si>
  <si>
    <t>B025004</t>
  </si>
  <si>
    <t>Geotextil No Tejido para reparación</t>
  </si>
  <si>
    <t>B025005</t>
  </si>
  <si>
    <t>B025006</t>
  </si>
  <si>
    <t>B025007</t>
  </si>
  <si>
    <t>Geotextil Tejido</t>
  </si>
  <si>
    <t>B025008</t>
  </si>
  <si>
    <t>B025009</t>
  </si>
  <si>
    <t>B025011</t>
  </si>
  <si>
    <t>B025100</t>
  </si>
  <si>
    <t>Geotextil Forte Grid UX-165</t>
  </si>
  <si>
    <t>B025101</t>
  </si>
  <si>
    <t>Geotextil Fortex BX-40</t>
  </si>
  <si>
    <t>B026010</t>
  </si>
  <si>
    <t>Geomalla en fibra de vidrio GLASGRID 8511</t>
  </si>
  <si>
    <t>B026011</t>
  </si>
  <si>
    <t>Amortiguadores (Para Defensas Metálicas), Incluye Tornillos</t>
  </si>
  <si>
    <t>B026012</t>
  </si>
  <si>
    <t>Alambre Negro Para Amarre</t>
  </si>
  <si>
    <t>B026013</t>
  </si>
  <si>
    <t>B0264111</t>
  </si>
  <si>
    <t>B0264112</t>
  </si>
  <si>
    <t>B0264113</t>
  </si>
  <si>
    <t>B0264114</t>
  </si>
  <si>
    <t>B0264115</t>
  </si>
  <si>
    <t>Geomalla Fort Gird UX-50</t>
  </si>
  <si>
    <t>B0264116</t>
  </si>
  <si>
    <t>Geomalla Forgrid UX100</t>
  </si>
  <si>
    <t>B028001</t>
  </si>
  <si>
    <t xml:space="preserve">Geodren circular diámetro 100 mm y altura 2.00 M
</t>
  </si>
  <si>
    <t>B028002</t>
  </si>
  <si>
    <t xml:space="preserve">Geodren planar Diamet 100 mm y h=0.50
</t>
  </si>
  <si>
    <t>B028003</t>
  </si>
  <si>
    <t xml:space="preserve">Geodren planar Diamet 100 mm y h=1.00
</t>
  </si>
  <si>
    <t>B028004</t>
  </si>
  <si>
    <t xml:space="preserve">Geodren planar Diamet 100 mm y h=2.00
</t>
  </si>
  <si>
    <t>B0303300</t>
  </si>
  <si>
    <t>B0303310</t>
  </si>
  <si>
    <t>B0303570</t>
  </si>
  <si>
    <t>Cespedones</t>
  </si>
  <si>
    <t>B031001</t>
  </si>
  <si>
    <t xml:space="preserve">Almohadillas de neopreno dureza 60 (35cm*45cm*5cm con 2 laminas de 3mm)
</t>
  </si>
  <si>
    <t>B0320001</t>
  </si>
  <si>
    <t>Cable de 1/2´´ (para anclajes)</t>
  </si>
  <si>
    <t>B033001</t>
  </si>
  <si>
    <t xml:space="preserve">Malla eslabonada, calibre 10, 6 ojos
</t>
  </si>
  <si>
    <t>B033002</t>
  </si>
  <si>
    <t>Malla para gaviones (2M3)</t>
  </si>
  <si>
    <t>B033003</t>
  </si>
  <si>
    <t>Malla Para Colchagaviones Espesor 0,30 M</t>
  </si>
  <si>
    <t>B033005</t>
  </si>
  <si>
    <t>Malla Ciclónica Para Gaviones Galvanizada Aleación Zn-5A1-Mm Cal 12 (2M3)</t>
  </si>
  <si>
    <t>B033006</t>
  </si>
  <si>
    <t>Malla Ciclónica Para Gaviones Galvanizada Y Plastificada Con Pvc Cal 12 (2M3)</t>
  </si>
  <si>
    <t>B033009</t>
  </si>
  <si>
    <t>Malla Ciclónica Para Gaviones Galvanizada Aleación Zn-5A1-Mm Y Plastificada Pvc Cal 12 (2M3)</t>
  </si>
  <si>
    <t>B033010</t>
  </si>
  <si>
    <t>Malla Electrosoldada de 5/16</t>
  </si>
  <si>
    <t>CÓDIGO</t>
  </si>
  <si>
    <t>INSTITUTO NACIONAL DE VIAS</t>
  </si>
  <si>
    <t>VERSIÓN</t>
  </si>
  <si>
    <t>PÁGINA</t>
  </si>
  <si>
    <t>DE</t>
  </si>
  <si>
    <t>FECHA</t>
  </si>
  <si>
    <t xml:space="preserve">UNIDAD EJECUTORA: </t>
  </si>
  <si>
    <t>DIRECCIÓN TERRITORIAL:</t>
  </si>
  <si>
    <t>CONTRATO No.</t>
  </si>
  <si>
    <t>DATOS ESPECÍFICOS</t>
  </si>
  <si>
    <t>ITEM</t>
  </si>
  <si>
    <t>DESCRIPCIÓN</t>
  </si>
  <si>
    <t>UNIDAD</t>
  </si>
  <si>
    <t>CANTIDAD</t>
  </si>
  <si>
    <t>I. EQUIPO</t>
  </si>
  <si>
    <t>TIPO</t>
  </si>
  <si>
    <t>TARIFA/HORA</t>
  </si>
  <si>
    <t>RENDIMIENTO</t>
  </si>
  <si>
    <t>Vr. UNITARIO</t>
  </si>
  <si>
    <t>HERRAMIENTA MENOR (%)</t>
  </si>
  <si>
    <t>SUBTOTAL $</t>
  </si>
  <si>
    <t>II. MATERIALES</t>
  </si>
  <si>
    <t>PRECIO UNIT.</t>
  </si>
  <si>
    <t>III. TRANSPORTES</t>
  </si>
  <si>
    <t>MATERIAL</t>
  </si>
  <si>
    <t>CANTIDAD      (1)</t>
  </si>
  <si>
    <t>DISTANCIA (2)</t>
  </si>
  <si>
    <t>(1) * (2)</t>
  </si>
  <si>
    <t>TARIFA</t>
  </si>
  <si>
    <t>IV. MANO DE OBRA</t>
  </si>
  <si>
    <t>TRABAJADOR</t>
  </si>
  <si>
    <t>JORNAL</t>
  </si>
  <si>
    <t>PRESTACIONES</t>
  </si>
  <si>
    <t>JORNAL TOTAL</t>
  </si>
  <si>
    <t>TOTAL COSTO DIRECTO $</t>
  </si>
  <si>
    <t>V. COSTOS INDIRECTOS</t>
  </si>
  <si>
    <t>Descripción</t>
  </si>
  <si>
    <t>Porcentaje</t>
  </si>
  <si>
    <t>Valor Total</t>
  </si>
  <si>
    <t>ADMINISTRACION</t>
  </si>
  <si>
    <t xml:space="preserve">IMPREVISTOS </t>
  </si>
  <si>
    <t>UTILIDAD</t>
  </si>
  <si>
    <t>Precio Unitario Total Aproximado al Peso $</t>
  </si>
  <si>
    <t>Firma</t>
  </si>
  <si>
    <t>Nombre:</t>
  </si>
  <si>
    <t>Representante Legal del Contratista o su Apoderado</t>
  </si>
  <si>
    <t>Matricula No. :</t>
  </si>
  <si>
    <t xml:space="preserve"> </t>
  </si>
  <si>
    <t>Representante Legal del Interventor o su Apoderado</t>
  </si>
  <si>
    <t xml:space="preserve">UNIDAD </t>
  </si>
  <si>
    <t>200.1</t>
  </si>
  <si>
    <t>Ha</t>
  </si>
  <si>
    <t>200.2</t>
  </si>
  <si>
    <t>201.1</t>
  </si>
  <si>
    <t>gl</t>
  </si>
  <si>
    <t>201.2</t>
  </si>
  <si>
    <t>201.3</t>
  </si>
  <si>
    <t>201.4</t>
  </si>
  <si>
    <t>201.5</t>
  </si>
  <si>
    <t>201.6</t>
  </si>
  <si>
    <t>201.7</t>
  </si>
  <si>
    <t>201.8</t>
  </si>
  <si>
    <t>201.9</t>
  </si>
  <si>
    <t>201.10</t>
  </si>
  <si>
    <t>201.11</t>
  </si>
  <si>
    <t>Kg</t>
  </si>
  <si>
    <t>201.12</t>
  </si>
  <si>
    <t>201.13</t>
  </si>
  <si>
    <t>201.14</t>
  </si>
  <si>
    <t>201.15</t>
  </si>
  <si>
    <t>201.16</t>
  </si>
  <si>
    <t>201.17</t>
  </si>
  <si>
    <t>201.18</t>
  </si>
  <si>
    <t>201.19</t>
  </si>
  <si>
    <t>201.20</t>
  </si>
  <si>
    <t>201.21</t>
  </si>
  <si>
    <t>210.1.1</t>
  </si>
  <si>
    <t>210.1.2</t>
  </si>
  <si>
    <t>210.2.1</t>
  </si>
  <si>
    <t>210.2.2</t>
  </si>
  <si>
    <t>210.2.3</t>
  </si>
  <si>
    <t>210.2.4</t>
  </si>
  <si>
    <t>211.1</t>
  </si>
  <si>
    <t>220.1</t>
  </si>
  <si>
    <t>221.1</t>
  </si>
  <si>
    <t>221.2</t>
  </si>
  <si>
    <t>230.1</t>
  </si>
  <si>
    <t>231.1</t>
  </si>
  <si>
    <t>232.1</t>
  </si>
  <si>
    <t>234.1</t>
  </si>
  <si>
    <t>310.1</t>
  </si>
  <si>
    <t>311.1</t>
  </si>
  <si>
    <t>312.1</t>
  </si>
  <si>
    <t>312.2</t>
  </si>
  <si>
    <t>312.3</t>
  </si>
  <si>
    <t>312.4</t>
  </si>
  <si>
    <t>320.1</t>
  </si>
  <si>
    <t>320.2</t>
  </si>
  <si>
    <t>330.1</t>
  </si>
  <si>
    <t>330.2</t>
  </si>
  <si>
    <t>340.1</t>
  </si>
  <si>
    <t>340.2</t>
  </si>
  <si>
    <t>340.3</t>
  </si>
  <si>
    <t>411.2</t>
  </si>
  <si>
    <t>411.3</t>
  </si>
  <si>
    <t>414.1</t>
  </si>
  <si>
    <t>414.2</t>
  </si>
  <si>
    <t>414.3</t>
  </si>
  <si>
    <t>414.4</t>
  </si>
  <si>
    <t>414.5</t>
  </si>
  <si>
    <t>415.1</t>
  </si>
  <si>
    <t>420.1</t>
  </si>
  <si>
    <t>420.2</t>
  </si>
  <si>
    <t>421.1</t>
  </si>
  <si>
    <t>421.2</t>
  </si>
  <si>
    <t>421.3</t>
  </si>
  <si>
    <t>421.4</t>
  </si>
  <si>
    <t>432.1</t>
  </si>
  <si>
    <t>432.2</t>
  </si>
  <si>
    <t>433.1</t>
  </si>
  <si>
    <t>433.2</t>
  </si>
  <si>
    <t>433.3</t>
  </si>
  <si>
    <t>433.4</t>
  </si>
  <si>
    <t>433.5</t>
  </si>
  <si>
    <t>433.6</t>
  </si>
  <si>
    <t>433.7</t>
  </si>
  <si>
    <t>433.8</t>
  </si>
  <si>
    <t>440.1</t>
  </si>
  <si>
    <t>440.2</t>
  </si>
  <si>
    <t>440.3</t>
  </si>
  <si>
    <t>440.4</t>
  </si>
  <si>
    <t>441.1</t>
  </si>
  <si>
    <t>441.2</t>
  </si>
  <si>
    <t>441.3</t>
  </si>
  <si>
    <t>441.4</t>
  </si>
  <si>
    <t>450.1</t>
  </si>
  <si>
    <t>450.2</t>
  </si>
  <si>
    <t>450.3</t>
  </si>
  <si>
    <t>450.4</t>
  </si>
  <si>
    <t>450.5</t>
  </si>
  <si>
    <t>450.6</t>
  </si>
  <si>
    <t>450.7</t>
  </si>
  <si>
    <t>450.8</t>
  </si>
  <si>
    <t>451.1</t>
  </si>
  <si>
    <t>451.2</t>
  </si>
  <si>
    <t>451.3</t>
  </si>
  <si>
    <t>451.4</t>
  </si>
  <si>
    <t>452.1</t>
  </si>
  <si>
    <t>452.2</t>
  </si>
  <si>
    <t>452.3</t>
  </si>
  <si>
    <t>452.4</t>
  </si>
  <si>
    <t>453.1</t>
  </si>
  <si>
    <t>460.1</t>
  </si>
  <si>
    <t>461.1</t>
  </si>
  <si>
    <t>461.2</t>
  </si>
  <si>
    <t>464.1</t>
  </si>
  <si>
    <t>465.1</t>
  </si>
  <si>
    <t>466.1</t>
  </si>
  <si>
    <t>466.2</t>
  </si>
  <si>
    <t>500.1</t>
  </si>
  <si>
    <t>501.1</t>
  </si>
  <si>
    <t>510.1</t>
  </si>
  <si>
    <t>610.1</t>
  </si>
  <si>
    <t>610.2</t>
  </si>
  <si>
    <t>620.1</t>
  </si>
  <si>
    <t>620.2</t>
  </si>
  <si>
    <t>620.3</t>
  </si>
  <si>
    <t>621.2</t>
  </si>
  <si>
    <t>621.3</t>
  </si>
  <si>
    <t>621.4</t>
  </si>
  <si>
    <t>621.5</t>
  </si>
  <si>
    <t>621.6</t>
  </si>
  <si>
    <t>622.1</t>
  </si>
  <si>
    <t>622.2</t>
  </si>
  <si>
    <t>622.3</t>
  </si>
  <si>
    <t>622.4</t>
  </si>
  <si>
    <t>622.5</t>
  </si>
  <si>
    <t>623.1</t>
  </si>
  <si>
    <t>623.2</t>
  </si>
  <si>
    <t>630.1</t>
  </si>
  <si>
    <t>630.2</t>
  </si>
  <si>
    <t>630.3</t>
  </si>
  <si>
    <t>630.4</t>
  </si>
  <si>
    <t>630.5</t>
  </si>
  <si>
    <t>630.6</t>
  </si>
  <si>
    <t>630.7</t>
  </si>
  <si>
    <t>632.1</t>
  </si>
  <si>
    <t>641.1</t>
  </si>
  <si>
    <t>641.2</t>
  </si>
  <si>
    <t>642.1</t>
  </si>
  <si>
    <t>642.2</t>
  </si>
  <si>
    <t>650.1</t>
  </si>
  <si>
    <t>650.2</t>
  </si>
  <si>
    <t>650.3</t>
  </si>
  <si>
    <t>650.4</t>
  </si>
  <si>
    <t>660.1</t>
  </si>
  <si>
    <t>660.2</t>
  </si>
  <si>
    <t>662.1</t>
  </si>
  <si>
    <t>662.2</t>
  </si>
  <si>
    <t>670.1</t>
  </si>
  <si>
    <t>670.2</t>
  </si>
  <si>
    <t>671.1</t>
  </si>
  <si>
    <t>671.2</t>
  </si>
  <si>
    <t>672.1</t>
  </si>
  <si>
    <t>673.2</t>
  </si>
  <si>
    <t>673.3</t>
  </si>
  <si>
    <t>674.1</t>
  </si>
  <si>
    <t>674.2</t>
  </si>
  <si>
    <t>680.1</t>
  </si>
  <si>
    <t>680.2</t>
  </si>
  <si>
    <t>680.3</t>
  </si>
  <si>
    <t>681.1</t>
  </si>
  <si>
    <t>682.1</t>
  </si>
  <si>
    <t>700.1</t>
  </si>
  <si>
    <t>700.2</t>
  </si>
  <si>
    <t>700.3</t>
  </si>
  <si>
    <t>700.4</t>
  </si>
  <si>
    <t>701.1</t>
  </si>
  <si>
    <t>710.2</t>
  </si>
  <si>
    <t>720.1</t>
  </si>
  <si>
    <t>730.1</t>
  </si>
  <si>
    <t>730.2</t>
  </si>
  <si>
    <t>730.3</t>
  </si>
  <si>
    <t>731.1</t>
  </si>
  <si>
    <t>740.1</t>
  </si>
  <si>
    <t>800.1</t>
  </si>
  <si>
    <t>800.2</t>
  </si>
  <si>
    <t>800.3</t>
  </si>
  <si>
    <t>800.4</t>
  </si>
  <si>
    <t>810.1</t>
  </si>
  <si>
    <t>810.2</t>
  </si>
  <si>
    <t>810.3</t>
  </si>
  <si>
    <t>812.1</t>
  </si>
  <si>
    <t>900.1</t>
  </si>
  <si>
    <t>900.2</t>
  </si>
  <si>
    <t>900.3</t>
  </si>
  <si>
    <t>DESMONTE Y LIMPIEZA EN ZONAS NO BOSCOSAS</t>
  </si>
  <si>
    <t>DEMOLICIÓN DE EDIFICACIONES</t>
  </si>
  <si>
    <t>DEMOLICIÓN DE ESTRUCTURAS</t>
  </si>
  <si>
    <t>DEMOLICIÓN DE PAVIMENTOS RÍGIDOS, PISOS, ANDENES Y BORDILLOS DE CONCRETO</t>
  </si>
  <si>
    <t>DEMOLICIÓN DE OBSTÁCULOS</t>
  </si>
  <si>
    <t>DEMOLICIÓN DE PAVIMENTOS RÍGIDOS</t>
  </si>
  <si>
    <t>DEMOLICIÓN DE PISOS Y ANDENES DE CONCRETO</t>
  </si>
  <si>
    <t>DEMOLICIÓN DE BORDILLOS DE CONCRETO</t>
  </si>
  <si>
    <t>DESMONTAJE Y TRASLADO DE ESTRUCTURAS METÁLICAS</t>
  </si>
  <si>
    <t>REMOCIÓN DE ESPECIES VEGETALES</t>
  </si>
  <si>
    <t>REMOCIÓN DE OBSTÁCULOS (SE DEBERÁ HACER UN ÍTEM DE PAGO PARA CADA TIPO DE OBSTÁCULO)</t>
  </si>
  <si>
    <t>REMOCIÓN DE DUCTOS DE SERVICIOS EXISTENTES</t>
  </si>
  <si>
    <t>REMOCIÓN DE ALCANTARILLAS</t>
  </si>
  <si>
    <t>REMOCIÓN DE CERCAS DE ALAMBRE</t>
  </si>
  <si>
    <t>TRASLADO DE POSTES</t>
  </si>
  <si>
    <t>TRASLADO DE TORRES</t>
  </si>
  <si>
    <t>REMOCIÓN DE RIELES</t>
  </si>
  <si>
    <t>REMOCIÓN DE DEFENSAS METÁLICAS</t>
  </si>
  <si>
    <t>REMOCIÓN DE BARRERAS DE SEGURIDAD</t>
  </si>
  <si>
    <t>EXCAVACIÓN SIN CLASIFICAR DE LA EXPLANACIÓN Y CANALES</t>
  </si>
  <si>
    <t>EXCAVACIÓN SIN CLASIFICAR DE PRÉSTAMOS</t>
  </si>
  <si>
    <t>EXCAVACIÓN EN ROCA DE LA EXPLANACIÓN Y CANALES</t>
  </si>
  <si>
    <t>EXCAVACIÓN EN MATERIAL COMÚN DE LA EXPLANACIÓN Y CANALES</t>
  </si>
  <si>
    <t>EXCAVACIÓN EN ROCA DE PRÉSTAMOS</t>
  </si>
  <si>
    <t>EXCAVACIÓN EN MATERIAL COMÚN DE PRÉSTAMOS</t>
  </si>
  <si>
    <t>REMOCIÓN DE DERRUMBES</t>
  </si>
  <si>
    <t>TERRAPLENES</t>
  </si>
  <si>
    <t>PEDRAPLÉN COMPACTO</t>
  </si>
  <si>
    <t>PEDRAPLÉN SUELTO</t>
  </si>
  <si>
    <t>GEOTEXTIL PARA SEPARACIÓN DE SUELOS DE SUBRASANTE Y CAPAS GRANULARES</t>
  </si>
  <si>
    <t>CONFORMACIÓN DE LA CALZADA EXISTENTE</t>
  </si>
  <si>
    <t>AFIRMADO</t>
  </si>
  <si>
    <t>TRATAMIENTO PALIATIVO DE POLVO APLICADO EN FORMA SÓLIDA EN HOJUELAS</t>
  </si>
  <si>
    <t>TRATAMIENTO PALIATIVO DE POLVO APLICADO EN FORMA SÓLIDA EN ESFERAS</t>
  </si>
  <si>
    <t>TRATAMIENTO PALIATIVO DE POLVO APLICADO EN FORMA LÍQUIDA</t>
  </si>
  <si>
    <t>MATERIAL GRANULAR DE ADICIÓN</t>
  </si>
  <si>
    <t>CEMENTO ASFÁLTICO MODIFICADO CON POLÍMEROS TIPO I</t>
  </si>
  <si>
    <t>CEMENTO ASFÁLTICO MODIFICADO CON POLÍMEROS TIPO III</t>
  </si>
  <si>
    <t>CEMENTO ASFÁLTICO MODIFICADO CON POLÍMEROS TIPO IV</t>
  </si>
  <si>
    <t>RIEGO DE LIGA CON EMULSIÓN ASFÁLTICA CRR-1</t>
  </si>
  <si>
    <t>RIEGO DE LIGA CON EMULSIÓN ASFÁLTICA CRR-2</t>
  </si>
  <si>
    <t>SELLO DE ARENA-ASFALTO CON EMULSIÓN CRR-2</t>
  </si>
  <si>
    <t>LECHADA ASFÁLTICA CON EMULSIÓN CRL-1H, TIPO LA-3</t>
  </si>
  <si>
    <t>LECHADA ASFÁLTICA CON EMULSIÓN CRL-1HM ,TIPO LA-3</t>
  </si>
  <si>
    <t>MEZCLA DENSA EN FRÍO PARA BACHEO</t>
  </si>
  <si>
    <t>MEZCLA DRENANTE</t>
  </si>
  <si>
    <t>PAVIMENTO RECICLADO EN FRÍO EN EL LUGAR CON EMULSIÓN ASFÁLTICA</t>
  </si>
  <si>
    <t>PAVIMENTO RECICLADO EN FRÍO EN EL LUGAR CON CEMENTO ASFÁLTICO ESPUMADO</t>
  </si>
  <si>
    <t>EXCAVACIONES VARIAS SIN CLASIFICAR</t>
  </si>
  <si>
    <t>RELLENOS CON MATERIAL FILTRANTE</t>
  </si>
  <si>
    <t>PRUEBA DE CARGA</t>
  </si>
  <si>
    <t>DESMONTE Y LIMPIEZA EN BOSQUE</t>
  </si>
  <si>
    <t>T0010040</t>
  </si>
  <si>
    <t>T0010001</t>
  </si>
  <si>
    <t>tkm</t>
  </si>
  <si>
    <t>Transporte de acero</t>
  </si>
  <si>
    <t>T0010002</t>
  </si>
  <si>
    <t>Transporte de agregado</t>
  </si>
  <si>
    <t>T0010003</t>
  </si>
  <si>
    <t>Transporte de Arena</t>
  </si>
  <si>
    <t>T0010004</t>
  </si>
  <si>
    <t>Transporte de arena</t>
  </si>
  <si>
    <t>T0010005</t>
  </si>
  <si>
    <t>Transporte de arena lavada</t>
  </si>
  <si>
    <t>T0010006</t>
  </si>
  <si>
    <t>Transporte de material fresado</t>
  </si>
  <si>
    <t>T0010007</t>
  </si>
  <si>
    <t>Transporte de base</t>
  </si>
  <si>
    <t>T0010008</t>
  </si>
  <si>
    <t>Transporte de defensa</t>
  </si>
  <si>
    <t>T0010009</t>
  </si>
  <si>
    <t>Transporte de concreto</t>
  </si>
  <si>
    <t>T0010010</t>
  </si>
  <si>
    <t>Transporte de material de afirmado</t>
  </si>
  <si>
    <t>T0010015</t>
  </si>
  <si>
    <t>T0010016</t>
  </si>
  <si>
    <t>Transporte tierra abonada</t>
  </si>
  <si>
    <t>T0010018</t>
  </si>
  <si>
    <t>T0010019</t>
  </si>
  <si>
    <t>Transporte de material crudo</t>
  </si>
  <si>
    <t>T0010020</t>
  </si>
  <si>
    <t>Transporte de material de base</t>
  </si>
  <si>
    <t>T0010021</t>
  </si>
  <si>
    <t>T0010022</t>
  </si>
  <si>
    <t>Transporte de material de cobertura</t>
  </si>
  <si>
    <t>T0010023</t>
  </si>
  <si>
    <t>Transporte de Material de Base</t>
  </si>
  <si>
    <t>T0010025</t>
  </si>
  <si>
    <t>Transporte de material de excavación</t>
  </si>
  <si>
    <t>T0010026</t>
  </si>
  <si>
    <t>T0010027</t>
  </si>
  <si>
    <t>Transporte de material filtrante</t>
  </si>
  <si>
    <t>T0010028</t>
  </si>
  <si>
    <t>Transporte de Material Drenante</t>
  </si>
  <si>
    <t>T0010029</t>
  </si>
  <si>
    <t>T0010030</t>
  </si>
  <si>
    <t>Transporte de material de subbase</t>
  </si>
  <si>
    <t>T0010031</t>
  </si>
  <si>
    <t>T0010032</t>
  </si>
  <si>
    <t>Transporte de material de demolición</t>
  </si>
  <si>
    <t>T0010033</t>
  </si>
  <si>
    <t>Transporte de Material Crudo de Rio</t>
  </si>
  <si>
    <t>T0010034</t>
  </si>
  <si>
    <t>T0010035</t>
  </si>
  <si>
    <t>T0010036</t>
  </si>
  <si>
    <t>Transporte de material de remoción</t>
  </si>
  <si>
    <t>T0010037</t>
  </si>
  <si>
    <t>Transporte de material proveniente de la excavación incluyendo botadero</t>
  </si>
  <si>
    <t>T0010038</t>
  </si>
  <si>
    <t>T0010039</t>
  </si>
  <si>
    <t>Transporte de material granular</t>
  </si>
  <si>
    <t>Transporte de material desmontado</t>
  </si>
  <si>
    <t>T0010042</t>
  </si>
  <si>
    <t>Transporte de material triturado</t>
  </si>
  <si>
    <t>T0010044</t>
  </si>
  <si>
    <t>Transporte de material trasladado</t>
  </si>
  <si>
    <t>T0010050</t>
  </si>
  <si>
    <t>Transporte de material triturado para filtros</t>
  </si>
  <si>
    <t>T0010052</t>
  </si>
  <si>
    <t>Transporte de material removido</t>
  </si>
  <si>
    <t>T0010060</t>
  </si>
  <si>
    <t>Transporte de materiales seleccionados</t>
  </si>
  <si>
    <t>T0010062</t>
  </si>
  <si>
    <t>Transporte de material seleccionado para relleno</t>
  </si>
  <si>
    <t>T0010065</t>
  </si>
  <si>
    <t>Transporte de mezcla</t>
  </si>
  <si>
    <t>T0010070</t>
  </si>
  <si>
    <t>Transporte de mezcla de concreto</t>
  </si>
  <si>
    <t>T0010080</t>
  </si>
  <si>
    <t>Transporte de mezcla densa mdc-2</t>
  </si>
  <si>
    <t>T0010081</t>
  </si>
  <si>
    <t>Trasporte de Torre</t>
  </si>
  <si>
    <t>T0010088</t>
  </si>
  <si>
    <t>Transporte de poste de madera</t>
  </si>
  <si>
    <t>T0010089</t>
  </si>
  <si>
    <t xml:space="preserve">Transporte de Material de Afirmado de la Zona </t>
  </si>
  <si>
    <t>T0010090</t>
  </si>
  <si>
    <t>m3t</t>
  </si>
  <si>
    <t>Transporte de piedra</t>
  </si>
  <si>
    <t>T0010091</t>
  </si>
  <si>
    <t>T0010092</t>
  </si>
  <si>
    <t>Transporte de piedra para ciclópeo</t>
  </si>
  <si>
    <t>T0010094</t>
  </si>
  <si>
    <t>Transporte de piedra para gaviones</t>
  </si>
  <si>
    <t>T0010095</t>
  </si>
  <si>
    <t>T0010100</t>
  </si>
  <si>
    <t>Transporte de materiales</t>
  </si>
  <si>
    <t>T0010101</t>
  </si>
  <si>
    <t>T0010110</t>
  </si>
  <si>
    <t>T0010114</t>
  </si>
  <si>
    <t>T0010115</t>
  </si>
  <si>
    <t>T0010120</t>
  </si>
  <si>
    <t>T0010140</t>
  </si>
  <si>
    <t>Transporte incluyendo el botadero y conformación del material</t>
  </si>
  <si>
    <t>T0010141</t>
  </si>
  <si>
    <t>T0010150</t>
  </si>
  <si>
    <t>T0010160</t>
  </si>
  <si>
    <t xml:space="preserve">Transporte de estructuras metálicas </t>
  </si>
  <si>
    <t>T0010162</t>
  </si>
  <si>
    <t>Transporte de estructura metálica (En Obra)</t>
  </si>
  <si>
    <t>T0010170</t>
  </si>
  <si>
    <t>Transporte de agregado tipo LA-1</t>
  </si>
  <si>
    <t>T0010180</t>
  </si>
  <si>
    <t>Transporte de agregado tipo LA-2</t>
  </si>
  <si>
    <t>T0010190</t>
  </si>
  <si>
    <t>Transporte de agregado tipo LA-3</t>
  </si>
  <si>
    <t>T0010200</t>
  </si>
  <si>
    <t>Transporte de agregado tipo LA-4</t>
  </si>
  <si>
    <t>T0010210</t>
  </si>
  <si>
    <t>Transporte de mezcla MDF-1</t>
  </si>
  <si>
    <t>T0010211</t>
  </si>
  <si>
    <t>Transporte de Mezcla Semi- Densa en Caliente MSC-19</t>
  </si>
  <si>
    <t>T0010220</t>
  </si>
  <si>
    <t>Transporte de mezcla MDF-2</t>
  </si>
  <si>
    <t>T0010229</t>
  </si>
  <si>
    <t>Transporte de Mezcla Densa para Bacheo</t>
  </si>
  <si>
    <t>T0010230</t>
  </si>
  <si>
    <t>Transporte de mezcla MDF-3</t>
  </si>
  <si>
    <t>T0010231</t>
  </si>
  <si>
    <t>Transporte de Mezcla en Frio MDF-38</t>
  </si>
  <si>
    <t>T0010232</t>
  </si>
  <si>
    <t>T0010233</t>
  </si>
  <si>
    <t>Transporte de Mezcla en Frio  MAF-19</t>
  </si>
  <si>
    <t>T0010234</t>
  </si>
  <si>
    <t>T0010240</t>
  </si>
  <si>
    <t>Transporte de mezcla MAF-1</t>
  </si>
  <si>
    <t>T0010250</t>
  </si>
  <si>
    <t>Transporte de mezcla MAF-2</t>
  </si>
  <si>
    <t>T0010251</t>
  </si>
  <si>
    <t>T0010260</t>
  </si>
  <si>
    <t>Transporte de mezcla MAF-3</t>
  </si>
  <si>
    <t>T0010270</t>
  </si>
  <si>
    <t>Transporte de mezcla densa MDC-1</t>
  </si>
  <si>
    <t>T0010271</t>
  </si>
  <si>
    <t>Transporte de Mezcla Densa en Caliente MDC-19</t>
  </si>
  <si>
    <t>T0010272</t>
  </si>
  <si>
    <t>T001028</t>
  </si>
  <si>
    <t>Transporte material de Sub Base procesado en planta</t>
  </si>
  <si>
    <t>T0010280</t>
  </si>
  <si>
    <t>Transporte de mezcla densa MDC-2</t>
  </si>
  <si>
    <t>T0010281</t>
  </si>
  <si>
    <t>Transporte de Mezcla densa En Frio MDF-25</t>
  </si>
  <si>
    <t>T0010290</t>
  </si>
  <si>
    <t>Transporte de mezcla densa MDC-3</t>
  </si>
  <si>
    <t>T0010300</t>
  </si>
  <si>
    <t>Transporte de mezcla densa MDC-0</t>
  </si>
  <si>
    <t>T0010310</t>
  </si>
  <si>
    <t>T0010311</t>
  </si>
  <si>
    <t>Transporte de Mezcla Densa en Caliente MDC-10</t>
  </si>
  <si>
    <t>T0010320</t>
  </si>
  <si>
    <t>T0010330</t>
  </si>
  <si>
    <t>T0010340</t>
  </si>
  <si>
    <t>T0010350</t>
  </si>
  <si>
    <t>T0010360</t>
  </si>
  <si>
    <t>T0010370</t>
  </si>
  <si>
    <t>T0010380</t>
  </si>
  <si>
    <t>T0010381</t>
  </si>
  <si>
    <t xml:space="preserve">Transporte de material de Sub Base CBR=40% </t>
  </si>
  <si>
    <t>T0010390</t>
  </si>
  <si>
    <t>T0010400</t>
  </si>
  <si>
    <t>Transporte de agregado pétreo</t>
  </si>
  <si>
    <t>T0010401</t>
  </si>
  <si>
    <t xml:space="preserve">Transporte de Concreto </t>
  </si>
  <si>
    <t>T0010410</t>
  </si>
  <si>
    <t>T0010420</t>
  </si>
  <si>
    <t>Transporte de equipos</t>
  </si>
  <si>
    <t>T0010421</t>
  </si>
  <si>
    <t>Transporte de Equipos para Prueba (1)</t>
  </si>
  <si>
    <t>T0010430</t>
  </si>
  <si>
    <t>Transporte de tablestacas</t>
  </si>
  <si>
    <t>T0010440</t>
  </si>
  <si>
    <t>T0010450</t>
  </si>
  <si>
    <t>Transporte de tubos. celdas, etc.</t>
  </si>
  <si>
    <t>T0010460</t>
  </si>
  <si>
    <t>Transporte de personal de montaje</t>
  </si>
  <si>
    <t>T0010470</t>
  </si>
  <si>
    <t>Transporte de material de soldado y atraque</t>
  </si>
  <si>
    <t>km</t>
  </si>
  <si>
    <t>T0015011</t>
  </si>
  <si>
    <t>T0015012</t>
  </si>
  <si>
    <t>TRANSPORTE</t>
  </si>
  <si>
    <t>PRESTACIONES (%)</t>
  </si>
  <si>
    <t>Transporte de barrera de seguridad</t>
  </si>
  <si>
    <t>T0010053</t>
  </si>
  <si>
    <t>TRANSPLANTE DE ARBOLES TIPO I TRASLADO CORTO</t>
  </si>
  <si>
    <t>TRANSPLANTE DE ARBOLES TIPO IV TRASLADO CORTO</t>
  </si>
  <si>
    <t>TRANSPLANTE DE ARBOLES TIPO IV TRASLADO LARGO</t>
  </si>
  <si>
    <t>TRANSPLANTE DE ARBOLES TIPO IV TRASLADO ESPECIAL</t>
  </si>
  <si>
    <t>TRANSPLANTE DE ARBOLES TIPO I TRASLADO LARGO</t>
  </si>
  <si>
    <t>TRANSPLANTE DE ARBOLES TIPO I TRASLADO ESPECIAL</t>
  </si>
  <si>
    <t>TRANSPLANTE DE ARBOLES TIPO II TRASLADO CORTO</t>
  </si>
  <si>
    <t>TRANSPLANTE DE ARBOLES TIPO II. TRASLADO LARGO</t>
  </si>
  <si>
    <t>TRANSPLANTE DE ARBOLES TIPO II TRASLADO ESPECIAL</t>
  </si>
  <si>
    <t>TRANSPLANTE DE ARBOLES TIPO III TRASLADO CORTO</t>
  </si>
  <si>
    <t>TRANSPLANTE DE ARBOLE TIPO III TRASLADO LARGO</t>
  </si>
  <si>
    <t>TRANSPLANTE  DE ARBOLES TIPO III TRASLADO ESPECIAL</t>
  </si>
  <si>
    <t>203.1</t>
  </si>
  <si>
    <t>203.2</t>
  </si>
  <si>
    <t>203.3</t>
  </si>
  <si>
    <t>203.4</t>
  </si>
  <si>
    <t>203.5</t>
  </si>
  <si>
    <t>203.6</t>
  </si>
  <si>
    <t>203.7</t>
  </si>
  <si>
    <t>203.8</t>
  </si>
  <si>
    <t>203.9</t>
  </si>
  <si>
    <t>203.10</t>
  </si>
  <si>
    <t>203.11</t>
  </si>
  <si>
    <t>203.12</t>
  </si>
  <si>
    <t>DESCRIPCION ACTIVIDAD</t>
  </si>
  <si>
    <t xml:space="preserve">GEOTEXTIL DE REFUERZO TIPO NT-2500 PARA TERRAPLENES REFORZADOS POR  GEOSINTETICOS </t>
  </si>
  <si>
    <t xml:space="preserve">GEOMALLA DE REFUERZO TIPOS ASPHALT </t>
  </si>
  <si>
    <t>RELLENO SELECCIONADO PARA TERRAPLENES REFORZADOS CON GEOSINTETICOS</t>
  </si>
  <si>
    <t>223.1</t>
  </si>
  <si>
    <t>223.2</t>
  </si>
  <si>
    <t>223.3.1</t>
  </si>
  <si>
    <t>223.3.2</t>
  </si>
  <si>
    <t>223.3.3</t>
  </si>
  <si>
    <t>RELLENO TIPO SUB BASE GRANULAR PARA TERRAPLENES REFORZADOS CON GEOSINTETICOS</t>
  </si>
  <si>
    <t>RELLENO TIPO BASE GRANULAR PARA TERRAPLENES REFORZADOS CON GEOSINTETICOS</t>
  </si>
  <si>
    <t xml:space="preserve">GEOTEXTIL PARA ESTABILIZACIÓN DE LA SUBRASANTE </t>
  </si>
  <si>
    <t>233.1</t>
  </si>
  <si>
    <t>GEOMALLA PARA ESTABILIZACION DE SUELOS DE SUBRASANTE</t>
  </si>
  <si>
    <t>233.10</t>
  </si>
  <si>
    <t>GEOMALLA PARA REFUERZO DE CAPAS GRANULARES</t>
  </si>
  <si>
    <t>CONFORMACIÓN DE TALUDES EXISTENTES</t>
  </si>
  <si>
    <t>Impermeabilizante para Concreto</t>
  </si>
  <si>
    <t>B0014191</t>
  </si>
  <si>
    <t>235.1</t>
  </si>
  <si>
    <t>SUBRASANTE ESTABILIZADA CON CEMENTO (INCLUYE EL SUMINISTRO DE CEMENTO)</t>
  </si>
  <si>
    <t>235.10</t>
  </si>
  <si>
    <t>SUBRASANTE ESTABILIZADA CON CEMENTO (NO INCLUYE EL SUMINISTRO DE CEMENTO)</t>
  </si>
  <si>
    <t>235.11</t>
  </si>
  <si>
    <t>CEMENTO PARA ESTABILIZACION DE SUBRASANTE</t>
  </si>
  <si>
    <t>236.1</t>
  </si>
  <si>
    <t>SUBRASANTE ESTABILIZADA CON CAL(INCLUYE SUMINISTRO DE CAL)</t>
  </si>
  <si>
    <t>Lt</t>
  </si>
  <si>
    <t>236.10</t>
  </si>
  <si>
    <t>236.11</t>
  </si>
  <si>
    <t>CAL HIDRATADA PARA ESTABILIZACION DE SUBRASANTE</t>
  </si>
  <si>
    <t>m3km</t>
  </si>
  <si>
    <t>SUBBASE GRANULAR CLASE A</t>
  </si>
  <si>
    <t>SUBBASE GRANULAR CLASE B</t>
  </si>
  <si>
    <t>SUB-BASE GRANULAR CLASE B</t>
  </si>
  <si>
    <t>SUB-BASE GRANULAR CLASE A</t>
  </si>
  <si>
    <t>320.3</t>
  </si>
  <si>
    <t>SUBBASE GRANULAR CLASE C</t>
  </si>
  <si>
    <t>320.4</t>
  </si>
  <si>
    <t>SUB-BASE GRANULAR  PARA BACHEO CLASE A</t>
  </si>
  <si>
    <t>320.5</t>
  </si>
  <si>
    <t>SUB-BASE GRANULAR  PARA BACHEO CLASE B</t>
  </si>
  <si>
    <t>320.6</t>
  </si>
  <si>
    <t>SUB-BASE GRANULAR  PARA BACHEO CLASE C</t>
  </si>
  <si>
    <t>BASE GRANULAR CLASE A</t>
  </si>
  <si>
    <t>BASE GRANULAR CLASE B</t>
  </si>
  <si>
    <t>330.3</t>
  </si>
  <si>
    <t>BASE GRANULAR CLASE C</t>
  </si>
  <si>
    <t>330.4</t>
  </si>
  <si>
    <t>BASE GRANULAR PARA BACHEO CLASE A</t>
  </si>
  <si>
    <t>330.5</t>
  </si>
  <si>
    <t>BASE GRANULAR PARA BACHEO CLASE B</t>
  </si>
  <si>
    <t>330.6</t>
  </si>
  <si>
    <t>BASE GRANULAR PARA BACHEO CLASE C</t>
  </si>
  <si>
    <t>BASE ESTABILIZADA CON EMULSIÓN ASFÁLTICA TIPO BEE-38</t>
  </si>
  <si>
    <t xml:space="preserve"> BASE ESTABILIZADA CON EMULSIÓN ASFÁLTICA TIPO BEE-25</t>
  </si>
  <si>
    <t>BASE ESTABILIZADA CON EMULSIÓN ASFÁLTICA TIPO BEE-5</t>
  </si>
  <si>
    <t>350.1</t>
  </si>
  <si>
    <t>350.2</t>
  </si>
  <si>
    <t>350.3</t>
  </si>
  <si>
    <t>SUELO-CEMENTO CLASE SC-R GRADACION TIPO A (INCLUYE SUMINISTRO DEL CEMENTO)</t>
  </si>
  <si>
    <t>350.4</t>
  </si>
  <si>
    <t>SUELO-CEMENTO CLASE SC-R GRADACION TIPO B (INCLUYE SUMINISTRO DEL CEMENTO)</t>
  </si>
  <si>
    <t>350.10</t>
  </si>
  <si>
    <t>SUELO-CEMENTO CLASE SC-D GRADACION TIPO A (NO INCLUYE SUMINISTRO DEL CEMENTO)</t>
  </si>
  <si>
    <t>350.11</t>
  </si>
  <si>
    <t>SUELO-CEMENTO CLASE SC-D GRADACION TIPO B (NO INCLUYE SUMINISTRO DEL CEMENTO)</t>
  </si>
  <si>
    <t>350.12</t>
  </si>
  <si>
    <t>SUELO-CEMENTO CLASE SC-R GRADACION TIPO A (NO INCLUYE SUMINISTRO DEL CEMENTO)</t>
  </si>
  <si>
    <t>350.13</t>
  </si>
  <si>
    <t>SUELO-CEMENTO CLASE SC-R GRADACION TIPO B (NO INCLUYE SUMINISTRO DEL CEMENTO)</t>
  </si>
  <si>
    <t>350.14</t>
  </si>
  <si>
    <t xml:space="preserve">CEMENTO HIDRAULICO PARA SUELO-CEMENTO </t>
  </si>
  <si>
    <t>351.1</t>
  </si>
  <si>
    <t>BASE TRATADA CON CEMENTO RESISTENCIA R-3.5 (INCLUYE SUMINISTRO DE CEMENTO)</t>
  </si>
  <si>
    <t>351.2</t>
  </si>
  <si>
    <t>BASE TRATADA CON CEMENTO RESISTENCIA R-5.2 (INCLUYE SUMINISTRO DE CEMENTO)</t>
  </si>
  <si>
    <t>351.10</t>
  </si>
  <si>
    <t>BASE TRATADA CON CEMENTO RESISTENCIA R-3.5 (NO INCLUYE SUMINISTRO DE CEMENTO)</t>
  </si>
  <si>
    <t>351.11</t>
  </si>
  <si>
    <t>BASE TRATADA CON CEMENTO RESISTENCIA R-5.2 (NO INCLUYE SUMINISTRO DE CEMENTO)</t>
  </si>
  <si>
    <t>351.12</t>
  </si>
  <si>
    <t>CEMENTO HIDRAULICO PARA BASE TRATADA CON CEMENTO</t>
  </si>
  <si>
    <t>CEMENTO ASFÁLTICO DE PENETRACIÓN 40-50</t>
  </si>
  <si>
    <t>CEMENTO ASFÁLTICO DE PENETRACIÓN 60-70.</t>
  </si>
  <si>
    <t>410.1</t>
  </si>
  <si>
    <t>410.2</t>
  </si>
  <si>
    <t>CEMENTO ASFÁLTICO DE PENETRACIÓN 80-100</t>
  </si>
  <si>
    <t>410.3</t>
  </si>
  <si>
    <t>SUMINISTRO DE EMULSIÓN ASFÁLTICA DE ROTURA MEDIA CRM.</t>
  </si>
  <si>
    <t>411.1</t>
  </si>
  <si>
    <t>411.4</t>
  </si>
  <si>
    <t>LECHADA ASFÁLTICA CON EMULSIÓN CRL-1H, TIPO LA-13.</t>
  </si>
  <si>
    <t>CEMENTO ASFÁLTICO DE PENETRACIÓN 60-70</t>
  </si>
  <si>
    <t>SUMINISTRO DE EMULSION ASFALTICA DE ROTURA MEDIA (CRM)</t>
  </si>
  <si>
    <t>EMULSION ASFALTICA DE ROTURA LENTA CRL-1 ARD</t>
  </si>
  <si>
    <t>EMULSION ASFALTICA DE ROTURA LENTA CRL-1 -ARB</t>
  </si>
  <si>
    <t>EMULSION ASFALTICA DE ROTURA LENTA CRL-1h</t>
  </si>
  <si>
    <t>413.1</t>
  </si>
  <si>
    <t>CEMENTO ASFÁLTICO MODIFICADO CON GRANO DE CAUCHO TIPO I</t>
  </si>
  <si>
    <t>413.2</t>
  </si>
  <si>
    <t>CEMENTO ASFALTICO MODIFICADO CON GRANO DE CAUCHO TIPO II</t>
  </si>
  <si>
    <t>413.3</t>
  </si>
  <si>
    <t>CEMENTO ASFALTICO MODIFICADO CON GRANO DE CAUCHO RECICLADO TIPO III</t>
  </si>
  <si>
    <t>CEMENTO ASFALTICO MODIFICADO CON POLIMEROS TIPO I</t>
  </si>
  <si>
    <t>CEMENTO ASFALTICO MODIFICADO CON POLIMEROS TIPO II A</t>
  </si>
  <si>
    <t>CEMENTO ASFALTICO MODIFIFCADO CON POLIMEROS TIPO II B</t>
  </si>
  <si>
    <t>CEMENTO ASFALTICO MODIFICADO CON POLIMEROS TIPO III</t>
  </si>
  <si>
    <t>CEMENTO ASFALTICO MODIFICADO CON POLIMEROS TIPO IV</t>
  </si>
  <si>
    <t>414.6</t>
  </si>
  <si>
    <t>CEMENTO ASFALTICO MODIFICADO CON POLIMEROS TIPO V</t>
  </si>
  <si>
    <t>EMULSION ASFALTICA DE ROTURA MEDIA MODIFICADA CON POLIMEROS CRM-m</t>
  </si>
  <si>
    <t>RIEGO DE IMPRIMACIÓN CON EMULSIÓN ASFÁLTICA CRL-0</t>
  </si>
  <si>
    <t>RIEGO DE IMPRIMACIÓN CON EMULSIÓN ASFÁLTICA CRL-1</t>
  </si>
  <si>
    <t>420.3</t>
  </si>
  <si>
    <t>RIEGO DE IMPRIMACIÓN CON ASFALTO LIQUIDO</t>
  </si>
  <si>
    <t>RIEGO DE LIGA CON EMULSION ASFALTICA CRR-2</t>
  </si>
  <si>
    <t>RIEGO DE LIGA CON EMULSIÓN MODIFICADA CON POLIMEROS CRR-1m</t>
  </si>
  <si>
    <t>RIEGO DE LIGA CON EMULSIÓN MODIFICADA CON POLIMEROS CRR-2m</t>
  </si>
  <si>
    <t>430.1.1</t>
  </si>
  <si>
    <t>TRATAMIENTO SUPERFICIAL SIMPLE CON EMULSIÓN CRR-2 GRADACION 19</t>
  </si>
  <si>
    <t>430.1.2</t>
  </si>
  <si>
    <t>TRATAMIENTO SUPERFICIAL SIMPLE CON EMULSIÓN CRR-2 GRADACION 13</t>
  </si>
  <si>
    <t>430.2.1</t>
  </si>
  <si>
    <t>TRATAMIENTO SUPERFICIAL SIMPLE CON EMULSIÓN CRR-2m GRADACION 19</t>
  </si>
  <si>
    <t>430.2.2</t>
  </si>
  <si>
    <t>431.1.1</t>
  </si>
  <si>
    <t>TRATAMIENTO SUPERFICIAL DOBLE CON EMULSIÓN CRR-2 TIPO I</t>
  </si>
  <si>
    <t>431.1.2</t>
  </si>
  <si>
    <t>Tratamiento superficial doble con emulsión CRR-2. Tipo 2</t>
  </si>
  <si>
    <t>Tratamiento superficial doble con emulsión CRR-2 m. Tipo 1</t>
  </si>
  <si>
    <t>431.2.1</t>
  </si>
  <si>
    <t>431.2.2</t>
  </si>
  <si>
    <t>Tratamiento superficial doble con emulsión CRR-2 m. Tipo 2</t>
  </si>
  <si>
    <t>Sello de arena-asfalto con emulsión CRR-2.</t>
  </si>
  <si>
    <t>Sello de arena-asfalto con emulsión CRR-2m.</t>
  </si>
  <si>
    <t>Mezcla densa en frío tipo MDF-38</t>
  </si>
  <si>
    <t>Mezcla densa en frío tipo MDF-25</t>
  </si>
  <si>
    <t>Mezcla densa en frío tipo MDF-19</t>
  </si>
  <si>
    <t>Mezcla densa en frío para Bacheo</t>
  </si>
  <si>
    <t>Mezcla Abierta en Frio Tipo MAF-19</t>
  </si>
  <si>
    <t>Mezcla Abierta en Frio Tipo MAF-25</t>
  </si>
  <si>
    <t>Mezcla Abierta en Frio Tipo MAF-38</t>
  </si>
  <si>
    <t>Mezcla Abierta en frío Tipo MAF- 38 para Bacheo</t>
  </si>
  <si>
    <t>Mezcla Gruesa en Caliente tipo MGC-38</t>
  </si>
  <si>
    <t>Mezcla Gruesa en Caliente tipo MGC-25</t>
  </si>
  <si>
    <t>Mezcla de Alto Modulo MAM-25</t>
  </si>
  <si>
    <t>450.10</t>
  </si>
  <si>
    <t>Mezcla en Caliente para Bacheo MSC-25</t>
  </si>
  <si>
    <t>450.11</t>
  </si>
  <si>
    <t>Mezcla en Caliente para Bacheo MGC-25</t>
  </si>
  <si>
    <t>450.12</t>
  </si>
  <si>
    <t>Mezcla en Caliente para Bacheo MGC-38</t>
  </si>
  <si>
    <t>Mezcla Abierta en Caliente Tipo MAC-63</t>
  </si>
  <si>
    <t>Mezcla Abierta en Caliente Tipo MAC-50</t>
  </si>
  <si>
    <t>Mezcla Abierta en Caliente Tipo MAC-50 para Bacheo</t>
  </si>
  <si>
    <t>Mezcla Discontinua en Caliente Tipo M-13</t>
  </si>
  <si>
    <t>Mezcla Discontinua en Caliente Tipo M-10</t>
  </si>
  <si>
    <t>Mezcla Discontinua en Caliente Tipo F-13</t>
  </si>
  <si>
    <t xml:space="preserve">Mezcla Discontinua en Caliente Tipo F-10 </t>
  </si>
  <si>
    <t>Mezcla Drenante</t>
  </si>
  <si>
    <t>462.1.1</t>
  </si>
  <si>
    <t>462.1.2</t>
  </si>
  <si>
    <t>462.2.1</t>
  </si>
  <si>
    <t>462.2.2</t>
  </si>
  <si>
    <t>465.2</t>
  </si>
  <si>
    <t>C0010311</t>
  </si>
  <si>
    <t>Derretidora de asfalto (crafco o similar)</t>
  </si>
  <si>
    <t>Sello de grietas en pavimento asfáltico con ruteo.</t>
  </si>
  <si>
    <t xml:space="preserve">CEMENTO ASFALTICO CON GRANO DE CAUCHO RECICLADO TIPO I </t>
  </si>
  <si>
    <t>CEMENTO ASFALTICO CON GRANO DE CAUCHO RECICLADO TIPO II</t>
  </si>
  <si>
    <t>CEMENTO ASFALTICO CON GRANO DE CAUCHO RECICLADO TIPO  III</t>
  </si>
  <si>
    <t>TRATAMIENTO SUPERFICIAL SIMPLE CON EMULSIÓN CRR-2 m GRADACION 19</t>
  </si>
  <si>
    <t>TRATAMIENTO SUPERFICIAL SIMPLE CON EMULSIÓN CRR-2m  GRADACION 13</t>
  </si>
  <si>
    <t>TRATAMIENTO SUPERFICIAL DOBLE CON EMULSIÓN CRR-2. TIPO 1</t>
  </si>
  <si>
    <t>TRATAMIENTO SUPERFICIAL DOBLE CON EMULSIÓN CRR-2. TIPO 2</t>
  </si>
  <si>
    <t>TRATAMIENTO SUPERFICIAL DOBLE CON EMULSIÓN CRR-2 m TIPO 1</t>
  </si>
  <si>
    <t>TRATAMIENTO SUPERFICIAL DOBLE CON EMULSIÓN CRR-2 m TIPO 2</t>
  </si>
  <si>
    <t>MEZCLA EN CALIENTE PARA BACHEO MSC-25</t>
  </si>
  <si>
    <t>MEZCLA EN CALIENTE PARA BACHEO MGC-25</t>
  </si>
  <si>
    <t>MEZCLA EN CALIENTE PARA BACHEO MGC-38</t>
  </si>
  <si>
    <t>GEOTEXTIL PARA REPAVIMENTACIÒN</t>
  </si>
  <si>
    <t>EXCAVACIÓN PARA REPARACIÓN DE PAVIMENTO ASFÁLTICO EXISTENTE INCLUYENDO EL CORTE Y LA REMOCIÒN DE LAS CAPAS ASFALTICAS SUBYACENTES</t>
  </si>
  <si>
    <t>EXCAVACIÒN PARA LA REPARACIÒN DE PAVIMENTO ASFALTICO EXISTENTE EXCLUYENDO EL CORTE Y LA REMOCIÒN DE LAS CAPAS ASFALTICAS Y DE LAS SUBYACENTES.</t>
  </si>
  <si>
    <t>SELLO DE GRIETAS EN PAVIMENTO ASFÁLTICO SIN RUTEO.</t>
  </si>
  <si>
    <t>SELLO DE GRIETAS EN PAVIMENTO ASFÁLTICO CON RUTEO.</t>
  </si>
  <si>
    <t>Pavimento de concreto hidráulico de fraguado rapido (Fast Track)</t>
  </si>
  <si>
    <t>500.2</t>
  </si>
  <si>
    <t>Cemento Porthland, Norma ASTM C150, Tipo ______ . Se debe elaborar un Item de Pago para cada tipo de cemenmto que se especifique en los documentos del contrato.</t>
  </si>
  <si>
    <t>501.10</t>
  </si>
  <si>
    <t>501.20</t>
  </si>
  <si>
    <t>505.1</t>
  </si>
  <si>
    <t xml:space="preserve">Base de Concreto Hidráulico </t>
  </si>
  <si>
    <t>Pavimento de adoquines de concreto.</t>
  </si>
  <si>
    <t>T0010011</t>
  </si>
  <si>
    <t>600.1.1</t>
  </si>
  <si>
    <t>600.2.1</t>
  </si>
  <si>
    <t>600.2.2</t>
  </si>
  <si>
    <t>600.2.3</t>
  </si>
  <si>
    <t>600.2.4</t>
  </si>
  <si>
    <t>Rellenos Para Estructuras con Recebo.</t>
  </si>
  <si>
    <t>610.3</t>
  </si>
  <si>
    <t>Relleno Para Estructuras con Material Granular Tipo SBG</t>
  </si>
  <si>
    <t>610.4</t>
  </si>
  <si>
    <t>Relleno Para Estructuras con Material Granular Tipo BG</t>
  </si>
  <si>
    <t>610.5</t>
  </si>
  <si>
    <t>Rellenos con Material Filtrante</t>
  </si>
  <si>
    <t>610.6</t>
  </si>
  <si>
    <t>Relleno Con Gravilla</t>
  </si>
  <si>
    <t>610.7</t>
  </si>
  <si>
    <t>Relleno Con Arena</t>
  </si>
  <si>
    <t>C0010831</t>
  </si>
  <si>
    <t xml:space="preserve">Retroexcavadora sobre llantas 
</t>
  </si>
  <si>
    <t>621.1.1</t>
  </si>
  <si>
    <t>colocación de concreto</t>
  </si>
  <si>
    <t>621.1.2</t>
  </si>
  <si>
    <t>Base acampanada.</t>
  </si>
  <si>
    <t>Perforacion de Prueba para Pilote, D= Variable</t>
  </si>
  <si>
    <t>Perforacion de Prueba para base acampanada</t>
  </si>
  <si>
    <t>621.5.1</t>
  </si>
  <si>
    <t>Prueba de integridad Tipo ____</t>
  </si>
  <si>
    <t>Anclaje Tipo _____ (Roca)</t>
  </si>
  <si>
    <t>632.2</t>
  </si>
  <si>
    <t>Baranda de concreto Concreto 28 Mpa.</t>
  </si>
  <si>
    <t>B0123671</t>
  </si>
  <si>
    <t>640.1</t>
  </si>
  <si>
    <t>640.2</t>
  </si>
  <si>
    <t>tf/m</t>
  </si>
  <si>
    <t>Junta elastomérica Jeene (J 8097VV)</t>
  </si>
  <si>
    <t>B021008</t>
  </si>
  <si>
    <t>Acero suministrado y figurado PDR 60</t>
  </si>
  <si>
    <t>B002001</t>
  </si>
  <si>
    <t>B0014240</t>
  </si>
  <si>
    <t>Mortero alta resistencia (Eucocrete)</t>
  </si>
  <si>
    <t>Cortadora de pavimento</t>
  </si>
  <si>
    <t>C0010291</t>
  </si>
  <si>
    <t>Calculista</t>
  </si>
  <si>
    <t>A0100181</t>
  </si>
  <si>
    <t>A0100182</t>
  </si>
  <si>
    <t>Taladro industrial</t>
  </si>
  <si>
    <t>661.1</t>
  </si>
  <si>
    <t>663.1</t>
  </si>
  <si>
    <t>Tubería de Plastico Tipo__Norma___de Diametro__mm</t>
  </si>
  <si>
    <t>670.3</t>
  </si>
  <si>
    <t>670.4</t>
  </si>
  <si>
    <t>670.5</t>
  </si>
  <si>
    <t>671.3</t>
  </si>
  <si>
    <t>671.4</t>
  </si>
  <si>
    <t>672.2</t>
  </si>
  <si>
    <t>672.3</t>
  </si>
  <si>
    <t>672.4</t>
  </si>
  <si>
    <t>Geotextil Tipo NT-2500 o similar no tejido</t>
  </si>
  <si>
    <t>Material Granular Drenante</t>
  </si>
  <si>
    <t>Páneles de Concreto.</t>
  </si>
  <si>
    <t>B021002</t>
  </si>
  <si>
    <t>681.2</t>
  </si>
  <si>
    <t>681.3</t>
  </si>
  <si>
    <t>681.4</t>
  </si>
  <si>
    <t>682.2</t>
  </si>
  <si>
    <t>Colchogavión de Malla de Alambre de Acero entrelazado Clase 2; recubrimiento de aleacion Zn-5A1-MM</t>
  </si>
  <si>
    <t>682.3</t>
  </si>
  <si>
    <t>Colchogavión de Malla de Alambre de Acero entrelazado Clase 3; recubrimiento de Zinc (galvanizado) y PVC</t>
  </si>
  <si>
    <t>682.4</t>
  </si>
  <si>
    <t>Colchogavión de Malla de Alambre de Acero entrelazado Clase 4; recubrimiento de aleacion Zn-5A1-MM y PVC</t>
  </si>
  <si>
    <t>683.1</t>
  </si>
  <si>
    <t>Geotextil de Refuerzo Tipo___ para Muros de tierra estabilizada Mecanicamente  con Geosinteticos</t>
  </si>
  <si>
    <t>683.2</t>
  </si>
  <si>
    <t>Geomalla de Refuerzo Tipo___ para Muros de tierra estabilizada Mecanicamente  con Geosinteticos</t>
  </si>
  <si>
    <t>683.3</t>
  </si>
  <si>
    <t>683.4</t>
  </si>
  <si>
    <t>683.5</t>
  </si>
  <si>
    <t>Impermeabilizante para concreto</t>
  </si>
  <si>
    <t>B033011</t>
  </si>
  <si>
    <t>690.1.2</t>
  </si>
  <si>
    <t>C0010961</t>
  </si>
  <si>
    <t>Caldera para pintura termoplástica</t>
  </si>
  <si>
    <t>710.1</t>
  </si>
  <si>
    <t>730.4</t>
  </si>
  <si>
    <t>Elemento Especial Tipo Amortiguadores</t>
  </si>
  <si>
    <t>Captafaros.</t>
  </si>
  <si>
    <t>741.1</t>
  </si>
  <si>
    <t>802.1</t>
  </si>
  <si>
    <t>802.2</t>
  </si>
  <si>
    <t>802.3</t>
  </si>
  <si>
    <t>802.4</t>
  </si>
  <si>
    <t>802.5</t>
  </si>
  <si>
    <t>802.6</t>
  </si>
  <si>
    <t>802.7</t>
  </si>
  <si>
    <t>802.8</t>
  </si>
  <si>
    <t>811.1</t>
  </si>
  <si>
    <t>811.2</t>
  </si>
  <si>
    <t>820.1</t>
  </si>
  <si>
    <t>820.1.2</t>
  </si>
  <si>
    <t>m3/E</t>
  </si>
  <si>
    <t>621.7</t>
  </si>
  <si>
    <t>673.1.1</t>
  </si>
  <si>
    <t>673.1.2</t>
  </si>
  <si>
    <t xml:space="preserve">Colchogavión de Malla de Alambre de Acero entrelazado Clase 1; recubrimiento de Zinc (galvanizado) </t>
  </si>
  <si>
    <t>PAVIMENTO DE CONCRETO HIDRÁULICO.</t>
  </si>
  <si>
    <t>PAVIMENTO DE CONCRETO HIDRÁULICO DE FRAGUADO RAPIDO (FAST TRACK)</t>
  </si>
  <si>
    <t xml:space="preserve">BASE DE CONCRETO HIDRÁULICO </t>
  </si>
  <si>
    <t>PAVIMENTO DE ADOQUINES DE CONCRETO.</t>
  </si>
  <si>
    <t>EXCAVACIONES VARIAS EN ROCA EN SECO.</t>
  </si>
  <si>
    <t>EXCAVACIONES VARIAS EN ROCA BAJO AGUA.</t>
  </si>
  <si>
    <t>EXCAVACIONES VARIAS EN MATERIAL COMUN EN SECO</t>
  </si>
  <si>
    <t>EXCAVACIONES VARIAS EN MATERIAL COMÚN BAJO AGUA.</t>
  </si>
  <si>
    <t>RELLENOS PARA ESTRUCTURAS CON RECEBO.</t>
  </si>
  <si>
    <t>RELLENO PARA ESTRUCTURAS CON MATERIAL GRANULAR TIPO SBG</t>
  </si>
  <si>
    <t>RELLENO PARA ESTRUCTURAS CON MATERIAL GRANULAR TIPO BG</t>
  </si>
  <si>
    <t>RELLENO CON GRAVILLA</t>
  </si>
  <si>
    <t>RELLENO CON ARENA</t>
  </si>
  <si>
    <t>PILOTES PREFABRICADOS DE CONCRETO DIÁMETRO 0,40 M</t>
  </si>
  <si>
    <t>PRUEBA DE CARGA TIPO ________ SE DEBERA ELABORA R ITEMS DE PAGO INDEPENDIENTE POR CADA TIPO DE PRUEBA.</t>
  </si>
  <si>
    <t>PILOTE DE CONCRETO VACIADO IN SITU, DE DIÁMETRO 1 M_</t>
  </si>
  <si>
    <t>PILOTE DE CONCRETO VACIADO IN SITU, DE DIÁMETRO 1,2 M, INCLUYE EXCAVACIÓN EN ROCA, BAJO AGUA</t>
  </si>
  <si>
    <t>BASE ACAMPANADA.</t>
  </si>
  <si>
    <t>PERFORACION DE PRUEBA PARA PILOTE, D= VARIABLE</t>
  </si>
  <si>
    <t>PERFORACION DE PRUEBA PARA BASE ACAMPANADA</t>
  </si>
  <si>
    <t>CAMISA PERMANENTE DE DIÁMETRO EXTERIOR VARIABLE</t>
  </si>
  <si>
    <t>CAMISA PERMANENTE DE DIÁMETRO EXTERIOR 1,50 M, EN CONCRETO</t>
  </si>
  <si>
    <t>PRUEBA DE CARGA TIPO (PILOTE PRE EXCAVADO)</t>
  </si>
  <si>
    <t>PRUEBA DE INTEGRIDAD TIPO ____</t>
  </si>
  <si>
    <t>TABLESTACADO METÁLICO.</t>
  </si>
  <si>
    <t>TABLESTACADO DE CONCRETO REFORZADO.</t>
  </si>
  <si>
    <t>TABLESTACADO DE CONCRETO PRE ESFORZADO.</t>
  </si>
  <si>
    <t>CORTE DEL EXTREMO SUPERIOR DEL ELEMENTO.</t>
  </si>
  <si>
    <t>ANCLAJE TIPO _____ (ROCA)</t>
  </si>
  <si>
    <t>BARANDA DE CONCRETO, COCRETO 21 MPA</t>
  </si>
  <si>
    <t>BARANDA DE CONCRETO CONCRETO 28 MPA.</t>
  </si>
  <si>
    <t>ACERO DE REFUERZO FY 4200 MPA.</t>
  </si>
  <si>
    <t>MALLA DE REFUERZO FY 4200 MPA.</t>
  </si>
  <si>
    <t>ACERO DE PREESFUERZO.</t>
  </si>
  <si>
    <t>APOYO ELASTOMÉRICO.</t>
  </si>
  <si>
    <t>SELLO PARA JUNTAS DE PUENTES.</t>
  </si>
  <si>
    <t>DISEÑO Y FABRICACIÓN DE ESTRUCTURA METÁLICA.</t>
  </si>
  <si>
    <t>TRANSPORTE DE ESTRUCTURA METÁLICA.</t>
  </si>
  <si>
    <t>TUBERÍA DE CONCRETO SIMPLE 14 MPA DE 450 MM DE DIAMETRO INTERIOR. SE DEBERA ELABORAR ITEM DE PAGO POR CADA CLASE DE TUBERIA DE CONCRETO SIMPLE Y CADA DIAMETRO QUE TENGAN LAS TUBERIAS DEL PROYECTO.</t>
  </si>
  <si>
    <t>TUBERÍA DE CONCRETO REFORZADO  21 MPA DE 900 MM DE DIAMETRO INTERIOR</t>
  </si>
  <si>
    <t>TUBERÍA CORRUGADA DE ACERO GALVANIZADO MP-68, DE LÁMINA CALIBRE__ Y DIAMETRO __</t>
  </si>
  <si>
    <t>TUBERÍA CORRUGADA DE ACERO CON RECUBRIMIENTO BITUMINOSO, DE LÁMINA CALIBRE 12  Y D=60´´</t>
  </si>
  <si>
    <t>TUBERÍA DE PLASTICO TIPO__NORMA___DE DIAMETRO__MM</t>
  </si>
  <si>
    <t>DISIPADORES DE ENERGÍA Y SEDIMENTADORES EN GAVIONES DE ALAMBRE DE ACERO ENTRELAZADO CLASE 1: RECUBRIMIENTO DE ZINC (GALVANIZADO)</t>
  </si>
  <si>
    <t>DISIPADORES DE ENERGÍA Y SEDIMENTADORES EN GAVIONES DE ALAMBRE DE ACERO ENTRELAZADO CLASE 2: RECUBRIMIENTO DE ALEACION ZN-5A1-MM</t>
  </si>
  <si>
    <t>DISIPADORES DE ENERGÍA Y SEDIMENTADORES EN GAVIONES DE ALAMBRE DE ACERO ENTRELAZADO CLASE 3: RECUBRIMIENTO DE ZINC (GALVANIZADO) Y PVC</t>
  </si>
  <si>
    <t>DISIPADORES DE ENERGÍA Y SEDIMENTADORES EN GAVIONES DE ALAMBRE DE ACERO ENTRELAZADO CLASE 4: RECUBRIMIENTO DE ALEACION ZN-5A1-MM Y PVC</t>
  </si>
  <si>
    <t>DISIPADORES DE ENERGÍA Y SEDIMENTADORES EN CONCRETO CICLOPEO</t>
  </si>
  <si>
    <t>CUNETA DE CONCRETO VACIADA IN SITU; NO INCLUYE LA CONFORMACION DE LA SUPERFICIE DE APOYO</t>
  </si>
  <si>
    <t>CUNETA DE PIEZAS PREFABRICADAS DE CONCRETO; NO INCLUYE LA CONFORMACION DE LA SUPERFICIE DE APOYO</t>
  </si>
  <si>
    <t>CUNETA DE CONCRETO VACIADA IN SITU; INCLUYE LA CONFORMACION DE LA SUPERFICIE DE APOYO</t>
  </si>
  <si>
    <t>CUNETA DE PIEZAS PREFABRICADAS DE CONCRETO; INCLUYE LA CONFORMACION DE LA SUPERFICIE DE APOYO</t>
  </si>
  <si>
    <t>BORDILLO DE CONCRETO VACIADO IN SITU; NO INCLUYE LA PREPARACION DE LA SUPERFICIE DE APOYO</t>
  </si>
  <si>
    <t>BORDILLO DE PIEZAS PREFABRICADAS DE CONCRETO; NO INCLUYE LA PREPARACION DE LA SUPERFICIE DE APOYO</t>
  </si>
  <si>
    <t>BORDILLO DE CONCRETO VACIADO IN SITU; INCLUYE LA PREPARACION DE LA SUPERFICIE DE APOYO</t>
  </si>
  <si>
    <t>BORDILLO DE PIEZAS PREFABRICADAS DE CONCRETO; INCLUYE LA PREPARACION DE LA SUPERFICIE DE APOYO</t>
  </si>
  <si>
    <t>GEOTEXTIL TIPO NT-2500 O SIMILAR NO TEJIDO</t>
  </si>
  <si>
    <t>MATERIAL GRANULAR DRENANTE</t>
  </si>
  <si>
    <t>MATERIAL DE COBERTURA TIPO SUB- BASE CBR=20%</t>
  </si>
  <si>
    <t>DREN HORIZONTAL DE LONGITUD MAYOR A DIEZ (10) METROS.</t>
  </si>
  <si>
    <t>PÁNELES DE CONCRETO.</t>
  </si>
  <si>
    <t>ARMADURA GALVANIZADA.</t>
  </si>
  <si>
    <t xml:space="preserve">RELLENO GRANULAR PARA TIERRA MECANICAMETE ESTABILIZADA CON PÁNELES DE CONCRETO </t>
  </si>
  <si>
    <t xml:space="preserve">GAVIÓNES DE MALLA DE ALAMBRE DE ACERO ENTRELAZADO  CLASE 1; RECUBRIMIENTO DE ZINC (GALVANIZADO) </t>
  </si>
  <si>
    <t>GAVIÓN DE MALLA DE ALAMBRE DE ACERO ENTRELAZADO  CLASE 2; RECUBRIMIENTO DE ALEACION ZN-5A1-MM</t>
  </si>
  <si>
    <t>GAVIÓN DE MALLA DE ALAMBRE DE ACERO ENTRELAZADO  CLASE 3; RECUBRIMIENTO DE ZINC (GALVANIZADO) Y PVC</t>
  </si>
  <si>
    <t>GAVIÓN DE MALLA DE ALAMBRE DE ACERO ETRELAZADO  CLASE 4; RECUBRIMIENTO DE ALEACION ZN-5A1-MM Y PVC</t>
  </si>
  <si>
    <t xml:space="preserve">COLCHOGAVIÓN DE MALLA DE ALAMBRE DE ACERO ENTRELAZADO CLASE 1; RECUBRIMIENTO DE ZINC (GALVANIZADO) </t>
  </si>
  <si>
    <t>COLCHOGAVIÓN DE MALLA DE ALAMBRE DE ACERO ENTRELAZADO CLASE 2; RECUBRIMIENTO DE ALEACION ZN-5A1-MM</t>
  </si>
  <si>
    <t>COLCHOGAVIÓN DE MALLA DE ALAMBRE DE ACERO ENTRELAZADO CLASE 3; RECUBRIMIENTO DE ZINC (GALVANIZADO) Y PVC</t>
  </si>
  <si>
    <t>GEOTEXTIL DE REFUERZO TIPO___ PARA MUROS DE TIERRA ESTABILIZADA MECANICAMENTE  CON GEOSINTETICOS</t>
  </si>
  <si>
    <t>GEOMALLA DE REFUERZO TIPO___ PARA MUROS DE TIERRA ESTABILIZADA MECANICAMENTE  CON GEOSINTETICOS</t>
  </si>
  <si>
    <t>GEOTEXTIL DE FACHADA TIPO___ PARA MUROS DE TIERRA ESTABILIZADA MECANICAMENTE  CON GEOSINTETICOS</t>
  </si>
  <si>
    <t>GEOMALLA DE FACHADA TIPO___ PARA MUROS DE TIERRA ESTABILIZADA MECANICAMENTE CON GEOSINTETICOS.</t>
  </si>
  <si>
    <t>RELLENO TIPO___ PARA MUROS DE TIERRA ESTABILIZADA MECANICAMENTE CON GEOSINTETICOS</t>
  </si>
  <si>
    <t>IMPERMEABILIZANTE PARA CONCRETO</t>
  </si>
  <si>
    <t>IMPERMEABILIZACIÓN DE ESTRUCTURAS.</t>
  </si>
  <si>
    <t>LÍNEA DE DEMARCACIÓN CON PINTURA EN FRÍO.</t>
  </si>
  <si>
    <t>LÍNEA DE DEMARCACIÓN CON RESINA TERMOPLÁSTICA.</t>
  </si>
  <si>
    <t>MARCA VIAL CON PINTURA EN FRÍO.</t>
  </si>
  <si>
    <t>MARCA VIAL CON RESINA TERMOPLÁSTICA.</t>
  </si>
  <si>
    <t>TACHA REFLECTIVA.</t>
  </si>
  <si>
    <t>SEÑAL VERTICAL DE TRANSITO TIPO 1 CON LAMINA RETRORREFLECTIVA TIPO III (75 X 75 ) CM</t>
  </si>
  <si>
    <t>SEÑAL VERTICAL DE TRANSITO TIPO 2 CON LAMINA RETRORREFLECTIVA TIPO (1.20X0.40 M)</t>
  </si>
  <si>
    <t>POSTE DE REFERENCIA.</t>
  </si>
  <si>
    <t>DEFENSA METÁLICA.</t>
  </si>
  <si>
    <t>SECCIÓN FINAL.</t>
  </si>
  <si>
    <t>SECCIÓN DE TOPE.</t>
  </si>
  <si>
    <t>ELEMENTO ESPECIAL TIPO AMORTIGUADORES</t>
  </si>
  <si>
    <t>DEFENSA DE CONCRETO.</t>
  </si>
  <si>
    <t>CAPTAFAROS.</t>
  </si>
  <si>
    <t>DELINEADOR DE CORONA.</t>
  </si>
  <si>
    <t>CERCA DE ALAMBRE DE PUAS CON POSTES DE MADERA.</t>
  </si>
  <si>
    <t>CERCA DE ALAMBRE DE PUAS CON POSTES DE CONCRETO.</t>
  </si>
  <si>
    <t>CERCA DE MALLA CON POSTES DE MADERA.</t>
  </si>
  <si>
    <t>CERCA DE MALLA CON POSTES DE CONCRETO.</t>
  </si>
  <si>
    <t>PODA DE LA PARTE AEREA DE ARBOLES TIPO I</t>
  </si>
  <si>
    <t>PODA DE LA PARTE AEREA DE ARBOLES TIPO III</t>
  </si>
  <si>
    <t>PODA DE LA PARTE AEREA DE ARBOLES TIPO IV</t>
  </si>
  <si>
    <t>PODA DE LA PARTE RADICULAR DE ARBOLES TIPO I</t>
  </si>
  <si>
    <t>PODA DE LA PARTE RADFICULAR DE ARBOLES TIPO II</t>
  </si>
  <si>
    <t>PODA DE LA PARTE RADICULAR DE ARBOLES TIPO III</t>
  </si>
  <si>
    <t>PODA DE LA PARTE RADICULAR DE ARBOLES TIPO  IV</t>
  </si>
  <si>
    <t>PROTECCIÓN DE TALUDES CON BLOQUES DE CÉSPED.</t>
  </si>
  <si>
    <t>PROTECCIÓN DE TALUDES CON TIERRA ORGÁNICA.</t>
  </si>
  <si>
    <t>PROTECCIÓN DE TALUDES CON HIDROSIEMBRA CONTROLADA.</t>
  </si>
  <si>
    <t>PLANTACIÓN DE ÁRBOLES (TIPO PAISAJÍSTICO)</t>
  </si>
  <si>
    <t>PLANTACIÓN DE ÁRBOLES (REFORESTACIÓN PROTECTORA DENSIDAD 1100)</t>
  </si>
  <si>
    <t>TRANSPORTE DE MATERIALES PROVENIENTES DE LA EXCAVACION DE LA EXPLANACION, CANALES Y PRESTAMOS, ENTRE  CIEN METROS (100 M) Y MIL METROS (1000 M) DE DISTANCIA</t>
  </si>
  <si>
    <t>TRANSPORTE DE MATERIALES PROVENIENTES DE DERRUMBES, MEDIDO A PARTIR DE CIEN METROS (100 M)</t>
  </si>
  <si>
    <t>Unidad</t>
  </si>
  <si>
    <t>Moneda ($ Pesos)</t>
  </si>
  <si>
    <t>COSTO TOTAL (Moneda $ Pesos)</t>
  </si>
  <si>
    <t>Moneda (Pesos $)</t>
  </si>
  <si>
    <t xml:space="preserve">INSTITUTO NACIONAL DE VÍAS
DIRECCIÓN TÉCNICA 
</t>
  </si>
  <si>
    <t xml:space="preserve">INSTITUTO NACIONAL DE VÍAS
DIRECCIÓN TÉCNICA </t>
  </si>
  <si>
    <t>Transporte de Adoquín e=8cm</t>
  </si>
  <si>
    <t>Transporte fibra o mulch hidráulico</t>
  </si>
  <si>
    <t>Transporte de Defensa Metálica</t>
  </si>
  <si>
    <t>Transporte de Sección Final</t>
  </si>
  <si>
    <t>Transporte de Remoción de Ductos de Servicios existentes.</t>
  </si>
  <si>
    <t>Material de Remoción</t>
  </si>
  <si>
    <t>Transporte sección de Tope</t>
  </si>
  <si>
    <t>Trasporte de material Remoción de Postes</t>
  </si>
  <si>
    <t>Transporte de piedra para Ciclópeo</t>
  </si>
  <si>
    <t>Transporte de agregados pétreos</t>
  </si>
  <si>
    <t>Transporte de tubería</t>
  </si>
  <si>
    <t>Transporte de Tubería de Concreto Reforzado</t>
  </si>
  <si>
    <t>Transporte de emulsión</t>
  </si>
  <si>
    <t>Transporte de Material de Solado y Atraque Tubería de Concreto Reforzado</t>
  </si>
  <si>
    <t>Transporte de tubería pvc de 33 pulgadas</t>
  </si>
  <si>
    <t>Transporte de Mezcla en Frio DMF-19</t>
  </si>
  <si>
    <t>Transporte de Mezcla Abierta en Frio MAF-25</t>
  </si>
  <si>
    <t>Pasajes aéreos</t>
  </si>
  <si>
    <t>Transporte de Cemento Asfaltico Modificado Con Polímeros (Todos Los Tipos)</t>
  </si>
  <si>
    <t>Equipo de Transporte (Camiones Grúas</t>
  </si>
  <si>
    <t>TRANSPLANTE DE ARBOLES TIPO III TRASLADO LARGO</t>
  </si>
  <si>
    <t>GEOMALLA PARA ESTABILIZACIÒN DE SUELOS DE SUBRASANTE</t>
  </si>
  <si>
    <t>SUBRASANTE ESTABILIZADA CON CAL (INCLUYE SUMINISTRO DE CAL)</t>
  </si>
  <si>
    <t>SUBRASANTE ESTABILIZADA CON CAL (NO INCLUYE SUMINISTRO DE CAL)</t>
  </si>
  <si>
    <t>CEMENTO PORTHLAND, NORMA ASTM C150, TIPO ______ . SE DEBE ELABORAR UN ITEM DE PAGO PARA CADA TIPO DE CEMENTO QUE SE ESPECIFIQUE EN LOS DOCUMENTOS DEL CONTRATO.</t>
  </si>
  <si>
    <t>CEMENTO HIDRAULICO  SDICIONADO, NORMA ASTM C595, TIPO ______ SE DEBE ELABORAR UN ITEM DE PAGO PARA CADA TIPO DE CEMENTO QUE SE ESPECIFIQUE EN LOS DOCUMENTOS DEL CONTRATO</t>
  </si>
  <si>
    <t xml:space="preserve">CEMENTO HIDRAULICO ESPECIFICADO POR DESEMPEÑO, NORMA ASTM C1137, TIPO ______ .SE DEBE ELABORAR UN ITEM DE PAGO PARA CADA TIPO DE CEMENTO QUE SE ESPECIFIQUE EN LOS DOCUMENTOS DEL CONTRATO. </t>
  </si>
  <si>
    <t>EXTENSION DE PILOTES, SECCION, 0.40 METROS</t>
  </si>
  <si>
    <t>Extension de Pilotes, Seccion, 0.40 Metros</t>
  </si>
  <si>
    <t xml:space="preserve">TUBERÍA DE CONCRETO SIMPLE DE 14 MPA DE 600 MM D DIAMETRO INTERIOR. SE DEBERA ELABORAR ITEM DE PAGO POR CADA CLASE DE TUBERIA DE CONCRETO SIMPLE Y CADA DIAMETRO QUE TENGAN LAS TUBERIAS DEL PROYECTO.CONCRETO SIMPLE Y CADA DIAMETRO QUE TENGAN LAS TUBERIAS </t>
  </si>
  <si>
    <t>PODA DE LA PARTE AEREA DE ARBOLES TIPO II</t>
  </si>
  <si>
    <t>día</t>
  </si>
  <si>
    <t>Personal requerido para el diseño y fabricación de estructura metálica. (incluye un calista, un dibujante y la cuadrilla de Fabricación) De esta ultima no hay detalle de que personal la compone.</t>
  </si>
  <si>
    <t>Camión 350</t>
  </si>
  <si>
    <t>Compactador neumático peso 3,5 ton</t>
  </si>
  <si>
    <t>Compactador neumático de Potencia 70 HP, peso de 13 ton</t>
  </si>
  <si>
    <t xml:space="preserve">Equipo de control (bandas sonoras reduce velocidad) (Termohigometros, Termómetros, Galgas, etc.)
</t>
  </si>
  <si>
    <t>Equipo autopropulsado para pintura termoplástica</t>
  </si>
  <si>
    <t xml:space="preserve">Equipo de topografía Teodolito electrónico con abertura de anteojo de 42 mm. Aumento del anteojo: 30x.Distancia mínima de enfoque: 1.0 m. Precisión: 5´´. Compensador con rango de trabajo ±3´. </t>
  </si>
  <si>
    <t>Equipo de transporte (Camiones, Grúas, Volquetas, etc.)</t>
  </si>
  <si>
    <t>Equipo de Medición (Deformimetros Eléctricos, Mecánicos, Celdas de Carga,  Etc.)</t>
  </si>
  <si>
    <t>Estación Total con precisión angular de 6´´. Precisión lineal 2 mm ± 2 ppm</t>
  </si>
  <si>
    <t xml:space="preserve">Formaleta metálica (concreto hidráulico)
</t>
  </si>
  <si>
    <t xml:space="preserve">Formaleta metálica (tubería de concreto reforzado)
</t>
  </si>
  <si>
    <t xml:space="preserve">Formaleta Metálica </t>
  </si>
  <si>
    <t>Gato para tensionamiento, fuerza Max 200 ton, área de tensión 314 cm2.</t>
  </si>
  <si>
    <t>Grúa (capacidad 15 ton)</t>
  </si>
  <si>
    <t>Grúa con torre capacidad 1 ton en la punta.</t>
  </si>
  <si>
    <t>Grúa 10 ton</t>
  </si>
  <si>
    <t>Grúa con barreno o máquina piloteadora</t>
  </si>
  <si>
    <t>Grúa con torre</t>
  </si>
  <si>
    <t>Grúa (Transporte en Obra)</t>
  </si>
  <si>
    <t>Grúa Con Torre (2)</t>
  </si>
  <si>
    <t>Grúa telescópica de 50 Ton.</t>
  </si>
  <si>
    <t xml:space="preserve">Pala grúa con martillos
</t>
  </si>
  <si>
    <t>Puente grúa</t>
  </si>
  <si>
    <t>Retroexcavadora 428 doble trasmisión</t>
  </si>
  <si>
    <t>Retroexcavadora sobre oruga, potencia 138 HP, balde de 1,5 m3.</t>
  </si>
  <si>
    <t xml:space="preserve">Retroexcavadora E-200 con martillo neumático
</t>
  </si>
  <si>
    <t>Tara (Recebo, Agua, Etc.)</t>
  </si>
  <si>
    <t>Vehículo delineador</t>
  </si>
  <si>
    <t>Vehículo delineador R=1500 M/H</t>
  </si>
  <si>
    <t>Defensa Metálica De 4,13 M Galvanizada</t>
  </si>
  <si>
    <t xml:space="preserve">Derechos de explotación y/o disposición de materiales
</t>
  </si>
  <si>
    <t>Disposición de material de derrumbe</t>
  </si>
  <si>
    <t xml:space="preserve">Estacón en madera viva diámetro mayor a 10 cm, L=2 m 
</t>
  </si>
  <si>
    <t>Guadua</t>
  </si>
  <si>
    <t>Manguera De Alta Presión</t>
  </si>
  <si>
    <t>Manto Temporal (Protección de Taludes)</t>
  </si>
  <si>
    <t>Manto Permanente (Protección de Taludes)</t>
  </si>
  <si>
    <t xml:space="preserve">Material de Sub Base CBR=40% </t>
  </si>
  <si>
    <t>Mezcla Abierta en Frío MAF-19</t>
  </si>
  <si>
    <t>Mezcla Fértil</t>
  </si>
  <si>
    <t xml:space="preserve">Nutrientes (para remoción de especies vegetales) (dap, triple 15 o similar) (ítem 201.9)
</t>
  </si>
  <si>
    <t xml:space="preserve">Piedra para Concreto Ciclópeo (Rajón o Canto Rodado) </t>
  </si>
  <si>
    <t xml:space="preserve">Pintura acrílica pura para tráfico
</t>
  </si>
  <si>
    <t xml:space="preserve">Pintura acrílica, esmalte o similar </t>
  </si>
  <si>
    <t>Químico estabilizante (PROBASE)</t>
  </si>
  <si>
    <t xml:space="preserve">Resina termoplástica </t>
  </si>
  <si>
    <t xml:space="preserve">Sección De Tope Defensa Metálica </t>
  </si>
  <si>
    <t>Transductores Electrónicos (Incluye Cables, Protección Contra El Concreto Y Panel De Lectura)</t>
  </si>
  <si>
    <t>Transductores Mecánicos (Incluye Cables, Protección Contra El Concreto Y Panel De Lectura)</t>
  </si>
  <si>
    <t xml:space="preserve">Tierra común
</t>
  </si>
  <si>
    <t>Tornillos de Unión de D= 12 mm</t>
  </si>
  <si>
    <t xml:space="preserve">Tramo recto para defensas metálicas (4,13m)
</t>
  </si>
  <si>
    <t xml:space="preserve">Tubería Perforada en PVC de 2´´
</t>
  </si>
  <si>
    <t>Tubería PVC RD21 de 1´´ (para anclajes)</t>
  </si>
  <si>
    <t xml:space="preserve">Tubería PVC de 1´´ (para escamas en concreto)
</t>
  </si>
  <si>
    <t xml:space="preserve">Tubería de 10´´ PAA vaciado tremi de 4 mts
</t>
  </si>
  <si>
    <t>Tubería de Plástico</t>
  </si>
  <si>
    <t>Tubo Metálico De Alta Resistencia</t>
  </si>
  <si>
    <t>Tubería Petrolera 7´´</t>
  </si>
  <si>
    <t>Uniones Especiales De Alta Resistencia Para Tubería</t>
  </si>
  <si>
    <t xml:space="preserve">Acero A-36 para estructura metálica
</t>
  </si>
  <si>
    <t>Adoquín color 10X20X6</t>
  </si>
  <si>
    <t>Adoquín Gris E=10 Cm</t>
  </si>
  <si>
    <t>Adoquín e=8cm</t>
  </si>
  <si>
    <t>Adoquín grama 10X20X6</t>
  </si>
  <si>
    <t>Agregado para concreto hidráulico</t>
  </si>
  <si>
    <t>Antisol blanco (presentación 20 kg)</t>
  </si>
  <si>
    <t>Alambre de púa calibre 12 (350 m)</t>
  </si>
  <si>
    <t>Arena de trituración (sellos de arena-afalto)</t>
  </si>
  <si>
    <t>Arena de Trituración</t>
  </si>
  <si>
    <t xml:space="preserve">Cemento asfaltico modificado con polímeros tipo I
</t>
  </si>
  <si>
    <t xml:space="preserve">Cemento asfaltico modificado con polímeros tipo II
</t>
  </si>
  <si>
    <t xml:space="preserve">Cemento asfaltico modificado con polímeros tipo III
</t>
  </si>
  <si>
    <t xml:space="preserve">Cemento asfaltico modificado con polímeros tipo IV
</t>
  </si>
  <si>
    <t xml:space="preserve">Cemento asfaltico modificado con polímeros tipo V
</t>
  </si>
  <si>
    <t>Cemento Asfaltico Modificado Con Polímeros Tipo V</t>
  </si>
  <si>
    <t>Cemento Hidráulico adicionado, Norma ASTM C595 Tipo _______</t>
  </si>
  <si>
    <t xml:space="preserve">Concreto hidráulico para pavimento MR-20
</t>
  </si>
  <si>
    <t xml:space="preserve">Concreto hidráulico para pavimento MR-36
</t>
  </si>
  <si>
    <t xml:space="preserve">Concreto hidráulico para pavimento MR-43 (FastracK)(acelerado a 24 horas)
</t>
  </si>
  <si>
    <t xml:space="preserve">Concreto hidráulico para pavimento MR-43
</t>
  </si>
  <si>
    <t xml:space="preserve">Concreto hidráulico para pavimento MR-45
</t>
  </si>
  <si>
    <t>Disolvente para pintura Trafico (acrílico)</t>
  </si>
  <si>
    <t xml:space="preserve">Emulsión asfáltica de rotura media modificada con polímeros CRMm
</t>
  </si>
  <si>
    <t>Emulsión Asfáltica de Rotura Lenta CRL</t>
  </si>
  <si>
    <t>Emulsión Asfáltica de Rotura Media Modificada Con Polímeros CRM-m</t>
  </si>
  <si>
    <t>Formaleta Metálica</t>
  </si>
  <si>
    <t>Geotextil T-2400 O Similar (Proveedores Lafayet, Pavco, Geomatrix, Tensar, Omnes U Otros)</t>
  </si>
  <si>
    <t>Geotextil Nt-2500 O Similar (Proveedores, Pavco, Geomatrix, Tensar, Omnes U Otros)</t>
  </si>
  <si>
    <t xml:space="preserve">Geotextil NT-3000 o similar (proveedores, Tensar, Omnes u otros)
</t>
  </si>
  <si>
    <t>Geotextil Nt Repav 450 O Similar (Proveedores Pavco, Lafayet, Geomatrix, Tensar, Omnes U Otros)</t>
  </si>
  <si>
    <t>Geotextil T-2100 O Similar (Proveedores Pavco, Lafayet, Geomatrix, Tensar, Omnes U Otros)</t>
  </si>
  <si>
    <t>Árbol de 0.6 m (Protector)</t>
  </si>
  <si>
    <t>Árbol de 1.2 m (Paisajístico)</t>
  </si>
  <si>
    <t>MEJORAMIENTO DE LA SUBRASANTE CON ADICION DE MATERIALES</t>
  </si>
  <si>
    <t>MEZCLA DENSA EN CALIENTE TIPO MDC-25</t>
  </si>
  <si>
    <t>EMULSIÓN ASFÁLTICA DE ROTURA LENTA CRL-1 ARD</t>
  </si>
  <si>
    <t>CEMENTO ASFÁLTICO MODIFICADO CON POLÍMEROS TIPO II A</t>
  </si>
  <si>
    <t>CEMENTO ASFÁLTICO MODIFICADO CON POLÍMEROS TIPO II B</t>
  </si>
  <si>
    <t>EMULSIÓN ASFÁLTICA DE ROTURA MEDIA, MODIFICADA CON POLÍMEROS, CRM-m</t>
  </si>
  <si>
    <t xml:space="preserve"> RIEGO DE LIGA CON EMULSIÓN MODIFICADA CON POLÍMEROS CRR- 1m</t>
  </si>
  <si>
    <t xml:space="preserve"> RIEGO DE LIGA CON EMULSIÓN MODIFICADA CON POLÍMEROS CRR- 2m</t>
  </si>
  <si>
    <t>SELLO DE ARENA-ASFALTO CON EMULSIÓN CRR-2m</t>
  </si>
  <si>
    <t>LECHADA ASFÁLTICA CON EMULSIÓN CRL-1H, TIPO LA-13</t>
  </si>
  <si>
    <t>LECHADA ASFÁLTICA CON EMULSIÓN CRL-1H, TIPO LA-10</t>
  </si>
  <si>
    <t>LECHADA ASFÁLTICA CON EMULSIÓN CRL-1H, TIPO LA-5</t>
  </si>
  <si>
    <t>LECHADA ASFÁLTICA CON EMULSIÓN CRL-1HM ,TIPO LA-13</t>
  </si>
  <si>
    <t>LECHADA ASFÁLTICA CON EMULSIÓN CRL-1HM ,TIPO LA-10</t>
  </si>
  <si>
    <t>LECHADA ASFÁLTICA CON EMULSIÓN CRL-1HM ,TIPO LA-5</t>
  </si>
  <si>
    <t>MEZCLA DENSA EN FRÍO TIPO MDF-38</t>
  </si>
  <si>
    <t>MEZCLA DENSA EN FRÍO TIPO MDF-25</t>
  </si>
  <si>
    <t>MEZCLA DENSA EN FRÍO TIPO MDF-19</t>
  </si>
  <si>
    <t>MEZCLA ABIERTA EN FRÍO TIPO MAF-19</t>
  </si>
  <si>
    <t>MEZCLA ABIERTA EN FRÍO TIPO MAF-25</t>
  </si>
  <si>
    <t>MEZCLA ABIERTA EN FRÍO TIPO MAF-38</t>
  </si>
  <si>
    <t>MEZCLA ABIERTA EN FRÍO  TIPO MAF-38 PARA BACHEO</t>
  </si>
  <si>
    <t>MEZCLA DENSA EN CALIENTE TIPO MDC-19</t>
  </si>
  <si>
    <t>MEZCLA DENSA EN CALIENTE TIPO MDC-10</t>
  </si>
  <si>
    <t>MEZCLA SEMIDENSA EN CALIENTE TIPO MSC-25</t>
  </si>
  <si>
    <t>MEZCLA SEMIDENSA EN CALIENTE TIPO MSC-19</t>
  </si>
  <si>
    <t>MEZCLA GRUESA EN CALIENTE TIPO MGC-38</t>
  </si>
  <si>
    <t>MEZCLA GRUESA EN CALIENTE TIPO MGC-25</t>
  </si>
  <si>
    <t>MEZCLA DE ALTO MÓDULO MAM-25</t>
  </si>
  <si>
    <t>MEZCLA ABIERTA EN CALIENTE TIPO MAC-75</t>
  </si>
  <si>
    <t>MEZCLA ABIERTA EN CALIENTE TIPO MAC-63</t>
  </si>
  <si>
    <t>MEZCLA ABIERTA EN CALIENTE TIPO MAC-50</t>
  </si>
  <si>
    <t>MEZCLA ABIERTA EN CALIENTE TIPO MAC -50 PARA BACHEO</t>
  </si>
  <si>
    <t>MEZCLA DISCONTINUA EN CALIENTE TIPO M-13</t>
  </si>
  <si>
    <t>MEZCLA DISCONTINUA EN CALIENTE TIPO M-10</t>
  </si>
  <si>
    <t>MEZCLA DISCONTINUA EN CALIENTE TIPO F-13</t>
  </si>
  <si>
    <t>MEZCLA DISCONTINUA EN CALIENTE TIPO F-10</t>
  </si>
  <si>
    <t>FRESADO DE PAVIMENTO ASFÁLTICO EN ESPESOR DE  10 CM</t>
  </si>
  <si>
    <t>TABLESTACADO DE MADERA</t>
  </si>
  <si>
    <t>unidad</t>
  </si>
  <si>
    <t>DREN HORIZONTAL DE LONGITUD MENOR O IGUAL A DIEZ (10) METROS.</t>
  </si>
  <si>
    <t>COLCHOGAVIÓN DE MALLA DE ALAMBRE DE ACERO ENTRELAZADO CLASE 4; RECUBRIMIENTO DE ALEACION ZN-5A1-MM Y PVC</t>
  </si>
  <si>
    <t>m3/e</t>
  </si>
  <si>
    <t>m3/km</t>
  </si>
  <si>
    <t>Dibujante 2</t>
  </si>
  <si>
    <t>Agregado tipo LA 5 (lechadas)</t>
  </si>
  <si>
    <t>Agregado tipo LA 10 (lechadas)</t>
  </si>
  <si>
    <t>Agregado tipo LA 4 (lechadas)</t>
  </si>
  <si>
    <t>Agregado tipo LA 13 (lechadas)</t>
  </si>
  <si>
    <t>Concreto Resistencia  28 (Mpa)</t>
  </si>
  <si>
    <t>Concreto Resistencia  14 (Mpa)</t>
  </si>
  <si>
    <t>Concreto Resistencia  21 (Mpa)</t>
  </si>
  <si>
    <t>Concreto Resistencia  32 (Mpa)</t>
  </si>
  <si>
    <t>Concreto Resistencia  35 (Mpa)</t>
  </si>
  <si>
    <t xml:space="preserve">Concreto resistencia 14 (MPA) (Ciclopeo) </t>
  </si>
  <si>
    <t xml:space="preserve">Mezcla Abierta en Frio MAF-38 </t>
  </si>
  <si>
    <t>Mezcla Densa en caliente MDC-0</t>
  </si>
  <si>
    <t>B0014490</t>
  </si>
  <si>
    <t>Mezcla Densa en Frio MDF-19</t>
  </si>
  <si>
    <t>Pfinal01</t>
  </si>
  <si>
    <t>PFinal01</t>
  </si>
  <si>
    <t>460.2</t>
  </si>
  <si>
    <t xml:space="preserve">   </t>
  </si>
  <si>
    <t>TRANSLADO DE POSTES</t>
  </si>
  <si>
    <t xml:space="preserve">GEOMALLA DE REFUERZO TIPO ASPHALT </t>
  </si>
  <si>
    <t>SUELO-CEMENTO CLASE SC-D GRADACION TIPO A (INCLUYE SUMINISTRO DEL CEMENTO)</t>
  </si>
  <si>
    <t>SUELO-CEMENTO CLASE SC-D GRADACION TIPO B (INCLUYE SUMINISTRO DEL CEMENTO)</t>
  </si>
  <si>
    <t>Cemento Asfáltico Modificado Con Grano De Caucho Reciclado Tipo Il</t>
  </si>
  <si>
    <t>Cemento Asfáltico Modificado Con Grano De Caucho Reciclado Tipo lll</t>
  </si>
  <si>
    <t xml:space="preserve">Transporte de Mezcla Abierta en Frio MAF-38 </t>
  </si>
  <si>
    <t>Transporte de Material de Remoción</t>
  </si>
  <si>
    <t>Transporte de Mezcla densa en Caliente MDC-25</t>
  </si>
  <si>
    <t>Transporte de mezcla gruesa en Caliente MGC</t>
  </si>
  <si>
    <t>Transporte de mezcla abierta en caliente MAC-75</t>
  </si>
  <si>
    <t>Transporte de mezcla abierta en caliente MAC-63</t>
  </si>
  <si>
    <t>Transporte de mezcla abierta en caliente MAC-50</t>
  </si>
  <si>
    <t>Mezcla Abierta en Caliente Tipo MAC-75</t>
  </si>
  <si>
    <t>Transporte de mezcla discontinua en caliente tipo F-13</t>
  </si>
  <si>
    <t>Transporte de mezcla discontinua en caliente tipo F-10</t>
  </si>
  <si>
    <t>Transporte de mezcla discontinua en caliente tipo M-13</t>
  </si>
  <si>
    <t>Transporte de mezcla discontinua en caliente tipo M-10</t>
  </si>
  <si>
    <t xml:space="preserve">Cemento Asfáltico </t>
  </si>
  <si>
    <t>Sello de grietas en pavimento asfáltico sin ruteo</t>
  </si>
  <si>
    <t>Pavimento de Concreto Hidraulico</t>
  </si>
  <si>
    <t>Cemento Hidraulico  adicionado, norma ASTM C595, Tipo ______ Se debe elaborar un Item de pago para cada Tipo de Cemento que se especifique en los documentos del contrato</t>
  </si>
  <si>
    <t xml:space="preserve">Cemento Hidraulico especificado por desempeño, norma ASTM C1137, Tipo ______ .Se debe elaborar un Item de pago para cada Tipo de Cemento que se especifique en los documentos del contrato. </t>
  </si>
  <si>
    <t>Colocación de Concreto</t>
  </si>
  <si>
    <t>Excavación</t>
  </si>
  <si>
    <t>kg/km</t>
  </si>
  <si>
    <t>Geotextil  Tipo T-2400 o similar Tejido</t>
  </si>
  <si>
    <t>GEOTEXTIL  TIPO T-2400 O SIMILAR TEJIDO</t>
  </si>
  <si>
    <t>690.1.1</t>
  </si>
  <si>
    <t>Sección de Tope.</t>
  </si>
  <si>
    <t>Proteccion de Taludes con Producto enrollado para control de Erosion. De Tipo Manto Temporal. Se debera elaborar un Item de pago para cada Producto enrollado que se especifique en el Proyecto.</t>
  </si>
  <si>
    <t>PROTECCION DE TALUDES CON PRODUCTO ENROLLADO PARA CONTROL DE EROSION. DE TIPO MANTO TEMPORAL. SE DEBERA ELABORAR UN ITEM DE PAGO PARA CADA PRODUCTO ENROLLADO QUE SE ESPECIFIQUE EN EL PROYECTO.</t>
  </si>
  <si>
    <t>PROTECCION DE TALUDES CON PRODUCTO ENROLLADO PARA CONTROL DE EROSION. DE TIPO MANTO PERMANENTE. SE DEBERA ELABORAR UN ITEM DE PAGO PARA CADA PRODUCTO ENROLLADO QUE SE ESPECIFIQUE EN EL PROYECTO.</t>
  </si>
  <si>
    <t>Proteccion de Taludes con Producto enrollado para control de Erosion. De Tipo Manto Permanente. Se debera elaborar un Item de pago para cada Producto enrollado que se especifique en el Proyecto.</t>
  </si>
  <si>
    <t>RECUBRIMIENTO DE TALUDES CON MALLA Y MORTERO 1:4 DE E= 10 CM</t>
  </si>
  <si>
    <t>EMULSIÓN ASFÁLTICA DE ROTURA LENTA CRL-1 ARB</t>
  </si>
  <si>
    <t>SUMINISTRO DE EMULSIÓN ASFÁLTICA DE ROTURA LENTA CRL-1h</t>
  </si>
  <si>
    <t>CEMENTO ASFÁLTICO MODIFICADO CON POLÍMEROS TIPO V.</t>
  </si>
  <si>
    <t>RIEGO DE IMPRIMACIÓN CON EMILSÍON ASFÁLTICA CRL-1</t>
  </si>
  <si>
    <t>RIEGO DE IMPRIMACIÓN CON EMULSIÓN ASFÁLTICA CRL -0</t>
  </si>
  <si>
    <t>TRATAMIENTO SUPERFICIAL SIMPLE CON EMULSIÓN CRR-2m GRADACION 13</t>
  </si>
  <si>
    <t>Lechada Asfáltica con Emulsión CRL-1h, tipo LA-10</t>
  </si>
  <si>
    <t>Lechada Asfáltica con Emulsión CRL-1h, tipo LA- 5</t>
  </si>
  <si>
    <t>Lechada Asfáltica con Emulsión CRL-1h, tipo LA-3</t>
  </si>
  <si>
    <t>Lechada Asfáltica con Emulsión CRL-1hm ,tipo LA-13.</t>
  </si>
  <si>
    <t>Lechada Asfáltica con Emulsión CRL-1hm ,tipo LA-10.</t>
  </si>
  <si>
    <t>Lechada Asfáltica con Emulsión CRL-1hm ,tipo LA-5.</t>
  </si>
  <si>
    <t>Lechada Asfáltica con Emulsión CRL-1hm ,tipo LA-3.</t>
  </si>
  <si>
    <t>Mezcla Densa en Caliente tipo MDC-25</t>
  </si>
  <si>
    <t>Mezcla Densa en Caliente tipo MDC-19</t>
  </si>
  <si>
    <t>Mezcla Densa en Caliente tipo MDC-10</t>
  </si>
  <si>
    <t>Mezcla Semi-Densa en Caliente tipo MSC-25</t>
  </si>
  <si>
    <t>Mezcla Semi-Densa en Caliente tipo MSC-19</t>
  </si>
  <si>
    <t>Fresado de Pavimento Asfaltico en espesor de 10 CM</t>
  </si>
  <si>
    <t>FRESADO DE PAVIMENTO ASFÁLTICO EN ESPESOR DE 5 CM</t>
  </si>
  <si>
    <t>Fresado de Pavimento Asfaltico en espesor de 5 CM</t>
  </si>
  <si>
    <t>Pavimento Reciclado en frío en el lugar con Emulsión asfáltica.</t>
  </si>
  <si>
    <t>Pavimento Asfáltico Reciclado en frío en el lugar con Asfálto Espumado.</t>
  </si>
  <si>
    <t>Mezcla Asfaltica Reciclada en caliente de tipo MDC-25</t>
  </si>
  <si>
    <t>MEZCLA ASFALTICA RECICLADA EN CALIENTE DE TIPO MDC-25</t>
  </si>
  <si>
    <t>MEZCLA ASFALTICA RECICLADA EN CALIENTE DE TIPO MDC-19</t>
  </si>
  <si>
    <t>Mezcla Asfaltica Reciclada en caliente de tipo MDC-19</t>
  </si>
  <si>
    <t>Mezcla Asfaltica Reciclada en caliente de tipo MDC-25 para Bacheo</t>
  </si>
  <si>
    <t>MEZCLA ASFALTICA RECICLADA EN CALIENTE DE TIPO MDC-25 PARA BACHEO</t>
  </si>
  <si>
    <t>MEZCLA ASFALTICA RECICLADA EN CALIENTE DE TIPO MDC-19  PARA BACHEO</t>
  </si>
  <si>
    <t>Mezcla Asfaltica Reciclada en caliente de tipo MDC-19  para Bacheo</t>
  </si>
  <si>
    <t>Geotextil para Repavimentaciòn</t>
  </si>
  <si>
    <t>Excavación para Reparación de Pavimento Asfáltico existente Incluyendo el corte y la remociòn de las capas asfalticas subyacentes</t>
  </si>
  <si>
    <t>Excavaciòn para la Reparaciòn de Pavimento Asfaltico existente Excluyendo el corte y la remociòn de las capas asfalticas y de las subyacentes.</t>
  </si>
  <si>
    <t>Excavaciones Varias sin Clasificar</t>
  </si>
  <si>
    <t>Excavaciones Varias en Roca en Seco.</t>
  </si>
  <si>
    <t>Excavaciones Varias en Roca Bajo Agua.</t>
  </si>
  <si>
    <t>Excavaciones Varias en Material Comun en Seco</t>
  </si>
  <si>
    <t>Excavaciones Varias en Material Común Bajo Agua.</t>
  </si>
  <si>
    <t>Rellenos para Estructuras con Suelo.</t>
  </si>
  <si>
    <t>RELLENOS PARA ESTRUCTURAS CON SUELO.</t>
  </si>
  <si>
    <t>Pilotes Prefabricados de Concreto diámetro 0,40 m</t>
  </si>
  <si>
    <t>Pilote de Concreto Vaciado In Situ, de diámetro 1 m</t>
  </si>
  <si>
    <t>Pilote de Concreto Vaciado In Situ, de diámetro 1,2 m, incluye excavación en roca, bajo agua</t>
  </si>
  <si>
    <t>Camisa Permanente de diámetro exterior Variable</t>
  </si>
  <si>
    <t>Camisa Permanente de diámetro exterior 1,50 m, en Concreto</t>
  </si>
  <si>
    <t>Prueba de Carga tipo (Pilote Pre excavado)</t>
  </si>
  <si>
    <t>Tablestacado de Madera</t>
  </si>
  <si>
    <t>Tablestacado Metálico.</t>
  </si>
  <si>
    <t>Tablestacado de Concreto Reforzado.</t>
  </si>
  <si>
    <t>Tablestacado de Concreto Pre Esforzado.</t>
  </si>
  <si>
    <t>Corte del Extremo Superior del Elemento.</t>
  </si>
  <si>
    <t>Prueba de Carga</t>
  </si>
  <si>
    <t xml:space="preserve">Concreto Resistencia 35MPa (A) </t>
  </si>
  <si>
    <t>Concreto Resistencia 32MPa (B)</t>
  </si>
  <si>
    <t>Concreto Resistencia 28MPa (C )</t>
  </si>
  <si>
    <t>Concreto Resistencia 21MPa (D)</t>
  </si>
  <si>
    <t>Concreto Resistencia 17.5MPa (E )</t>
  </si>
  <si>
    <t>Concreto Resistencia 14MPa  (F)</t>
  </si>
  <si>
    <t>Concreto Resistencia 14MPa  (G) (Ciclopeo)</t>
  </si>
  <si>
    <t xml:space="preserve">CONCRETO RESISTENCIA 35MPA (A) </t>
  </si>
  <si>
    <t>CONCRETO RESISTENCIA 32MPA (B)</t>
  </si>
  <si>
    <t>CONCRETO RESISTENCIA 28MPA (C )</t>
  </si>
  <si>
    <t>CONCRETO RESISTENCIA 21MPA (D)</t>
  </si>
  <si>
    <t>CONCRETO RESISTENCIA 17.5MPA (E )</t>
  </si>
  <si>
    <t>CONCRETO RESISTENCIA 14MPA  (F)</t>
  </si>
  <si>
    <t>CONCRETO RESISTENCIA 14MPA (G) (CICLOPEO)</t>
  </si>
  <si>
    <t>Acero de Refuerzo Fy 4200 MPa.</t>
  </si>
  <si>
    <t>Malla de Refuerzo Fy 4200 MPa.</t>
  </si>
  <si>
    <t>Acero de PreEsfuerzo.</t>
  </si>
  <si>
    <t>Apoyo Elastomérico.</t>
  </si>
  <si>
    <t>Sello para Juntas de Puentes.</t>
  </si>
  <si>
    <t>Diseño y Fabricación de Estructura Metálica.</t>
  </si>
  <si>
    <t>FABRICACIÓN DE ESTRUCTURA METÁLICA.</t>
  </si>
  <si>
    <t>Fabricación de Estructura Metálica.</t>
  </si>
  <si>
    <t>Transporte de Estructura Metálica.</t>
  </si>
  <si>
    <t>Montaje y Pintura de Estructura Metálica.</t>
  </si>
  <si>
    <t>MONTAJE Y PINTURA  DE ESTRUCTURA METÁLICA.</t>
  </si>
  <si>
    <t>Tubería de Concreto simple 14 Mpa de 450 mm de Diametro Interior. Se debera Elaborar Item de Pago por cada Clase de Tuberia de concreto Simple y cada Diametro que tengan las tuberias del Proyecto.</t>
  </si>
  <si>
    <t>Tubería de Concreto simple DE 14 MPa de 600 mm d Diametro Interior. Se debera Elaborar Item de Pago por cada Clase de Tuberia de concreto Simple y cada Diametro que tengan las tuberias del Proyecto.concreto Simple y cada Diametro que tengan las tuberias del Proyecto.</t>
  </si>
  <si>
    <t>Tubería de Concreto Reforzado  21 Mpa de 900 mm de diametro interior</t>
  </si>
  <si>
    <t>Tubería Corrugada de Acero con Recubrimiento Bituminoso, de lámina calibre 12  y D=60´´</t>
  </si>
  <si>
    <t>Tubería Corrugada de Acero Galvanizado MP-68, de lámina Calibre__ y Diametro __</t>
  </si>
  <si>
    <t>Disipadores de Energía y Sedimentadores en Gaviones de Alambre de Acero entrelazado clase 1: recubrimiento de Zinc (galvanizado)</t>
  </si>
  <si>
    <t>Disipadores de Energía y Sedimentadores en Gaviones de Alambre de Acero entrelazado clase 2: recubrimiento de aleacion Zn-5A1-MM</t>
  </si>
  <si>
    <t>Disipadores de Energía y Sedimentadores en Gaviones de Alambre de Acero entrelazado clase 3: recubrimiento de Zinc (galvanizado) y PVC</t>
  </si>
  <si>
    <t>Disipadores de Energía y Sedimentadores en Gaviones de Alambre de Acero entrelazado clase 4: recubrimiento de aleacion Zn-5A1-MM Y PVC</t>
  </si>
  <si>
    <t>Disipadores de Energía y Sedimentadores en Concreto Ciclopeo</t>
  </si>
  <si>
    <t>Cuneta de Concreto Vaciada In Situ; no incluye la conformacion de la superficie de apoyo</t>
  </si>
  <si>
    <t>Cuneta de Piezas Prefabricadas de Concreto; no incluye la conformacion de la superficie de apoyo</t>
  </si>
  <si>
    <t>Cuneta de Concreto Vaciada In Situ; incluye la conformacion de la superficie de apoyo</t>
  </si>
  <si>
    <t>Cuneta de Piezas Prefabricadas de Concreto; incluye la conformacion de la superficie de apoyo</t>
  </si>
  <si>
    <t>Bordillo de Concreto Vaciado In Situ; no incluye la preparacion de la superficie de apoyo</t>
  </si>
  <si>
    <t>Bordillo de Piezas Prefabricadas de Concreto; no incluye la preparacion de la superficie de apoyo</t>
  </si>
  <si>
    <t>Bordillo de Concreto Vaciado In Situ; incluye la preparacion de la superficie de apoyo</t>
  </si>
  <si>
    <t>Bordillo de Piezas Prefabricadas de Concreto; incluye la preparacion de la superficie de apoyo</t>
  </si>
  <si>
    <t>Material de Cobertura Tipo Sub- Base CBR=20%</t>
  </si>
  <si>
    <t>Dren Horizontal de Longitud menor o igual a diez (10) metros.</t>
  </si>
  <si>
    <t>Dren Horizontal de Longitud Mayor a diez (10) metros.</t>
  </si>
  <si>
    <t>Armadura Galvanizada.</t>
  </si>
  <si>
    <t xml:space="preserve">Relleno Granular para Tierra Mecanicamete Estabilizada con Páneles de Concreto </t>
  </si>
  <si>
    <t xml:space="preserve">Gaviónes de Malla de Alambre de Acero Entrelazado  Clase 1; recubrimiento de Zinc (galvanizado) </t>
  </si>
  <si>
    <t>Gavión de Malla de Alambre de Acero Entrelazado  Clase 2; recubrimiento de aleacion Zn-5A1-MM</t>
  </si>
  <si>
    <t>Gavión de Malla de Alambre de Acero Entrelazado  Clase 3; recubrimiento de Zinc (galvanizado) y PVC</t>
  </si>
  <si>
    <t>Gavión de Malla de Alambre de Acero Etrelazado  Clase 4; recubrimiento de aleacion Zn-5A1-MM y PVC</t>
  </si>
  <si>
    <t>Geotextil de Fachada Tipo___ para Muros de tierra estabilizada Mecanicamente  con Geosinteticos</t>
  </si>
  <si>
    <t>Geomalla de Fachada Tipo___ para Muros de tierra estabilizada Mecanicamente con Geosinteticos.</t>
  </si>
  <si>
    <t>Relleno Tipo___ para Muros de Tierra Estabilizada Mecanicamente con Geosinteticos</t>
  </si>
  <si>
    <t>Impermeabilización de Estructuras.</t>
  </si>
  <si>
    <t>Línea de Demarcación con Pintura en Frío.</t>
  </si>
  <si>
    <t>Línea de Demarcación con Resina Termoplástica.</t>
  </si>
  <si>
    <t>Marca Vial con Pintura en Frío.</t>
  </si>
  <si>
    <t>Marca Vial con Resina Termoplástica.</t>
  </si>
  <si>
    <t>Tacha Reflectiva.</t>
  </si>
  <si>
    <t>Señal Vertical de Transito tipo 1 con lamina retrorreflectiva tipo III (75 x 75 ) cm</t>
  </si>
  <si>
    <t>Señal Vertical de Transito tipo 2 con lamina retrorreflectiva tipo (1.20x0.40 m)</t>
  </si>
  <si>
    <t>Poste de Referencia.</t>
  </si>
  <si>
    <t>Defensa Metálica.</t>
  </si>
  <si>
    <t>Sección Final.</t>
  </si>
  <si>
    <t>Defensa de Concreto.</t>
  </si>
  <si>
    <t>Delineador de Corona.</t>
  </si>
  <si>
    <t>Cerca de Alambre de Puas con Postes de Madera.</t>
  </si>
  <si>
    <t>Cerca de Alambre de Puas con Postes de Concreto.</t>
  </si>
  <si>
    <t>Cerca de Malla con Postes de Madera.</t>
  </si>
  <si>
    <t>Cerca de Malla con Postes de Concreto.</t>
  </si>
  <si>
    <t>Poda de la Parte Aerea de Arboles Tipo I</t>
  </si>
  <si>
    <t>Poda de la Parte Aerea de Arboles Tipo II</t>
  </si>
  <si>
    <t>Poda de la Parte Aerea de Arboles Tipo III</t>
  </si>
  <si>
    <t>Poda de la Parte Aerea de Arboles Tipo IV</t>
  </si>
  <si>
    <t>Poda de la Parte Radicular de Arboles Tipo I</t>
  </si>
  <si>
    <t>Poda de la Parte Radficular de Arboles Tipo II</t>
  </si>
  <si>
    <t>Poda de la Parte Radicular de Arboles Tipo III</t>
  </si>
  <si>
    <t>Poda de la Parte Radicular de Arboles Tipo  IV</t>
  </si>
  <si>
    <t>Protección de Taludes con Bloques de Césped.</t>
  </si>
  <si>
    <t>Protección de Taludes con Tierra Orgánica.</t>
  </si>
  <si>
    <t>Protección de Taludes con Hidrosiembra Controlada.</t>
  </si>
  <si>
    <t>Recubrimiento de Taludes con Malla y Mortero 1:4 de e= 10 cm</t>
  </si>
  <si>
    <t>Plantación de Árboles (Tipo Paisajístico)</t>
  </si>
  <si>
    <t>Plantación de Árboles (Reforestación Protectora densidad 1100)</t>
  </si>
  <si>
    <t>Transporte de Materiales Provenientes de la Excavacion de la Explanacion, Canales y Prestamos, entre  cien metros (100 m) y mil metros (1000 m) de distancia</t>
  </si>
  <si>
    <t>Transporte de Materiales Provenientes de Derrumbes, medido a partir de cien metros (100 m)</t>
  </si>
  <si>
    <t>TRANSPORTE DE MATERIALES PROVENIENTES DE LA EXCAVACIÓN DE LA EXPLANACIÓN, CANALES Y PRÉSTAMOS PARA DISTANCIAS MAYORES DE MIL METROS (1.000 M) MEDIDO A PARTIR DE CIEN METROS (100 M).</t>
  </si>
  <si>
    <t>Transporte de Materiales Provenientes de la Excavación de la Explanación, Canales y Préstamos para distancias mayores de mil metros (1.000 m) Medidos a partir de cien metros (100 m).</t>
  </si>
  <si>
    <t xml:space="preserve">Terminadora de asfalto (Finisher), potencia en el volante 174 HP, R=20M3/H, velocidad de desplazamiento 114 m/min
</t>
  </si>
  <si>
    <t>MINFRA-MN-IN-10-FR-1</t>
  </si>
  <si>
    <t>PROCESO GESTIÓN DE LA INFRAESTRUCTURA VIAL</t>
  </si>
  <si>
    <t>MANUAL DE INTERVENTORÍA OBRA PÚBLICA</t>
  </si>
  <si>
    <t>ANÁLISIS DE PRECIOS UNITARIOS</t>
  </si>
  <si>
    <t>(Día)</t>
  </si>
  <si>
    <t>(Mes)</t>
  </si>
  <si>
    <t>(Año)</t>
  </si>
  <si>
    <t>ITEMS DE LA PROPUESTA ECONÓMICA</t>
  </si>
  <si>
    <t>□</t>
  </si>
  <si>
    <t>ITEMS NO PREVISTOS</t>
  </si>
  <si>
    <t>OBJETO DEL CONTRATO:</t>
  </si>
  <si>
    <t>CARRETERA:</t>
  </si>
  <si>
    <t>SECTOR:</t>
  </si>
  <si>
    <t>CONTRATISTA:</t>
  </si>
  <si>
    <t>INTERVENTOR:</t>
  </si>
  <si>
    <t>CTO No.:</t>
  </si>
  <si>
    <t>FECHA CIERRE PROCESO DE SELECCIÓN CONTRATO DE OBRA:</t>
  </si>
  <si>
    <t>GRUPO DE AJUSTE</t>
  </si>
  <si>
    <t>OBSERVACIONES INTERVENTORÍA:</t>
  </si>
  <si>
    <t>APROBACIÓN POR INTERVENTORÍA</t>
  </si>
  <si>
    <t>Nota 1: Cuando se trate de Análisis de precios unitarios correspondientes a ítems de la propuesta económica aprobada, el Interventor aprueba el desglose de los componentes manteniendo el mismo precio unitario de cada ítem, cumpliendo con las especificaciones de construcción vigentes para el proyecto.</t>
  </si>
  <si>
    <t>Nota 2: Cuando se trate de Análisis de precios unitarios de ítems no previstos, el Interventor aprueba el desglose y precio unitario de cada ítem no previsto, exigiendo la aplicación de los costos correspondientes a insumos y tarifas de la propuesta económica inicial cuando estén contemplados, cumpliendo con las especificaciones de construcción vigente para el proyecto.</t>
  </si>
  <si>
    <t>Original: Archivo de Gestión del Contrato (Subdirección Administrativa).</t>
  </si>
  <si>
    <t>Copias: Unidad Ejecutora, Contratista, Interventor y Dirección Territorial.</t>
  </si>
  <si>
    <t xml:space="preserve">                                    (Día)</t>
  </si>
  <si>
    <t>MANO DE OBRA INCLUIDO FACTOR PRESTACIONAL</t>
  </si>
  <si>
    <t xml:space="preserve">Obrero </t>
  </si>
  <si>
    <t xml:space="preserve">Oficial  Obrero (3) Cuadrilla de un oficial y 3 Obreros. </t>
  </si>
  <si>
    <t>1 Oficial y 1 Obrero.</t>
  </si>
  <si>
    <t>Celador</t>
  </si>
  <si>
    <t>A0040110</t>
  </si>
  <si>
    <t>REMOCIÓN DE OBSTÁCULOS (SE DEBERÁ HACER UN ÍTEM DE PAGO PARA CADA OBSTÁCULO)</t>
  </si>
  <si>
    <t xml:space="preserve">GEOTEXTIL DE REFUERZO TIPO NT-2500 TERRAPLENES REFORZADOS CON GEOSINTETICOS </t>
  </si>
  <si>
    <t>Prueba de Carga Tipo ______ Se debera elaborar items de pago independiente por cada prueba.</t>
  </si>
  <si>
    <t>Baranda de concreto, Concreto 21 Mpa</t>
  </si>
  <si>
    <t>DISTANCIA       (2)</t>
  </si>
  <si>
    <t>CANTIDAD * DISTANCIA          (1) * (2)</t>
  </si>
  <si>
    <t>ADMINISTRACIÓN</t>
  </si>
  <si>
    <t>Precio Unitario Total Aproximado al peso $</t>
  </si>
  <si>
    <r>
      <rPr>
        <sz val="36"/>
        <color rgb="FFFF0000"/>
        <rFont val="Calibri"/>
        <family val="2"/>
      </rPr>
      <t>APUS DE OTROS DEPARTAMENTOS EN</t>
    </r>
    <r>
      <rPr>
        <sz val="36"/>
        <color rgb="FF000000"/>
        <rFont val="Calibri"/>
        <family val="2"/>
      </rPr>
      <t>: https: //www.invias.gov.co/index.php/informacion-institucional/hechos-de-transparencia/analisis-de-precio-unitarios</t>
    </r>
  </si>
</sst>
</file>

<file path=xl/styles.xml><?xml version="1.0" encoding="utf-8"?>
<styleSheet xmlns="http://schemas.openxmlformats.org/spreadsheetml/2006/main" xmlns:mc="http://schemas.openxmlformats.org/markup-compatibility/2006" xmlns:x14ac="http://schemas.microsoft.com/office/spreadsheetml/2009/9/ac" mc:Ignorable="x14ac">
  <numFmts count="14">
    <numFmt numFmtId="44" formatCode="_(&quot;$&quot;\ * #,##0.00_);_(&quot;$&quot;\ * \(#,##0.00\);_(&quot;$&quot;\ * &quot;-&quot;??_);_(@_)"/>
    <numFmt numFmtId="43" formatCode="_(* #,##0.00_);_(* \(#,##0.00\);_(* &quot;-&quot;??_);_(@_)"/>
    <numFmt numFmtId="164" formatCode="_-&quot;$&quot;* #,##0_-;\-&quot;$&quot;* #,##0_-;_-&quot;$&quot;* &quot;-&quot;_-;_-@_-"/>
    <numFmt numFmtId="165" formatCode="0.000"/>
    <numFmt numFmtId="166" formatCode="#,##0.000"/>
    <numFmt numFmtId="167" formatCode="0.00000"/>
    <numFmt numFmtId="168" formatCode="_([$$-240A]\ * #,##0.00_);_([$$-240A]\ * \(#,##0.00\);_([$$-240A]\ * &quot;-&quot;??_);_(@_)"/>
    <numFmt numFmtId="169" formatCode="_-[$$-240A]* #,##0.00_-;\-[$$-240A]* #,##0.00_-;_-[$$-240A]* &quot;-&quot;??_-;_-@_-"/>
    <numFmt numFmtId="170" formatCode="0.00000000"/>
    <numFmt numFmtId="171" formatCode="_(* #,##0_);_(* \(#,##0\);_(* &quot;-&quot;??_);_(@_)"/>
    <numFmt numFmtId="172" formatCode="_([$$-240A]\ * #,##0_);_([$$-240A]\ * \(#,##0\);_([$$-240A]\ * &quot;-&quot;??_);_(@_)"/>
    <numFmt numFmtId="173" formatCode="_([$$-240A]\ * #,##0_);_([$$-240A]\ * \(#,##0\);_([$$-240A]\ * &quot;-&quot;_);_(@_)"/>
    <numFmt numFmtId="174" formatCode="0.0000"/>
    <numFmt numFmtId="175" formatCode="_(* #,##0.000_);_(* \(#,##0.000\);_(* &quot;-&quot;??_);_(@_)"/>
  </numFmts>
  <fonts count="46">
    <font>
      <sz val="11"/>
      <color rgb="FF000000"/>
      <name val="Calibri"/>
      <family val="2"/>
    </font>
    <font>
      <sz val="11"/>
      <color rgb="FF000000"/>
      <name val="Calibri"/>
      <family val="2"/>
    </font>
    <font>
      <sz val="11"/>
      <color rgb="FF006100"/>
      <name val="Calibri"/>
      <family val="2"/>
      <scheme val="minor"/>
    </font>
    <font>
      <b/>
      <sz val="11"/>
      <color theme="1"/>
      <name val="Calibri"/>
      <family val="2"/>
      <scheme val="minor"/>
    </font>
    <font>
      <b/>
      <sz val="16"/>
      <color rgb="FF000000"/>
      <name val="Calibri"/>
      <family val="2"/>
    </font>
    <font>
      <b/>
      <sz val="11"/>
      <color rgb="FF000000"/>
      <name val="Calibri"/>
      <family val="2"/>
    </font>
    <font>
      <b/>
      <sz val="14"/>
      <color theme="1"/>
      <name val="Calibri"/>
      <family val="2"/>
      <scheme val="minor"/>
    </font>
    <font>
      <b/>
      <sz val="11"/>
      <color theme="1" tint="0.14999847407452621"/>
      <name val="Calibri"/>
      <family val="2"/>
      <scheme val="minor"/>
    </font>
    <font>
      <sz val="10"/>
      <name val="Arial"/>
      <family val="2"/>
    </font>
    <font>
      <b/>
      <sz val="7"/>
      <name val="Arial"/>
      <family val="2"/>
    </font>
    <font>
      <sz val="10"/>
      <name val="Geneva"/>
      <family val="2"/>
    </font>
    <font>
      <sz val="9"/>
      <name val="Arial"/>
      <family val="2"/>
    </font>
    <font>
      <b/>
      <sz val="8"/>
      <name val="Arial"/>
      <family val="2"/>
    </font>
    <font>
      <b/>
      <sz val="9"/>
      <name val="Arial"/>
      <family val="2"/>
    </font>
    <font>
      <b/>
      <sz val="10"/>
      <name val="Arial"/>
      <family val="2"/>
    </font>
    <font>
      <sz val="8"/>
      <name val="Arial"/>
      <family val="2"/>
    </font>
    <font>
      <sz val="10"/>
      <name val="Arial"/>
      <family val="2"/>
    </font>
    <font>
      <sz val="5"/>
      <name val="Arial"/>
      <family val="2"/>
    </font>
    <font>
      <sz val="12"/>
      <name val="Arial"/>
      <family val="2"/>
    </font>
    <font>
      <u/>
      <sz val="11"/>
      <color theme="10"/>
      <name val="Calibri"/>
      <family val="2"/>
    </font>
    <font>
      <vertAlign val="superscript"/>
      <sz val="20"/>
      <name val="Calibri"/>
      <family val="2"/>
    </font>
    <font>
      <b/>
      <i/>
      <vertAlign val="superscript"/>
      <sz val="20"/>
      <name val="Calibri"/>
      <family val="2"/>
    </font>
    <font>
      <sz val="11"/>
      <name val="Calibri"/>
      <family val="2"/>
      <scheme val="minor"/>
    </font>
    <font>
      <b/>
      <i/>
      <vertAlign val="superscript"/>
      <sz val="22"/>
      <name val="Calibri"/>
      <family val="2"/>
    </font>
    <font>
      <b/>
      <i/>
      <u/>
      <vertAlign val="superscript"/>
      <sz val="22"/>
      <name val="Calibri"/>
      <family val="2"/>
    </font>
    <font>
      <b/>
      <i/>
      <u/>
      <sz val="14"/>
      <name val="Calibri"/>
      <family val="2"/>
    </font>
    <font>
      <vertAlign val="superscript"/>
      <sz val="22"/>
      <name val="Calibri"/>
      <family val="2"/>
    </font>
    <font>
      <b/>
      <i/>
      <sz val="11"/>
      <color theme="1" tint="0.14999847407452621"/>
      <name val="Calibri"/>
      <family val="2"/>
      <scheme val="minor"/>
    </font>
    <font>
      <b/>
      <i/>
      <vertAlign val="superscript"/>
      <sz val="28"/>
      <name val="Calibri"/>
      <family val="2"/>
    </font>
    <font>
      <i/>
      <vertAlign val="superscript"/>
      <sz val="28"/>
      <name val="Calibri"/>
      <family val="2"/>
    </font>
    <font>
      <b/>
      <i/>
      <sz val="16"/>
      <color rgb="FF000000"/>
      <name val="Calibri"/>
      <family val="2"/>
    </font>
    <font>
      <b/>
      <sz val="18"/>
      <color rgb="FF000000"/>
      <name val="Calibri"/>
      <family val="2"/>
    </font>
    <font>
      <b/>
      <u/>
      <sz val="14"/>
      <name val="Calibri"/>
      <family val="2"/>
    </font>
    <font>
      <vertAlign val="superscript"/>
      <sz val="36"/>
      <name val="Calibri"/>
      <family val="2"/>
    </font>
    <font>
      <b/>
      <i/>
      <u/>
      <sz val="16"/>
      <name val="Calibri"/>
      <family val="2"/>
    </font>
    <font>
      <b/>
      <sz val="28"/>
      <name val="Calibri"/>
      <family val="2"/>
    </font>
    <font>
      <sz val="28"/>
      <name val="Calibri"/>
      <family val="2"/>
    </font>
    <font>
      <sz val="10"/>
      <color rgb="FF7030A0"/>
      <name val="Arial"/>
      <family val="2"/>
    </font>
    <font>
      <b/>
      <sz val="28"/>
      <name val="Arial"/>
      <family val="2"/>
    </font>
    <font>
      <sz val="28"/>
      <name val="Arial"/>
      <family val="2"/>
    </font>
    <font>
      <sz val="6"/>
      <name val="Arial"/>
      <family val="2"/>
    </font>
    <font>
      <b/>
      <sz val="6"/>
      <name val="Arial"/>
      <family val="2"/>
    </font>
    <font>
      <b/>
      <sz val="11"/>
      <name val="Arial"/>
      <family val="2"/>
    </font>
    <font>
      <sz val="10"/>
      <name val="Arial"/>
    </font>
    <font>
      <sz val="36"/>
      <color rgb="FF000000"/>
      <name val="Calibri"/>
      <family val="2"/>
    </font>
    <font>
      <sz val="36"/>
      <color rgb="FFFF0000"/>
      <name val="Calibri"/>
      <family val="2"/>
    </font>
  </fonts>
  <fills count="29">
    <fill>
      <patternFill patternType="none"/>
    </fill>
    <fill>
      <patternFill patternType="gray125"/>
    </fill>
    <fill>
      <patternFill patternType="solid">
        <fgColor rgb="FFC6EFCE"/>
      </patternFill>
    </fill>
    <fill>
      <patternFill patternType="solid">
        <fgColor rgb="FFFFFFCC"/>
      </patternFill>
    </fill>
    <fill>
      <patternFill patternType="solid">
        <fgColor theme="0" tint="-0.24994659260841701"/>
        <bgColor indexed="64"/>
      </patternFill>
    </fill>
    <fill>
      <patternFill patternType="solid">
        <fgColor theme="9" tint="0.59996337778862885"/>
        <bgColor indexed="64"/>
      </patternFill>
    </fill>
    <fill>
      <patternFill patternType="solid">
        <fgColor theme="4" tint="0.59996337778862885"/>
        <bgColor indexed="64"/>
      </patternFill>
    </fill>
    <fill>
      <patternFill patternType="solid">
        <fgColor rgb="FFFFFFFF"/>
        <bgColor rgb="FF000000"/>
      </patternFill>
    </fill>
    <fill>
      <patternFill patternType="solid">
        <fgColor theme="9" tint="-0.24994659260841701"/>
        <bgColor indexed="64"/>
      </patternFill>
    </fill>
    <fill>
      <patternFill patternType="solid">
        <fgColor theme="9" tint="-0.24994659260841701"/>
        <bgColor rgb="FF000000"/>
      </patternFill>
    </fill>
    <fill>
      <patternFill patternType="solid">
        <fgColor theme="9" tint="-0.249977111117893"/>
        <bgColor rgb="FF000000"/>
      </patternFill>
    </fill>
    <fill>
      <patternFill patternType="solid">
        <fgColor theme="9" tint="-0.249977111117893"/>
        <bgColor indexed="64"/>
      </patternFill>
    </fill>
    <fill>
      <patternFill patternType="solid">
        <fgColor rgb="FFFFFFC9"/>
        <bgColor rgb="FF000000"/>
      </patternFill>
    </fill>
    <fill>
      <patternFill patternType="solid">
        <fgColor rgb="FFFFFFC9"/>
        <bgColor indexed="64"/>
      </patternFill>
    </fill>
    <fill>
      <patternFill patternType="solid">
        <fgColor theme="9" tint="0.79998168889431442"/>
        <bgColor rgb="FF000000"/>
      </patternFill>
    </fill>
    <fill>
      <gradientFill type="path" left="0.5" right="0.5" top="0.5" bottom="0.5">
        <stop position="0">
          <color theme="2" tint="-0.89803765984069339"/>
        </stop>
        <stop position="1">
          <color theme="9" tint="-0.25098422193060094"/>
        </stop>
      </gradientFill>
    </fill>
    <fill>
      <patternFill patternType="solid">
        <fgColor theme="0" tint="-0.14996795556505021"/>
        <bgColor indexed="64"/>
      </patternFill>
    </fill>
    <fill>
      <patternFill patternType="solid">
        <fgColor theme="0" tint="-0.499984740745262"/>
        <bgColor indexed="64"/>
      </patternFill>
    </fill>
    <fill>
      <patternFill patternType="solid">
        <fgColor theme="0"/>
        <bgColor indexed="64"/>
      </patternFill>
    </fill>
    <fill>
      <gradientFill degree="90">
        <stop position="0">
          <color theme="9" tint="0.40000610370189521"/>
        </stop>
        <stop position="1">
          <color theme="0" tint="-0.34900967436750391"/>
        </stop>
      </gradientFill>
    </fill>
    <fill>
      <patternFill patternType="solid">
        <fgColor theme="9" tint="0.59999389629810485"/>
        <bgColor indexed="64"/>
      </patternFill>
    </fill>
    <fill>
      <gradientFill degree="90">
        <stop position="0">
          <color rgb="FFFFFFCC"/>
        </stop>
        <stop position="1">
          <color theme="0" tint="-0.1490218817712943"/>
        </stop>
      </gradientFill>
    </fill>
    <fill>
      <gradientFill degree="90">
        <stop position="0">
          <color theme="9" tint="0.59999389629810485"/>
        </stop>
        <stop position="1">
          <color theme="4" tint="0.59999389629810485"/>
        </stop>
      </gradientFill>
    </fill>
    <fill>
      <gradientFill degree="90">
        <stop position="0">
          <color theme="9" tint="0.59999389629810485"/>
        </stop>
        <stop position="1">
          <color theme="0" tint="-0.1490218817712943"/>
        </stop>
      </gradientFill>
    </fill>
    <fill>
      <patternFill patternType="solid">
        <fgColor theme="9" tint="0.39994506668294322"/>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s>
  <borders count="111">
    <border>
      <left/>
      <right/>
      <top/>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ck">
        <color rgb="FFB2B2B2"/>
      </left>
      <right style="thick">
        <color rgb="FFB2B2B2"/>
      </right>
      <top style="thick">
        <color rgb="FFB2B2B2"/>
      </top>
      <bottom style="thick">
        <color rgb="FFB2B2B2"/>
      </bottom>
      <diagonal/>
    </border>
    <border>
      <left style="double">
        <color theme="4"/>
      </left>
      <right style="double">
        <color theme="4"/>
      </right>
      <top style="double">
        <color theme="4"/>
      </top>
      <bottom style="double">
        <color theme="4"/>
      </bottom>
      <diagonal/>
    </border>
    <border>
      <left/>
      <right/>
      <top/>
      <bottom style="double">
        <color theme="4"/>
      </bottom>
      <diagonal/>
    </border>
    <border>
      <left style="double">
        <color indexed="64"/>
      </left>
      <right style="double">
        <color indexed="64"/>
      </right>
      <top style="double">
        <color indexed="64"/>
      </top>
      <bottom style="double">
        <color indexed="64"/>
      </bottom>
      <diagonal/>
    </border>
    <border>
      <left/>
      <right/>
      <top/>
      <bottom style="thick">
        <color rgb="FFB2B2B2"/>
      </bottom>
      <diagonal/>
    </border>
    <border>
      <left/>
      <right/>
      <top/>
      <bottom style="double">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top/>
      <bottom style="medium">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double">
        <color theme="1" tint="0.24994659260841701"/>
      </left>
      <right style="double">
        <color theme="1" tint="0.24994659260841701"/>
      </right>
      <top style="double">
        <color theme="1" tint="0.24994659260841701"/>
      </top>
      <bottom style="double">
        <color theme="1" tint="0.24994659260841701"/>
      </bottom>
      <diagonal/>
    </border>
    <border>
      <left style="double">
        <color theme="4"/>
      </left>
      <right style="double">
        <color theme="4"/>
      </right>
      <top style="double">
        <color theme="4"/>
      </top>
      <bottom/>
      <diagonal/>
    </border>
    <border>
      <left style="double">
        <color theme="9" tint="-0.499984740745262"/>
      </left>
      <right style="double">
        <color theme="9" tint="-0.499984740745262"/>
      </right>
      <top style="double">
        <color theme="9" tint="-0.499984740745262"/>
      </top>
      <bottom style="double">
        <color theme="9" tint="-0.499984740745262"/>
      </bottom>
      <diagonal/>
    </border>
    <border>
      <left style="thick">
        <color theme="9" tint="-0.499984740745262"/>
      </left>
      <right style="double">
        <color theme="9" tint="-0.499984740745262"/>
      </right>
      <top style="thick">
        <color theme="9" tint="-0.499984740745262"/>
      </top>
      <bottom style="double">
        <color theme="9" tint="-0.499984740745262"/>
      </bottom>
      <diagonal/>
    </border>
    <border>
      <left style="double">
        <color theme="9" tint="-0.499984740745262"/>
      </left>
      <right style="double">
        <color theme="9" tint="-0.499984740745262"/>
      </right>
      <top style="thick">
        <color theme="9" tint="-0.499984740745262"/>
      </top>
      <bottom style="double">
        <color theme="9" tint="-0.499984740745262"/>
      </bottom>
      <diagonal/>
    </border>
    <border>
      <left style="double">
        <color theme="9" tint="-0.499984740745262"/>
      </left>
      <right style="thick">
        <color theme="9" tint="-0.499984740745262"/>
      </right>
      <top style="thick">
        <color theme="9" tint="-0.499984740745262"/>
      </top>
      <bottom style="double">
        <color theme="9" tint="-0.499984740745262"/>
      </bottom>
      <diagonal/>
    </border>
    <border>
      <left style="thick">
        <color theme="9" tint="-0.499984740745262"/>
      </left>
      <right style="double">
        <color theme="9" tint="-0.499984740745262"/>
      </right>
      <top style="double">
        <color theme="9" tint="-0.499984740745262"/>
      </top>
      <bottom style="double">
        <color theme="9" tint="-0.499984740745262"/>
      </bottom>
      <diagonal/>
    </border>
    <border>
      <left style="double">
        <color theme="9" tint="-0.499984740745262"/>
      </left>
      <right style="thick">
        <color theme="9" tint="-0.499984740745262"/>
      </right>
      <top style="double">
        <color theme="9" tint="-0.499984740745262"/>
      </top>
      <bottom style="double">
        <color theme="9" tint="-0.499984740745262"/>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style="thin">
        <color indexed="64"/>
      </left>
      <right style="medium">
        <color indexed="64"/>
      </right>
      <top style="thin">
        <color indexed="64"/>
      </top>
      <bottom style="medium">
        <color indexed="64"/>
      </bottom>
      <diagonal/>
    </border>
    <border>
      <left style="thick">
        <color auto="1"/>
      </left>
      <right style="double">
        <color theme="9" tint="-0.499984740745262"/>
      </right>
      <top/>
      <bottom/>
      <diagonal/>
    </border>
    <border>
      <left style="double">
        <color theme="9" tint="-0.499984740745262"/>
      </left>
      <right style="double">
        <color theme="9" tint="-0.499984740745262"/>
      </right>
      <top/>
      <bottom/>
      <diagonal/>
    </border>
    <border>
      <left style="double">
        <color theme="9" tint="-0.499984740745262"/>
      </left>
      <right style="thick">
        <color auto="1"/>
      </right>
      <top/>
      <bottom/>
      <diagonal/>
    </border>
    <border>
      <left style="double">
        <color theme="5" tint="-0.24994659260841701"/>
      </left>
      <right/>
      <top style="double">
        <color theme="5" tint="-0.24994659260841701"/>
      </top>
      <bottom style="double">
        <color theme="5" tint="-0.24994659260841701"/>
      </bottom>
      <diagonal/>
    </border>
    <border>
      <left/>
      <right/>
      <top style="double">
        <color theme="5" tint="-0.24994659260841701"/>
      </top>
      <bottom style="double">
        <color theme="5" tint="-0.24994659260841701"/>
      </bottom>
      <diagonal/>
    </border>
    <border>
      <left/>
      <right style="double">
        <color theme="5" tint="-0.24994659260841701"/>
      </right>
      <top style="double">
        <color theme="5" tint="-0.24994659260841701"/>
      </top>
      <bottom style="double">
        <color theme="5" tint="-0.24994659260841701"/>
      </bottom>
      <diagonal/>
    </border>
    <border>
      <left style="thick">
        <color rgb="FFB2B2B2"/>
      </left>
      <right/>
      <top style="thick">
        <color rgb="FFB2B2B2"/>
      </top>
      <bottom/>
      <diagonal/>
    </border>
    <border>
      <left/>
      <right/>
      <top style="thick">
        <color rgb="FFB2B2B2"/>
      </top>
      <bottom/>
      <diagonal/>
    </border>
    <border>
      <left/>
      <right style="thick">
        <color rgb="FFB2B2B2"/>
      </right>
      <top style="thick">
        <color rgb="FFB2B2B2"/>
      </top>
      <bottom/>
      <diagonal/>
    </border>
    <border>
      <left style="thick">
        <color rgb="FFB2B2B2"/>
      </left>
      <right/>
      <top/>
      <bottom style="thick">
        <color rgb="FFB2B2B2"/>
      </bottom>
      <diagonal/>
    </border>
    <border>
      <left/>
      <right style="thick">
        <color rgb="FFB2B2B2"/>
      </right>
      <top/>
      <bottom style="thick">
        <color rgb="FFB2B2B2"/>
      </bottom>
      <diagonal/>
    </border>
    <border>
      <left style="double">
        <color theme="4"/>
      </left>
      <right/>
      <top style="double">
        <color theme="4"/>
      </top>
      <bottom/>
      <diagonal/>
    </border>
    <border>
      <left/>
      <right/>
      <top style="double">
        <color theme="4"/>
      </top>
      <bottom/>
      <diagonal/>
    </border>
    <border>
      <left/>
      <right style="double">
        <color theme="4"/>
      </right>
      <top style="double">
        <color theme="4"/>
      </top>
      <bottom/>
      <diagonal/>
    </border>
    <border>
      <left style="double">
        <color theme="4"/>
      </left>
      <right/>
      <top/>
      <bottom style="double">
        <color theme="4"/>
      </bottom>
      <diagonal/>
    </border>
    <border>
      <left/>
      <right style="double">
        <color theme="4"/>
      </right>
      <top/>
      <bottom style="double">
        <color theme="4"/>
      </bottom>
      <diagonal/>
    </border>
    <border>
      <left style="double">
        <color theme="4"/>
      </left>
      <right style="double">
        <color theme="4"/>
      </right>
      <top/>
      <bottom style="double">
        <color theme="4"/>
      </bottom>
      <diagonal/>
    </border>
    <border>
      <left style="double">
        <color theme="1" tint="0.499984740745262"/>
      </left>
      <right/>
      <top style="double">
        <color theme="1" tint="0.499984740745262"/>
      </top>
      <bottom style="double">
        <color theme="1" tint="0.499984740745262"/>
      </bottom>
      <diagonal/>
    </border>
    <border>
      <left/>
      <right/>
      <top style="double">
        <color theme="1" tint="0.499984740745262"/>
      </top>
      <bottom style="double">
        <color theme="1" tint="0.499984740745262"/>
      </bottom>
      <diagonal/>
    </border>
    <border>
      <left/>
      <right style="double">
        <color theme="1" tint="0.499984740745262"/>
      </right>
      <top style="double">
        <color theme="1" tint="0.499984740745262"/>
      </top>
      <bottom style="double">
        <color theme="1" tint="0.499984740745262"/>
      </bottom>
      <diagonal/>
    </border>
    <border>
      <left style="thin">
        <color indexed="64"/>
      </left>
      <right style="medium">
        <color indexed="64"/>
      </right>
      <top/>
      <bottom/>
      <diagonal/>
    </border>
    <border>
      <left style="double">
        <color theme="4"/>
      </left>
      <right/>
      <top style="double">
        <color theme="4"/>
      </top>
      <bottom style="double">
        <color theme="4"/>
      </bottom>
      <diagonal/>
    </border>
    <border>
      <left/>
      <right/>
      <top style="double">
        <color theme="4"/>
      </top>
      <bottom style="double">
        <color theme="4"/>
      </bottom>
      <diagonal/>
    </border>
    <border>
      <left/>
      <right style="double">
        <color theme="4"/>
      </right>
      <top style="double">
        <color theme="4"/>
      </top>
      <bottom style="double">
        <color theme="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s>
  <cellStyleXfs count="23">
    <xf numFmtId="0" fontId="0" fillId="0" borderId="0" applyNumberFormat="0" applyBorder="0" applyAlignment="0"/>
    <xf numFmtId="0" fontId="2" fillId="2" borderId="0" applyNumberFormat="0" applyBorder="0" applyAlignment="0" applyProtection="0"/>
    <xf numFmtId="0" fontId="1" fillId="3" borderId="1" applyNumberFormat="0" applyFont="0" applyAlignment="0" applyProtection="0"/>
    <xf numFmtId="0" fontId="3" fillId="0" borderId="2" applyNumberFormat="0" applyFill="0" applyAlignment="0" applyProtection="0"/>
    <xf numFmtId="43" fontId="1" fillId="0" borderId="0" applyFont="0" applyFill="0" applyBorder="0" applyAlignment="0" applyProtection="0"/>
    <xf numFmtId="9" fontId="1" fillId="0" borderId="0" applyFont="0" applyFill="0" applyBorder="0" applyAlignment="0" applyProtection="0"/>
    <xf numFmtId="0" fontId="10" fillId="0" borderId="0"/>
    <xf numFmtId="0" fontId="16" fillId="0" borderId="0"/>
    <xf numFmtId="9" fontId="8" fillId="0" borderId="0" applyFont="0" applyFill="0" applyBorder="0" applyAlignment="0" applyProtection="0"/>
    <xf numFmtId="44" fontId="1" fillId="0" borderId="0" applyFont="0" applyFill="0" applyBorder="0" applyAlignment="0" applyProtection="0"/>
    <xf numFmtId="0" fontId="19" fillId="0" borderId="0" applyNumberFormat="0" applyFill="0" applyBorder="0" applyAlignment="0" applyProtection="0"/>
    <xf numFmtId="164" fontId="1" fillId="0" borderId="0" applyFont="0" applyFill="0" applyBorder="0" applyAlignment="0" applyProtection="0"/>
    <xf numFmtId="0" fontId="1" fillId="0" borderId="0" applyNumberFormat="0" applyBorder="0" applyAlignment="0"/>
    <xf numFmtId="0" fontId="1" fillId="3" borderId="1" applyNumberFormat="0" applyFont="0" applyAlignment="0" applyProtection="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0" fontId="43" fillId="0" borderId="0"/>
    <xf numFmtId="44"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cellStyleXfs>
  <cellXfs count="1010">
    <xf numFmtId="0" fontId="0" fillId="0" borderId="0" xfId="0" applyFill="1" applyProtection="1"/>
    <xf numFmtId="0" fontId="0" fillId="0" borderId="0" xfId="0" applyFill="1" applyAlignment="1" applyProtection="1">
      <alignment wrapText="1"/>
    </xf>
    <xf numFmtId="0" fontId="0" fillId="0" borderId="0" xfId="0" applyFill="1" applyAlignment="1" applyProtection="1">
      <alignment horizontal="center" vertical="center" wrapText="1"/>
    </xf>
    <xf numFmtId="0" fontId="5" fillId="0" borderId="0" xfId="0" applyFont="1" applyFill="1" applyProtection="1"/>
    <xf numFmtId="0" fontId="5" fillId="0" borderId="0" xfId="0" applyFont="1" applyFill="1" applyAlignment="1" applyProtection="1">
      <alignment horizontal="center" vertical="center" wrapText="1"/>
    </xf>
    <xf numFmtId="0" fontId="5" fillId="0" borderId="0" xfId="0" applyFont="1" applyFill="1" applyAlignment="1" applyProtection="1">
      <alignment wrapText="1"/>
    </xf>
    <xf numFmtId="0" fontId="0" fillId="3" borderId="3" xfId="2" applyFont="1" applyBorder="1" applyProtection="1"/>
    <xf numFmtId="0" fontId="0" fillId="3" borderId="3" xfId="2" applyFont="1" applyBorder="1" applyAlignment="1" applyProtection="1">
      <alignment horizontal="center" vertical="center" wrapText="1"/>
    </xf>
    <xf numFmtId="0" fontId="0" fillId="3" borderId="3" xfId="2" applyFont="1" applyBorder="1" applyAlignment="1" applyProtection="1">
      <alignment wrapText="1"/>
    </xf>
    <xf numFmtId="0" fontId="5" fillId="3" borderId="3" xfId="2" applyFont="1" applyBorder="1" applyProtection="1"/>
    <xf numFmtId="0" fontId="5" fillId="3" borderId="3" xfId="2" applyFont="1" applyBorder="1" applyAlignment="1" applyProtection="1">
      <alignment horizontal="center" vertical="center" wrapText="1"/>
    </xf>
    <xf numFmtId="0" fontId="5" fillId="3" borderId="3" xfId="2" applyFont="1" applyBorder="1" applyAlignment="1" applyProtection="1">
      <alignment wrapText="1"/>
    </xf>
    <xf numFmtId="0" fontId="0" fillId="0" borderId="0" xfId="0" applyFill="1" applyAlignment="1" applyProtection="1">
      <alignment horizontal="center" vertical="center"/>
    </xf>
    <xf numFmtId="0" fontId="0" fillId="0" borderId="0" xfId="0" applyFill="1" applyAlignment="1" applyProtection="1">
      <alignment horizontal="left" vertical="center" wrapText="1"/>
    </xf>
    <xf numFmtId="0" fontId="3" fillId="5" borderId="4" xfId="3" applyFill="1" applyBorder="1" applyAlignment="1" applyProtection="1">
      <alignment horizontal="center" vertical="center"/>
    </xf>
    <xf numFmtId="0" fontId="3" fillId="5" borderId="4" xfId="3" applyFill="1" applyBorder="1" applyAlignment="1" applyProtection="1">
      <alignment horizontal="center" vertical="center" wrapText="1"/>
    </xf>
    <xf numFmtId="0" fontId="3" fillId="5" borderId="4" xfId="3" applyFill="1" applyBorder="1" applyProtection="1"/>
    <xf numFmtId="0" fontId="3" fillId="5" borderId="4" xfId="3" applyFill="1" applyBorder="1" applyAlignment="1" applyProtection="1">
      <alignment horizontal="left" vertical="center" wrapText="1"/>
    </xf>
    <xf numFmtId="0" fontId="8" fillId="0" borderId="0" xfId="0" applyFont="1" applyFill="1" applyBorder="1"/>
    <xf numFmtId="0" fontId="8" fillId="0" borderId="28" xfId="0" applyFont="1" applyFill="1" applyBorder="1"/>
    <xf numFmtId="0" fontId="8" fillId="0" borderId="9" xfId="0" applyFont="1" applyFill="1" applyBorder="1"/>
    <xf numFmtId="0" fontId="8" fillId="0" borderId="12" xfId="0" applyFont="1" applyFill="1" applyBorder="1"/>
    <xf numFmtId="0" fontId="8" fillId="0" borderId="30" xfId="0" applyFont="1" applyFill="1" applyBorder="1"/>
    <xf numFmtId="0" fontId="8" fillId="0" borderId="31" xfId="0" applyFont="1" applyFill="1" applyBorder="1"/>
    <xf numFmtId="0" fontId="14" fillId="0" borderId="30" xfId="0" applyFont="1" applyFill="1" applyBorder="1" applyAlignment="1" applyProtection="1">
      <alignment horizontal="left"/>
      <protection locked="0"/>
    </xf>
    <xf numFmtId="0" fontId="14" fillId="0" borderId="17" xfId="0" applyFont="1" applyFill="1" applyBorder="1" applyAlignment="1" applyProtection="1">
      <alignment horizontal="left"/>
      <protection locked="0"/>
    </xf>
    <xf numFmtId="0" fontId="8" fillId="0" borderId="17" xfId="0" applyFont="1" applyFill="1" applyBorder="1" applyProtection="1">
      <protection locked="0"/>
    </xf>
    <xf numFmtId="0" fontId="14" fillId="0" borderId="0" xfId="0" applyFont="1" applyFill="1" applyBorder="1" applyAlignment="1" applyProtection="1">
      <alignment horizontal="center"/>
      <protection locked="0"/>
    </xf>
    <xf numFmtId="0" fontId="8" fillId="0" borderId="0" xfId="0" applyFont="1" applyFill="1" applyBorder="1" applyProtection="1">
      <protection locked="0"/>
    </xf>
    <xf numFmtId="0" fontId="14" fillId="0" borderId="30" xfId="0" applyFont="1" applyFill="1" applyBorder="1" applyProtection="1">
      <protection locked="0"/>
    </xf>
    <xf numFmtId="0" fontId="14" fillId="0" borderId="0" xfId="0" applyFont="1" applyFill="1" applyBorder="1"/>
    <xf numFmtId="0" fontId="8" fillId="0" borderId="33" xfId="0" applyFont="1" applyFill="1" applyBorder="1" applyAlignment="1" applyProtection="1">
      <alignment horizontal="center"/>
      <protection locked="0"/>
    </xf>
    <xf numFmtId="0" fontId="8" fillId="0" borderId="17" xfId="0" applyFont="1" applyFill="1" applyBorder="1" applyAlignment="1" applyProtection="1">
      <alignment horizontal="center"/>
      <protection locked="0"/>
    </xf>
    <xf numFmtId="0" fontId="8" fillId="0" borderId="18" xfId="0" applyFont="1" applyFill="1" applyBorder="1" applyAlignment="1" applyProtection="1">
      <alignment horizontal="center"/>
      <protection locked="0"/>
    </xf>
    <xf numFmtId="0" fontId="8" fillId="0" borderId="0" xfId="0" applyFont="1" applyFill="1" applyBorder="1" applyAlignment="1" applyProtection="1">
      <alignment horizontal="center"/>
      <protection locked="0"/>
    </xf>
    <xf numFmtId="0" fontId="8" fillId="0" borderId="31" xfId="0" applyFont="1" applyFill="1" applyBorder="1" applyAlignment="1" applyProtection="1">
      <alignment horizontal="center"/>
      <protection locked="0"/>
    </xf>
    <xf numFmtId="0" fontId="8" fillId="0" borderId="18" xfId="0" applyFont="1" applyFill="1" applyBorder="1" applyAlignment="1">
      <alignment horizontal="center"/>
    </xf>
    <xf numFmtId="0" fontId="8" fillId="0" borderId="0" xfId="0" applyFont="1" applyFill="1" applyBorder="1" applyAlignment="1">
      <alignment horizontal="center"/>
    </xf>
    <xf numFmtId="0" fontId="8" fillId="0" borderId="31" xfId="0" applyFont="1" applyFill="1" applyBorder="1" applyAlignment="1">
      <alignment horizontal="center"/>
    </xf>
    <xf numFmtId="0" fontId="8" fillId="7" borderId="30" xfId="0" applyFont="1" applyFill="1" applyBorder="1"/>
    <xf numFmtId="0" fontId="8" fillId="7" borderId="0" xfId="0" applyFont="1" applyFill="1" applyBorder="1"/>
    <xf numFmtId="0" fontId="8" fillId="7" borderId="31" xfId="0" applyFont="1" applyFill="1" applyBorder="1"/>
    <xf numFmtId="0" fontId="8" fillId="7" borderId="20" xfId="0" applyFont="1" applyFill="1" applyBorder="1" applyAlignment="1"/>
    <xf numFmtId="0" fontId="8" fillId="7" borderId="50" xfId="0" applyFont="1" applyFill="1" applyBorder="1" applyAlignment="1"/>
    <xf numFmtId="0" fontId="8" fillId="7" borderId="33" xfId="0" applyFont="1" applyFill="1" applyBorder="1" applyAlignment="1">
      <alignment horizontal="center"/>
    </xf>
    <xf numFmtId="0" fontId="8" fillId="7" borderId="21" xfId="0" applyFont="1" applyFill="1" applyBorder="1" applyAlignment="1">
      <alignment horizontal="center"/>
    </xf>
    <xf numFmtId="0" fontId="8" fillId="7" borderId="50" xfId="0" applyFont="1" applyFill="1" applyBorder="1" applyAlignment="1">
      <alignment horizontal="center"/>
    </xf>
    <xf numFmtId="0" fontId="8" fillId="7" borderId="52" xfId="0" applyFont="1" applyFill="1" applyBorder="1"/>
    <xf numFmtId="0" fontId="8" fillId="7" borderId="33" xfId="0" applyFont="1" applyFill="1" applyBorder="1"/>
    <xf numFmtId="0" fontId="8" fillId="7" borderId="32" xfId="0" applyFont="1" applyFill="1" applyBorder="1" applyAlignment="1">
      <alignment horizontal="left"/>
    </xf>
    <xf numFmtId="0" fontId="8" fillId="7" borderId="15" xfId="0" applyFont="1" applyFill="1" applyBorder="1"/>
    <xf numFmtId="0" fontId="8" fillId="7" borderId="29" xfId="0" applyFont="1" applyFill="1" applyBorder="1"/>
    <xf numFmtId="0" fontId="8" fillId="0" borderId="46" xfId="7" applyFont="1" applyFill="1" applyBorder="1"/>
    <xf numFmtId="0" fontId="8" fillId="7" borderId="21" xfId="0" applyFont="1" applyFill="1" applyBorder="1" applyAlignment="1"/>
    <xf numFmtId="0" fontId="8" fillId="7" borderId="60" xfId="0" applyFont="1" applyFill="1" applyBorder="1" applyAlignment="1"/>
    <xf numFmtId="0" fontId="8" fillId="7" borderId="41" xfId="0" applyFont="1" applyFill="1" applyBorder="1" applyAlignment="1"/>
    <xf numFmtId="0" fontId="8" fillId="7" borderId="16" xfId="0" applyFont="1" applyFill="1" applyBorder="1" applyAlignment="1">
      <alignment horizontal="center"/>
    </xf>
    <xf numFmtId="43" fontId="8" fillId="7" borderId="29" xfId="4" applyFont="1" applyFill="1" applyBorder="1"/>
    <xf numFmtId="43" fontId="8" fillId="7" borderId="57" xfId="0" applyNumberFormat="1" applyFont="1" applyFill="1" applyBorder="1"/>
    <xf numFmtId="0" fontId="8" fillId="0" borderId="17" xfId="0" applyFont="1" applyFill="1" applyBorder="1"/>
    <xf numFmtId="0" fontId="8" fillId="0" borderId="21" xfId="0" applyFont="1" applyFill="1" applyBorder="1"/>
    <xf numFmtId="0" fontId="8" fillId="0" borderId="0" xfId="0" applyFont="1" applyFill="1" applyBorder="1" applyAlignment="1">
      <alignment horizontal="left"/>
    </xf>
    <xf numFmtId="0" fontId="8" fillId="0" borderId="30" xfId="0" applyFont="1" applyFill="1" applyBorder="1" applyAlignment="1">
      <alignment horizontal="left"/>
    </xf>
    <xf numFmtId="0" fontId="8" fillId="0" borderId="42" xfId="0" applyFont="1" applyFill="1" applyBorder="1"/>
    <xf numFmtId="0" fontId="14" fillId="12" borderId="41" xfId="0" applyFont="1" applyFill="1" applyBorder="1"/>
    <xf numFmtId="0" fontId="8" fillId="12" borderId="21" xfId="0" applyFont="1" applyFill="1" applyBorder="1"/>
    <xf numFmtId="0" fontId="8" fillId="12" borderId="22" xfId="0" applyFont="1" applyFill="1" applyBorder="1"/>
    <xf numFmtId="0" fontId="8" fillId="12" borderId="0" xfId="0" applyFont="1" applyFill="1" applyBorder="1"/>
    <xf numFmtId="0" fontId="8" fillId="12" borderId="42" xfId="0" applyFont="1" applyFill="1" applyBorder="1"/>
    <xf numFmtId="0" fontId="8" fillId="12" borderId="31" xfId="0" applyFont="1" applyFill="1" applyBorder="1"/>
    <xf numFmtId="0" fontId="14" fillId="12" borderId="46" xfId="0" applyFont="1" applyFill="1" applyBorder="1"/>
    <xf numFmtId="0" fontId="8" fillId="12" borderId="33" xfId="0" applyFont="1" applyFill="1" applyBorder="1"/>
    <xf numFmtId="0" fontId="8" fillId="12" borderId="58" xfId="0" applyFont="1" applyFill="1" applyBorder="1"/>
    <xf numFmtId="0" fontId="8" fillId="12" borderId="59" xfId="0" applyFont="1" applyFill="1" applyBorder="1"/>
    <xf numFmtId="0" fontId="8" fillId="12" borderId="30" xfId="0" applyFont="1" applyFill="1" applyBorder="1"/>
    <xf numFmtId="0" fontId="14" fillId="9" borderId="11" xfId="0" applyFont="1" applyFill="1" applyBorder="1" applyAlignment="1">
      <alignment horizontal="center"/>
    </xf>
    <xf numFmtId="0" fontId="14" fillId="9" borderId="45" xfId="0" applyFont="1" applyFill="1" applyBorder="1" applyAlignment="1">
      <alignment horizontal="center"/>
    </xf>
    <xf numFmtId="0" fontId="14" fillId="9" borderId="34" xfId="0" applyFont="1" applyFill="1" applyBorder="1" applyAlignment="1">
      <alignment horizontal="center" vertical="center"/>
    </xf>
    <xf numFmtId="0" fontId="14" fillId="8" borderId="36" xfId="0" applyFont="1" applyFill="1" applyBorder="1" applyAlignment="1">
      <alignment horizontal="center" vertical="center" wrapText="1"/>
    </xf>
    <xf numFmtId="0" fontId="14" fillId="10" borderId="11" xfId="0" applyFont="1" applyFill="1" applyBorder="1" applyAlignment="1">
      <alignment horizontal="center" vertical="center"/>
    </xf>
    <xf numFmtId="0" fontId="14" fillId="10" borderId="11" xfId="0" applyFont="1" applyFill="1" applyBorder="1" applyAlignment="1">
      <alignment horizontal="center" vertical="center" wrapText="1"/>
    </xf>
    <xf numFmtId="0" fontId="14" fillId="10" borderId="36" xfId="0" applyFont="1" applyFill="1" applyBorder="1" applyAlignment="1">
      <alignment horizontal="center" vertical="center" wrapText="1"/>
    </xf>
    <xf numFmtId="0" fontId="14" fillId="10" borderId="45" xfId="0" applyFont="1" applyFill="1" applyBorder="1" applyAlignment="1">
      <alignment horizontal="center" vertical="center"/>
    </xf>
    <xf numFmtId="0" fontId="14" fillId="13" borderId="9" xfId="0" applyFont="1" applyFill="1" applyBorder="1" applyAlignment="1">
      <alignment horizontal="center"/>
    </xf>
    <xf numFmtId="0" fontId="14" fillId="13" borderId="9" xfId="0" applyFont="1" applyFill="1" applyBorder="1" applyAlignment="1">
      <alignment horizontal="left"/>
    </xf>
    <xf numFmtId="0" fontId="14" fillId="13" borderId="0" xfId="0" applyFont="1" applyFill="1" applyBorder="1" applyAlignment="1">
      <alignment horizontal="center"/>
    </xf>
    <xf numFmtId="0" fontId="14" fillId="12" borderId="39" xfId="0" applyFont="1" applyFill="1" applyBorder="1"/>
    <xf numFmtId="0" fontId="14" fillId="12" borderId="25" xfId="0" applyFont="1" applyFill="1" applyBorder="1" applyAlignment="1"/>
    <xf numFmtId="0" fontId="14" fillId="12" borderId="26" xfId="0" applyFont="1" applyFill="1" applyBorder="1" applyAlignment="1"/>
    <xf numFmtId="0" fontId="14" fillId="13" borderId="26" xfId="0" applyFont="1" applyFill="1" applyBorder="1" applyAlignment="1">
      <alignment horizontal="center"/>
    </xf>
    <xf numFmtId="0" fontId="14" fillId="12" borderId="39" xfId="0" applyFont="1" applyFill="1" applyBorder="1" applyAlignment="1"/>
    <xf numFmtId="0" fontId="14" fillId="10" borderId="11" xfId="0" applyFont="1" applyFill="1" applyBorder="1" applyAlignment="1">
      <alignment horizontal="center"/>
    </xf>
    <xf numFmtId="0" fontId="14" fillId="10" borderId="45" xfId="0" applyFont="1" applyFill="1" applyBorder="1" applyAlignment="1">
      <alignment horizontal="center"/>
    </xf>
    <xf numFmtId="43" fontId="14" fillId="14" borderId="33" xfId="4" applyFont="1" applyFill="1" applyBorder="1"/>
    <xf numFmtId="9" fontId="14" fillId="14" borderId="47" xfId="5" applyFont="1" applyFill="1" applyBorder="1"/>
    <xf numFmtId="0" fontId="14" fillId="14" borderId="41" xfId="0" applyFont="1" applyFill="1" applyBorder="1" applyAlignment="1"/>
    <xf numFmtId="0" fontId="14" fillId="14" borderId="21" xfId="0" applyFont="1" applyFill="1" applyBorder="1" applyAlignment="1"/>
    <xf numFmtId="0" fontId="14" fillId="14" borderId="25" xfId="0" applyFont="1" applyFill="1" applyBorder="1" applyAlignment="1"/>
    <xf numFmtId="0" fontId="14" fillId="14" borderId="26" xfId="0" applyFont="1" applyFill="1" applyBorder="1" applyAlignment="1"/>
    <xf numFmtId="43" fontId="14" fillId="14" borderId="26" xfId="4" applyFont="1" applyFill="1" applyBorder="1"/>
    <xf numFmtId="9" fontId="14" fillId="14" borderId="40" xfId="5" applyFont="1" applyFill="1" applyBorder="1"/>
    <xf numFmtId="0" fontId="8" fillId="15" borderId="30" xfId="0" applyFont="1" applyFill="1" applyBorder="1"/>
    <xf numFmtId="0" fontId="8" fillId="15" borderId="0" xfId="0" applyFont="1" applyFill="1" applyBorder="1"/>
    <xf numFmtId="0" fontId="8" fillId="15" borderId="31" xfId="0" applyFont="1" applyFill="1" applyBorder="1"/>
    <xf numFmtId="0" fontId="14" fillId="10" borderId="45" xfId="0" applyFont="1" applyFill="1" applyBorder="1" applyAlignment="1">
      <alignment horizontal="center" vertical="center" wrapText="1"/>
    </xf>
    <xf numFmtId="4" fontId="8" fillId="7" borderId="57" xfId="0" applyNumberFormat="1" applyFont="1" applyFill="1" applyBorder="1"/>
    <xf numFmtId="0" fontId="3" fillId="16" borderId="63" xfId="3" applyFill="1" applyBorder="1" applyAlignment="1" applyProtection="1">
      <alignment horizontal="center" vertical="center"/>
    </xf>
    <xf numFmtId="0" fontId="3" fillId="16" borderId="63" xfId="3" applyFill="1" applyBorder="1" applyAlignment="1" applyProtection="1">
      <alignment horizontal="center" vertical="center" wrapText="1"/>
    </xf>
    <xf numFmtId="0" fontId="3" fillId="16" borderId="63" xfId="3" applyFill="1" applyBorder="1" applyAlignment="1" applyProtection="1">
      <alignment horizontal="left" vertical="center" wrapText="1"/>
    </xf>
    <xf numFmtId="4" fontId="0" fillId="0" borderId="0" xfId="0" applyNumberFormat="1" applyFill="1" applyProtection="1"/>
    <xf numFmtId="168" fontId="8" fillId="7" borderId="62" xfId="0" applyNumberFormat="1" applyFont="1" applyFill="1" applyBorder="1"/>
    <xf numFmtId="4" fontId="8" fillId="7" borderId="53" xfId="0" applyNumberFormat="1" applyFont="1" applyFill="1" applyBorder="1"/>
    <xf numFmtId="168" fontId="0" fillId="0" borderId="0" xfId="0" applyNumberFormat="1" applyFill="1" applyProtection="1"/>
    <xf numFmtId="0" fontId="14" fillId="12" borderId="39" xfId="0" applyFont="1" applyFill="1" applyBorder="1" applyAlignment="1">
      <alignment horizontal="left" vertical="center"/>
    </xf>
    <xf numFmtId="0" fontId="15" fillId="0" borderId="0" xfId="0" applyFont="1" applyFill="1" applyAlignment="1" applyProtection="1">
      <alignment horizontal="left" vertical="top" wrapText="1"/>
    </xf>
    <xf numFmtId="0" fontId="21" fillId="0" borderId="0" xfId="0" applyFont="1" applyFill="1" applyAlignment="1" applyProtection="1">
      <alignment horizontal="left" vertical="center" wrapText="1"/>
    </xf>
    <xf numFmtId="0" fontId="20" fillId="0" borderId="0" xfId="0" applyFont="1" applyFill="1" applyAlignment="1" applyProtection="1">
      <alignment horizontal="left" vertical="center" wrapText="1"/>
    </xf>
    <xf numFmtId="0" fontId="20" fillId="0" borderId="0" xfId="0" applyFont="1" applyFill="1" applyAlignment="1" applyProtection="1">
      <alignment wrapText="1"/>
    </xf>
    <xf numFmtId="0" fontId="21" fillId="0" borderId="0" xfId="0" applyFont="1" applyFill="1" applyAlignment="1" applyProtection="1">
      <alignment wrapText="1"/>
    </xf>
    <xf numFmtId="0" fontId="22" fillId="0" borderId="0" xfId="0" applyFont="1" applyFill="1" applyAlignment="1" applyProtection="1">
      <alignment horizontal="left" vertical="top" wrapText="1"/>
    </xf>
    <xf numFmtId="169" fontId="0" fillId="0" borderId="0" xfId="0" applyNumberFormat="1" applyFill="1" applyProtection="1"/>
    <xf numFmtId="0" fontId="15" fillId="0" borderId="0" xfId="0" applyFont="1" applyFill="1" applyAlignment="1" applyProtection="1">
      <alignment horizontal="left" vertical="top" wrapText="1"/>
    </xf>
    <xf numFmtId="0" fontId="15" fillId="0" borderId="0" xfId="0" applyFont="1" applyFill="1" applyAlignment="1" applyProtection="1">
      <alignment horizontal="left" vertical="top" wrapText="1"/>
    </xf>
    <xf numFmtId="0" fontId="0" fillId="17" borderId="71" xfId="0" applyFill="1" applyBorder="1" applyProtection="1"/>
    <xf numFmtId="0" fontId="0" fillId="17" borderId="72" xfId="0" applyFill="1" applyBorder="1" applyProtection="1"/>
    <xf numFmtId="0" fontId="0" fillId="17" borderId="73" xfId="0" applyFill="1" applyBorder="1" applyProtection="1"/>
    <xf numFmtId="0" fontId="0" fillId="17" borderId="74" xfId="0" applyFill="1" applyBorder="1" applyProtection="1"/>
    <xf numFmtId="0" fontId="0" fillId="17" borderId="0" xfId="0" applyFill="1" applyBorder="1" applyProtection="1"/>
    <xf numFmtId="0" fontId="0" fillId="17" borderId="75" xfId="0" applyFill="1" applyBorder="1" applyProtection="1"/>
    <xf numFmtId="0" fontId="0" fillId="17" borderId="76" xfId="0" applyFill="1" applyBorder="1" applyProtection="1"/>
    <xf numFmtId="0" fontId="0" fillId="17" borderId="8" xfId="0" applyFill="1" applyBorder="1" applyProtection="1"/>
    <xf numFmtId="0" fontId="8" fillId="7" borderId="50" xfId="0" applyFont="1" applyFill="1" applyBorder="1" applyAlignment="1">
      <alignment horizontal="left"/>
    </xf>
    <xf numFmtId="0" fontId="8" fillId="7" borderId="60" xfId="0" applyFont="1" applyFill="1" applyBorder="1"/>
    <xf numFmtId="0" fontId="8" fillId="7" borderId="77" xfId="0" applyFont="1" applyFill="1" applyBorder="1"/>
    <xf numFmtId="0" fontId="24" fillId="5" borderId="66" xfId="10" applyFont="1" applyFill="1" applyBorder="1" applyAlignment="1" applyProtection="1">
      <alignment wrapText="1"/>
    </xf>
    <xf numFmtId="0" fontId="24" fillId="5" borderId="67" xfId="10" applyFont="1" applyFill="1" applyBorder="1" applyAlignment="1" applyProtection="1">
      <alignment horizontal="left" vertical="center" wrapText="1"/>
    </xf>
    <xf numFmtId="0" fontId="23" fillId="5" borderId="67" xfId="0" applyFont="1" applyFill="1" applyBorder="1" applyAlignment="1" applyProtection="1">
      <alignment horizontal="center" wrapText="1"/>
    </xf>
    <xf numFmtId="0" fontId="24" fillId="5" borderId="69" xfId="10" applyFont="1" applyFill="1" applyBorder="1" applyAlignment="1" applyProtection="1">
      <alignment wrapText="1"/>
    </xf>
    <xf numFmtId="0" fontId="24" fillId="5" borderId="65" xfId="10" applyFont="1" applyFill="1" applyBorder="1" applyAlignment="1" applyProtection="1">
      <alignment horizontal="left" vertical="center" wrapText="1"/>
    </xf>
    <xf numFmtId="0" fontId="23" fillId="5" borderId="65" xfId="0" applyFont="1" applyFill="1" applyBorder="1" applyAlignment="1" applyProtection="1">
      <alignment horizontal="center" wrapText="1"/>
    </xf>
    <xf numFmtId="0" fontId="24" fillId="5" borderId="69" xfId="10" applyFont="1" applyFill="1" applyBorder="1" applyAlignment="1">
      <alignment wrapText="1"/>
    </xf>
    <xf numFmtId="0" fontId="24" fillId="5" borderId="65" xfId="10" applyFont="1" applyFill="1" applyBorder="1" applyAlignment="1">
      <alignment horizontal="left" vertical="center" wrapText="1"/>
    </xf>
    <xf numFmtId="0" fontId="23" fillId="0" borderId="0" xfId="0" applyFont="1" applyFill="1" applyAlignment="1" applyProtection="1">
      <alignment horizontal="center" wrapText="1"/>
    </xf>
    <xf numFmtId="0" fontId="25" fillId="5" borderId="69" xfId="10" applyFont="1" applyFill="1" applyBorder="1" applyAlignment="1" applyProtection="1">
      <alignment wrapText="1"/>
    </xf>
    <xf numFmtId="0" fontId="25" fillId="5" borderId="65" xfId="10" applyFont="1" applyFill="1" applyBorder="1" applyAlignment="1" applyProtection="1">
      <alignment horizontal="left" vertical="center" wrapText="1"/>
    </xf>
    <xf numFmtId="0" fontId="25" fillId="5" borderId="69" xfId="10" applyFont="1" applyFill="1" applyBorder="1" applyAlignment="1">
      <alignment wrapText="1"/>
    </xf>
    <xf numFmtId="0" fontId="25" fillId="5" borderId="65" xfId="10" applyFont="1" applyFill="1" applyBorder="1" applyAlignment="1">
      <alignment horizontal="left" vertical="center" wrapText="1"/>
    </xf>
    <xf numFmtId="0" fontId="26" fillId="0" borderId="0" xfId="0" applyFont="1" applyFill="1" applyAlignment="1" applyProtection="1">
      <alignment horizontal="center" wrapText="1"/>
    </xf>
    <xf numFmtId="0" fontId="23" fillId="5" borderId="0" xfId="0" applyFont="1" applyFill="1" applyAlignment="1" applyProtection="1">
      <alignment horizontal="center" wrapText="1"/>
    </xf>
    <xf numFmtId="49" fontId="15" fillId="0" borderId="0" xfId="0" applyNumberFormat="1" applyFont="1" applyFill="1" applyAlignment="1" applyProtection="1">
      <alignment horizontal="left" vertical="top" wrapText="1"/>
    </xf>
    <xf numFmtId="0" fontId="15" fillId="0" borderId="0" xfId="0" applyFont="1" applyFill="1" applyAlignment="1" applyProtection="1">
      <alignment horizontal="left" vertical="top" wrapText="1"/>
    </xf>
    <xf numFmtId="49" fontId="15" fillId="0" borderId="0" xfId="0" applyNumberFormat="1" applyFont="1" applyFill="1" applyAlignment="1" applyProtection="1">
      <alignment horizontal="left" vertical="top" wrapText="1"/>
    </xf>
    <xf numFmtId="0" fontId="15" fillId="0" borderId="0" xfId="0" applyFont="1" applyFill="1" applyAlignment="1" applyProtection="1">
      <alignment horizontal="left" vertical="top" wrapText="1"/>
    </xf>
    <xf numFmtId="49" fontId="15" fillId="0" borderId="0" xfId="0" applyNumberFormat="1" applyFont="1" applyFill="1" applyAlignment="1" applyProtection="1">
      <alignment horizontal="left" vertical="top" wrapText="1"/>
    </xf>
    <xf numFmtId="49" fontId="15" fillId="0" borderId="0" xfId="7" applyNumberFormat="1" applyFont="1" applyFill="1" applyAlignment="1" applyProtection="1">
      <alignment horizontal="left" vertical="top" wrapText="1"/>
    </xf>
    <xf numFmtId="0" fontId="1" fillId="0" borderId="0" xfId="12" applyFill="1" applyProtection="1"/>
    <xf numFmtId="0" fontId="15" fillId="0" borderId="0" xfId="12" applyFont="1" applyFill="1" applyAlignment="1" applyProtection="1">
      <alignment horizontal="left" vertical="top" wrapText="1"/>
    </xf>
    <xf numFmtId="0" fontId="15" fillId="18" borderId="0" xfId="7" applyFont="1" applyFill="1" applyAlignment="1" applyProtection="1">
      <alignment horizontal="left" vertical="top" wrapText="1"/>
    </xf>
    <xf numFmtId="0" fontId="15" fillId="0" borderId="0" xfId="7" applyFont="1" applyFill="1" applyAlignment="1" applyProtection="1">
      <alignment horizontal="left" vertical="top" wrapText="1"/>
    </xf>
    <xf numFmtId="49" fontId="15" fillId="0" borderId="0" xfId="7" applyNumberFormat="1" applyFont="1" applyFill="1" applyAlignment="1" applyProtection="1">
      <alignment horizontal="left" vertical="top" wrapText="1"/>
    </xf>
    <xf numFmtId="0" fontId="15" fillId="0" borderId="0" xfId="7" applyFont="1" applyFill="1" applyAlignment="1" applyProtection="1">
      <alignment horizontal="left" vertical="top" wrapText="1"/>
    </xf>
    <xf numFmtId="0" fontId="15" fillId="0" borderId="0" xfId="7" applyFont="1" applyFill="1" applyAlignment="1" applyProtection="1">
      <alignment horizontal="left" vertical="top" wrapText="1"/>
    </xf>
    <xf numFmtId="49" fontId="15" fillId="0" borderId="0" xfId="7" applyNumberFormat="1" applyFont="1" applyFill="1" applyAlignment="1" applyProtection="1">
      <alignment horizontal="left" vertical="top" wrapText="1"/>
    </xf>
    <xf numFmtId="0" fontId="0" fillId="0" borderId="0" xfId="0" applyFill="1" applyAlignment="1" applyProtection="1"/>
    <xf numFmtId="0" fontId="15" fillId="0" borderId="0" xfId="0" applyFont="1" applyFill="1" applyAlignment="1" applyProtection="1">
      <alignment horizontal="left" vertical="top" wrapText="1"/>
    </xf>
    <xf numFmtId="49" fontId="15" fillId="0" borderId="0" xfId="0" applyNumberFormat="1" applyFont="1" applyFill="1" applyAlignment="1" applyProtection="1">
      <alignment horizontal="left" vertical="top" wrapText="1"/>
    </xf>
    <xf numFmtId="0" fontId="0" fillId="17" borderId="0" xfId="0" applyFill="1" applyProtection="1"/>
    <xf numFmtId="0" fontId="15" fillId="0" borderId="0" xfId="0" applyFont="1" applyFill="1" applyAlignment="1" applyProtection="1">
      <alignment horizontal="left" vertical="top" wrapText="1"/>
    </xf>
    <xf numFmtId="49" fontId="15" fillId="0" borderId="0" xfId="0" applyNumberFormat="1" applyFont="1" applyFill="1" applyAlignment="1" applyProtection="1">
      <alignment horizontal="left" vertical="top" wrapText="1"/>
    </xf>
    <xf numFmtId="0" fontId="15" fillId="0" borderId="0" xfId="0" applyFont="1" applyFill="1" applyAlignment="1" applyProtection="1">
      <alignment horizontal="left" vertical="top" wrapText="1"/>
    </xf>
    <xf numFmtId="49" fontId="15" fillId="0" borderId="0" xfId="0" applyNumberFormat="1" applyFont="1" applyFill="1" applyAlignment="1" applyProtection="1">
      <alignment horizontal="left" vertical="top" wrapText="1"/>
    </xf>
    <xf numFmtId="0" fontId="14" fillId="7" borderId="41" xfId="0" applyFont="1" applyFill="1" applyBorder="1" applyAlignment="1"/>
    <xf numFmtId="0" fontId="15" fillId="0" borderId="0" xfId="0" applyFont="1" applyFill="1" applyAlignment="1" applyProtection="1">
      <alignment horizontal="left" vertical="top" wrapText="1"/>
    </xf>
    <xf numFmtId="49" fontId="15" fillId="0" borderId="0" xfId="0" applyNumberFormat="1" applyFont="1" applyFill="1" applyAlignment="1" applyProtection="1">
      <alignment horizontal="left" vertical="top" wrapText="1"/>
    </xf>
    <xf numFmtId="0" fontId="8" fillId="7" borderId="30" xfId="0" applyFont="1" applyFill="1" applyBorder="1" applyAlignment="1">
      <alignment horizontal="left"/>
    </xf>
    <xf numFmtId="0" fontId="8" fillId="7" borderId="19" xfId="0" applyFont="1" applyFill="1" applyBorder="1"/>
    <xf numFmtId="0" fontId="15" fillId="0" borderId="0" xfId="0" applyFont="1" applyFill="1" applyAlignment="1" applyProtection="1">
      <alignment horizontal="left" vertical="top" wrapText="1"/>
    </xf>
    <xf numFmtId="49" fontId="15" fillId="0" borderId="0" xfId="0" applyNumberFormat="1" applyFont="1" applyFill="1" applyAlignment="1" applyProtection="1">
      <alignment horizontal="left" vertical="top" wrapText="1"/>
    </xf>
    <xf numFmtId="0" fontId="15" fillId="0" borderId="0" xfId="0" applyFont="1" applyFill="1" applyAlignment="1" applyProtection="1">
      <alignment horizontal="left" vertical="top" wrapText="1"/>
    </xf>
    <xf numFmtId="49" fontId="15" fillId="0" borderId="0" xfId="0" applyNumberFormat="1" applyFont="1" applyFill="1" applyAlignment="1" applyProtection="1">
      <alignment horizontal="left" vertical="top" wrapText="1"/>
    </xf>
    <xf numFmtId="0" fontId="25" fillId="5" borderId="65" xfId="10" applyFont="1" applyFill="1" applyBorder="1" applyAlignment="1">
      <alignment horizontal="center" wrapText="1"/>
    </xf>
    <xf numFmtId="0" fontId="8" fillId="15" borderId="30" xfId="0" applyFont="1" applyFill="1" applyBorder="1" applyAlignment="1">
      <alignment horizontal="center"/>
    </xf>
    <xf numFmtId="0" fontId="14" fillId="12" borderId="39" xfId="0" applyFont="1" applyFill="1" applyBorder="1" applyAlignment="1">
      <alignment horizontal="center"/>
    </xf>
    <xf numFmtId="3" fontId="23" fillId="5" borderId="68" xfId="0" applyNumberFormat="1" applyFont="1" applyFill="1" applyBorder="1" applyAlignment="1" applyProtection="1">
      <alignment wrapText="1"/>
    </xf>
    <xf numFmtId="3" fontId="23" fillId="5" borderId="70" xfId="0" applyNumberFormat="1" applyFont="1" applyFill="1" applyBorder="1" applyAlignment="1" applyProtection="1">
      <alignment wrapText="1"/>
    </xf>
    <xf numFmtId="3" fontId="21" fillId="5" borderId="70" xfId="0" applyNumberFormat="1" applyFont="1" applyFill="1" applyBorder="1" applyAlignment="1" applyProtection="1">
      <alignment wrapText="1"/>
    </xf>
    <xf numFmtId="3" fontId="21" fillId="0" borderId="0" xfId="0" applyNumberFormat="1" applyFont="1" applyFill="1" applyAlignment="1" applyProtection="1">
      <alignment wrapText="1"/>
    </xf>
    <xf numFmtId="3" fontId="20" fillId="0" borderId="0" xfId="0" applyNumberFormat="1" applyFont="1" applyFill="1" applyAlignment="1" applyProtection="1">
      <alignment wrapText="1"/>
    </xf>
    <xf numFmtId="3" fontId="8" fillId="7" borderId="57" xfId="0" applyNumberFormat="1" applyFont="1" applyFill="1" applyBorder="1"/>
    <xf numFmtId="3" fontId="0" fillId="0" borderId="0" xfId="0" applyNumberFormat="1" applyFill="1" applyProtection="1"/>
    <xf numFmtId="3" fontId="0" fillId="3" borderId="3" xfId="2" applyNumberFormat="1" applyFont="1" applyBorder="1" applyProtection="1"/>
    <xf numFmtId="3" fontId="5" fillId="3" borderId="3" xfId="2" applyNumberFormat="1" applyFont="1" applyBorder="1" applyProtection="1"/>
    <xf numFmtId="3" fontId="5" fillId="0" borderId="0" xfId="0" applyNumberFormat="1" applyFont="1" applyFill="1" applyProtection="1"/>
    <xf numFmtId="3" fontId="3" fillId="5" borderId="4" xfId="3" applyNumberFormat="1" applyFill="1" applyBorder="1" applyAlignment="1" applyProtection="1">
      <alignment horizontal="center" vertical="center"/>
    </xf>
    <xf numFmtId="3" fontId="3" fillId="5" borderId="4" xfId="3" applyNumberFormat="1" applyFill="1" applyBorder="1" applyProtection="1"/>
    <xf numFmtId="3" fontId="3" fillId="16" borderId="63" xfId="3" applyNumberFormat="1" applyFill="1" applyBorder="1" applyAlignment="1" applyProtection="1">
      <alignment horizontal="center" vertical="center"/>
    </xf>
    <xf numFmtId="3" fontId="3" fillId="16" borderId="63" xfId="3" applyNumberFormat="1" applyFill="1" applyBorder="1" applyProtection="1"/>
    <xf numFmtId="171" fontId="8" fillId="7" borderId="57" xfId="0" applyNumberFormat="1" applyFont="1" applyFill="1" applyBorder="1"/>
    <xf numFmtId="0" fontId="23" fillId="4" borderId="78" xfId="0" applyFont="1" applyFill="1" applyBorder="1" applyAlignment="1" applyProtection="1">
      <alignment horizontal="center" vertical="center" wrapText="1"/>
    </xf>
    <xf numFmtId="0" fontId="23" fillId="4" borderId="79" xfId="0" applyFont="1" applyFill="1" applyBorder="1" applyAlignment="1" applyProtection="1">
      <alignment horizontal="center" vertical="center" wrapText="1"/>
    </xf>
    <xf numFmtId="0" fontId="25" fillId="20" borderId="65" xfId="10" applyFont="1" applyFill="1" applyBorder="1" applyAlignment="1">
      <alignment horizontal="left" vertical="center" wrapText="1"/>
    </xf>
    <xf numFmtId="0" fontId="7" fillId="25" borderId="6" xfId="1" applyFont="1" applyFill="1" applyBorder="1" applyProtection="1"/>
    <xf numFmtId="3" fontId="7" fillId="25" borderId="6" xfId="1" applyNumberFormat="1" applyFont="1" applyFill="1" applyBorder="1" applyProtection="1"/>
    <xf numFmtId="3" fontId="27" fillId="25" borderId="6" xfId="1" applyNumberFormat="1" applyFont="1" applyFill="1" applyBorder="1" applyAlignment="1" applyProtection="1">
      <alignment horizontal="center"/>
    </xf>
    <xf numFmtId="0" fontId="25" fillId="5" borderId="69" xfId="10" applyFont="1" applyFill="1" applyBorder="1" applyAlignment="1" applyProtection="1">
      <alignment horizontal="left" wrapText="1"/>
    </xf>
    <xf numFmtId="0" fontId="32" fillId="5" borderId="69" xfId="10" applyFont="1" applyFill="1" applyBorder="1" applyAlignment="1" applyProtection="1">
      <alignment horizontal="left" wrapText="1"/>
    </xf>
    <xf numFmtId="0" fontId="7" fillId="25" borderId="6" xfId="1" applyFont="1" applyFill="1" applyBorder="1" applyAlignment="1" applyProtection="1">
      <alignment horizontal="left" wrapText="1"/>
    </xf>
    <xf numFmtId="0" fontId="0" fillId="0" borderId="0" xfId="0" applyFill="1" applyAlignment="1" applyProtection="1">
      <alignment horizontal="left" wrapText="1"/>
    </xf>
    <xf numFmtId="0" fontId="3" fillId="16" borderId="63" xfId="3" applyFill="1" applyBorder="1" applyAlignment="1" applyProtection="1">
      <alignment vertical="center"/>
    </xf>
    <xf numFmtId="0" fontId="3" fillId="16" borderId="63" xfId="3" applyFill="1" applyBorder="1" applyAlignment="1" applyProtection="1"/>
    <xf numFmtId="4" fontId="0" fillId="0" borderId="15" xfId="2" applyNumberFormat="1" applyFont="1" applyFill="1" applyBorder="1" applyProtection="1">
      <protection locked="0"/>
    </xf>
    <xf numFmtId="0" fontId="0" fillId="0" borderId="15" xfId="2" quotePrefix="1" applyFont="1" applyFill="1" applyBorder="1" applyProtection="1"/>
    <xf numFmtId="166" fontId="21" fillId="5" borderId="70" xfId="0" applyNumberFormat="1" applyFont="1" applyFill="1" applyBorder="1" applyAlignment="1" applyProtection="1">
      <alignment wrapText="1"/>
    </xf>
    <xf numFmtId="173" fontId="33" fillId="0" borderId="0" xfId="0" applyNumberFormat="1" applyFont="1" applyFill="1" applyAlignment="1" applyProtection="1">
      <alignment wrapText="1"/>
    </xf>
    <xf numFmtId="0" fontId="14" fillId="12" borderId="27" xfId="0" applyFont="1" applyFill="1" applyBorder="1" applyAlignment="1">
      <alignment horizontal="right"/>
    </xf>
    <xf numFmtId="0" fontId="14" fillId="12" borderId="27" xfId="0" applyFont="1" applyFill="1" applyBorder="1" applyAlignment="1">
      <alignment horizontal="right" vertical="center"/>
    </xf>
    <xf numFmtId="0" fontId="15" fillId="0" borderId="0" xfId="0" applyFont="1" applyFill="1" applyAlignment="1" applyProtection="1">
      <alignment horizontal="left" vertical="top" wrapText="1"/>
    </xf>
    <xf numFmtId="0" fontId="22" fillId="0" borderId="0" xfId="0" applyFont="1" applyFill="1" applyAlignment="1" applyProtection="1">
      <alignment horizontal="left" vertical="center" wrapText="1"/>
    </xf>
    <xf numFmtId="0" fontId="14" fillId="18" borderId="30" xfId="0" applyFont="1" applyFill="1" applyBorder="1" applyAlignment="1">
      <alignment horizontal="center" vertical="center"/>
    </xf>
    <xf numFmtId="0" fontId="14" fillId="18" borderId="0" xfId="0" applyFont="1" applyFill="1" applyBorder="1" applyAlignment="1">
      <alignment horizontal="center" vertical="center"/>
    </xf>
    <xf numFmtId="0" fontId="14" fillId="27" borderId="23" xfId="0" applyFont="1" applyFill="1" applyBorder="1" applyAlignment="1">
      <alignment horizontal="center" vertical="center"/>
    </xf>
    <xf numFmtId="0" fontId="14" fillId="27" borderId="17" xfId="0" applyFont="1" applyFill="1" applyBorder="1" applyAlignment="1">
      <alignment horizontal="center" vertical="center" wrapText="1"/>
    </xf>
    <xf numFmtId="0" fontId="14" fillId="27" borderId="23" xfId="0" applyFont="1" applyFill="1" applyBorder="1" applyAlignment="1">
      <alignment horizontal="center" vertical="center" wrapText="1"/>
    </xf>
    <xf numFmtId="0" fontId="14" fillId="27" borderId="16" xfId="0" applyFont="1" applyFill="1" applyBorder="1" applyAlignment="1">
      <alignment horizontal="center" vertical="center" wrapText="1"/>
    </xf>
    <xf numFmtId="0" fontId="14" fillId="27" borderId="47" xfId="0" applyFont="1" applyFill="1" applyBorder="1" applyAlignment="1">
      <alignment horizontal="center" vertical="center" wrapText="1"/>
    </xf>
    <xf numFmtId="0" fontId="14" fillId="27" borderId="48" xfId="0" applyFont="1" applyFill="1" applyBorder="1" applyAlignment="1">
      <alignment horizontal="center" vertical="center" wrapText="1"/>
    </xf>
    <xf numFmtId="0" fontId="0" fillId="18" borderId="0" xfId="0" applyFill="1" applyProtection="1"/>
    <xf numFmtId="0" fontId="34" fillId="5" borderId="65" xfId="10" applyFont="1" applyFill="1" applyBorder="1" applyAlignment="1" applyProtection="1">
      <alignment horizontal="left" vertical="center" wrapText="1"/>
    </xf>
    <xf numFmtId="0" fontId="14" fillId="12" borderId="39" xfId="0" applyFont="1" applyFill="1" applyBorder="1" applyAlignment="1">
      <alignment horizontal="left"/>
    </xf>
    <xf numFmtId="0" fontId="14" fillId="12" borderId="25" xfId="0" applyFont="1" applyFill="1" applyBorder="1" applyAlignment="1">
      <alignment horizontal="left" vertical="center"/>
    </xf>
    <xf numFmtId="3" fontId="23" fillId="4" borderId="80" xfId="0" applyNumberFormat="1" applyFont="1" applyFill="1" applyBorder="1" applyAlignment="1" applyProtection="1">
      <alignment horizontal="center" vertical="top" wrapText="1"/>
    </xf>
    <xf numFmtId="0" fontId="0" fillId="18" borderId="0" xfId="0" applyFill="1" applyBorder="1" applyProtection="1"/>
    <xf numFmtId="0" fontId="0" fillId="0" borderId="0" xfId="0" applyFill="1" applyBorder="1" applyProtection="1"/>
    <xf numFmtId="166" fontId="3" fillId="5" borderId="4" xfId="3" applyNumberFormat="1" applyFill="1" applyBorder="1" applyProtection="1"/>
    <xf numFmtId="0" fontId="14" fillId="0" borderId="30" xfId="0" applyFont="1" applyFill="1" applyBorder="1" applyAlignment="1">
      <alignment horizontal="left"/>
    </xf>
    <xf numFmtId="0" fontId="14" fillId="0" borderId="17" xfId="0" applyFont="1" applyFill="1" applyBorder="1"/>
    <xf numFmtId="0" fontId="8" fillId="7" borderId="17" xfId="0" applyFont="1" applyFill="1" applyBorder="1" applyAlignment="1">
      <alignment horizontal="center"/>
    </xf>
    <xf numFmtId="0" fontId="37" fillId="7" borderId="18" xfId="0" applyFont="1" applyFill="1" applyBorder="1" applyAlignment="1">
      <alignment horizontal="center"/>
    </xf>
    <xf numFmtId="0" fontId="8" fillId="0" borderId="17" xfId="0" applyFont="1" applyFill="1" applyBorder="1" applyAlignment="1">
      <alignment horizontal="center" vertical="center"/>
    </xf>
    <xf numFmtId="0" fontId="14" fillId="0" borderId="35" xfId="0" applyFont="1" applyFill="1" applyBorder="1"/>
    <xf numFmtId="0" fontId="8" fillId="0" borderId="36" xfId="0" applyFont="1" applyFill="1" applyBorder="1"/>
    <xf numFmtId="0" fontId="8" fillId="0" borderId="38" xfId="0" applyFont="1" applyFill="1" applyBorder="1"/>
    <xf numFmtId="0" fontId="8" fillId="0" borderId="46" xfId="0" applyFont="1" applyFill="1" applyBorder="1" applyAlignment="1"/>
    <xf numFmtId="0" fontId="8" fillId="0" borderId="33" xfId="0" applyFont="1" applyFill="1" applyBorder="1" applyAlignment="1"/>
    <xf numFmtId="0" fontId="8" fillId="0" borderId="58" xfId="0" applyFont="1" applyFill="1" applyBorder="1" applyAlignment="1"/>
    <xf numFmtId="0" fontId="8" fillId="0" borderId="25" xfId="0" applyFont="1" applyFill="1" applyBorder="1" applyAlignment="1"/>
    <xf numFmtId="0" fontId="8" fillId="0" borderId="26" xfId="0" applyFont="1" applyFill="1" applyBorder="1" applyAlignment="1"/>
    <xf numFmtId="0" fontId="8" fillId="0" borderId="27" xfId="0" applyFont="1" applyFill="1" applyBorder="1" applyAlignment="1"/>
    <xf numFmtId="0" fontId="8" fillId="0" borderId="30" xfId="0" applyFont="1" applyFill="1" applyBorder="1" applyAlignment="1"/>
    <xf numFmtId="0" fontId="8" fillId="0" borderId="0" xfId="0" applyFont="1" applyFill="1" applyBorder="1" applyAlignment="1"/>
    <xf numFmtId="0" fontId="8" fillId="0" borderId="31" xfId="0" applyFont="1" applyFill="1" applyBorder="1" applyAlignment="1"/>
    <xf numFmtId="0" fontId="8" fillId="0" borderId="28" xfId="0" applyFont="1" applyBorder="1"/>
    <xf numFmtId="0" fontId="8" fillId="0" borderId="9" xfId="0" applyFont="1" applyBorder="1"/>
    <xf numFmtId="0" fontId="8" fillId="0" borderId="12" xfId="0" applyFont="1" applyBorder="1"/>
    <xf numFmtId="0" fontId="8" fillId="0" borderId="30" xfId="0" applyFont="1" applyBorder="1"/>
    <xf numFmtId="0" fontId="8" fillId="0" borderId="0" xfId="0" applyFont="1" applyBorder="1"/>
    <xf numFmtId="0" fontId="8" fillId="0" borderId="31" xfId="0" applyFont="1" applyBorder="1"/>
    <xf numFmtId="0" fontId="8" fillId="0" borderId="46" xfId="0" applyFont="1" applyBorder="1" applyAlignment="1"/>
    <xf numFmtId="0" fontId="8" fillId="0" borderId="33" xfId="0" applyFont="1" applyBorder="1" applyAlignment="1"/>
    <xf numFmtId="0" fontId="8" fillId="0" borderId="58" xfId="0" applyFont="1" applyBorder="1" applyAlignment="1"/>
    <xf numFmtId="0" fontId="8" fillId="0" borderId="25" xfId="0" applyFont="1" applyBorder="1" applyAlignment="1"/>
    <xf numFmtId="0" fontId="8" fillId="0" borderId="26" xfId="0" applyFont="1" applyBorder="1" applyAlignment="1"/>
    <xf numFmtId="0" fontId="8" fillId="0" borderId="27" xfId="0" applyFont="1" applyBorder="1" applyAlignment="1"/>
    <xf numFmtId="0" fontId="8" fillId="0" borderId="30" xfId="0" applyFont="1" applyBorder="1" applyAlignment="1"/>
    <xf numFmtId="0" fontId="8" fillId="0" borderId="0" xfId="0" applyFont="1" applyBorder="1" applyAlignment="1"/>
    <xf numFmtId="0" fontId="8" fillId="0" borderId="31" xfId="0" applyFont="1" applyBorder="1" applyAlignment="1"/>
    <xf numFmtId="0" fontId="14" fillId="0" borderId="30" xfId="0" applyFont="1" applyBorder="1" applyAlignment="1">
      <alignment horizontal="left"/>
    </xf>
    <xf numFmtId="0" fontId="8" fillId="0" borderId="0" xfId="0" applyFont="1" applyBorder="1" applyAlignment="1">
      <alignment horizontal="center"/>
    </xf>
    <xf numFmtId="0" fontId="8" fillId="0" borderId="31" xfId="0" applyFont="1" applyBorder="1" applyAlignment="1">
      <alignment horizontal="center"/>
    </xf>
    <xf numFmtId="0" fontId="8" fillId="0" borderId="0" xfId="0" applyFont="1" applyBorder="1" applyAlignment="1">
      <alignment horizontal="left"/>
    </xf>
    <xf numFmtId="0" fontId="8" fillId="0" borderId="30" xfId="0" applyFont="1" applyBorder="1" applyAlignment="1">
      <alignment horizontal="left"/>
    </xf>
    <xf numFmtId="0" fontId="8" fillId="0" borderId="42" xfId="0" applyFont="1" applyBorder="1"/>
    <xf numFmtId="0" fontId="8" fillId="0" borderId="0" xfId="0" applyFont="1" applyFill="1" applyBorder="1" applyAlignment="1">
      <alignment horizontal="center" vertical="center"/>
    </xf>
    <xf numFmtId="0" fontId="8" fillId="0" borderId="59" xfId="0" applyFont="1" applyFill="1" applyBorder="1" applyAlignment="1">
      <alignment horizontal="left"/>
    </xf>
    <xf numFmtId="0" fontId="14" fillId="0" borderId="30" xfId="0" applyFont="1" applyFill="1" applyBorder="1" applyAlignment="1" applyProtection="1">
      <alignment vertical="top"/>
      <protection locked="0"/>
    </xf>
    <xf numFmtId="0" fontId="14" fillId="0" borderId="0" xfId="0" applyFont="1" applyFill="1" applyBorder="1" applyAlignment="1">
      <alignment vertical="top"/>
    </xf>
    <xf numFmtId="0" fontId="8" fillId="0" borderId="0" xfId="0" applyFont="1" applyFill="1" applyBorder="1" applyAlignment="1">
      <alignment vertical="top"/>
    </xf>
    <xf numFmtId="0" fontId="8" fillId="0" borderId="31" xfId="0" applyFont="1" applyFill="1" applyBorder="1" applyAlignment="1">
      <alignment horizontal="center" vertical="top"/>
    </xf>
    <xf numFmtId="0" fontId="14" fillId="12" borderId="30" xfId="0" applyFont="1" applyFill="1" applyBorder="1"/>
    <xf numFmtId="0" fontId="14" fillId="7" borderId="16" xfId="0" applyFont="1" applyFill="1" applyBorder="1" applyAlignment="1">
      <alignment horizontal="center"/>
    </xf>
    <xf numFmtId="0" fontId="14" fillId="7" borderId="43" xfId="0" applyFont="1" applyFill="1" applyBorder="1" applyAlignment="1">
      <alignment horizontal="center"/>
    </xf>
    <xf numFmtId="168" fontId="8" fillId="7" borderId="23" xfId="0" applyNumberFormat="1" applyFont="1" applyFill="1" applyBorder="1" applyAlignment="1">
      <alignment horizontal="right"/>
    </xf>
    <xf numFmtId="165" fontId="8" fillId="7" borderId="16" xfId="0" applyNumberFormat="1" applyFont="1" applyFill="1" applyBorder="1" applyAlignment="1">
      <alignment horizontal="right"/>
    </xf>
    <xf numFmtId="165" fontId="8" fillId="7" borderId="43" xfId="0" applyNumberFormat="1" applyFont="1" applyFill="1" applyBorder="1" applyAlignment="1">
      <alignment horizontal="right"/>
    </xf>
    <xf numFmtId="168" fontId="8" fillId="7" borderId="48" xfId="0" applyNumberFormat="1" applyFont="1" applyFill="1" applyBorder="1" applyAlignment="1">
      <alignment horizontal="right"/>
    </xf>
    <xf numFmtId="168" fontId="8" fillId="7" borderId="29" xfId="0" applyNumberFormat="1" applyFont="1" applyFill="1" applyBorder="1" applyAlignment="1">
      <alignment horizontal="right"/>
    </xf>
    <xf numFmtId="4" fontId="8" fillId="7" borderId="15" xfId="0" applyNumberFormat="1" applyFont="1" applyFill="1" applyBorder="1" applyAlignment="1">
      <alignment horizontal="right"/>
    </xf>
    <xf numFmtId="0" fontId="8" fillId="7" borderId="29" xfId="0" applyNumberFormat="1" applyFont="1" applyFill="1" applyBorder="1" applyAlignment="1">
      <alignment horizontal="right"/>
    </xf>
    <xf numFmtId="165" fontId="8" fillId="7" borderId="20" xfId="0" applyNumberFormat="1" applyFont="1" applyFill="1" applyBorder="1" applyAlignment="1">
      <alignment horizontal="right"/>
    </xf>
    <xf numFmtId="165" fontId="8" fillId="7" borderId="50" xfId="0" applyNumberFormat="1" applyFont="1" applyFill="1" applyBorder="1" applyAlignment="1">
      <alignment horizontal="right"/>
    </xf>
    <xf numFmtId="4" fontId="8" fillId="7" borderId="29" xfId="0" applyNumberFormat="1" applyFont="1" applyFill="1" applyBorder="1" applyAlignment="1">
      <alignment horizontal="right"/>
    </xf>
    <xf numFmtId="2" fontId="8" fillId="7" borderId="15" xfId="0" applyNumberFormat="1" applyFont="1" applyFill="1" applyBorder="1"/>
    <xf numFmtId="0" fontId="14" fillId="7" borderId="30" xfId="0" applyFont="1" applyFill="1" applyBorder="1"/>
    <xf numFmtId="0" fontId="14" fillId="7" borderId="17" xfId="0" applyFont="1" applyFill="1" applyBorder="1" applyAlignment="1">
      <alignment horizontal="center"/>
    </xf>
    <xf numFmtId="165" fontId="8" fillId="7" borderId="23" xfId="0" applyNumberFormat="1" applyFont="1" applyFill="1" applyBorder="1" applyAlignment="1">
      <alignment horizontal="right"/>
    </xf>
    <xf numFmtId="2" fontId="8" fillId="7" borderId="43" xfId="0" applyNumberFormat="1" applyFont="1" applyFill="1" applyBorder="1" applyAlignment="1">
      <alignment horizontal="right"/>
    </xf>
    <xf numFmtId="2" fontId="8" fillId="7" borderId="48" xfId="0" applyNumberFormat="1" applyFont="1" applyFill="1" applyBorder="1" applyAlignment="1">
      <alignment horizontal="right"/>
    </xf>
    <xf numFmtId="2" fontId="8" fillId="7" borderId="57" xfId="0" applyNumberFormat="1" applyFont="1" applyFill="1" applyBorder="1"/>
    <xf numFmtId="2" fontId="8" fillId="7" borderId="33" xfId="0" applyNumberFormat="1" applyFont="1" applyFill="1" applyBorder="1"/>
    <xf numFmtId="168" fontId="8" fillId="7" borderId="29" xfId="0" applyNumberFormat="1" applyFont="1" applyFill="1" applyBorder="1"/>
    <xf numFmtId="0" fontId="8" fillId="7" borderId="19" xfId="0" applyFont="1" applyFill="1" applyBorder="1" applyAlignment="1">
      <alignment horizontal="center"/>
    </xf>
    <xf numFmtId="2" fontId="8" fillId="7" borderId="20" xfId="0" applyNumberFormat="1" applyFont="1" applyFill="1" applyBorder="1" applyAlignment="1">
      <alignment horizontal="right"/>
    </xf>
    <xf numFmtId="2" fontId="8" fillId="7" borderId="50" xfId="0" applyNumberFormat="1" applyFont="1" applyFill="1" applyBorder="1" applyAlignment="1">
      <alignment horizontal="right"/>
    </xf>
    <xf numFmtId="2" fontId="8" fillId="7" borderId="29" xfId="0" applyNumberFormat="1" applyFont="1" applyFill="1" applyBorder="1"/>
    <xf numFmtId="168" fontId="8" fillId="7" borderId="15" xfId="0" applyNumberFormat="1" applyFont="1" applyFill="1" applyBorder="1"/>
    <xf numFmtId="1" fontId="8" fillId="0" borderId="15" xfId="8" applyNumberFormat="1" applyFont="1" applyFill="1" applyBorder="1" applyAlignment="1">
      <alignment horizontal="center"/>
    </xf>
    <xf numFmtId="168" fontId="8" fillId="0" borderId="15" xfId="9" applyNumberFormat="1" applyFont="1" applyFill="1" applyBorder="1"/>
    <xf numFmtId="4" fontId="8" fillId="0" borderId="33" xfId="7" applyNumberFormat="1" applyFont="1" applyFill="1" applyBorder="1"/>
    <xf numFmtId="4" fontId="8" fillId="0" borderId="29" xfId="7" applyNumberFormat="1" applyFont="1" applyFill="1" applyBorder="1"/>
    <xf numFmtId="9" fontId="8" fillId="0" borderId="15" xfId="8" applyFont="1" applyFill="1" applyBorder="1" applyAlignment="1">
      <alignment horizontal="center"/>
    </xf>
    <xf numFmtId="4" fontId="8" fillId="0" borderId="15" xfId="7" applyNumberFormat="1" applyFont="1" applyFill="1" applyBorder="1"/>
    <xf numFmtId="2" fontId="8" fillId="7" borderId="17" xfId="0" applyNumberFormat="1" applyFont="1" applyFill="1" applyBorder="1" applyAlignment="1">
      <alignment horizontal="right"/>
    </xf>
    <xf numFmtId="2" fontId="8" fillId="7" borderId="33" xfId="0" applyNumberFormat="1" applyFont="1" applyFill="1" applyBorder="1" applyAlignment="1">
      <alignment horizontal="right"/>
    </xf>
    <xf numFmtId="4" fontId="8" fillId="0" borderId="57" xfId="7" applyNumberFormat="1" applyFont="1" applyFill="1" applyBorder="1"/>
    <xf numFmtId="0" fontId="14" fillId="10" borderId="11" xfId="0" applyFont="1" applyFill="1" applyBorder="1" applyAlignment="1">
      <alignment horizontal="center" wrapText="1"/>
    </xf>
    <xf numFmtId="0" fontId="14" fillId="10" borderId="45" xfId="0" applyFont="1" applyFill="1" applyBorder="1" applyAlignment="1">
      <alignment horizontal="center" wrapText="1"/>
    </xf>
    <xf numFmtId="9" fontId="8" fillId="0" borderId="47" xfId="7" applyNumberFormat="1" applyFont="1" applyFill="1" applyBorder="1"/>
    <xf numFmtId="9" fontId="8" fillId="0" borderId="60" xfId="7" applyNumberFormat="1" applyFont="1" applyFill="1" applyBorder="1"/>
    <xf numFmtId="0" fontId="14" fillId="12" borderId="26" xfId="0" applyFont="1" applyFill="1" applyBorder="1" applyAlignment="1">
      <alignment horizontal="right"/>
    </xf>
    <xf numFmtId="0" fontId="8" fillId="8" borderId="10" xfId="0" applyFont="1" applyFill="1" applyBorder="1"/>
    <xf numFmtId="0" fontId="14" fillId="13" borderId="57" xfId="0" applyFont="1" applyFill="1" applyBorder="1" applyAlignment="1">
      <alignment horizontal="center"/>
    </xf>
    <xf numFmtId="0" fontId="8" fillId="7" borderId="25" xfId="0" applyFont="1" applyFill="1" applyBorder="1" applyAlignment="1"/>
    <xf numFmtId="0" fontId="8" fillId="7" borderId="26" xfId="0" applyFont="1" applyFill="1" applyBorder="1" applyAlignment="1"/>
    <xf numFmtId="0" fontId="8" fillId="7" borderId="15" xfId="0" applyFont="1" applyFill="1" applyBorder="1" applyAlignment="1">
      <alignment horizontal="center"/>
    </xf>
    <xf numFmtId="0" fontId="8" fillId="7" borderId="23" xfId="0" applyFont="1" applyFill="1" applyBorder="1" applyAlignment="1">
      <alignment horizontal="center"/>
    </xf>
    <xf numFmtId="0" fontId="14" fillId="10" borderId="35" xfId="0" applyFont="1" applyFill="1" applyBorder="1" applyAlignment="1">
      <alignment horizontal="center"/>
    </xf>
    <xf numFmtId="0" fontId="14" fillId="10" borderId="36" xfId="0" applyFont="1" applyFill="1" applyBorder="1" applyAlignment="1">
      <alignment horizontal="center"/>
    </xf>
    <xf numFmtId="0" fontId="14" fillId="10" borderId="44" xfId="0" applyFont="1" applyFill="1" applyBorder="1" applyAlignment="1">
      <alignment horizontal="center"/>
    </xf>
    <xf numFmtId="0" fontId="8" fillId="7" borderId="46" xfId="0" applyFont="1" applyFill="1" applyBorder="1" applyAlignment="1"/>
    <xf numFmtId="0" fontId="8" fillId="7" borderId="33" xfId="0" applyFont="1" applyFill="1" applyBorder="1" applyAlignment="1"/>
    <xf numFmtId="0" fontId="8" fillId="7" borderId="49" xfId="0" applyFont="1" applyFill="1" applyBorder="1" applyAlignment="1">
      <alignment horizontal="center"/>
    </xf>
    <xf numFmtId="0" fontId="8" fillId="7" borderId="47" xfId="0" applyFont="1" applyFill="1" applyBorder="1" applyAlignment="1">
      <alignment horizontal="center"/>
    </xf>
    <xf numFmtId="0" fontId="8" fillId="7" borderId="46" xfId="0" applyFont="1" applyFill="1" applyBorder="1" applyAlignment="1">
      <alignment horizontal="left"/>
    </xf>
    <xf numFmtId="0" fontId="8" fillId="7" borderId="33" xfId="0" applyFont="1" applyFill="1" applyBorder="1" applyAlignment="1">
      <alignment horizontal="left"/>
    </xf>
    <xf numFmtId="0" fontId="8" fillId="7" borderId="47" xfId="0" applyFont="1" applyFill="1" applyBorder="1" applyAlignment="1">
      <alignment horizontal="left"/>
    </xf>
    <xf numFmtId="0" fontId="8" fillId="7" borderId="21" xfId="0" applyFont="1" applyFill="1" applyBorder="1" applyAlignment="1">
      <alignment horizontal="left"/>
    </xf>
    <xf numFmtId="0" fontId="8" fillId="7" borderId="40" xfId="0" applyFont="1" applyFill="1" applyBorder="1" applyAlignment="1">
      <alignment horizontal="center"/>
    </xf>
    <xf numFmtId="0" fontId="8" fillId="7" borderId="51" xfId="0" applyFont="1" applyFill="1" applyBorder="1" applyAlignment="1">
      <alignment horizontal="center"/>
    </xf>
    <xf numFmtId="0" fontId="8" fillId="0" borderId="0" xfId="0" applyFont="1" applyFill="1" applyBorder="1" applyAlignment="1">
      <alignment horizontal="center" vertical="top"/>
    </xf>
    <xf numFmtId="0" fontId="8" fillId="0" borderId="17" xfId="0" applyFont="1" applyFill="1" applyBorder="1" applyAlignment="1">
      <alignment horizontal="center"/>
    </xf>
    <xf numFmtId="0" fontId="14" fillId="7" borderId="13" xfId="0" applyFont="1" applyFill="1" applyBorder="1" applyAlignment="1">
      <alignment horizontal="center"/>
    </xf>
    <xf numFmtId="0" fontId="14" fillId="7" borderId="0" xfId="0" applyFont="1" applyFill="1" applyBorder="1" applyAlignment="1">
      <alignment horizontal="center"/>
    </xf>
    <xf numFmtId="0" fontId="14" fillId="7" borderId="14" xfId="0" applyFont="1" applyFill="1" applyBorder="1" applyAlignment="1">
      <alignment horizontal="center"/>
    </xf>
    <xf numFmtId="0" fontId="14" fillId="0" borderId="30" xfId="0" applyFont="1" applyFill="1" applyBorder="1" applyAlignment="1">
      <alignment horizontal="justify" vertical="center" wrapText="1"/>
    </xf>
    <xf numFmtId="0" fontId="14" fillId="0" borderId="0" xfId="0" applyFont="1" applyFill="1" applyBorder="1" applyAlignment="1">
      <alignment horizontal="justify" vertical="center" wrapText="1"/>
    </xf>
    <xf numFmtId="0" fontId="14" fillId="0" borderId="31" xfId="0" applyFont="1" applyFill="1" applyBorder="1" applyAlignment="1">
      <alignment horizontal="justify" vertical="center" wrapText="1"/>
    </xf>
    <xf numFmtId="0" fontId="14" fillId="10" borderId="37" xfId="0" applyFont="1" applyFill="1" applyBorder="1" applyAlignment="1">
      <alignment horizontal="center" wrapText="1"/>
    </xf>
    <xf numFmtId="165" fontId="8" fillId="7" borderId="49" xfId="0" applyNumberFormat="1" applyFont="1" applyFill="1" applyBorder="1" applyAlignment="1">
      <alignment horizontal="right"/>
    </xf>
    <xf numFmtId="165" fontId="8" fillId="7" borderId="47" xfId="0" applyNumberFormat="1" applyFont="1" applyFill="1" applyBorder="1" applyAlignment="1">
      <alignment horizontal="right"/>
    </xf>
    <xf numFmtId="0" fontId="8" fillId="0" borderId="46" xfId="7" applyFont="1" applyFill="1" applyBorder="1" applyAlignment="1">
      <alignment horizontal="left"/>
    </xf>
    <xf numFmtId="0" fontId="8" fillId="0" borderId="33" xfId="0" applyFont="1" applyFill="1" applyBorder="1"/>
    <xf numFmtId="0" fontId="14" fillId="0" borderId="30" xfId="0" applyFont="1" applyBorder="1" applyAlignment="1">
      <alignment horizontal="justify" vertical="center" wrapText="1"/>
    </xf>
    <xf numFmtId="0" fontId="14" fillId="0" borderId="0" xfId="0" applyFont="1" applyBorder="1" applyAlignment="1">
      <alignment horizontal="justify" vertical="center" wrapText="1"/>
    </xf>
    <xf numFmtId="0" fontId="14" fillId="0" borderId="31" xfId="0" applyFont="1" applyBorder="1" applyAlignment="1">
      <alignment horizontal="justify" vertical="center" wrapText="1"/>
    </xf>
    <xf numFmtId="0" fontId="14" fillId="8" borderId="57" xfId="0" applyFont="1" applyFill="1" applyBorder="1" applyAlignment="1">
      <alignment horizontal="center" vertical="center" wrapText="1"/>
    </xf>
    <xf numFmtId="0" fontId="8" fillId="0" borderId="0" xfId="0" applyFont="1" applyFill="1" applyBorder="1" applyAlignment="1">
      <alignment horizontal="center" vertical="top"/>
    </xf>
    <xf numFmtId="4" fontId="8" fillId="7" borderId="29" xfId="7" applyNumberFormat="1" applyFont="1" applyFill="1" applyBorder="1"/>
    <xf numFmtId="0" fontId="8" fillId="13" borderId="54" xfId="0" applyFont="1" applyFill="1" applyBorder="1" applyAlignment="1">
      <alignment horizontal="center"/>
    </xf>
    <xf numFmtId="0" fontId="14" fillId="13" borderId="55" xfId="0" applyFont="1" applyFill="1" applyBorder="1" applyAlignment="1">
      <alignment horizontal="center"/>
    </xf>
    <xf numFmtId="0" fontId="8" fillId="13" borderId="55" xfId="0" applyFont="1" applyFill="1" applyBorder="1" applyAlignment="1">
      <alignment vertical="center"/>
    </xf>
    <xf numFmtId="0" fontId="8" fillId="13" borderId="56" xfId="0" applyFont="1" applyFill="1" applyBorder="1" applyAlignment="1">
      <alignment vertical="center"/>
    </xf>
    <xf numFmtId="0" fontId="8" fillId="13" borderId="28" xfId="0" applyFont="1" applyFill="1" applyBorder="1" applyAlignment="1">
      <alignment horizontal="center"/>
    </xf>
    <xf numFmtId="0" fontId="8" fillId="13" borderId="9" xfId="0" applyFont="1" applyFill="1" applyBorder="1" applyAlignment="1">
      <alignment horizontal="center" vertical="center"/>
    </xf>
    <xf numFmtId="0" fontId="8" fillId="13" borderId="11" xfId="0" applyFont="1" applyFill="1" applyBorder="1" applyAlignment="1">
      <alignment horizontal="center" vertical="center"/>
    </xf>
    <xf numFmtId="0" fontId="8" fillId="13" borderId="45" xfId="0" applyFont="1" applyFill="1" applyBorder="1" applyAlignment="1">
      <alignment horizontal="center" vertical="center"/>
    </xf>
    <xf numFmtId="0" fontId="8" fillId="13" borderId="30" xfId="0" applyFont="1" applyFill="1" applyBorder="1" applyAlignment="1">
      <alignment horizontal="center"/>
    </xf>
    <xf numFmtId="0" fontId="14" fillId="13" borderId="0" xfId="0" applyFont="1" applyFill="1" applyBorder="1" applyAlignment="1">
      <alignment horizontal="left"/>
    </xf>
    <xf numFmtId="0" fontId="8" fillId="13" borderId="0" xfId="0" applyFont="1" applyFill="1" applyBorder="1" applyAlignment="1">
      <alignment horizontal="right" vertical="center"/>
    </xf>
    <xf numFmtId="0" fontId="8" fillId="13" borderId="0" xfId="0" applyFont="1" applyFill="1" applyBorder="1" applyAlignment="1">
      <alignment horizontal="center" vertical="center"/>
    </xf>
    <xf numFmtId="0" fontId="8" fillId="13" borderId="31" xfId="0" applyFont="1" applyFill="1" applyBorder="1" applyAlignment="1">
      <alignment horizontal="center" vertical="center"/>
    </xf>
    <xf numFmtId="0" fontId="38" fillId="13" borderId="0" xfId="0" applyFont="1" applyFill="1" applyBorder="1" applyAlignment="1">
      <alignment horizontal="center"/>
    </xf>
    <xf numFmtId="0" fontId="8" fillId="13" borderId="0" xfId="0" applyFont="1" applyFill="1" applyBorder="1"/>
    <xf numFmtId="0" fontId="39" fillId="13" borderId="0" xfId="0" applyFont="1" applyFill="1" applyBorder="1" applyAlignment="1">
      <alignment horizontal="left" vertical="center"/>
    </xf>
    <xf numFmtId="0" fontId="14" fillId="13" borderId="30" xfId="0" applyFont="1" applyFill="1" applyBorder="1" applyAlignment="1">
      <alignment horizontal="left"/>
    </xf>
    <xf numFmtId="0" fontId="8" fillId="13" borderId="0" xfId="0" applyFont="1" applyFill="1" applyBorder="1" applyAlignment="1">
      <alignment horizontal="right"/>
    </xf>
    <xf numFmtId="0" fontId="8" fillId="13" borderId="17" xfId="0" applyFont="1" applyFill="1" applyBorder="1" applyAlignment="1">
      <alignment horizontal="center"/>
    </xf>
    <xf numFmtId="0" fontId="8" fillId="13" borderId="0" xfId="0" applyFont="1" applyFill="1" applyBorder="1" applyAlignment="1">
      <alignment horizontal="center"/>
    </xf>
    <xf numFmtId="0" fontId="14" fillId="13" borderId="0" xfId="0" applyFont="1" applyFill="1" applyBorder="1" applyAlignment="1">
      <alignment horizontal="right"/>
    </xf>
    <xf numFmtId="0" fontId="8" fillId="13" borderId="17" xfId="0" applyFont="1" applyFill="1" applyBorder="1" applyAlignment="1">
      <alignment horizontal="right"/>
    </xf>
    <xf numFmtId="0" fontId="8" fillId="13" borderId="31" xfId="0" applyFont="1" applyFill="1" applyBorder="1" applyAlignment="1">
      <alignment horizontal="center"/>
    </xf>
    <xf numFmtId="0" fontId="8" fillId="13" borderId="59" xfId="0" applyFont="1" applyFill="1" applyBorder="1" applyAlignment="1">
      <alignment horizontal="left"/>
    </xf>
    <xf numFmtId="0" fontId="8" fillId="13" borderId="42" xfId="0" applyFont="1" applyFill="1" applyBorder="1" applyAlignment="1">
      <alignment horizontal="right"/>
    </xf>
    <xf numFmtId="0" fontId="8" fillId="13" borderId="42" xfId="0" applyFont="1" applyFill="1" applyBorder="1" applyAlignment="1">
      <alignment horizontal="center"/>
    </xf>
    <xf numFmtId="0" fontId="8" fillId="13" borderId="42" xfId="0" applyFont="1" applyFill="1" applyBorder="1" applyAlignment="1">
      <alignment horizontal="center"/>
    </xf>
    <xf numFmtId="0" fontId="8" fillId="26" borderId="54" xfId="0" applyFont="1" applyFill="1" applyBorder="1" applyAlignment="1">
      <alignment horizontal="center"/>
    </xf>
    <xf numFmtId="0" fontId="14" fillId="26" borderId="55" xfId="0" applyFont="1" applyFill="1" applyBorder="1" applyAlignment="1">
      <alignment horizontal="center"/>
    </xf>
    <xf numFmtId="0" fontId="8" fillId="26" borderId="55" xfId="0" applyFont="1" applyFill="1" applyBorder="1" applyAlignment="1">
      <alignment vertical="center"/>
    </xf>
    <xf numFmtId="0" fontId="8" fillId="26" borderId="56" xfId="0" applyFont="1" applyFill="1" applyBorder="1" applyAlignment="1">
      <alignment vertical="center"/>
    </xf>
    <xf numFmtId="0" fontId="8" fillId="26" borderId="28" xfId="0" applyFont="1" applyFill="1" applyBorder="1" applyAlignment="1">
      <alignment horizontal="center"/>
    </xf>
    <xf numFmtId="0" fontId="14" fillId="26" borderId="9" xfId="0" applyFont="1" applyFill="1" applyBorder="1" applyAlignment="1">
      <alignment horizontal="center"/>
    </xf>
    <xf numFmtId="0" fontId="14" fillId="26" borderId="9" xfId="0" applyFont="1" applyFill="1" applyBorder="1" applyAlignment="1">
      <alignment horizontal="left"/>
    </xf>
    <xf numFmtId="0" fontId="8" fillId="26" borderId="9" xfId="0" applyFont="1" applyFill="1" applyBorder="1" applyAlignment="1">
      <alignment horizontal="center" vertical="center"/>
    </xf>
    <xf numFmtId="0" fontId="8" fillId="26" borderId="11" xfId="0" applyFont="1" applyFill="1" applyBorder="1" applyAlignment="1">
      <alignment horizontal="center" vertical="center"/>
    </xf>
    <xf numFmtId="0" fontId="8" fillId="26" borderId="45" xfId="0" applyFont="1" applyFill="1" applyBorder="1" applyAlignment="1">
      <alignment horizontal="center" vertical="center"/>
    </xf>
    <xf numFmtId="0" fontId="8" fillId="26" borderId="30" xfId="0" applyFont="1" applyFill="1" applyBorder="1" applyAlignment="1">
      <alignment horizontal="center"/>
    </xf>
    <xf numFmtId="0" fontId="14" fillId="26" borderId="0" xfId="0" applyFont="1" applyFill="1" applyBorder="1" applyAlignment="1">
      <alignment horizontal="center"/>
    </xf>
    <xf numFmtId="0" fontId="14" fillId="26" borderId="0" xfId="0" applyFont="1" applyFill="1" applyBorder="1" applyAlignment="1">
      <alignment horizontal="left"/>
    </xf>
    <xf numFmtId="0" fontId="8" fillId="26" borderId="0" xfId="0" applyFont="1" applyFill="1" applyBorder="1" applyAlignment="1">
      <alignment horizontal="right" vertical="center"/>
    </xf>
    <xf numFmtId="0" fontId="8" fillId="26" borderId="0" xfId="0" applyFont="1" applyFill="1" applyBorder="1" applyAlignment="1">
      <alignment horizontal="center" vertical="center"/>
    </xf>
    <xf numFmtId="0" fontId="8" fillId="26" borderId="31" xfId="0" applyFont="1" applyFill="1" applyBorder="1" applyAlignment="1">
      <alignment horizontal="center" vertical="center"/>
    </xf>
    <xf numFmtId="0" fontId="35" fillId="26" borderId="0" xfId="0" applyFont="1" applyFill="1" applyBorder="1" applyAlignment="1">
      <alignment horizontal="center"/>
    </xf>
    <xf numFmtId="0" fontId="8" fillId="26" borderId="0" xfId="0" applyFont="1" applyFill="1" applyBorder="1"/>
    <xf numFmtId="0" fontId="36" fillId="26" borderId="0" xfId="0" applyFont="1" applyFill="1" applyBorder="1" applyAlignment="1">
      <alignment horizontal="left" vertical="center"/>
    </xf>
    <xf numFmtId="0" fontId="35" fillId="13" borderId="0" xfId="0" applyFont="1" applyFill="1" applyBorder="1" applyAlignment="1">
      <alignment horizontal="center"/>
    </xf>
    <xf numFmtId="0" fontId="36" fillId="13" borderId="0" xfId="0" applyFont="1" applyFill="1" applyBorder="1" applyAlignment="1">
      <alignment horizontal="left" vertical="center"/>
    </xf>
    <xf numFmtId="0" fontId="8" fillId="0" borderId="42" xfId="0" applyFont="1" applyFill="1" applyBorder="1" applyAlignment="1">
      <alignment horizontal="left"/>
    </xf>
    <xf numFmtId="168" fontId="8" fillId="7" borderId="57" xfId="0" applyNumberFormat="1" applyFont="1" applyFill="1" applyBorder="1"/>
    <xf numFmtId="168" fontId="8" fillId="0" borderId="29" xfId="7" applyNumberFormat="1" applyFont="1" applyFill="1" applyBorder="1"/>
    <xf numFmtId="170" fontId="8" fillId="0" borderId="47" xfId="7" applyNumberFormat="1" applyFont="1" applyFill="1" applyBorder="1" applyAlignment="1" applyProtection="1">
      <alignment horizontal="right" vertical="top" wrapText="1"/>
    </xf>
    <xf numFmtId="165" fontId="8" fillId="7" borderId="15" xfId="0" applyNumberFormat="1" applyFont="1" applyFill="1" applyBorder="1" applyAlignment="1">
      <alignment horizontal="right"/>
    </xf>
    <xf numFmtId="170" fontId="8" fillId="0" borderId="43" xfId="7" applyNumberFormat="1" applyFont="1" applyFill="1" applyBorder="1" applyAlignment="1" applyProtection="1">
      <alignment horizontal="right" vertical="top" wrapText="1"/>
    </xf>
    <xf numFmtId="2" fontId="8" fillId="7" borderId="15" xfId="0" applyNumberFormat="1" applyFont="1" applyFill="1" applyBorder="1" applyAlignment="1">
      <alignment horizontal="right"/>
    </xf>
    <xf numFmtId="168" fontId="8" fillId="7" borderId="43" xfId="0" applyNumberFormat="1" applyFont="1" applyFill="1" applyBorder="1" applyAlignment="1">
      <alignment horizontal="right"/>
    </xf>
    <xf numFmtId="9" fontId="8" fillId="7" borderId="50" xfId="5" applyFont="1" applyFill="1" applyBorder="1" applyAlignment="1">
      <alignment horizontal="left"/>
    </xf>
    <xf numFmtId="44" fontId="8" fillId="7" borderId="43" xfId="9" applyFont="1" applyFill="1" applyBorder="1" applyAlignment="1">
      <alignment horizontal="right"/>
    </xf>
    <xf numFmtId="168" fontId="8" fillId="7" borderId="48" xfId="0" applyNumberFormat="1" applyFont="1" applyFill="1" applyBorder="1" applyAlignment="1">
      <alignment horizontal="right" vertical="center"/>
    </xf>
    <xf numFmtId="169" fontId="8" fillId="0" borderId="33" xfId="7" applyNumberFormat="1" applyFont="1" applyFill="1" applyBorder="1"/>
    <xf numFmtId="169" fontId="8" fillId="7" borderId="17" xfId="0" applyNumberFormat="1" applyFont="1" applyFill="1" applyBorder="1" applyAlignment="1">
      <alignment horizontal="right"/>
    </xf>
    <xf numFmtId="2" fontId="8" fillId="7" borderId="17" xfId="11" applyNumberFormat="1" applyFont="1" applyFill="1" applyBorder="1" applyAlignment="1">
      <alignment horizontal="right"/>
    </xf>
    <xf numFmtId="174" fontId="8" fillId="7" borderId="23" xfId="0" applyNumberFormat="1" applyFont="1" applyFill="1" applyBorder="1" applyAlignment="1">
      <alignment horizontal="right"/>
    </xf>
    <xf numFmtId="174" fontId="8" fillId="7" borderId="15" xfId="0" applyNumberFormat="1" applyFont="1" applyFill="1" applyBorder="1"/>
    <xf numFmtId="167" fontId="8" fillId="7" borderId="23" xfId="0" applyNumberFormat="1" applyFont="1" applyFill="1" applyBorder="1" applyAlignment="1">
      <alignment horizontal="right"/>
    </xf>
    <xf numFmtId="167" fontId="8" fillId="7" borderId="15" xfId="0" applyNumberFormat="1" applyFont="1" applyFill="1" applyBorder="1"/>
    <xf numFmtId="172" fontId="8" fillId="7" borderId="57" xfId="0" applyNumberFormat="1" applyFont="1" applyFill="1" applyBorder="1"/>
    <xf numFmtId="44" fontId="8" fillId="7" borderId="29" xfId="0" applyNumberFormat="1" applyFont="1" applyFill="1" applyBorder="1"/>
    <xf numFmtId="165" fontId="8" fillId="7" borderId="15" xfId="0" applyNumberFormat="1" applyFont="1" applyFill="1" applyBorder="1"/>
    <xf numFmtId="44" fontId="8" fillId="7" borderId="47" xfId="0" applyNumberFormat="1" applyFont="1" applyFill="1" applyBorder="1" applyAlignment="1">
      <alignment horizontal="center"/>
    </xf>
    <xf numFmtId="44" fontId="8" fillId="7" borderId="49" xfId="0" applyNumberFormat="1" applyFont="1" applyFill="1" applyBorder="1" applyAlignment="1">
      <alignment horizontal="center"/>
    </xf>
    <xf numFmtId="49" fontId="8" fillId="0" borderId="15" xfId="0" applyNumberFormat="1" applyFont="1" applyFill="1" applyBorder="1" applyAlignment="1" applyProtection="1">
      <alignment horizontal="center" vertical="top" wrapText="1"/>
    </xf>
    <xf numFmtId="0" fontId="8" fillId="0" borderId="17" xfId="0" applyFont="1" applyBorder="1"/>
    <xf numFmtId="0" fontId="8" fillId="0" borderId="21" xfId="0" applyFont="1" applyBorder="1"/>
    <xf numFmtId="0" fontId="8" fillId="0" borderId="59" xfId="0" applyFont="1" applyBorder="1" applyAlignment="1">
      <alignment horizontal="left"/>
    </xf>
    <xf numFmtId="0" fontId="8" fillId="0" borderId="42" xfId="0" applyFont="1" applyBorder="1" applyAlignment="1">
      <alignment horizontal="left"/>
    </xf>
    <xf numFmtId="0" fontId="14" fillId="7" borderId="49" xfId="0" applyFont="1" applyFill="1" applyBorder="1" applyAlignment="1">
      <alignment horizontal="center"/>
    </xf>
    <xf numFmtId="0" fontId="14" fillId="7" borderId="47" xfId="0" applyFont="1" applyFill="1" applyBorder="1" applyAlignment="1">
      <alignment horizontal="center"/>
    </xf>
    <xf numFmtId="165" fontId="8" fillId="7" borderId="13" xfId="0" applyNumberFormat="1" applyFont="1" applyFill="1" applyBorder="1" applyAlignment="1">
      <alignment horizontal="right"/>
    </xf>
    <xf numFmtId="165" fontId="8" fillId="7" borderId="14" xfId="0" applyNumberFormat="1" applyFont="1" applyFill="1" applyBorder="1" applyAlignment="1">
      <alignment horizontal="right"/>
    </xf>
    <xf numFmtId="0" fontId="14" fillId="7" borderId="33" xfId="0" applyFont="1" applyFill="1" applyBorder="1" applyAlignment="1">
      <alignment horizontal="center"/>
    </xf>
    <xf numFmtId="44" fontId="8" fillId="7" borderId="47" xfId="9" applyFont="1" applyFill="1" applyBorder="1" applyAlignment="1">
      <alignment horizontal="right"/>
    </xf>
    <xf numFmtId="0" fontId="8" fillId="7" borderId="0" xfId="0" applyFont="1" applyFill="1" applyBorder="1" applyAlignment="1">
      <alignment horizontal="center"/>
    </xf>
    <xf numFmtId="165" fontId="8" fillId="7" borderId="24" xfId="0" applyNumberFormat="1" applyFont="1" applyFill="1" applyBorder="1" applyAlignment="1">
      <alignment horizontal="right"/>
    </xf>
    <xf numFmtId="44" fontId="8" fillId="7" borderId="14" xfId="9" applyFont="1" applyFill="1" applyBorder="1" applyAlignment="1">
      <alignment horizontal="right"/>
    </xf>
    <xf numFmtId="168" fontId="8" fillId="7" borderId="98" xfId="0" applyNumberFormat="1" applyFont="1" applyFill="1" applyBorder="1" applyAlignment="1">
      <alignment horizontal="right"/>
    </xf>
    <xf numFmtId="43" fontId="8" fillId="0" borderId="47" xfId="4" applyFont="1" applyFill="1" applyBorder="1" applyAlignment="1" applyProtection="1">
      <alignment horizontal="right" vertical="top" wrapText="1"/>
    </xf>
    <xf numFmtId="43" fontId="8" fillId="0" borderId="0" xfId="4" applyFont="1" applyFill="1" applyBorder="1" applyAlignment="1" applyProtection="1">
      <alignment horizontal="right" vertical="top" wrapText="1"/>
    </xf>
    <xf numFmtId="0" fontId="8" fillId="7" borderId="52" xfId="0" applyFont="1" applyFill="1" applyBorder="1" applyAlignment="1">
      <alignment horizontal="center"/>
    </xf>
    <xf numFmtId="43" fontId="8" fillId="0" borderId="43" xfId="4" applyFont="1" applyFill="1" applyBorder="1" applyAlignment="1" applyProtection="1">
      <alignment horizontal="right" vertical="top" wrapText="1"/>
    </xf>
    <xf numFmtId="0" fontId="8" fillId="7" borderId="60" xfId="0" applyFont="1" applyFill="1" applyBorder="1" applyAlignment="1">
      <alignment horizontal="center"/>
    </xf>
    <xf numFmtId="174" fontId="8" fillId="7" borderId="15" xfId="0" applyNumberFormat="1" applyFont="1" applyFill="1" applyBorder="1" applyAlignment="1">
      <alignment horizontal="right"/>
    </xf>
    <xf numFmtId="175" fontId="8" fillId="0" borderId="43" xfId="4" applyNumberFormat="1" applyFont="1" applyFill="1" applyBorder="1" applyAlignment="1" applyProtection="1">
      <alignment horizontal="right" vertical="top" wrapText="1"/>
    </xf>
    <xf numFmtId="168" fontId="8" fillId="7" borderId="15" xfId="0" applyNumberFormat="1" applyFont="1" applyFill="1" applyBorder="1" applyAlignment="1">
      <alignment horizontal="right"/>
    </xf>
    <xf numFmtId="43" fontId="8" fillId="0" borderId="33" xfId="4" applyFont="1" applyFill="1" applyBorder="1" applyAlignment="1" applyProtection="1">
      <alignment horizontal="right" vertical="top" wrapText="1"/>
    </xf>
    <xf numFmtId="168" fontId="8" fillId="0" borderId="77" xfId="7" applyNumberFormat="1" applyFont="1" applyFill="1" applyBorder="1"/>
    <xf numFmtId="2" fontId="8" fillId="7" borderId="47" xfId="0" applyNumberFormat="1" applyFont="1" applyFill="1" applyBorder="1" applyAlignment="1">
      <alignment horizontal="right"/>
    </xf>
    <xf numFmtId="170" fontId="8" fillId="0" borderId="0" xfId="0" applyNumberFormat="1" applyFont="1" applyFill="1" applyBorder="1" applyAlignment="1" applyProtection="1">
      <alignment horizontal="right" vertical="top" wrapText="1"/>
    </xf>
    <xf numFmtId="2" fontId="8" fillId="0" borderId="0" xfId="0" applyNumberFormat="1" applyFont="1" applyFill="1" applyBorder="1" applyAlignment="1" applyProtection="1">
      <alignment horizontal="right" vertical="top" wrapText="1"/>
    </xf>
    <xf numFmtId="167" fontId="8" fillId="7" borderId="15" xfId="0" applyNumberFormat="1" applyFont="1" applyFill="1" applyBorder="1" applyAlignment="1">
      <alignment horizontal="right"/>
    </xf>
    <xf numFmtId="170" fontId="8" fillId="0" borderId="15" xfId="0" applyNumberFormat="1" applyFont="1" applyFill="1" applyBorder="1" applyAlignment="1" applyProtection="1">
      <alignment horizontal="right" vertical="top" wrapText="1"/>
    </xf>
    <xf numFmtId="0" fontId="8" fillId="7" borderId="51" xfId="0" applyFont="1" applyFill="1" applyBorder="1" applyAlignment="1">
      <alignment horizontal="center"/>
    </xf>
    <xf numFmtId="0" fontId="8" fillId="7" borderId="25" xfId="0" applyFont="1" applyFill="1" applyBorder="1" applyAlignment="1"/>
    <xf numFmtId="0" fontId="8" fillId="7" borderId="26" xfId="0" applyFont="1" applyFill="1" applyBorder="1" applyAlignment="1"/>
    <xf numFmtId="0" fontId="8" fillId="7" borderId="60" xfId="0" applyFont="1" applyFill="1" applyBorder="1" applyAlignment="1">
      <alignment horizontal="center"/>
    </xf>
    <xf numFmtId="0" fontId="8" fillId="7" borderId="25" xfId="0" applyFont="1" applyFill="1" applyBorder="1" applyAlignment="1">
      <alignment horizontal="left"/>
    </xf>
    <xf numFmtId="2" fontId="8" fillId="7" borderId="15" xfId="0" applyNumberFormat="1" applyFont="1" applyFill="1" applyBorder="1" applyAlignment="1">
      <alignment horizontal="right"/>
    </xf>
    <xf numFmtId="0" fontId="8" fillId="8" borderId="57" xfId="0" applyFont="1" applyFill="1" applyBorder="1"/>
    <xf numFmtId="0" fontId="14" fillId="12" borderId="57" xfId="0" applyFont="1" applyFill="1" applyBorder="1" applyAlignment="1"/>
    <xf numFmtId="0" fontId="14" fillId="8" borderId="9" xfId="0" applyFont="1" applyFill="1" applyBorder="1" applyAlignment="1">
      <alignment horizontal="center" vertical="center" wrapText="1"/>
    </xf>
    <xf numFmtId="2" fontId="8" fillId="0" borderId="47" xfId="0" applyNumberFormat="1" applyFont="1" applyFill="1" applyBorder="1" applyAlignment="1" applyProtection="1">
      <alignment horizontal="right" vertical="top" wrapText="1"/>
    </xf>
    <xf numFmtId="0" fontId="14" fillId="12" borderId="25" xfId="0" applyFont="1" applyFill="1" applyBorder="1" applyAlignment="1">
      <alignment vertical="center"/>
    </xf>
    <xf numFmtId="0" fontId="14" fillId="12" borderId="26" xfId="0" applyFont="1" applyFill="1" applyBorder="1" applyAlignment="1">
      <alignment vertical="center"/>
    </xf>
    <xf numFmtId="0" fontId="14" fillId="12" borderId="26" xfId="0" applyFont="1" applyFill="1" applyBorder="1" applyAlignment="1">
      <alignment horizontal="right" vertical="center"/>
    </xf>
    <xf numFmtId="0" fontId="14" fillId="12" borderId="57" xfId="0" applyFont="1" applyFill="1" applyBorder="1" applyAlignment="1">
      <alignment vertical="center"/>
    </xf>
    <xf numFmtId="4" fontId="8" fillId="0" borderId="62" xfId="7" applyNumberFormat="1" applyFont="1" applyFill="1" applyBorder="1"/>
    <xf numFmtId="2" fontId="8" fillId="0" borderId="15" xfId="7" applyNumberFormat="1" applyFont="1" applyFill="1" applyBorder="1" applyAlignment="1" applyProtection="1">
      <alignment horizontal="right" vertical="top" wrapText="1"/>
    </xf>
    <xf numFmtId="2" fontId="8" fillId="0" borderId="47" xfId="7" applyNumberFormat="1" applyFont="1" applyFill="1" applyBorder="1" applyAlignment="1" applyProtection="1">
      <alignment horizontal="right" vertical="top" wrapText="1"/>
    </xf>
    <xf numFmtId="2" fontId="8" fillId="0" borderId="43" xfId="7" applyNumberFormat="1" applyFont="1" applyFill="1" applyBorder="1" applyAlignment="1" applyProtection="1">
      <alignment horizontal="right" vertical="top" wrapText="1"/>
    </xf>
    <xf numFmtId="2" fontId="8" fillId="7" borderId="16" xfId="0" applyNumberFormat="1" applyFont="1" applyFill="1" applyBorder="1" applyAlignment="1">
      <alignment horizontal="right"/>
    </xf>
    <xf numFmtId="0" fontId="8" fillId="0" borderId="25" xfId="7" applyFont="1" applyFill="1" applyBorder="1"/>
    <xf numFmtId="0" fontId="8" fillId="0" borderId="33" xfId="7" applyNumberFormat="1" applyFont="1" applyFill="1" applyBorder="1"/>
    <xf numFmtId="0" fontId="8" fillId="7" borderId="17" xfId="11" applyNumberFormat="1" applyFont="1" applyFill="1" applyBorder="1" applyAlignment="1">
      <alignment horizontal="right"/>
    </xf>
    <xf numFmtId="0" fontId="14" fillId="12" borderId="57" xfId="0" applyFont="1" applyFill="1" applyBorder="1" applyAlignment="1">
      <alignment wrapText="1"/>
    </xf>
    <xf numFmtId="9" fontId="8" fillId="7" borderId="50" xfId="5" applyFont="1" applyFill="1" applyBorder="1" applyAlignment="1">
      <alignment horizontal="right"/>
    </xf>
    <xf numFmtId="168" fontId="8" fillId="7" borderId="60" xfId="0" applyNumberFormat="1" applyFont="1" applyFill="1" applyBorder="1"/>
    <xf numFmtId="1" fontId="8" fillId="0" borderId="60" xfId="8" applyNumberFormat="1" applyFont="1" applyFill="1" applyBorder="1" applyAlignment="1">
      <alignment horizontal="center"/>
    </xf>
    <xf numFmtId="168" fontId="8" fillId="0" borderId="60" xfId="9" applyNumberFormat="1" applyFont="1" applyFill="1" applyBorder="1"/>
    <xf numFmtId="4" fontId="8" fillId="0" borderId="77" xfId="7" applyNumberFormat="1" applyFont="1" applyFill="1" applyBorder="1"/>
    <xf numFmtId="168" fontId="8" fillId="0" borderId="51" xfId="9" applyNumberFormat="1" applyFont="1" applyFill="1" applyBorder="1"/>
    <xf numFmtId="0" fontId="8" fillId="7" borderId="51" xfId="0" applyFont="1" applyFill="1" applyBorder="1" applyAlignment="1">
      <alignment vertical="top"/>
    </xf>
    <xf numFmtId="0" fontId="8" fillId="7" borderId="40" xfId="0" applyFont="1" applyFill="1" applyBorder="1" applyAlignment="1">
      <alignment vertical="top"/>
    </xf>
    <xf numFmtId="0" fontId="14" fillId="12" borderId="57" xfId="0" applyFont="1" applyFill="1" applyBorder="1" applyAlignment="1">
      <alignment vertical="top" wrapText="1"/>
    </xf>
    <xf numFmtId="0" fontId="8" fillId="7" borderId="41" xfId="0" applyFont="1" applyFill="1" applyBorder="1" applyAlignment="1">
      <alignment horizontal="left"/>
    </xf>
    <xf numFmtId="0" fontId="8" fillId="7" borderId="20" xfId="0" applyFont="1" applyFill="1" applyBorder="1" applyAlignment="1">
      <alignment horizontal="center"/>
    </xf>
    <xf numFmtId="44" fontId="8" fillId="7" borderId="50" xfId="9" applyFont="1" applyFill="1" applyBorder="1" applyAlignment="1">
      <alignment horizontal="right"/>
    </xf>
    <xf numFmtId="168" fontId="8" fillId="7" borderId="105" xfId="0" applyNumberFormat="1" applyFont="1" applyFill="1" applyBorder="1" applyAlignment="1">
      <alignment horizontal="right"/>
    </xf>
    <xf numFmtId="44" fontId="8" fillId="7" borderId="40" xfId="9" applyFont="1" applyFill="1" applyBorder="1" applyAlignment="1">
      <alignment horizontal="right"/>
    </xf>
    <xf numFmtId="168" fontId="8" fillId="7" borderId="77" xfId="0" applyNumberFormat="1" applyFont="1" applyFill="1" applyBorder="1" applyAlignment="1">
      <alignment horizontal="right"/>
    </xf>
    <xf numFmtId="0" fontId="8" fillId="7" borderId="19" xfId="0" applyFont="1" applyFill="1" applyBorder="1" applyAlignment="1"/>
    <xf numFmtId="0" fontId="8" fillId="7" borderId="105" xfId="0" applyFont="1" applyFill="1" applyBorder="1"/>
    <xf numFmtId="2" fontId="8" fillId="0" borderId="15" xfId="0" applyNumberFormat="1" applyFont="1" applyFill="1" applyBorder="1" applyAlignment="1" applyProtection="1">
      <alignment horizontal="right" vertical="top" wrapText="1"/>
    </xf>
    <xf numFmtId="2" fontId="8" fillId="0" borderId="43" xfId="0" applyNumberFormat="1" applyFont="1" applyFill="1" applyBorder="1" applyAlignment="1" applyProtection="1">
      <alignment horizontal="right" vertical="top" wrapText="1"/>
    </xf>
    <xf numFmtId="0" fontId="14" fillId="12" borderId="57" xfId="0" applyFont="1" applyFill="1" applyBorder="1" applyAlignment="1">
      <alignment vertical="center" wrapText="1"/>
    </xf>
    <xf numFmtId="0" fontId="8" fillId="0" borderId="0" xfId="19" applyFont="1" applyBorder="1"/>
    <xf numFmtId="0" fontId="40" fillId="0" borderId="54" xfId="19" applyFont="1" applyBorder="1" applyAlignment="1">
      <alignment horizontal="center"/>
    </xf>
    <xf numFmtId="0" fontId="41" fillId="0" borderId="55" xfId="19" applyFont="1" applyFill="1" applyBorder="1" applyAlignment="1">
      <alignment horizontal="center"/>
    </xf>
    <xf numFmtId="0" fontId="40" fillId="0" borderId="55" xfId="19" applyFont="1" applyBorder="1" applyAlignment="1">
      <alignment vertical="center"/>
    </xf>
    <xf numFmtId="0" fontId="40" fillId="0" borderId="56" xfId="19" applyFont="1" applyBorder="1" applyAlignment="1">
      <alignment vertical="center"/>
    </xf>
    <xf numFmtId="0" fontId="40" fillId="0" borderId="0" xfId="19" applyFont="1" applyBorder="1"/>
    <xf numFmtId="0" fontId="8" fillId="0" borderId="28" xfId="19" applyFont="1" applyBorder="1" applyAlignment="1">
      <alignment horizontal="center"/>
    </xf>
    <xf numFmtId="0" fontId="14" fillId="0" borderId="9" xfId="19" applyFont="1" applyFill="1" applyBorder="1" applyAlignment="1">
      <alignment horizontal="center"/>
    </xf>
    <xf numFmtId="0" fontId="14" fillId="0" borderId="9" xfId="19" applyFont="1" applyFill="1" applyBorder="1" applyAlignment="1">
      <alignment horizontal="left"/>
    </xf>
    <xf numFmtId="0" fontId="11" fillId="0" borderId="9" xfId="19" applyFont="1" applyBorder="1" applyAlignment="1">
      <alignment horizontal="center" vertical="center"/>
    </xf>
    <xf numFmtId="0" fontId="11" fillId="0" borderId="11" xfId="19" applyFont="1" applyBorder="1" applyAlignment="1">
      <alignment horizontal="center" vertical="center"/>
    </xf>
    <xf numFmtId="0" fontId="11" fillId="0" borderId="45" xfId="19" applyFont="1" applyBorder="1" applyAlignment="1">
      <alignment horizontal="center" vertical="center"/>
    </xf>
    <xf numFmtId="0" fontId="15" fillId="0" borderId="30" xfId="19" applyFont="1" applyBorder="1" applyAlignment="1">
      <alignment horizontal="center"/>
    </xf>
    <xf numFmtId="0" fontId="12" fillId="0" borderId="0" xfId="19" applyFont="1" applyFill="1" applyBorder="1" applyAlignment="1">
      <alignment horizontal="center"/>
    </xf>
    <xf numFmtId="0" fontId="12" fillId="0" borderId="0" xfId="19" applyFont="1" applyFill="1" applyBorder="1" applyAlignment="1">
      <alignment horizontal="left"/>
    </xf>
    <xf numFmtId="0" fontId="15" fillId="0" borderId="0" xfId="19" applyFont="1" applyBorder="1" applyAlignment="1">
      <alignment horizontal="right" vertical="center"/>
    </xf>
    <xf numFmtId="0" fontId="15" fillId="0" borderId="0" xfId="19" applyFont="1" applyBorder="1" applyAlignment="1">
      <alignment horizontal="center" vertical="center"/>
    </xf>
    <xf numFmtId="0" fontId="15" fillId="0" borderId="31" xfId="19" applyFont="1" applyBorder="1" applyAlignment="1">
      <alignment horizontal="center" vertical="center"/>
    </xf>
    <xf numFmtId="0" fontId="15" fillId="0" borderId="0" xfId="19" applyFont="1" applyBorder="1"/>
    <xf numFmtId="0" fontId="35" fillId="0" borderId="0" xfId="19" applyFont="1" applyFill="1" applyBorder="1" applyAlignment="1">
      <alignment horizontal="center"/>
    </xf>
    <xf numFmtId="0" fontId="14" fillId="0" borderId="0" xfId="19" applyFont="1" applyFill="1" applyBorder="1" applyAlignment="1">
      <alignment horizontal="center"/>
    </xf>
    <xf numFmtId="0" fontId="36" fillId="0" borderId="0" xfId="19" applyFont="1" applyBorder="1" applyAlignment="1">
      <alignment horizontal="left" vertical="center"/>
    </xf>
    <xf numFmtId="0" fontId="11" fillId="0" borderId="0" xfId="19" applyFont="1" applyBorder="1" applyAlignment="1">
      <alignment horizontal="center" vertical="center"/>
    </xf>
    <xf numFmtId="0" fontId="11" fillId="0" borderId="31" xfId="19" applyFont="1" applyBorder="1" applyAlignment="1">
      <alignment horizontal="center" vertical="center"/>
    </xf>
    <xf numFmtId="0" fontId="14" fillId="0" borderId="30" xfId="19" applyFont="1" applyBorder="1" applyAlignment="1">
      <alignment horizontal="left"/>
    </xf>
    <xf numFmtId="0" fontId="8" fillId="0" borderId="17" xfId="19" applyFont="1" applyBorder="1" applyAlignment="1">
      <alignment horizontal="right"/>
    </xf>
    <xf numFmtId="0" fontId="8" fillId="0" borderId="0" xfId="19" applyFont="1" applyBorder="1" applyAlignment="1">
      <alignment horizontal="center"/>
    </xf>
    <xf numFmtId="0" fontId="8" fillId="0" borderId="0" xfId="19" applyFont="1" applyBorder="1" applyAlignment="1">
      <alignment horizontal="right"/>
    </xf>
    <xf numFmtId="0" fontId="14" fillId="0" borderId="0" xfId="19" applyFont="1" applyBorder="1" applyAlignment="1">
      <alignment horizontal="right"/>
    </xf>
    <xf numFmtId="0" fontId="8" fillId="0" borderId="17" xfId="19" applyFont="1" applyBorder="1" applyAlignment="1">
      <alignment horizontal="center"/>
    </xf>
    <xf numFmtId="0" fontId="8" fillId="0" borderId="31" xfId="19" applyFont="1" applyBorder="1" applyAlignment="1">
      <alignment horizontal="center"/>
    </xf>
    <xf numFmtId="0" fontId="11" fillId="0" borderId="59" xfId="19" applyFont="1" applyBorder="1" applyAlignment="1">
      <alignment horizontal="left"/>
    </xf>
    <xf numFmtId="0" fontId="11" fillId="0" borderId="42" xfId="19" applyFont="1" applyBorder="1" applyAlignment="1">
      <alignment horizontal="right"/>
    </xf>
    <xf numFmtId="0" fontId="11" fillId="0" borderId="42" xfId="19" applyFont="1" applyBorder="1" applyAlignment="1">
      <alignment horizontal="center"/>
    </xf>
    <xf numFmtId="0" fontId="8" fillId="0" borderId="28" xfId="19" applyFont="1" applyBorder="1"/>
    <xf numFmtId="0" fontId="8" fillId="0" borderId="9" xfId="19" applyFont="1" applyBorder="1"/>
    <xf numFmtId="0" fontId="8" fillId="0" borderId="12" xfId="19" applyFont="1" applyBorder="1"/>
    <xf numFmtId="0" fontId="14" fillId="0" borderId="30" xfId="19" applyFont="1" applyBorder="1" applyAlignment="1" applyProtection="1">
      <alignment horizontal="left"/>
      <protection locked="0"/>
    </xf>
    <xf numFmtId="0" fontId="14" fillId="0" borderId="17" xfId="19" applyFont="1" applyBorder="1" applyAlignment="1" applyProtection="1">
      <alignment horizontal="left"/>
      <protection locked="0"/>
    </xf>
    <xf numFmtId="0" fontId="14" fillId="0" borderId="0" xfId="19" applyFont="1" applyBorder="1" applyAlignment="1" applyProtection="1">
      <alignment horizontal="center"/>
      <protection locked="0"/>
    </xf>
    <xf numFmtId="0" fontId="8" fillId="0" borderId="17" xfId="19" applyFont="1" applyBorder="1" applyProtection="1">
      <protection locked="0"/>
    </xf>
    <xf numFmtId="0" fontId="8" fillId="0" borderId="0" xfId="19" applyFont="1" applyBorder="1" applyProtection="1">
      <protection locked="0"/>
    </xf>
    <xf numFmtId="0" fontId="8" fillId="0" borderId="31" xfId="19" applyFont="1" applyBorder="1"/>
    <xf numFmtId="0" fontId="8" fillId="0" borderId="0" xfId="19" applyFont="1"/>
    <xf numFmtId="0" fontId="14" fillId="0" borderId="30" xfId="19" applyFont="1" applyBorder="1" applyProtection="1">
      <protection locked="0"/>
    </xf>
    <xf numFmtId="0" fontId="14" fillId="0" borderId="33" xfId="19" applyFont="1" applyBorder="1"/>
    <xf numFmtId="0" fontId="8" fillId="0" borderId="17" xfId="19" applyFont="1" applyBorder="1" applyAlignment="1" applyProtection="1">
      <alignment horizontal="center"/>
      <protection locked="0"/>
    </xf>
    <xf numFmtId="0" fontId="14" fillId="0" borderId="17" xfId="19" applyFont="1" applyBorder="1"/>
    <xf numFmtId="0" fontId="8" fillId="0" borderId="33" xfId="19" applyFont="1" applyBorder="1" applyAlignment="1" applyProtection="1">
      <alignment horizontal="center"/>
      <protection locked="0"/>
    </xf>
    <xf numFmtId="0" fontId="14" fillId="0" borderId="0" xfId="19" applyFont="1" applyBorder="1"/>
    <xf numFmtId="0" fontId="8" fillId="0" borderId="0" xfId="19" applyFont="1" applyBorder="1" applyAlignment="1" applyProtection="1">
      <alignment horizontal="center"/>
      <protection locked="0"/>
    </xf>
    <xf numFmtId="0" fontId="8" fillId="0" borderId="31" xfId="19" applyFont="1" applyBorder="1" applyAlignment="1" applyProtection="1">
      <alignment horizontal="center"/>
      <protection locked="0"/>
    </xf>
    <xf numFmtId="0" fontId="8" fillId="0" borderId="17" xfId="19" applyFont="1" applyBorder="1"/>
    <xf numFmtId="0" fontId="8" fillId="0" borderId="18" xfId="19" applyFont="1" applyBorder="1" applyAlignment="1" applyProtection="1">
      <alignment horizontal="center"/>
      <protection locked="0"/>
    </xf>
    <xf numFmtId="0" fontId="8" fillId="0" borderId="18" xfId="19" applyFont="1" applyBorder="1" applyAlignment="1">
      <alignment horizontal="center"/>
    </xf>
    <xf numFmtId="0" fontId="14" fillId="18" borderId="0" xfId="19" applyFont="1" applyFill="1" applyBorder="1" applyAlignment="1">
      <alignment horizontal="center"/>
    </xf>
    <xf numFmtId="0" fontId="8" fillId="18" borderId="17" xfId="19" applyFont="1" applyFill="1" applyBorder="1" applyAlignment="1">
      <alignment horizontal="center"/>
    </xf>
    <xf numFmtId="0" fontId="37" fillId="18" borderId="18" xfId="19" applyFont="1" applyFill="1" applyBorder="1" applyAlignment="1">
      <alignment horizontal="center"/>
    </xf>
    <xf numFmtId="0" fontId="8" fillId="0" borderId="17" xfId="19" applyFont="1" applyBorder="1" applyAlignment="1">
      <alignment horizontal="center" vertical="center"/>
    </xf>
    <xf numFmtId="0" fontId="12" fillId="0" borderId="30" xfId="19" applyFont="1" applyBorder="1" applyAlignment="1" applyProtection="1">
      <alignment vertical="top"/>
      <protection locked="0"/>
    </xf>
    <xf numFmtId="0" fontId="12" fillId="0" borderId="0" xfId="19" applyFont="1" applyBorder="1" applyAlignment="1">
      <alignment vertical="top"/>
    </xf>
    <xf numFmtId="0" fontId="15" fillId="0" borderId="0" xfId="19" applyFont="1" applyBorder="1" applyAlignment="1">
      <alignment horizontal="center" vertical="top"/>
    </xf>
    <xf numFmtId="0" fontId="15" fillId="0" borderId="0" xfId="19" applyFont="1" applyBorder="1" applyAlignment="1">
      <alignment vertical="top"/>
    </xf>
    <xf numFmtId="0" fontId="15" fillId="0" borderId="31" xfId="19" applyFont="1" applyBorder="1" applyAlignment="1">
      <alignment horizontal="center" vertical="top"/>
    </xf>
    <xf numFmtId="0" fontId="15" fillId="0" borderId="0" xfId="19" applyFont="1" applyAlignment="1">
      <alignment vertical="top"/>
    </xf>
    <xf numFmtId="0" fontId="8" fillId="0" borderId="30" xfId="19" applyFont="1" applyBorder="1"/>
    <xf numFmtId="0" fontId="8" fillId="18" borderId="30" xfId="19" applyFont="1" applyFill="1" applyBorder="1"/>
    <xf numFmtId="0" fontId="8" fillId="18" borderId="0" xfId="19" applyFont="1" applyFill="1" applyBorder="1"/>
    <xf numFmtId="0" fontId="8" fillId="18" borderId="31" xfId="19" applyFont="1" applyFill="1" applyBorder="1"/>
    <xf numFmtId="0" fontId="14" fillId="18" borderId="34" xfId="19" applyFont="1" applyFill="1" applyBorder="1" applyAlignment="1">
      <alignment horizontal="center" vertical="center"/>
    </xf>
    <xf numFmtId="0" fontId="14" fillId="18" borderId="35" xfId="19" applyFont="1" applyFill="1" applyBorder="1" applyAlignment="1">
      <alignment horizontal="center" vertical="center" wrapText="1"/>
    </xf>
    <xf numFmtId="0" fontId="8" fillId="18" borderId="39" xfId="19" applyFont="1" applyFill="1" applyBorder="1"/>
    <xf numFmtId="0" fontId="8" fillId="18" borderId="25" xfId="19" applyFont="1" applyFill="1" applyBorder="1" applyAlignment="1"/>
    <xf numFmtId="0" fontId="8" fillId="18" borderId="26" xfId="19" applyFont="1" applyFill="1" applyBorder="1" applyAlignment="1"/>
    <xf numFmtId="0" fontId="8" fillId="18" borderId="25" xfId="19" applyFont="1" applyFill="1" applyBorder="1" applyAlignment="1">
      <alignment horizontal="center"/>
    </xf>
    <xf numFmtId="0" fontId="8" fillId="18" borderId="39" xfId="19" applyFont="1" applyFill="1" applyBorder="1" applyAlignment="1"/>
    <xf numFmtId="0" fontId="14" fillId="18" borderId="41" xfId="19" applyFont="1" applyFill="1" applyBorder="1"/>
    <xf numFmtId="0" fontId="8" fillId="18" borderId="21" xfId="19" applyFont="1" applyFill="1" applyBorder="1"/>
    <xf numFmtId="0" fontId="8" fillId="18" borderId="22" xfId="19" applyFont="1" applyFill="1" applyBorder="1"/>
    <xf numFmtId="0" fontId="12" fillId="18" borderId="30" xfId="19" applyFont="1" applyFill="1" applyBorder="1"/>
    <xf numFmtId="0" fontId="8" fillId="18" borderId="42" xfId="19" applyFont="1" applyFill="1" applyBorder="1"/>
    <xf numFmtId="0" fontId="8" fillId="0" borderId="0" xfId="19" applyFont="1" applyFill="1"/>
    <xf numFmtId="0" fontId="13" fillId="18" borderId="11" xfId="19" applyFont="1" applyFill="1" applyBorder="1" applyAlignment="1">
      <alignment horizontal="center"/>
    </xf>
    <xf numFmtId="0" fontId="13" fillId="18" borderId="45" xfId="19" applyFont="1" applyFill="1" applyBorder="1" applyAlignment="1">
      <alignment horizontal="center"/>
    </xf>
    <xf numFmtId="0" fontId="11" fillId="0" borderId="0" xfId="19" applyFont="1"/>
    <xf numFmtId="0" fontId="11" fillId="18" borderId="15" xfId="19" applyFont="1" applyFill="1" applyBorder="1"/>
    <xf numFmtId="0" fontId="11" fillId="18" borderId="29" xfId="19" applyFont="1" applyFill="1" applyBorder="1"/>
    <xf numFmtId="0" fontId="11" fillId="18" borderId="52" xfId="19" applyFont="1" applyFill="1" applyBorder="1"/>
    <xf numFmtId="0" fontId="11" fillId="18" borderId="53" xfId="19" applyFont="1" applyFill="1" applyBorder="1"/>
    <xf numFmtId="44" fontId="11" fillId="18" borderId="57" xfId="20" applyFont="1" applyFill="1" applyBorder="1"/>
    <xf numFmtId="0" fontId="13" fillId="18" borderId="30" xfId="19" applyFont="1" applyFill="1" applyBorder="1"/>
    <xf numFmtId="0" fontId="11" fillId="18" borderId="0" xfId="19" applyFont="1" applyFill="1" applyBorder="1"/>
    <xf numFmtId="0" fontId="11" fillId="18" borderId="31" xfId="19" applyFont="1" applyFill="1" applyBorder="1"/>
    <xf numFmtId="0" fontId="14" fillId="18" borderId="46" xfId="19" applyFont="1" applyFill="1" applyBorder="1"/>
    <xf numFmtId="0" fontId="8" fillId="18" borderId="33" xfId="19" applyFont="1" applyFill="1" applyBorder="1"/>
    <xf numFmtId="0" fontId="8" fillId="18" borderId="58" xfId="19" applyFont="1" applyFill="1" applyBorder="1"/>
    <xf numFmtId="0" fontId="11" fillId="18" borderId="59" xfId="19" applyFont="1" applyFill="1" applyBorder="1"/>
    <xf numFmtId="0" fontId="11" fillId="18" borderId="42" xfId="19" applyFont="1" applyFill="1" applyBorder="1"/>
    <xf numFmtId="0" fontId="13" fillId="18" borderId="44" xfId="19" applyFont="1" applyFill="1" applyBorder="1" applyAlignment="1">
      <alignment horizontal="center"/>
    </xf>
    <xf numFmtId="0" fontId="11" fillId="18" borderId="33" xfId="19" applyFont="1" applyFill="1" applyBorder="1"/>
    <xf numFmtId="0" fontId="11" fillId="18" borderId="21" xfId="19" applyFont="1" applyFill="1" applyBorder="1"/>
    <xf numFmtId="0" fontId="11" fillId="18" borderId="60" xfId="19" applyFont="1" applyFill="1" applyBorder="1"/>
    <xf numFmtId="0" fontId="11" fillId="18" borderId="77" xfId="19" applyFont="1" applyFill="1" applyBorder="1"/>
    <xf numFmtId="0" fontId="11" fillId="18" borderId="30" xfId="19" applyFont="1" applyFill="1" applyBorder="1"/>
    <xf numFmtId="0" fontId="11" fillId="18" borderId="58" xfId="19" applyFont="1" applyFill="1" applyBorder="1"/>
    <xf numFmtId="0" fontId="13" fillId="18" borderId="37" xfId="19" applyFont="1" applyFill="1" applyBorder="1" applyAlignment="1">
      <alignment horizontal="center" vertical="center"/>
    </xf>
    <xf numFmtId="0" fontId="13" fillId="18" borderId="11" xfId="19" applyFont="1" applyFill="1" applyBorder="1" applyAlignment="1">
      <alignment horizontal="center" vertical="center"/>
    </xf>
    <xf numFmtId="0" fontId="13" fillId="18" borderId="11" xfId="19" applyFont="1" applyFill="1" applyBorder="1" applyAlignment="1">
      <alignment horizontal="center" vertical="center" wrapText="1"/>
    </xf>
    <xf numFmtId="0" fontId="13" fillId="18" borderId="36" xfId="19" applyFont="1" applyFill="1" applyBorder="1" applyAlignment="1">
      <alignment horizontal="center" vertical="center" wrapText="1"/>
    </xf>
    <xf numFmtId="0" fontId="13" fillId="18" borderId="45" xfId="19" applyFont="1" applyFill="1" applyBorder="1" applyAlignment="1">
      <alignment horizontal="center" vertical="center"/>
    </xf>
    <xf numFmtId="0" fontId="11" fillId="18" borderId="46" xfId="19" applyFont="1" applyFill="1" applyBorder="1" applyAlignment="1"/>
    <xf numFmtId="0" fontId="11" fillId="18" borderId="33" xfId="19" applyFont="1" applyFill="1" applyBorder="1" applyAlignment="1"/>
    <xf numFmtId="0" fontId="11" fillId="18" borderId="15" xfId="19" applyFont="1" applyFill="1" applyBorder="1" applyAlignment="1"/>
    <xf numFmtId="0" fontId="11" fillId="18" borderId="25" xfId="19" applyFont="1" applyFill="1" applyBorder="1" applyAlignment="1"/>
    <xf numFmtId="0" fontId="11" fillId="18" borderId="26" xfId="19" applyFont="1" applyFill="1" applyBorder="1" applyAlignment="1"/>
    <xf numFmtId="0" fontId="11" fillId="18" borderId="60" xfId="19" applyFont="1" applyFill="1" applyBorder="1" applyAlignment="1"/>
    <xf numFmtId="44" fontId="11" fillId="18" borderId="62" xfId="20" applyFont="1" applyFill="1" applyBorder="1"/>
    <xf numFmtId="0" fontId="13" fillId="18" borderId="45" xfId="19" applyFont="1" applyFill="1" applyBorder="1" applyAlignment="1">
      <alignment horizontal="center" vertical="center" wrapText="1"/>
    </xf>
    <xf numFmtId="0" fontId="13" fillId="18" borderId="36" xfId="19" applyFont="1" applyFill="1" applyBorder="1" applyAlignment="1">
      <alignment horizontal="center"/>
    </xf>
    <xf numFmtId="0" fontId="13" fillId="18" borderId="37" xfId="19" applyFont="1" applyFill="1" applyBorder="1" applyAlignment="1">
      <alignment horizontal="center" wrapText="1"/>
    </xf>
    <xf numFmtId="0" fontId="13" fillId="18" borderId="11" xfId="19" applyFont="1" applyFill="1" applyBorder="1" applyAlignment="1">
      <alignment horizontal="center" wrapText="1"/>
    </xf>
    <xf numFmtId="0" fontId="13" fillId="18" borderId="45" xfId="19" applyFont="1" applyFill="1" applyBorder="1" applyAlignment="1">
      <alignment horizontal="center" wrapText="1"/>
    </xf>
    <xf numFmtId="43" fontId="11" fillId="18" borderId="33" xfId="21" applyFont="1" applyFill="1" applyBorder="1"/>
    <xf numFmtId="9" fontId="11" fillId="18" borderId="47" xfId="22" applyFont="1" applyFill="1" applyBorder="1"/>
    <xf numFmtId="9" fontId="11" fillId="18" borderId="15" xfId="22" applyNumberFormat="1" applyFont="1" applyFill="1" applyBorder="1"/>
    <xf numFmtId="43" fontId="11" fillId="18" borderId="29" xfId="21" applyFont="1" applyFill="1" applyBorder="1"/>
    <xf numFmtId="0" fontId="11" fillId="18" borderId="41" xfId="19" applyFont="1" applyFill="1" applyBorder="1" applyAlignment="1"/>
    <xf numFmtId="0" fontId="11" fillId="18" borderId="21" xfId="19" applyFont="1" applyFill="1" applyBorder="1" applyAlignment="1"/>
    <xf numFmtId="43" fontId="11" fillId="18" borderId="26" xfId="21" applyFont="1" applyFill="1" applyBorder="1"/>
    <xf numFmtId="9" fontId="11" fillId="18" borderId="40" xfId="22" applyFont="1" applyFill="1" applyBorder="1"/>
    <xf numFmtId="0" fontId="11" fillId="0" borderId="30" xfId="19" applyFont="1" applyBorder="1"/>
    <xf numFmtId="0" fontId="11" fillId="0" borderId="0" xfId="19" applyFont="1" applyBorder="1"/>
    <xf numFmtId="0" fontId="11" fillId="0" borderId="17" xfId="19" applyFont="1" applyBorder="1"/>
    <xf numFmtId="0" fontId="11" fillId="0" borderId="31" xfId="19" applyFont="1" applyBorder="1"/>
    <xf numFmtId="0" fontId="14" fillId="0" borderId="35" xfId="19" applyFont="1" applyFill="1" applyBorder="1"/>
    <xf numFmtId="0" fontId="8" fillId="0" borderId="36" xfId="19" applyFont="1" applyFill="1" applyBorder="1"/>
    <xf numFmtId="0" fontId="8" fillId="0" borderId="38" xfId="19" applyFont="1" applyFill="1" applyBorder="1"/>
    <xf numFmtId="0" fontId="8" fillId="0" borderId="46" xfId="19" applyFont="1" applyBorder="1" applyAlignment="1"/>
    <xf numFmtId="0" fontId="8" fillId="0" borderId="33" xfId="19" applyFont="1" applyBorder="1" applyAlignment="1"/>
    <xf numFmtId="0" fontId="8" fillId="0" borderId="58" xfId="19" applyFont="1" applyBorder="1" applyAlignment="1"/>
    <xf numFmtId="0" fontId="8" fillId="0" borderId="25" xfId="19" applyFont="1" applyBorder="1" applyAlignment="1"/>
    <xf numFmtId="0" fontId="8" fillId="0" borderId="26" xfId="19" applyFont="1" applyBorder="1" applyAlignment="1"/>
    <xf numFmtId="0" fontId="8" fillId="0" borderId="27" xfId="19" applyFont="1" applyBorder="1" applyAlignment="1"/>
    <xf numFmtId="0" fontId="8" fillId="0" borderId="30" xfId="19" applyFont="1" applyBorder="1" applyAlignment="1"/>
    <xf numFmtId="0" fontId="8" fillId="0" borderId="0" xfId="19" applyFont="1" applyBorder="1" applyAlignment="1"/>
    <xf numFmtId="0" fontId="8" fillId="0" borderId="31" xfId="19" applyFont="1" applyBorder="1" applyAlignment="1"/>
    <xf numFmtId="0" fontId="14" fillId="0" borderId="30" xfId="19" applyFont="1" applyBorder="1" applyAlignment="1">
      <alignment horizontal="justify" vertical="center" wrapText="1"/>
    </xf>
    <xf numFmtId="0" fontId="14" fillId="0" borderId="0" xfId="19" applyFont="1" applyBorder="1" applyAlignment="1">
      <alignment horizontal="justify" vertical="center" wrapText="1"/>
    </xf>
    <xf numFmtId="0" fontId="14" fillId="0" borderId="31" xfId="19" applyFont="1" applyBorder="1" applyAlignment="1">
      <alignment horizontal="justify" vertical="center" wrapText="1"/>
    </xf>
    <xf numFmtId="0" fontId="11" fillId="0" borderId="21" xfId="19" applyFont="1" applyBorder="1"/>
    <xf numFmtId="0" fontId="8" fillId="0" borderId="0" xfId="19" applyFont="1" applyBorder="1" applyAlignment="1">
      <alignment horizontal="left"/>
    </xf>
    <xf numFmtId="0" fontId="8" fillId="0" borderId="30" xfId="19" applyFont="1" applyBorder="1" applyAlignment="1">
      <alignment horizontal="left"/>
    </xf>
    <xf numFmtId="0" fontId="15" fillId="0" borderId="30" xfId="19" applyFont="1" applyBorder="1" applyAlignment="1">
      <alignment horizontal="left"/>
    </xf>
    <xf numFmtId="0" fontId="17" fillId="0" borderId="0" xfId="19" applyFont="1" applyBorder="1" applyAlignment="1">
      <alignment horizontal="left"/>
    </xf>
    <xf numFmtId="0" fontId="15" fillId="0" borderId="59" xfId="19" applyFont="1" applyBorder="1" applyAlignment="1">
      <alignment horizontal="left"/>
    </xf>
    <xf numFmtId="0" fontId="17" fillId="0" borderId="42" xfId="19" applyFont="1" applyBorder="1" applyAlignment="1">
      <alignment horizontal="left"/>
    </xf>
    <xf numFmtId="0" fontId="8" fillId="0" borderId="42" xfId="19" applyFont="1" applyBorder="1"/>
    <xf numFmtId="0" fontId="7" fillId="25" borderId="6" xfId="1" applyFont="1" applyFill="1" applyBorder="1" applyAlignment="1" applyProtection="1">
      <alignment horizontal="left" vertical="top" wrapText="1"/>
    </xf>
    <xf numFmtId="166" fontId="3" fillId="16" borderId="63" xfId="3" applyNumberFormat="1" applyFill="1" applyBorder="1" applyProtection="1"/>
    <xf numFmtId="0" fontId="0" fillId="17" borderId="0" xfId="0" applyFill="1" applyBorder="1" applyAlignment="1" applyProtection="1">
      <alignment horizontal="center"/>
    </xf>
    <xf numFmtId="0" fontId="28" fillId="19" borderId="81" xfId="0" applyFont="1" applyFill="1" applyBorder="1" applyAlignment="1" applyProtection="1">
      <alignment horizontal="center" vertical="top" wrapText="1"/>
    </xf>
    <xf numFmtId="0" fontId="29" fillId="19" borderId="82" xfId="0" applyFont="1" applyFill="1" applyBorder="1" applyAlignment="1" applyProtection="1">
      <alignment horizontal="center" vertical="top" wrapText="1"/>
    </xf>
    <xf numFmtId="0" fontId="29" fillId="19" borderId="83" xfId="0" applyFont="1" applyFill="1" applyBorder="1" applyAlignment="1" applyProtection="1">
      <alignment horizontal="center" vertical="top" wrapText="1"/>
    </xf>
    <xf numFmtId="0" fontId="4" fillId="4" borderId="3" xfId="2" applyFont="1" applyFill="1" applyBorder="1" applyAlignment="1" applyProtection="1">
      <alignment horizontal="center" vertical="center"/>
    </xf>
    <xf numFmtId="0" fontId="30" fillId="21" borderId="84" xfId="0" applyFont="1" applyFill="1" applyBorder="1" applyAlignment="1" applyProtection="1">
      <alignment horizontal="center" vertical="center" wrapText="1"/>
    </xf>
    <xf numFmtId="0" fontId="0" fillId="21" borderId="85" xfId="0" applyFill="1" applyBorder="1" applyAlignment="1" applyProtection="1">
      <alignment horizontal="center" vertical="center"/>
    </xf>
    <xf numFmtId="0" fontId="0" fillId="21" borderId="86" xfId="0" applyFill="1" applyBorder="1" applyAlignment="1" applyProtection="1">
      <alignment horizontal="center" vertical="center"/>
    </xf>
    <xf numFmtId="0" fontId="0" fillId="21" borderId="87" xfId="0" applyFill="1" applyBorder="1" applyAlignment="1" applyProtection="1">
      <alignment horizontal="center" vertical="center"/>
    </xf>
    <xf numFmtId="0" fontId="0" fillId="21" borderId="7" xfId="0" applyFill="1" applyBorder="1" applyAlignment="1" applyProtection="1">
      <alignment horizontal="center" vertical="center"/>
    </xf>
    <xf numFmtId="0" fontId="0" fillId="21" borderId="88" xfId="0" applyFill="1" applyBorder="1" applyAlignment="1" applyProtection="1">
      <alignment horizontal="center" vertical="center"/>
    </xf>
    <xf numFmtId="0" fontId="6" fillId="6" borderId="99" xfId="3" applyFont="1" applyFill="1" applyBorder="1" applyAlignment="1" applyProtection="1">
      <alignment horizontal="center" vertical="center"/>
    </xf>
    <xf numFmtId="0" fontId="6" fillId="6" borderId="100" xfId="3" applyFont="1" applyFill="1" applyBorder="1" applyAlignment="1" applyProtection="1">
      <alignment horizontal="center" vertical="center"/>
    </xf>
    <xf numFmtId="0" fontId="6" fillId="6" borderId="101" xfId="3" applyFont="1" applyFill="1" applyBorder="1" applyAlignment="1" applyProtection="1">
      <alignment horizontal="center" vertical="center"/>
    </xf>
    <xf numFmtId="0" fontId="30" fillId="22" borderId="89" xfId="0" applyFont="1" applyFill="1" applyBorder="1" applyAlignment="1" applyProtection="1">
      <alignment horizontal="center" vertical="center" wrapText="1"/>
    </xf>
    <xf numFmtId="0" fontId="30" fillId="22" borderId="90" xfId="0" applyFont="1" applyFill="1" applyBorder="1" applyAlignment="1" applyProtection="1">
      <alignment horizontal="center" vertical="center" wrapText="1"/>
    </xf>
    <xf numFmtId="0" fontId="30" fillId="22" borderId="91" xfId="0" applyFont="1" applyFill="1" applyBorder="1" applyAlignment="1" applyProtection="1">
      <alignment horizontal="center" vertical="center" wrapText="1"/>
    </xf>
    <xf numFmtId="0" fontId="30" fillId="22" borderId="92" xfId="0" applyFont="1" applyFill="1" applyBorder="1" applyAlignment="1" applyProtection="1">
      <alignment horizontal="center" vertical="center" wrapText="1"/>
    </xf>
    <xf numFmtId="0" fontId="30" fillId="22" borderId="5" xfId="0" applyFont="1" applyFill="1" applyBorder="1" applyAlignment="1" applyProtection="1">
      <alignment horizontal="center" vertical="center" wrapText="1"/>
    </xf>
    <xf numFmtId="0" fontId="30" fillId="22" borderId="93" xfId="0" applyFont="1" applyFill="1" applyBorder="1" applyAlignment="1" applyProtection="1">
      <alignment horizontal="center" vertical="center" wrapText="1"/>
    </xf>
    <xf numFmtId="0" fontId="6" fillId="24" borderId="94" xfId="3" applyFont="1" applyFill="1" applyBorder="1" applyAlignment="1" applyProtection="1">
      <alignment horizontal="center" vertical="center"/>
    </xf>
    <xf numFmtId="0" fontId="31" fillId="23" borderId="95" xfId="0" applyFont="1" applyFill="1" applyBorder="1" applyAlignment="1" applyProtection="1">
      <alignment horizontal="center" vertical="center" wrapText="1"/>
    </xf>
    <xf numFmtId="0" fontId="31" fillId="23" borderId="96" xfId="0" applyFont="1" applyFill="1" applyBorder="1" applyAlignment="1" applyProtection="1">
      <alignment horizontal="center" vertical="center"/>
    </xf>
    <xf numFmtId="0" fontId="31" fillId="23" borderId="97" xfId="0" applyFont="1" applyFill="1" applyBorder="1" applyAlignment="1" applyProtection="1">
      <alignment horizontal="center" vertical="center"/>
    </xf>
    <xf numFmtId="0" fontId="6" fillId="24" borderId="4" xfId="3" applyFont="1" applyFill="1" applyBorder="1" applyAlignment="1" applyProtection="1">
      <alignment horizontal="center" vertical="center"/>
    </xf>
    <xf numFmtId="0" fontId="6" fillId="24" borderId="64" xfId="3" applyFont="1" applyFill="1" applyBorder="1" applyAlignment="1" applyProtection="1">
      <alignment horizontal="center" vertical="center"/>
    </xf>
    <xf numFmtId="0" fontId="14" fillId="0" borderId="30" xfId="19" applyFont="1" applyBorder="1" applyAlignment="1">
      <alignment horizontal="justify" vertical="center" wrapText="1"/>
    </xf>
    <xf numFmtId="0" fontId="14" fillId="0" borderId="0" xfId="19" applyFont="1" applyBorder="1" applyAlignment="1">
      <alignment horizontal="justify" vertical="center" wrapText="1"/>
    </xf>
    <xf numFmtId="0" fontId="14" fillId="0" borderId="31" xfId="19" applyFont="1" applyBorder="1" applyAlignment="1">
      <alignment horizontal="justify" vertical="center" wrapText="1"/>
    </xf>
    <xf numFmtId="0" fontId="14" fillId="0" borderId="30" xfId="19" applyFont="1" applyBorder="1" applyAlignment="1">
      <alignment horizontal="justify" wrapText="1"/>
    </xf>
    <xf numFmtId="0" fontId="14" fillId="0" borderId="0" xfId="19" applyFont="1" applyBorder="1" applyAlignment="1">
      <alignment horizontal="justify" wrapText="1"/>
    </xf>
    <xf numFmtId="0" fontId="14" fillId="0" borderId="31" xfId="19" applyFont="1" applyBorder="1" applyAlignment="1">
      <alignment horizontal="justify" wrapText="1"/>
    </xf>
    <xf numFmtId="0" fontId="18" fillId="0" borderId="0" xfId="19" applyFont="1" applyBorder="1" applyAlignment="1">
      <alignment horizontal="right"/>
    </xf>
    <xf numFmtId="0" fontId="18" fillId="0" borderId="31" xfId="19" applyFont="1" applyBorder="1" applyAlignment="1">
      <alignment horizontal="right"/>
    </xf>
    <xf numFmtId="0" fontId="18" fillId="0" borderId="42" xfId="19" applyFont="1" applyBorder="1" applyAlignment="1">
      <alignment horizontal="right"/>
    </xf>
    <xf numFmtId="0" fontId="18" fillId="0" borderId="61" xfId="19" applyFont="1" applyBorder="1" applyAlignment="1">
      <alignment horizontal="right"/>
    </xf>
    <xf numFmtId="0" fontId="11" fillId="18" borderId="46" xfId="19" applyFont="1" applyFill="1" applyBorder="1" applyAlignment="1"/>
    <xf numFmtId="0" fontId="11" fillId="18" borderId="33" xfId="19" applyFont="1" applyFill="1" applyBorder="1" applyAlignment="1"/>
    <xf numFmtId="43" fontId="11" fillId="18" borderId="49" xfId="21" applyFont="1" applyFill="1" applyBorder="1" applyAlignment="1">
      <alignment horizontal="center"/>
    </xf>
    <xf numFmtId="43" fontId="11" fillId="18" borderId="47" xfId="21" applyFont="1" applyFill="1" applyBorder="1" applyAlignment="1">
      <alignment horizontal="center"/>
    </xf>
    <xf numFmtId="43" fontId="11" fillId="18" borderId="51" xfId="21" applyFont="1" applyFill="1" applyBorder="1" applyAlignment="1">
      <alignment horizontal="center"/>
    </xf>
    <xf numFmtId="43" fontId="11" fillId="18" borderId="40" xfId="21" applyFont="1" applyFill="1" applyBorder="1" applyAlignment="1">
      <alignment horizontal="center"/>
    </xf>
    <xf numFmtId="0" fontId="13" fillId="18" borderId="54" xfId="19" applyFont="1" applyFill="1" applyBorder="1" applyAlignment="1">
      <alignment horizontal="right"/>
    </xf>
    <xf numFmtId="0" fontId="13" fillId="18" borderId="55" xfId="19" applyFont="1" applyFill="1" applyBorder="1" applyAlignment="1">
      <alignment horizontal="right"/>
    </xf>
    <xf numFmtId="0" fontId="13" fillId="18" borderId="56" xfId="19" applyFont="1" applyFill="1" applyBorder="1" applyAlignment="1">
      <alignment horizontal="right"/>
    </xf>
    <xf numFmtId="0" fontId="11" fillId="18" borderId="25" xfId="19" applyFont="1" applyFill="1" applyBorder="1" applyAlignment="1"/>
    <xf numFmtId="0" fontId="11" fillId="18" borderId="26" xfId="19" applyFont="1" applyFill="1" applyBorder="1" applyAlignment="1"/>
    <xf numFmtId="0" fontId="11" fillId="18" borderId="51" xfId="19" applyFont="1" applyFill="1" applyBorder="1" applyAlignment="1">
      <alignment horizontal="center"/>
    </xf>
    <xf numFmtId="0" fontId="11" fillId="18" borderId="40" xfId="19" applyFont="1" applyFill="1" applyBorder="1" applyAlignment="1">
      <alignment horizontal="center"/>
    </xf>
    <xf numFmtId="0" fontId="13" fillId="18" borderId="35" xfId="19" applyFont="1" applyFill="1" applyBorder="1" applyAlignment="1">
      <alignment horizontal="center"/>
    </xf>
    <xf numFmtId="0" fontId="13" fillId="18" borderId="36" xfId="19" applyFont="1" applyFill="1" applyBorder="1" applyAlignment="1">
      <alignment horizontal="center"/>
    </xf>
    <xf numFmtId="0" fontId="13" fillId="18" borderId="44" xfId="19" applyFont="1" applyFill="1" applyBorder="1" applyAlignment="1">
      <alignment horizontal="center" wrapText="1"/>
    </xf>
    <xf numFmtId="0" fontId="13" fillId="18" borderId="37" xfId="19" applyFont="1" applyFill="1" applyBorder="1" applyAlignment="1">
      <alignment horizontal="center" wrapText="1"/>
    </xf>
    <xf numFmtId="0" fontId="11" fillId="18" borderId="49" xfId="19" applyFont="1" applyFill="1" applyBorder="1" applyAlignment="1">
      <alignment horizontal="center"/>
    </xf>
    <xf numFmtId="0" fontId="11" fillId="18" borderId="47" xfId="19" applyFont="1" applyFill="1" applyBorder="1" applyAlignment="1">
      <alignment horizontal="center"/>
    </xf>
    <xf numFmtId="0" fontId="11" fillId="18" borderId="47" xfId="19" applyFont="1" applyFill="1" applyBorder="1" applyAlignment="1"/>
    <xf numFmtId="0" fontId="11" fillId="18" borderId="40" xfId="19" applyFont="1" applyFill="1" applyBorder="1" applyAlignment="1"/>
    <xf numFmtId="0" fontId="13" fillId="18" borderId="35" xfId="19" applyFont="1" applyFill="1" applyBorder="1" applyAlignment="1">
      <alignment horizontal="center" vertical="center"/>
    </xf>
    <xf numFmtId="0" fontId="13" fillId="18" borderId="36" xfId="19" applyFont="1" applyFill="1" applyBorder="1" applyAlignment="1">
      <alignment horizontal="center" vertical="center"/>
    </xf>
    <xf numFmtId="0" fontId="13" fillId="18" borderId="37" xfId="19" applyFont="1" applyFill="1" applyBorder="1" applyAlignment="1">
      <alignment horizontal="center" vertical="center"/>
    </xf>
    <xf numFmtId="0" fontId="13" fillId="18" borderId="44" xfId="19" applyFont="1" applyFill="1" applyBorder="1" applyAlignment="1">
      <alignment horizontal="center" vertical="center"/>
    </xf>
    <xf numFmtId="0" fontId="13" fillId="18" borderId="59" xfId="19" applyFont="1" applyFill="1" applyBorder="1" applyAlignment="1">
      <alignment horizontal="right"/>
    </xf>
    <xf numFmtId="0" fontId="13" fillId="18" borderId="42" xfId="19" applyFont="1" applyFill="1" applyBorder="1" applyAlignment="1">
      <alignment horizontal="right"/>
    </xf>
    <xf numFmtId="0" fontId="13" fillId="18" borderId="61" xfId="19" applyFont="1" applyFill="1" applyBorder="1" applyAlignment="1">
      <alignment horizontal="right"/>
    </xf>
    <xf numFmtId="0" fontId="13" fillId="18" borderId="44" xfId="19" applyFont="1" applyFill="1" applyBorder="1" applyAlignment="1">
      <alignment horizontal="center" vertical="center" wrapText="1"/>
    </xf>
    <xf numFmtId="0" fontId="13" fillId="18" borderId="37" xfId="19" applyFont="1" applyFill="1" applyBorder="1" applyAlignment="1">
      <alignment horizontal="center" vertical="center" wrapText="1"/>
    </xf>
    <xf numFmtId="0" fontId="11" fillId="18" borderId="25" xfId="19" applyFont="1" applyFill="1" applyBorder="1" applyAlignment="1">
      <alignment horizontal="center"/>
    </xf>
    <xf numFmtId="0" fontId="11" fillId="18" borderId="26" xfId="19" applyFont="1" applyFill="1" applyBorder="1" applyAlignment="1">
      <alignment horizontal="center"/>
    </xf>
    <xf numFmtId="0" fontId="11" fillId="18" borderId="51" xfId="19" applyFont="1" applyFill="1" applyBorder="1" applyAlignment="1"/>
    <xf numFmtId="0" fontId="13" fillId="18" borderId="37" xfId="19" applyFont="1" applyFill="1" applyBorder="1" applyAlignment="1">
      <alignment horizontal="center"/>
    </xf>
    <xf numFmtId="0" fontId="13" fillId="18" borderId="44" xfId="19" applyFont="1" applyFill="1" applyBorder="1" applyAlignment="1">
      <alignment horizontal="center"/>
    </xf>
    <xf numFmtId="0" fontId="8" fillId="18" borderId="25" xfId="19" applyFont="1" applyFill="1" applyBorder="1" applyAlignment="1">
      <alignment horizontal="center"/>
    </xf>
    <xf numFmtId="0" fontId="8" fillId="18" borderId="27" xfId="19" applyFont="1" applyFill="1" applyBorder="1" applyAlignment="1">
      <alignment horizontal="center"/>
    </xf>
    <xf numFmtId="0" fontId="13" fillId="18" borderId="16" xfId="19" applyFont="1" applyFill="1" applyBorder="1" applyAlignment="1">
      <alignment horizontal="center"/>
    </xf>
    <xf numFmtId="0" fontId="13" fillId="18" borderId="43" xfId="19" applyFont="1" applyFill="1" applyBorder="1" applyAlignment="1">
      <alignment horizontal="center"/>
    </xf>
    <xf numFmtId="0" fontId="11" fillId="18" borderId="46" xfId="19" applyFont="1" applyFill="1" applyBorder="1" applyAlignment="1">
      <alignment horizontal="center"/>
    </xf>
    <xf numFmtId="0" fontId="11" fillId="18" borderId="33" xfId="19" applyFont="1" applyFill="1" applyBorder="1" applyAlignment="1">
      <alignment horizontal="center"/>
    </xf>
    <xf numFmtId="0" fontId="11" fillId="18" borderId="49" xfId="19" applyFont="1" applyFill="1" applyBorder="1" applyAlignment="1"/>
    <xf numFmtId="0" fontId="11" fillId="0" borderId="42" xfId="19" applyFont="1" applyBorder="1" applyAlignment="1">
      <alignment horizontal="center"/>
    </xf>
    <xf numFmtId="0" fontId="11" fillId="0" borderId="61" xfId="19" applyFont="1" applyBorder="1" applyAlignment="1">
      <alignment horizontal="center"/>
    </xf>
    <xf numFmtId="0" fontId="15" fillId="0" borderId="21" xfId="19" applyFont="1" applyBorder="1" applyAlignment="1">
      <alignment horizontal="center" vertical="top"/>
    </xf>
    <xf numFmtId="0" fontId="42" fillId="0" borderId="109" xfId="19" applyFont="1" applyFill="1" applyBorder="1" applyAlignment="1" applyProtection="1">
      <alignment horizontal="center"/>
      <protection locked="0"/>
    </xf>
    <xf numFmtId="0" fontId="42" fillId="0" borderId="15" xfId="19" applyFont="1" applyFill="1" applyBorder="1" applyAlignment="1" applyProtection="1">
      <alignment horizontal="center"/>
      <protection locked="0"/>
    </xf>
    <xf numFmtId="0" fontId="42" fillId="0" borderId="29" xfId="19" applyFont="1" applyFill="1" applyBorder="1" applyAlignment="1" applyProtection="1">
      <alignment horizontal="center"/>
      <protection locked="0"/>
    </xf>
    <xf numFmtId="0" fontId="14" fillId="18" borderId="35" xfId="19" applyFont="1" applyFill="1" applyBorder="1" applyAlignment="1">
      <alignment horizontal="center" vertical="center" wrapText="1"/>
    </xf>
    <xf numFmtId="0" fontId="8" fillId="18" borderId="36" xfId="19" applyFont="1" applyFill="1" applyBorder="1" applyAlignment="1">
      <alignment horizontal="center" vertical="center" wrapText="1"/>
    </xf>
    <xf numFmtId="0" fontId="8" fillId="18" borderId="38" xfId="19" applyFont="1" applyFill="1" applyBorder="1" applyAlignment="1">
      <alignment horizontal="center" vertical="center" wrapText="1"/>
    </xf>
    <xf numFmtId="0" fontId="14" fillId="18" borderId="35" xfId="19" applyFont="1" applyFill="1" applyBorder="1" applyAlignment="1">
      <alignment horizontal="center" vertical="center"/>
    </xf>
    <xf numFmtId="0" fontId="14" fillId="18" borderId="38" xfId="19" applyFont="1" applyFill="1" applyBorder="1" applyAlignment="1">
      <alignment horizontal="center" vertical="center"/>
    </xf>
    <xf numFmtId="0" fontId="11" fillId="18" borderId="11" xfId="6" applyFont="1" applyFill="1" applyBorder="1" applyAlignment="1">
      <alignment horizontal="left" vertical="center"/>
    </xf>
    <xf numFmtId="0" fontId="11" fillId="18" borderId="15" xfId="6" applyFont="1" applyFill="1" applyBorder="1" applyAlignment="1">
      <alignment horizontal="left" vertical="center"/>
    </xf>
    <xf numFmtId="0" fontId="14" fillId="18" borderId="13" xfId="19" applyFont="1" applyFill="1" applyBorder="1" applyAlignment="1">
      <alignment horizontal="center"/>
    </xf>
    <xf numFmtId="0" fontId="14" fillId="18" borderId="0" xfId="19" applyFont="1" applyFill="1" applyBorder="1" applyAlignment="1">
      <alignment horizontal="center"/>
    </xf>
    <xf numFmtId="0" fontId="14" fillId="18" borderId="14" xfId="19" applyFont="1" applyFill="1" applyBorder="1" applyAlignment="1">
      <alignment horizontal="center"/>
    </xf>
    <xf numFmtId="0" fontId="11" fillId="18" borderId="19" xfId="6" applyFont="1" applyFill="1" applyBorder="1" applyAlignment="1">
      <alignment horizontal="left" vertical="center"/>
    </xf>
    <xf numFmtId="0" fontId="11" fillId="18" borderId="52" xfId="6" applyFont="1" applyFill="1" applyBorder="1" applyAlignment="1">
      <alignment horizontal="left" vertical="center"/>
    </xf>
    <xf numFmtId="0" fontId="11" fillId="18" borderId="103" xfId="6" applyFont="1" applyFill="1" applyBorder="1" applyAlignment="1">
      <alignment horizontal="center" vertical="center"/>
    </xf>
    <xf numFmtId="0" fontId="11" fillId="18" borderId="9" xfId="6" applyFont="1" applyFill="1" applyBorder="1" applyAlignment="1">
      <alignment horizontal="center" vertical="center"/>
    </xf>
    <xf numFmtId="0" fontId="11" fillId="18" borderId="12" xfId="6" applyFont="1" applyFill="1" applyBorder="1" applyAlignment="1">
      <alignment horizontal="center" vertical="center"/>
    </xf>
    <xf numFmtId="0" fontId="11" fillId="18" borderId="16" xfId="6" applyFont="1" applyFill="1" applyBorder="1" applyAlignment="1">
      <alignment horizontal="center" vertical="center"/>
    </xf>
    <xf numFmtId="0" fontId="11" fillId="18" borderId="17" xfId="6" applyFont="1" applyFill="1" applyBorder="1" applyAlignment="1">
      <alignment horizontal="center" vertical="center"/>
    </xf>
    <xf numFmtId="0" fontId="11" fillId="18" borderId="18" xfId="6" applyFont="1" applyFill="1" applyBorder="1" applyAlignment="1">
      <alignment horizontal="center" vertical="center"/>
    </xf>
    <xf numFmtId="0" fontId="12" fillId="18" borderId="13" xfId="19" applyFont="1" applyFill="1" applyBorder="1" applyAlignment="1">
      <alignment horizontal="center"/>
    </xf>
    <xf numFmtId="0" fontId="12" fillId="18" borderId="0" xfId="19" applyFont="1" applyFill="1" applyBorder="1" applyAlignment="1">
      <alignment horizontal="center"/>
    </xf>
    <xf numFmtId="0" fontId="12" fillId="18" borderId="14" xfId="19" applyFont="1" applyFill="1" applyBorder="1" applyAlignment="1">
      <alignment horizontal="center"/>
    </xf>
    <xf numFmtId="0" fontId="13" fillId="18" borderId="13" xfId="19" applyFont="1" applyFill="1" applyBorder="1" applyAlignment="1">
      <alignment horizontal="center"/>
    </xf>
    <xf numFmtId="0" fontId="13" fillId="18" borderId="0" xfId="19" applyFont="1" applyFill="1" applyBorder="1" applyAlignment="1">
      <alignment horizontal="center"/>
    </xf>
    <xf numFmtId="0" fontId="13" fillId="18" borderId="14" xfId="19" applyFont="1" applyFill="1" applyBorder="1" applyAlignment="1">
      <alignment horizontal="center"/>
    </xf>
    <xf numFmtId="0" fontId="11" fillId="18" borderId="23" xfId="19" applyFont="1" applyFill="1" applyBorder="1" applyAlignment="1">
      <alignment horizontal="left" vertical="center"/>
    </xf>
    <xf numFmtId="0" fontId="11" fillId="18" borderId="20" xfId="6" applyFont="1" applyFill="1" applyBorder="1" applyAlignment="1">
      <alignment horizontal="center" vertical="center"/>
    </xf>
    <xf numFmtId="0" fontId="11" fillId="18" borderId="21" xfId="6" applyFont="1" applyFill="1" applyBorder="1" applyAlignment="1">
      <alignment horizontal="center" vertical="center"/>
    </xf>
    <xf numFmtId="0" fontId="11" fillId="18" borderId="22" xfId="6" applyFont="1" applyFill="1" applyBorder="1" applyAlignment="1">
      <alignment horizontal="center" vertical="center"/>
    </xf>
    <xf numFmtId="0" fontId="11" fillId="18" borderId="16" xfId="19" applyFont="1" applyFill="1" applyBorder="1" applyAlignment="1">
      <alignment horizontal="center" vertical="center"/>
    </xf>
    <xf numFmtId="0" fontId="11" fillId="18" borderId="17" xfId="19" applyFont="1" applyFill="1" applyBorder="1" applyAlignment="1">
      <alignment horizontal="center" vertical="center"/>
    </xf>
    <xf numFmtId="0" fontId="11" fillId="18" borderId="18" xfId="19" applyFont="1" applyFill="1" applyBorder="1" applyAlignment="1">
      <alignment horizontal="center" vertical="center"/>
    </xf>
    <xf numFmtId="0" fontId="11" fillId="18" borderId="19" xfId="6" applyFont="1" applyFill="1" applyBorder="1" applyAlignment="1">
      <alignment horizontal="center" vertical="center"/>
    </xf>
    <xf numFmtId="0" fontId="11" fillId="18" borderId="52" xfId="6" applyFont="1" applyFill="1" applyBorder="1" applyAlignment="1">
      <alignment horizontal="center" vertical="center"/>
    </xf>
    <xf numFmtId="0" fontId="11" fillId="18" borderId="105" xfId="6" applyFont="1" applyFill="1" applyBorder="1" applyAlignment="1">
      <alignment horizontal="center" vertical="center"/>
    </xf>
    <xf numFmtId="0" fontId="11" fillId="18" borderId="53" xfId="6" applyFont="1" applyFill="1" applyBorder="1" applyAlignment="1">
      <alignment horizontal="center" vertical="center"/>
    </xf>
    <xf numFmtId="0" fontId="8" fillId="0" borderId="17" xfId="19" applyFont="1" applyBorder="1" applyAlignment="1">
      <alignment horizontal="center"/>
    </xf>
    <xf numFmtId="0" fontId="14" fillId="0" borderId="30" xfId="19" applyFont="1" applyFill="1" applyBorder="1" applyAlignment="1">
      <alignment horizontal="right" vertical="center"/>
    </xf>
    <xf numFmtId="0" fontId="14" fillId="0" borderId="0" xfId="19" applyFont="1" applyFill="1" applyBorder="1" applyAlignment="1">
      <alignment horizontal="right" vertical="center"/>
    </xf>
    <xf numFmtId="0" fontId="14" fillId="0" borderId="0" xfId="19" applyFont="1" applyFill="1" applyBorder="1" applyAlignment="1">
      <alignment horizontal="center" vertical="center"/>
    </xf>
    <xf numFmtId="0" fontId="8" fillId="0" borderId="102" xfId="19" applyFont="1" applyBorder="1" applyAlignment="1">
      <alignment horizontal="center"/>
    </xf>
    <xf numFmtId="0" fontId="8" fillId="0" borderId="104" xfId="19" applyFont="1" applyBorder="1" applyAlignment="1">
      <alignment horizontal="center"/>
    </xf>
    <xf numFmtId="0" fontId="8" fillId="0" borderId="106" xfId="19" applyFont="1" applyBorder="1" applyAlignment="1">
      <alignment horizontal="center"/>
    </xf>
    <xf numFmtId="0" fontId="9" fillId="18" borderId="103" xfId="19" applyFont="1" applyFill="1" applyBorder="1" applyAlignment="1">
      <alignment horizontal="center"/>
    </xf>
    <xf numFmtId="0" fontId="9" fillId="18" borderId="9" xfId="19" applyFont="1" applyFill="1" applyBorder="1" applyAlignment="1">
      <alignment horizontal="center"/>
    </xf>
    <xf numFmtId="0" fontId="9" fillId="18" borderId="10" xfId="19" applyFont="1" applyFill="1" applyBorder="1" applyAlignment="1">
      <alignment horizontal="center"/>
    </xf>
    <xf numFmtId="0" fontId="14" fillId="18" borderId="107" xfId="19" applyFont="1" applyFill="1" applyBorder="1" applyAlignment="1">
      <alignment horizontal="center"/>
    </xf>
    <xf numFmtId="0" fontId="14" fillId="18" borderId="42" xfId="19" applyFont="1" applyFill="1" applyBorder="1" applyAlignment="1">
      <alignment horizontal="center"/>
    </xf>
    <xf numFmtId="0" fontId="14" fillId="18" borderId="108" xfId="19" applyFont="1" applyFill="1" applyBorder="1" applyAlignment="1">
      <alignment horizontal="center"/>
    </xf>
    <xf numFmtId="0" fontId="14" fillId="10" borderId="35" xfId="0" applyFont="1" applyFill="1" applyBorder="1" applyAlignment="1">
      <alignment horizontal="center" vertical="center"/>
    </xf>
    <xf numFmtId="0" fontId="14" fillId="10" borderId="36" xfId="0" applyFont="1" applyFill="1" applyBorder="1" applyAlignment="1">
      <alignment horizontal="center" vertical="center"/>
    </xf>
    <xf numFmtId="0" fontId="14" fillId="10" borderId="37" xfId="0" applyFont="1" applyFill="1" applyBorder="1" applyAlignment="1">
      <alignment horizontal="center" vertical="center"/>
    </xf>
    <xf numFmtId="0" fontId="8" fillId="0" borderId="0" xfId="0" applyFont="1" applyFill="1" applyBorder="1" applyAlignment="1">
      <alignment horizontal="right"/>
    </xf>
    <xf numFmtId="0" fontId="8" fillId="0" borderId="31" xfId="0" applyFont="1" applyFill="1" applyBorder="1" applyAlignment="1">
      <alignment horizontal="right"/>
    </xf>
    <xf numFmtId="0" fontId="8" fillId="0" borderId="42" xfId="0" applyFont="1" applyFill="1" applyBorder="1" applyAlignment="1">
      <alignment horizontal="right"/>
    </xf>
    <xf numFmtId="0" fontId="8" fillId="0" borderId="61" xfId="0" applyFont="1" applyFill="1" applyBorder="1" applyAlignment="1">
      <alignment horizontal="right"/>
    </xf>
    <xf numFmtId="0" fontId="14" fillId="9" borderId="35" xfId="0" applyFont="1" applyFill="1" applyBorder="1" applyAlignment="1">
      <alignment horizontal="center"/>
    </xf>
    <xf numFmtId="0" fontId="14" fillId="9" borderId="36" xfId="0" applyFont="1" applyFill="1" applyBorder="1" applyAlignment="1">
      <alignment horizontal="center"/>
    </xf>
    <xf numFmtId="0" fontId="14" fillId="9" borderId="37" xfId="0" applyFont="1" applyFill="1" applyBorder="1" applyAlignment="1">
      <alignment horizontal="center"/>
    </xf>
    <xf numFmtId="0" fontId="14" fillId="9" borderId="16" xfId="0" applyFont="1" applyFill="1" applyBorder="1" applyAlignment="1">
      <alignment horizontal="center"/>
    </xf>
    <xf numFmtId="0" fontId="14" fillId="9" borderId="43" xfId="0" applyFont="1" applyFill="1" applyBorder="1" applyAlignment="1">
      <alignment horizontal="center"/>
    </xf>
    <xf numFmtId="0" fontId="14" fillId="9" borderId="44" xfId="0" applyFont="1" applyFill="1" applyBorder="1" applyAlignment="1">
      <alignment horizontal="center"/>
    </xf>
    <xf numFmtId="0" fontId="8" fillId="7" borderId="25" xfId="0" applyFont="1" applyFill="1" applyBorder="1" applyAlignment="1"/>
    <xf numFmtId="0" fontId="8" fillId="7" borderId="26" xfId="0" applyFont="1" applyFill="1" applyBorder="1" applyAlignment="1"/>
    <xf numFmtId="2" fontId="8" fillId="7" borderId="51" xfId="0" applyNumberFormat="1" applyFont="1" applyFill="1" applyBorder="1" applyAlignment="1">
      <alignment horizontal="right"/>
    </xf>
    <xf numFmtId="2" fontId="8" fillId="7" borderId="40" xfId="0" applyNumberFormat="1" applyFont="1" applyFill="1" applyBorder="1" applyAlignment="1">
      <alignment horizontal="right"/>
    </xf>
    <xf numFmtId="0" fontId="14" fillId="10" borderId="35" xfId="0" applyFont="1" applyFill="1" applyBorder="1" applyAlignment="1">
      <alignment horizontal="center"/>
    </xf>
    <xf numFmtId="0" fontId="14" fillId="10" borderId="36" xfId="0" applyFont="1" applyFill="1" applyBorder="1" applyAlignment="1">
      <alignment horizontal="center"/>
    </xf>
    <xf numFmtId="0" fontId="14" fillId="10" borderId="37" xfId="0" applyFont="1" applyFill="1" applyBorder="1" applyAlignment="1">
      <alignment horizontal="center"/>
    </xf>
    <xf numFmtId="0" fontId="14" fillId="10" borderId="44" xfId="0" applyFont="1" applyFill="1" applyBorder="1" applyAlignment="1">
      <alignment horizontal="center"/>
    </xf>
    <xf numFmtId="0" fontId="8" fillId="7" borderId="46" xfId="0" applyFont="1" applyFill="1" applyBorder="1" applyAlignment="1"/>
    <xf numFmtId="0" fontId="8" fillId="7" borderId="33" xfId="0" applyFont="1" applyFill="1" applyBorder="1" applyAlignment="1"/>
    <xf numFmtId="0" fontId="8" fillId="7" borderId="47" xfId="0" applyFont="1" applyFill="1" applyBorder="1" applyAlignment="1"/>
    <xf numFmtId="0" fontId="8" fillId="7" borderId="49" xfId="0" applyFont="1" applyFill="1" applyBorder="1" applyAlignment="1">
      <alignment horizontal="center"/>
    </xf>
    <xf numFmtId="0" fontId="8" fillId="7" borderId="47" xfId="0" applyFont="1" applyFill="1" applyBorder="1" applyAlignment="1">
      <alignment horizontal="center"/>
    </xf>
    <xf numFmtId="0" fontId="14" fillId="7" borderId="54" xfId="0" applyFont="1" applyFill="1" applyBorder="1" applyAlignment="1">
      <alignment horizontal="right"/>
    </xf>
    <xf numFmtId="0" fontId="14" fillId="7" borderId="55" xfId="0" applyFont="1" applyFill="1" applyBorder="1" applyAlignment="1">
      <alignment horizontal="right"/>
    </xf>
    <xf numFmtId="0" fontId="14" fillId="7" borderId="56" xfId="0" applyFont="1" applyFill="1" applyBorder="1" applyAlignment="1">
      <alignment horizontal="right"/>
    </xf>
    <xf numFmtId="0" fontId="14" fillId="10" borderId="44" xfId="0" applyFont="1" applyFill="1" applyBorder="1" applyAlignment="1">
      <alignment horizontal="center" vertical="center"/>
    </xf>
    <xf numFmtId="168" fontId="8" fillId="7" borderId="49" xfId="0" applyNumberFormat="1" applyFont="1" applyFill="1" applyBorder="1" applyAlignment="1">
      <alignment horizontal="right"/>
    </xf>
    <xf numFmtId="168" fontId="8" fillId="7" borderId="47" xfId="0" applyNumberFormat="1" applyFont="1" applyFill="1" applyBorder="1" applyAlignment="1">
      <alignment horizontal="right"/>
    </xf>
    <xf numFmtId="0" fontId="14" fillId="7" borderId="59" xfId="0" applyFont="1" applyFill="1" applyBorder="1" applyAlignment="1">
      <alignment horizontal="right"/>
    </xf>
    <xf numFmtId="0" fontId="14" fillId="7" borderId="42" xfId="0" applyFont="1" applyFill="1" applyBorder="1" applyAlignment="1">
      <alignment horizontal="right"/>
    </xf>
    <xf numFmtId="0" fontId="14" fillId="7" borderId="61" xfId="0" applyFont="1" applyFill="1" applyBorder="1" applyAlignment="1">
      <alignment horizontal="right"/>
    </xf>
    <xf numFmtId="0" fontId="14" fillId="9" borderId="35" xfId="0" applyFont="1" applyFill="1" applyBorder="1" applyAlignment="1">
      <alignment horizontal="center" vertical="center" wrapText="1"/>
    </xf>
    <xf numFmtId="0" fontId="14" fillId="9" borderId="36" xfId="0" applyFont="1" applyFill="1" applyBorder="1" applyAlignment="1">
      <alignment horizontal="center" vertical="center" wrapText="1"/>
    </xf>
    <xf numFmtId="0" fontId="14" fillId="9" borderId="36" xfId="0" applyFont="1" applyFill="1" applyBorder="1" applyAlignment="1">
      <alignment horizontal="center" vertical="center"/>
    </xf>
    <xf numFmtId="0" fontId="14" fillId="9" borderId="38" xfId="0" applyFont="1" applyFill="1" applyBorder="1" applyAlignment="1">
      <alignment horizontal="center" vertical="center"/>
    </xf>
    <xf numFmtId="0" fontId="8" fillId="7" borderId="46" xfId="0" applyFont="1" applyFill="1" applyBorder="1" applyAlignment="1">
      <alignment horizontal="left"/>
    </xf>
    <xf numFmtId="0" fontId="8" fillId="7" borderId="33" xfId="0" applyFont="1" applyFill="1" applyBorder="1" applyAlignment="1">
      <alignment horizontal="left"/>
    </xf>
    <xf numFmtId="0" fontId="8" fillId="7" borderId="47" xfId="0" applyFont="1" applyFill="1" applyBorder="1" applyAlignment="1">
      <alignment horizontal="left"/>
    </xf>
    <xf numFmtId="0" fontId="8" fillId="7" borderId="49" xfId="0" applyFont="1" applyFill="1" applyBorder="1" applyAlignment="1"/>
    <xf numFmtId="165" fontId="8" fillId="7" borderId="49" xfId="0" applyNumberFormat="1" applyFont="1" applyFill="1" applyBorder="1" applyAlignment="1">
      <alignment horizontal="right"/>
    </xf>
    <xf numFmtId="165" fontId="8" fillId="7" borderId="47" xfId="0" applyNumberFormat="1" applyFont="1" applyFill="1" applyBorder="1" applyAlignment="1">
      <alignment horizontal="right"/>
    </xf>
    <xf numFmtId="0" fontId="8" fillId="7" borderId="21" xfId="0" applyFont="1" applyFill="1" applyBorder="1" applyAlignment="1">
      <alignment horizontal="left"/>
    </xf>
    <xf numFmtId="0" fontId="8" fillId="0" borderId="46" xfId="7" applyFont="1" applyFill="1" applyBorder="1" applyAlignment="1">
      <alignment horizontal="left"/>
    </xf>
    <xf numFmtId="0" fontId="8" fillId="0" borderId="33" xfId="0" applyFont="1" applyFill="1" applyBorder="1"/>
    <xf numFmtId="0" fontId="8" fillId="7" borderId="51" xfId="0" applyFont="1" applyFill="1" applyBorder="1" applyAlignment="1"/>
    <xf numFmtId="0" fontId="8" fillId="7" borderId="40" xfId="0" applyFont="1" applyFill="1" applyBorder="1" applyAlignment="1"/>
    <xf numFmtId="9" fontId="8" fillId="7" borderId="51" xfId="0" applyNumberFormat="1" applyFont="1" applyFill="1" applyBorder="1" applyAlignment="1">
      <alignment horizontal="center"/>
    </xf>
    <xf numFmtId="0" fontId="8" fillId="7" borderId="40" xfId="0" applyFont="1" applyFill="1" applyBorder="1" applyAlignment="1">
      <alignment horizontal="center"/>
    </xf>
    <xf numFmtId="0" fontId="14" fillId="11" borderId="35" xfId="0" applyFont="1" applyFill="1" applyBorder="1" applyAlignment="1">
      <alignment horizontal="center" vertical="center"/>
    </xf>
    <xf numFmtId="0" fontId="14" fillId="11" borderId="36" xfId="0" applyFont="1" applyFill="1" applyBorder="1" applyAlignment="1">
      <alignment horizontal="center" vertical="center"/>
    </xf>
    <xf numFmtId="0" fontId="14" fillId="10" borderId="44" xfId="0" applyFont="1" applyFill="1" applyBorder="1" applyAlignment="1">
      <alignment horizontal="center" vertical="center" wrapText="1"/>
    </xf>
    <xf numFmtId="0" fontId="14" fillId="10" borderId="10" xfId="0" applyFont="1" applyFill="1" applyBorder="1" applyAlignment="1">
      <alignment horizontal="center" vertical="center" wrapText="1"/>
    </xf>
    <xf numFmtId="0" fontId="14" fillId="10" borderId="44" xfId="0" applyFont="1" applyFill="1" applyBorder="1" applyAlignment="1">
      <alignment horizontal="center" wrapText="1"/>
    </xf>
    <xf numFmtId="0" fontId="14" fillId="10" borderId="37" xfId="0" applyFont="1" applyFill="1" applyBorder="1" applyAlignment="1">
      <alignment horizontal="center" wrapText="1"/>
    </xf>
    <xf numFmtId="0" fontId="14" fillId="14" borderId="46" xfId="0" applyFont="1" applyFill="1" applyBorder="1" applyAlignment="1"/>
    <xf numFmtId="0" fontId="14" fillId="14" borderId="33" xfId="0" applyFont="1" applyFill="1" applyBorder="1" applyAlignment="1"/>
    <xf numFmtId="43" fontId="8" fillId="7" borderId="49" xfId="4" applyFont="1" applyFill="1" applyBorder="1" applyAlignment="1">
      <alignment horizontal="right"/>
    </xf>
    <xf numFmtId="43" fontId="8" fillId="7" borderId="47" xfId="4" applyFont="1" applyFill="1" applyBorder="1" applyAlignment="1">
      <alignment horizontal="right"/>
    </xf>
    <xf numFmtId="43" fontId="8" fillId="7" borderId="51" xfId="4" applyFont="1" applyFill="1" applyBorder="1" applyAlignment="1">
      <alignment horizontal="right"/>
    </xf>
    <xf numFmtId="43" fontId="8" fillId="7" borderId="40" xfId="4" applyFont="1" applyFill="1" applyBorder="1" applyAlignment="1">
      <alignment horizontal="right"/>
    </xf>
    <xf numFmtId="0" fontId="14" fillId="0" borderId="30" xfId="0" applyFont="1" applyFill="1" applyBorder="1" applyAlignment="1">
      <alignment horizontal="justify" vertical="center" wrapText="1"/>
    </xf>
    <xf numFmtId="0" fontId="14" fillId="0" borderId="0" xfId="0" applyFont="1" applyFill="1" applyBorder="1" applyAlignment="1">
      <alignment horizontal="justify" vertical="center" wrapText="1"/>
    </xf>
    <xf numFmtId="0" fontId="14" fillId="0" borderId="31" xfId="0" applyFont="1" applyFill="1" applyBorder="1" applyAlignment="1">
      <alignment horizontal="justify" vertical="center" wrapText="1"/>
    </xf>
    <xf numFmtId="0" fontId="14" fillId="0" borderId="30" xfId="0" applyFont="1" applyFill="1" applyBorder="1" applyAlignment="1">
      <alignment horizontal="justify" wrapText="1"/>
    </xf>
    <xf numFmtId="0" fontId="14" fillId="0" borderId="0" xfId="0" applyFont="1" applyFill="1" applyBorder="1" applyAlignment="1">
      <alignment horizontal="justify" wrapText="1"/>
    </xf>
    <xf numFmtId="0" fontId="14" fillId="0" borderId="31" xfId="0" applyFont="1" applyFill="1" applyBorder="1" applyAlignment="1">
      <alignment horizontal="justify" wrapText="1"/>
    </xf>
    <xf numFmtId="0" fontId="8" fillId="13" borderId="102" xfId="0" applyFont="1" applyFill="1" applyBorder="1" applyAlignment="1">
      <alignment horizontal="center"/>
    </xf>
    <xf numFmtId="0" fontId="8" fillId="13" borderId="104" xfId="0" applyFont="1" applyFill="1" applyBorder="1" applyAlignment="1">
      <alignment horizontal="center"/>
    </xf>
    <xf numFmtId="0" fontId="8" fillId="13" borderId="106" xfId="0" applyFont="1" applyFill="1" applyBorder="1" applyAlignment="1">
      <alignment horizontal="center"/>
    </xf>
    <xf numFmtId="0" fontId="8" fillId="12" borderId="19" xfId="6" applyFont="1" applyFill="1" applyBorder="1" applyAlignment="1">
      <alignment horizontal="left" vertical="center"/>
    </xf>
    <xf numFmtId="0" fontId="8" fillId="12" borderId="52" xfId="6" applyFont="1" applyFill="1" applyBorder="1" applyAlignment="1">
      <alignment horizontal="left" vertical="center"/>
    </xf>
    <xf numFmtId="0" fontId="8" fillId="12" borderId="19" xfId="6" applyFont="1" applyFill="1" applyBorder="1" applyAlignment="1">
      <alignment horizontal="center" vertical="center"/>
    </xf>
    <xf numFmtId="0" fontId="8" fillId="12" borderId="52" xfId="6" applyFont="1" applyFill="1" applyBorder="1" applyAlignment="1">
      <alignment horizontal="center" vertical="center"/>
    </xf>
    <xf numFmtId="0" fontId="8" fillId="12" borderId="105" xfId="6" applyFont="1" applyFill="1" applyBorder="1" applyAlignment="1">
      <alignment horizontal="center" vertical="center"/>
    </xf>
    <xf numFmtId="0" fontId="8" fillId="12" borderId="53" xfId="6" applyFont="1" applyFill="1" applyBorder="1" applyAlignment="1">
      <alignment horizontal="center" vertical="center"/>
    </xf>
    <xf numFmtId="0" fontId="14" fillId="12" borderId="107" xfId="0" applyFont="1" applyFill="1" applyBorder="1" applyAlignment="1">
      <alignment horizontal="center"/>
    </xf>
    <xf numFmtId="0" fontId="14" fillId="12" borderId="42" xfId="0" applyFont="1" applyFill="1" applyBorder="1" applyAlignment="1">
      <alignment horizontal="center"/>
    </xf>
    <xf numFmtId="0" fontId="14" fillId="12" borderId="108" xfId="0" applyFont="1" applyFill="1" applyBorder="1" applyAlignment="1">
      <alignment horizontal="center"/>
    </xf>
    <xf numFmtId="0" fontId="14" fillId="12" borderId="13" xfId="0" applyFont="1" applyFill="1" applyBorder="1" applyAlignment="1">
      <alignment horizontal="center"/>
    </xf>
    <xf numFmtId="0" fontId="14" fillId="12" borderId="0" xfId="0" applyFont="1" applyFill="1" applyBorder="1" applyAlignment="1">
      <alignment horizontal="center"/>
    </xf>
    <xf numFmtId="0" fontId="14" fillId="12" borderId="14" xfId="0" applyFont="1" applyFill="1" applyBorder="1" applyAlignment="1">
      <alignment horizontal="center"/>
    </xf>
    <xf numFmtId="0" fontId="14" fillId="12" borderId="103" xfId="0" applyFont="1" applyFill="1" applyBorder="1" applyAlignment="1">
      <alignment horizontal="center"/>
    </xf>
    <xf numFmtId="0" fontId="14" fillId="12" borderId="9" xfId="0" applyFont="1" applyFill="1" applyBorder="1" applyAlignment="1">
      <alignment horizontal="center"/>
    </xf>
    <xf numFmtId="0" fontId="14" fillId="12" borderId="10" xfId="0" applyFont="1" applyFill="1" applyBorder="1" applyAlignment="1">
      <alignment horizontal="center"/>
    </xf>
    <xf numFmtId="0" fontId="8" fillId="12" borderId="11" xfId="6" applyFont="1" applyFill="1" applyBorder="1" applyAlignment="1">
      <alignment horizontal="left" vertical="center"/>
    </xf>
    <xf numFmtId="0" fontId="8" fillId="12" borderId="15" xfId="6" applyFont="1" applyFill="1" applyBorder="1" applyAlignment="1">
      <alignment horizontal="left" vertical="center"/>
    </xf>
    <xf numFmtId="0" fontId="8" fillId="12" borderId="103" xfId="6" applyFont="1" applyFill="1" applyBorder="1" applyAlignment="1">
      <alignment horizontal="center" vertical="center"/>
    </xf>
    <xf numFmtId="0" fontId="8" fillId="12" borderId="9" xfId="6" applyFont="1" applyFill="1" applyBorder="1" applyAlignment="1">
      <alignment horizontal="center" vertical="center"/>
    </xf>
    <xf numFmtId="0" fontId="8" fillId="12" borderId="12" xfId="6" applyFont="1" applyFill="1" applyBorder="1" applyAlignment="1">
      <alignment horizontal="center" vertical="center"/>
    </xf>
    <xf numFmtId="0" fontId="8" fillId="12" borderId="16" xfId="6" applyFont="1" applyFill="1" applyBorder="1" applyAlignment="1">
      <alignment horizontal="center" vertical="center"/>
    </xf>
    <xf numFmtId="0" fontId="8" fillId="12" borderId="17" xfId="6" applyFont="1" applyFill="1" applyBorder="1" applyAlignment="1">
      <alignment horizontal="center" vertical="center"/>
    </xf>
    <xf numFmtId="0" fontId="8" fillId="12" borderId="18" xfId="6" applyFont="1" applyFill="1" applyBorder="1" applyAlignment="1">
      <alignment horizontal="center" vertical="center"/>
    </xf>
    <xf numFmtId="0" fontId="8" fillId="12" borderId="23" xfId="0" applyFont="1" applyFill="1" applyBorder="1" applyAlignment="1">
      <alignment horizontal="left" vertical="center"/>
    </xf>
    <xf numFmtId="0" fontId="8" fillId="13" borderId="17" xfId="0" applyFont="1" applyFill="1" applyBorder="1" applyAlignment="1">
      <alignment horizontal="center"/>
    </xf>
    <xf numFmtId="0" fontId="8" fillId="12" borderId="20" xfId="6" applyFont="1" applyFill="1" applyBorder="1" applyAlignment="1">
      <alignment horizontal="center" vertical="center"/>
    </xf>
    <xf numFmtId="0" fontId="8" fillId="12" borderId="21" xfId="6" applyFont="1" applyFill="1" applyBorder="1" applyAlignment="1">
      <alignment horizontal="center" vertical="center"/>
    </xf>
    <xf numFmtId="0" fontId="8" fillId="12" borderId="22" xfId="6" applyFont="1" applyFill="1" applyBorder="1" applyAlignment="1">
      <alignment horizontal="center" vertical="center"/>
    </xf>
    <xf numFmtId="0" fontId="8" fillId="12" borderId="16" xfId="0" applyFont="1" applyFill="1" applyBorder="1" applyAlignment="1">
      <alignment horizontal="center" vertical="center"/>
    </xf>
    <xf numFmtId="0" fontId="8" fillId="12" borderId="17" xfId="0" applyFont="1" applyFill="1" applyBorder="1" applyAlignment="1">
      <alignment horizontal="center" vertical="center"/>
    </xf>
    <xf numFmtId="0" fontId="8" fillId="12" borderId="18" xfId="0" applyFont="1" applyFill="1" applyBorder="1" applyAlignment="1">
      <alignment horizontal="center" vertical="center"/>
    </xf>
    <xf numFmtId="0" fontId="14" fillId="13" borderId="30" xfId="0" applyFont="1" applyFill="1" applyBorder="1" applyAlignment="1">
      <alignment horizontal="right" vertical="center"/>
    </xf>
    <xf numFmtId="0" fontId="14" fillId="13" borderId="0" xfId="0" applyFont="1" applyFill="1" applyBorder="1" applyAlignment="1">
      <alignment horizontal="right" vertical="center"/>
    </xf>
    <xf numFmtId="0" fontId="14" fillId="13" borderId="0" xfId="0" applyFont="1" applyFill="1" applyBorder="1" applyAlignment="1">
      <alignment horizontal="center" vertical="center"/>
    </xf>
    <xf numFmtId="0" fontId="8" fillId="0" borderId="0" xfId="0" applyFont="1" applyFill="1" applyBorder="1" applyAlignment="1">
      <alignment horizontal="center" vertical="top"/>
    </xf>
    <xf numFmtId="0" fontId="8" fillId="0" borderId="21" xfId="0" applyFont="1" applyFill="1" applyBorder="1" applyAlignment="1">
      <alignment horizontal="center" vertical="top"/>
    </xf>
    <xf numFmtId="0" fontId="8" fillId="13" borderId="42" xfId="0" applyFont="1" applyFill="1" applyBorder="1" applyAlignment="1">
      <alignment horizontal="center"/>
    </xf>
    <xf numFmtId="0" fontId="8" fillId="13" borderId="61" xfId="0" applyFont="1" applyFill="1" applyBorder="1" applyAlignment="1">
      <alignment horizontal="center"/>
    </xf>
    <xf numFmtId="0" fontId="14" fillId="11" borderId="109" xfId="0" applyFont="1" applyFill="1" applyBorder="1" applyAlignment="1" applyProtection="1">
      <alignment horizontal="center"/>
      <protection locked="0"/>
    </xf>
    <xf numFmtId="0" fontId="14" fillId="11" borderId="15" xfId="0" applyFont="1" applyFill="1" applyBorder="1" applyAlignment="1" applyProtection="1">
      <alignment horizontal="center"/>
      <protection locked="0"/>
    </xf>
    <xf numFmtId="0" fontId="14" fillId="11" borderId="29" xfId="0" applyFont="1" applyFill="1" applyBorder="1" applyAlignment="1" applyProtection="1">
      <alignment horizontal="center"/>
      <protection locked="0"/>
    </xf>
    <xf numFmtId="0" fontId="8" fillId="7" borderId="60" xfId="0" applyFont="1" applyFill="1" applyBorder="1" applyAlignment="1">
      <alignment horizontal="center"/>
    </xf>
    <xf numFmtId="0" fontId="8" fillId="26" borderId="102" xfId="0" applyFont="1" applyFill="1" applyBorder="1" applyAlignment="1">
      <alignment horizontal="center"/>
    </xf>
    <xf numFmtId="0" fontId="8" fillId="26" borderId="104" xfId="0" applyFont="1" applyFill="1" applyBorder="1" applyAlignment="1">
      <alignment horizontal="center"/>
    </xf>
    <xf numFmtId="0" fontId="8" fillId="26" borderId="106" xfId="0" applyFont="1" applyFill="1" applyBorder="1" applyAlignment="1">
      <alignment horizontal="center"/>
    </xf>
    <xf numFmtId="0" fontId="8" fillId="28" borderId="19" xfId="6" applyFont="1" applyFill="1" applyBorder="1" applyAlignment="1">
      <alignment horizontal="left" vertical="center"/>
    </xf>
    <xf numFmtId="0" fontId="8" fillId="28" borderId="52" xfId="6" applyFont="1" applyFill="1" applyBorder="1" applyAlignment="1">
      <alignment horizontal="left" vertical="center"/>
    </xf>
    <xf numFmtId="0" fontId="8" fillId="28" borderId="19" xfId="6" applyFont="1" applyFill="1" applyBorder="1" applyAlignment="1">
      <alignment horizontal="center" vertical="center"/>
    </xf>
    <xf numFmtId="0" fontId="8" fillId="28" borderId="52" xfId="6" applyFont="1" applyFill="1" applyBorder="1" applyAlignment="1">
      <alignment horizontal="center" vertical="center"/>
    </xf>
    <xf numFmtId="0" fontId="8" fillId="28" borderId="105" xfId="6" applyFont="1" applyFill="1" applyBorder="1" applyAlignment="1">
      <alignment horizontal="center" vertical="center"/>
    </xf>
    <xf numFmtId="0" fontId="8" fillId="28" borderId="53" xfId="6" applyFont="1" applyFill="1" applyBorder="1" applyAlignment="1">
      <alignment horizontal="center" vertical="center"/>
    </xf>
    <xf numFmtId="0" fontId="14" fillId="28" borderId="107" xfId="0" applyFont="1" applyFill="1" applyBorder="1" applyAlignment="1">
      <alignment horizontal="center"/>
    </xf>
    <xf numFmtId="0" fontId="14" fillId="28" borderId="42" xfId="0" applyFont="1" applyFill="1" applyBorder="1" applyAlignment="1">
      <alignment horizontal="center"/>
    </xf>
    <xf numFmtId="0" fontId="14" fillId="28" borderId="108" xfId="0" applyFont="1" applyFill="1" applyBorder="1" applyAlignment="1">
      <alignment horizontal="center"/>
    </xf>
    <xf numFmtId="0" fontId="14" fillId="28" borderId="103" xfId="0" applyFont="1" applyFill="1" applyBorder="1" applyAlignment="1">
      <alignment horizontal="center"/>
    </xf>
    <xf numFmtId="0" fontId="14" fillId="28" borderId="9" xfId="0" applyFont="1" applyFill="1" applyBorder="1" applyAlignment="1">
      <alignment horizontal="center"/>
    </xf>
    <xf numFmtId="0" fontId="14" fillId="28" borderId="10" xfId="0" applyFont="1" applyFill="1" applyBorder="1" applyAlignment="1">
      <alignment horizontal="center"/>
    </xf>
    <xf numFmtId="0" fontId="8" fillId="28" borderId="11" xfId="6" applyFont="1" applyFill="1" applyBorder="1" applyAlignment="1">
      <alignment horizontal="left" vertical="center"/>
    </xf>
    <xf numFmtId="0" fontId="8" fillId="28" borderId="15" xfId="6" applyFont="1" applyFill="1" applyBorder="1" applyAlignment="1">
      <alignment horizontal="left" vertical="center"/>
    </xf>
    <xf numFmtId="0" fontId="8" fillId="28" borderId="103" xfId="6" applyFont="1" applyFill="1" applyBorder="1" applyAlignment="1">
      <alignment horizontal="center" vertical="center"/>
    </xf>
    <xf numFmtId="0" fontId="8" fillId="28" borderId="9" xfId="6" applyFont="1" applyFill="1" applyBorder="1" applyAlignment="1">
      <alignment horizontal="center" vertical="center"/>
    </xf>
    <xf numFmtId="0" fontId="8" fillId="28" borderId="12" xfId="6" applyFont="1" applyFill="1" applyBorder="1" applyAlignment="1">
      <alignment horizontal="center" vertical="center"/>
    </xf>
    <xf numFmtId="0" fontId="8" fillId="28" borderId="16" xfId="6" applyFont="1" applyFill="1" applyBorder="1" applyAlignment="1">
      <alignment horizontal="center" vertical="center"/>
    </xf>
    <xf numFmtId="0" fontId="8" fillId="28" borderId="17" xfId="6" applyFont="1" applyFill="1" applyBorder="1" applyAlignment="1">
      <alignment horizontal="center" vertical="center"/>
    </xf>
    <xf numFmtId="0" fontId="8" fillId="28" borderId="18" xfId="6" applyFont="1" applyFill="1" applyBorder="1" applyAlignment="1">
      <alignment horizontal="center" vertical="center"/>
    </xf>
    <xf numFmtId="0" fontId="14" fillId="28" borderId="13" xfId="0" applyFont="1" applyFill="1" applyBorder="1" applyAlignment="1">
      <alignment horizontal="center"/>
    </xf>
    <xf numFmtId="0" fontId="14" fillId="28" borderId="0" xfId="0" applyFont="1" applyFill="1" applyBorder="1" applyAlignment="1">
      <alignment horizontal="center"/>
    </xf>
    <xf numFmtId="0" fontId="14" fillId="28" borderId="14" xfId="0" applyFont="1" applyFill="1" applyBorder="1" applyAlignment="1">
      <alignment horizontal="center"/>
    </xf>
    <xf numFmtId="0" fontId="8" fillId="28" borderId="23" xfId="0" applyFont="1" applyFill="1" applyBorder="1" applyAlignment="1">
      <alignment horizontal="left" vertical="center"/>
    </xf>
    <xf numFmtId="0" fontId="8" fillId="28" borderId="20" xfId="6" applyFont="1" applyFill="1" applyBorder="1" applyAlignment="1">
      <alignment horizontal="center" vertical="center"/>
    </xf>
    <xf numFmtId="0" fontId="8" fillId="28" borderId="21" xfId="6" applyFont="1" applyFill="1" applyBorder="1" applyAlignment="1">
      <alignment horizontal="center" vertical="center"/>
    </xf>
    <xf numFmtId="0" fontId="8" fillId="28" borderId="22" xfId="6" applyFont="1" applyFill="1" applyBorder="1" applyAlignment="1">
      <alignment horizontal="center" vertical="center"/>
    </xf>
    <xf numFmtId="0" fontId="8" fillId="28" borderId="16" xfId="0" applyFont="1" applyFill="1" applyBorder="1" applyAlignment="1">
      <alignment horizontal="center" vertical="center"/>
    </xf>
    <xf numFmtId="0" fontId="8" fillId="28" borderId="17" xfId="0" applyFont="1" applyFill="1" applyBorder="1" applyAlignment="1">
      <alignment horizontal="center" vertical="center"/>
    </xf>
    <xf numFmtId="0" fontId="8" fillId="28" borderId="18" xfId="0" applyFont="1" applyFill="1" applyBorder="1" applyAlignment="1">
      <alignment horizontal="center" vertical="center"/>
    </xf>
    <xf numFmtId="0" fontId="14" fillId="26" borderId="30" xfId="0" applyFont="1" applyFill="1" applyBorder="1" applyAlignment="1">
      <alignment horizontal="right" vertical="center"/>
    </xf>
    <xf numFmtId="0" fontId="14" fillId="26" borderId="0" xfId="0" applyFont="1" applyFill="1" applyBorder="1" applyAlignment="1">
      <alignment horizontal="right" vertical="center"/>
    </xf>
    <xf numFmtId="0" fontId="14" fillId="26" borderId="0" xfId="0" applyFont="1" applyFill="1" applyBorder="1" applyAlignment="1">
      <alignment horizontal="center" vertical="center"/>
    </xf>
    <xf numFmtId="0" fontId="8" fillId="0" borderId="46" xfId="7" applyFont="1" applyFill="1" applyBorder="1" applyAlignment="1">
      <alignment horizontal="left" wrapText="1"/>
    </xf>
    <xf numFmtId="0" fontId="8" fillId="0" borderId="33" xfId="7" applyFont="1" applyFill="1" applyBorder="1" applyAlignment="1">
      <alignment horizontal="left" wrapText="1"/>
    </xf>
    <xf numFmtId="0" fontId="8" fillId="0" borderId="47" xfId="7" applyFont="1" applyFill="1" applyBorder="1" applyAlignment="1">
      <alignment horizontal="left" wrapText="1"/>
    </xf>
    <xf numFmtId="2" fontId="8" fillId="7" borderId="49" xfId="0" applyNumberFormat="1" applyFont="1" applyFill="1" applyBorder="1" applyAlignment="1">
      <alignment horizontal="right"/>
    </xf>
    <xf numFmtId="2" fontId="8" fillId="7" borderId="47" xfId="0" applyNumberFormat="1" applyFont="1" applyFill="1" applyBorder="1" applyAlignment="1">
      <alignment horizontal="right"/>
    </xf>
    <xf numFmtId="0" fontId="8" fillId="7" borderId="46" xfId="0" applyFont="1" applyFill="1" applyBorder="1" applyAlignment="1">
      <alignment horizontal="left" vertical="center"/>
    </xf>
    <xf numFmtId="0" fontId="8" fillId="7" borderId="33" xfId="0" applyFont="1" applyFill="1" applyBorder="1" applyAlignment="1">
      <alignment horizontal="left" vertical="center"/>
    </xf>
    <xf numFmtId="0" fontId="8" fillId="7" borderId="47" xfId="0" applyFont="1" applyFill="1" applyBorder="1" applyAlignment="1">
      <alignment horizontal="left" vertical="center"/>
    </xf>
    <xf numFmtId="0" fontId="8" fillId="0" borderId="33" xfId="7" applyFont="1" applyFill="1" applyBorder="1" applyAlignment="1">
      <alignment horizontal="left"/>
    </xf>
    <xf numFmtId="0" fontId="8" fillId="7" borderId="25" xfId="0" applyFont="1" applyFill="1" applyBorder="1" applyAlignment="1">
      <alignment horizontal="left"/>
    </xf>
    <xf numFmtId="0" fontId="8" fillId="7" borderId="26" xfId="0" applyFont="1" applyFill="1" applyBorder="1" applyAlignment="1">
      <alignment horizontal="left"/>
    </xf>
    <xf numFmtId="0" fontId="8" fillId="7" borderId="40" xfId="0" applyFont="1" applyFill="1" applyBorder="1" applyAlignment="1">
      <alignment horizontal="left"/>
    </xf>
    <xf numFmtId="9" fontId="8" fillId="7" borderId="40" xfId="0" applyNumberFormat="1" applyFont="1" applyFill="1" applyBorder="1" applyAlignment="1">
      <alignment horizontal="center"/>
    </xf>
    <xf numFmtId="0" fontId="14" fillId="26" borderId="0" xfId="0" applyFont="1" applyFill="1" applyBorder="1" applyAlignment="1" applyProtection="1">
      <alignment horizontal="left" vertical="top" wrapText="1"/>
    </xf>
    <xf numFmtId="49" fontId="14" fillId="26" borderId="0" xfId="0" applyNumberFormat="1" applyFont="1" applyFill="1" applyBorder="1" applyAlignment="1" applyProtection="1">
      <alignment horizontal="left" vertical="top" wrapText="1"/>
    </xf>
    <xf numFmtId="0" fontId="14" fillId="12" borderId="25" xfId="0" applyFont="1" applyFill="1" applyBorder="1" applyAlignment="1">
      <alignment horizontal="left" wrapText="1"/>
    </xf>
    <xf numFmtId="0" fontId="14" fillId="12" borderId="26" xfId="0" applyFont="1" applyFill="1" applyBorder="1" applyAlignment="1">
      <alignment horizontal="left" wrapText="1"/>
    </xf>
    <xf numFmtId="0" fontId="14" fillId="0" borderId="30" xfId="0" applyFont="1" applyBorder="1" applyAlignment="1">
      <alignment horizontal="justify" vertical="center" wrapText="1"/>
    </xf>
    <xf numFmtId="0" fontId="14" fillId="0" borderId="0" xfId="0" applyFont="1" applyBorder="1" applyAlignment="1">
      <alignment horizontal="justify" vertical="center" wrapText="1"/>
    </xf>
    <xf numFmtId="0" fontId="14" fillId="0" borderId="31" xfId="0" applyFont="1" applyBorder="1" applyAlignment="1">
      <alignment horizontal="justify" vertical="center" wrapText="1"/>
    </xf>
    <xf numFmtId="0" fontId="14" fillId="0" borderId="30" xfId="0" applyFont="1" applyBorder="1" applyAlignment="1">
      <alignment horizontal="justify" wrapText="1"/>
    </xf>
    <xf numFmtId="0" fontId="14" fillId="0" borderId="0" xfId="0" applyFont="1" applyBorder="1" applyAlignment="1">
      <alignment horizontal="justify" wrapText="1"/>
    </xf>
    <xf numFmtId="0" fontId="14" fillId="0" borderId="31" xfId="0" applyFont="1" applyBorder="1" applyAlignment="1">
      <alignment horizontal="justify" wrapText="1"/>
    </xf>
    <xf numFmtId="0" fontId="8" fillId="0" borderId="0" xfId="0" applyFont="1" applyBorder="1" applyAlignment="1">
      <alignment horizontal="right"/>
    </xf>
    <xf numFmtId="0" fontId="8" fillId="0" borderId="31" xfId="0" applyFont="1" applyBorder="1" applyAlignment="1">
      <alignment horizontal="right"/>
    </xf>
    <xf numFmtId="0" fontId="8" fillId="0" borderId="42" xfId="0" applyFont="1" applyBorder="1" applyAlignment="1">
      <alignment horizontal="right"/>
    </xf>
    <xf numFmtId="0" fontId="8" fillId="0" borderId="61" xfId="0" applyFont="1" applyBorder="1" applyAlignment="1">
      <alignment horizontal="right"/>
    </xf>
    <xf numFmtId="0" fontId="14" fillId="10" borderId="37" xfId="0" applyFont="1" applyFill="1" applyBorder="1" applyAlignment="1">
      <alignment horizontal="center" vertical="center" wrapText="1"/>
    </xf>
    <xf numFmtId="0" fontId="8" fillId="7" borderId="15" xfId="0" applyFont="1" applyFill="1" applyBorder="1" applyAlignment="1">
      <alignment horizontal="center"/>
    </xf>
    <xf numFmtId="0" fontId="8" fillId="7" borderId="23" xfId="0" applyFont="1" applyFill="1" applyBorder="1" applyAlignment="1">
      <alignment horizontal="center"/>
    </xf>
    <xf numFmtId="2" fontId="8" fillId="7" borderId="60" xfId="0" applyNumberFormat="1" applyFont="1" applyFill="1" applyBorder="1" applyAlignment="1">
      <alignment horizontal="right"/>
    </xf>
    <xf numFmtId="0" fontId="8" fillId="7" borderId="51" xfId="0" applyFont="1" applyFill="1" applyBorder="1" applyAlignment="1">
      <alignment horizontal="center"/>
    </xf>
    <xf numFmtId="0" fontId="14" fillId="11" borderId="37" xfId="0" applyFont="1" applyFill="1" applyBorder="1" applyAlignment="1">
      <alignment horizontal="center" vertical="center"/>
    </xf>
    <xf numFmtId="0" fontId="14" fillId="9" borderId="44" xfId="0" applyFont="1" applyFill="1" applyBorder="1" applyAlignment="1">
      <alignment horizontal="center" vertical="center"/>
    </xf>
    <xf numFmtId="0" fontId="8" fillId="28" borderId="23" xfId="6" applyFont="1" applyFill="1" applyBorder="1" applyAlignment="1">
      <alignment horizontal="left" vertical="center"/>
    </xf>
    <xf numFmtId="0" fontId="8" fillId="28" borderId="110" xfId="6" applyFont="1" applyFill="1" applyBorder="1" applyAlignment="1">
      <alignment horizontal="left" vertical="center"/>
    </xf>
    <xf numFmtId="0" fontId="14" fillId="12" borderId="25" xfId="0" applyFont="1" applyFill="1" applyBorder="1" applyAlignment="1">
      <alignment horizontal="left" vertical="top" wrapText="1"/>
    </xf>
    <xf numFmtId="0" fontId="14" fillId="12" borderId="26" xfId="0" applyFont="1" applyFill="1" applyBorder="1" applyAlignment="1">
      <alignment horizontal="left" vertical="top" wrapText="1"/>
    </xf>
    <xf numFmtId="0" fontId="14" fillId="12" borderId="54" xfId="0" applyFont="1" applyFill="1" applyBorder="1" applyAlignment="1">
      <alignment horizontal="left" vertical="top" wrapText="1"/>
    </xf>
    <xf numFmtId="0" fontId="14" fillId="12" borderId="55" xfId="0" applyFont="1" applyFill="1" applyBorder="1" applyAlignment="1">
      <alignment horizontal="left" vertical="top" wrapText="1"/>
    </xf>
    <xf numFmtId="0" fontId="14" fillId="9" borderId="28" xfId="0" applyFont="1" applyFill="1" applyBorder="1" applyAlignment="1">
      <alignment horizontal="center" vertical="center" wrapText="1"/>
    </xf>
    <xf numFmtId="0" fontId="14" fillId="9" borderId="9" xfId="0" applyFont="1" applyFill="1" applyBorder="1" applyAlignment="1">
      <alignment horizontal="center" vertical="center" wrapText="1"/>
    </xf>
    <xf numFmtId="0" fontId="14" fillId="12" borderId="27" xfId="0" applyFont="1" applyFill="1" applyBorder="1" applyAlignment="1">
      <alignment horizontal="left" wrapText="1"/>
    </xf>
    <xf numFmtId="0" fontId="8" fillId="7" borderId="41" xfId="0" applyFont="1" applyFill="1" applyBorder="1" applyAlignment="1"/>
    <xf numFmtId="0" fontId="8" fillId="7" borderId="21" xfId="0" applyFont="1" applyFill="1" applyBorder="1" applyAlignment="1"/>
    <xf numFmtId="0" fontId="8" fillId="7" borderId="19" xfId="0" applyFont="1" applyFill="1" applyBorder="1" applyAlignment="1">
      <alignment horizontal="center"/>
    </xf>
    <xf numFmtId="0" fontId="8" fillId="7" borderId="24" xfId="0" applyFont="1" applyFill="1" applyBorder="1" applyAlignment="1">
      <alignment horizontal="center"/>
    </xf>
    <xf numFmtId="2" fontId="8" fillId="7" borderId="20" xfId="0" applyNumberFormat="1" applyFont="1" applyFill="1" applyBorder="1" applyAlignment="1">
      <alignment horizontal="right"/>
    </xf>
    <xf numFmtId="2" fontId="8" fillId="7" borderId="50" xfId="0" applyNumberFormat="1" applyFont="1" applyFill="1" applyBorder="1" applyAlignment="1">
      <alignment horizontal="right"/>
    </xf>
    <xf numFmtId="0" fontId="14" fillId="12" borderId="25" xfId="0" applyFont="1" applyFill="1" applyBorder="1" applyAlignment="1">
      <alignment horizontal="left" vertical="center" wrapText="1"/>
    </xf>
    <xf numFmtId="0" fontId="14" fillId="12" borderId="26" xfId="0" applyFont="1" applyFill="1" applyBorder="1" applyAlignment="1">
      <alignment horizontal="left" vertical="center" wrapText="1"/>
    </xf>
    <xf numFmtId="0" fontId="14" fillId="9" borderId="54" xfId="0" applyFont="1" applyFill="1" applyBorder="1" applyAlignment="1">
      <alignment horizontal="center" vertical="center" wrapText="1"/>
    </xf>
    <xf numFmtId="0" fontId="14" fillId="9" borderId="55" xfId="0" applyFont="1" applyFill="1" applyBorder="1" applyAlignment="1">
      <alignment horizontal="center" vertical="center" wrapText="1"/>
    </xf>
    <xf numFmtId="0" fontId="14" fillId="11" borderId="46" xfId="0" applyFont="1" applyFill="1" applyBorder="1" applyAlignment="1" applyProtection="1">
      <alignment horizontal="center"/>
      <protection locked="0"/>
    </xf>
    <xf numFmtId="0" fontId="14" fillId="11" borderId="33" xfId="0" applyFont="1" applyFill="1" applyBorder="1" applyAlignment="1" applyProtection="1">
      <alignment horizontal="center"/>
      <protection locked="0"/>
    </xf>
    <xf numFmtId="0" fontId="14" fillId="11" borderId="58" xfId="0" applyFont="1" applyFill="1" applyBorder="1" applyAlignment="1" applyProtection="1">
      <alignment horizontal="center"/>
      <protection locked="0"/>
    </xf>
    <xf numFmtId="0" fontId="14" fillId="9" borderId="54" xfId="0" applyFont="1" applyFill="1" applyBorder="1" applyAlignment="1">
      <alignment horizontal="center" vertical="center"/>
    </xf>
    <xf numFmtId="0" fontId="14" fillId="9" borderId="56" xfId="0" applyFont="1" applyFill="1" applyBorder="1" applyAlignment="1">
      <alignment horizontal="center" vertical="center"/>
    </xf>
    <xf numFmtId="0" fontId="44" fillId="0" borderId="20" xfId="0" applyFont="1" applyFill="1" applyBorder="1" applyAlignment="1" applyProtection="1">
      <alignment horizontal="left" wrapText="1"/>
    </xf>
    <xf numFmtId="0" fontId="44" fillId="0" borderId="21" xfId="0" applyFont="1" applyFill="1" applyBorder="1" applyAlignment="1" applyProtection="1">
      <alignment horizontal="left" wrapText="1"/>
    </xf>
    <xf numFmtId="0" fontId="44" fillId="0" borderId="50" xfId="0" applyFont="1" applyFill="1" applyBorder="1" applyAlignment="1" applyProtection="1">
      <alignment horizontal="left" wrapText="1"/>
    </xf>
    <xf numFmtId="0" fontId="44" fillId="0" borderId="13" xfId="0" applyFont="1" applyFill="1" applyBorder="1" applyAlignment="1" applyProtection="1">
      <alignment horizontal="left" wrapText="1"/>
    </xf>
    <xf numFmtId="0" fontId="44" fillId="0" borderId="0" xfId="0" applyFont="1" applyFill="1" applyBorder="1" applyAlignment="1" applyProtection="1">
      <alignment horizontal="left" wrapText="1"/>
    </xf>
    <xf numFmtId="0" fontId="44" fillId="0" borderId="14" xfId="0" applyFont="1" applyFill="1" applyBorder="1" applyAlignment="1" applyProtection="1">
      <alignment horizontal="left" wrapText="1"/>
    </xf>
    <xf numFmtId="0" fontId="44" fillId="0" borderId="16" xfId="0" applyFont="1" applyFill="1" applyBorder="1" applyAlignment="1" applyProtection="1">
      <alignment horizontal="left" wrapText="1"/>
    </xf>
    <xf numFmtId="0" fontId="44" fillId="0" borderId="17" xfId="0" applyFont="1" applyFill="1" applyBorder="1" applyAlignment="1" applyProtection="1">
      <alignment horizontal="left" wrapText="1"/>
    </xf>
    <xf numFmtId="0" fontId="44" fillId="0" borderId="43" xfId="0" applyFont="1" applyFill="1" applyBorder="1" applyAlignment="1" applyProtection="1">
      <alignment horizontal="left" wrapText="1"/>
    </xf>
  </cellXfs>
  <cellStyles count="23">
    <cellStyle name="Buena" xfId="1" builtinId="26"/>
    <cellStyle name="Hipervínculo" xfId="10" builtinId="8"/>
    <cellStyle name="Millares" xfId="4" builtinId="3"/>
    <cellStyle name="Millares 2" xfId="14"/>
    <cellStyle name="Millares 3" xfId="21"/>
    <cellStyle name="Moneda" xfId="9" builtinId="4"/>
    <cellStyle name="Moneda [0]" xfId="11" builtinId="7"/>
    <cellStyle name="Moneda [0] 2" xfId="17"/>
    <cellStyle name="Moneda 2" xfId="16"/>
    <cellStyle name="Moneda 3" xfId="18"/>
    <cellStyle name="Moneda 4" xfId="20"/>
    <cellStyle name="Normal" xfId="0" builtinId="0"/>
    <cellStyle name="Normal 14" xfId="7"/>
    <cellStyle name="Normal 2" xfId="12"/>
    <cellStyle name="Normal 3" xfId="19"/>
    <cellStyle name="Normal_modelo ACTA OBRA y MODIFICACION" xfId="6"/>
    <cellStyle name="Notas" xfId="2" builtinId="10"/>
    <cellStyle name="Notas 2" xfId="13"/>
    <cellStyle name="Porcentaje" xfId="5" builtinId="5"/>
    <cellStyle name="Porcentaje 2" xfId="15"/>
    <cellStyle name="Porcentaje 3" xfId="22"/>
    <cellStyle name="Porcentual 9" xfId="8"/>
    <cellStyle name="Total" xfId="3" builtinId="25"/>
  </cellStyles>
  <dxfs count="0"/>
  <tableStyles count="0" defaultTableStyle="TableStyleMedium2" defaultPivotStyle="PivotStyleLight16"/>
  <colors>
    <mruColors>
      <color rgb="FFFFFFCC"/>
      <color rgb="FFFFFFC9"/>
      <color rgb="FF0ABEF6"/>
      <color rgb="FFCC99FF"/>
      <color rgb="FF9148C8"/>
      <color rgb="FFFECEFB"/>
      <color rgb="FFF7C3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99" Type="http://schemas.openxmlformats.org/officeDocument/2006/relationships/worksheet" Target="worksheets/sheet299.xml"/><Relationship Id="rId303" Type="http://schemas.openxmlformats.org/officeDocument/2006/relationships/worksheet" Target="worksheets/sheet303.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324" Type="http://schemas.openxmlformats.org/officeDocument/2006/relationships/worksheet" Target="worksheets/sheet324.xml"/><Relationship Id="rId170" Type="http://schemas.openxmlformats.org/officeDocument/2006/relationships/worksheet" Target="worksheets/sheet170.xml"/><Relationship Id="rId191" Type="http://schemas.openxmlformats.org/officeDocument/2006/relationships/worksheet" Target="worksheets/sheet191.xml"/><Relationship Id="rId205" Type="http://schemas.openxmlformats.org/officeDocument/2006/relationships/worksheet" Target="worksheets/sheet205.xml"/><Relationship Id="rId226" Type="http://schemas.openxmlformats.org/officeDocument/2006/relationships/worksheet" Target="worksheets/sheet226.xml"/><Relationship Id="rId247" Type="http://schemas.openxmlformats.org/officeDocument/2006/relationships/worksheet" Target="worksheets/sheet247.xml"/><Relationship Id="rId107" Type="http://schemas.openxmlformats.org/officeDocument/2006/relationships/worksheet" Target="worksheets/sheet107.xml"/><Relationship Id="rId268" Type="http://schemas.openxmlformats.org/officeDocument/2006/relationships/worksheet" Target="worksheets/sheet268.xml"/><Relationship Id="rId289" Type="http://schemas.openxmlformats.org/officeDocument/2006/relationships/worksheet" Target="worksheets/sheet289.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314" Type="http://schemas.openxmlformats.org/officeDocument/2006/relationships/worksheet" Target="worksheets/sheet314.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worksheet" Target="worksheets/sheet181.xml"/><Relationship Id="rId216" Type="http://schemas.openxmlformats.org/officeDocument/2006/relationships/worksheet" Target="worksheets/sheet216.xml"/><Relationship Id="rId237" Type="http://schemas.openxmlformats.org/officeDocument/2006/relationships/worksheet" Target="worksheets/sheet237.xml"/><Relationship Id="rId258" Type="http://schemas.openxmlformats.org/officeDocument/2006/relationships/worksheet" Target="worksheets/sheet258.xml"/><Relationship Id="rId279" Type="http://schemas.openxmlformats.org/officeDocument/2006/relationships/worksheet" Target="worksheets/sheet279.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290" Type="http://schemas.openxmlformats.org/officeDocument/2006/relationships/worksheet" Target="worksheets/sheet290.xml"/><Relationship Id="rId304" Type="http://schemas.openxmlformats.org/officeDocument/2006/relationships/worksheet" Target="worksheets/sheet304.xml"/><Relationship Id="rId325" Type="http://schemas.openxmlformats.org/officeDocument/2006/relationships/worksheet" Target="worksheets/sheet325.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92" Type="http://schemas.openxmlformats.org/officeDocument/2006/relationships/worksheet" Target="worksheets/sheet192.xml"/><Relationship Id="rId206" Type="http://schemas.openxmlformats.org/officeDocument/2006/relationships/worksheet" Target="worksheets/sheet206.xml"/><Relationship Id="rId227" Type="http://schemas.openxmlformats.org/officeDocument/2006/relationships/worksheet" Target="worksheets/sheet227.xml"/><Relationship Id="rId248" Type="http://schemas.openxmlformats.org/officeDocument/2006/relationships/worksheet" Target="worksheets/sheet248.xml"/><Relationship Id="rId269" Type="http://schemas.openxmlformats.org/officeDocument/2006/relationships/worksheet" Target="worksheets/sheet269.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280" Type="http://schemas.openxmlformats.org/officeDocument/2006/relationships/worksheet" Target="worksheets/sheet280.xml"/><Relationship Id="rId315" Type="http://schemas.openxmlformats.org/officeDocument/2006/relationships/worksheet" Target="worksheets/sheet315.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worksheet" Target="worksheets/sheet182.xml"/><Relationship Id="rId217" Type="http://schemas.openxmlformats.org/officeDocument/2006/relationships/worksheet" Target="worksheets/sheet217.xml"/><Relationship Id="rId6" Type="http://schemas.openxmlformats.org/officeDocument/2006/relationships/worksheet" Target="worksheets/sheet6.xml"/><Relationship Id="rId238" Type="http://schemas.openxmlformats.org/officeDocument/2006/relationships/worksheet" Target="worksheets/sheet238.xml"/><Relationship Id="rId259" Type="http://schemas.openxmlformats.org/officeDocument/2006/relationships/worksheet" Target="worksheets/sheet259.xml"/><Relationship Id="rId23" Type="http://schemas.openxmlformats.org/officeDocument/2006/relationships/worksheet" Target="worksheets/sheet23.xml"/><Relationship Id="rId119" Type="http://schemas.openxmlformats.org/officeDocument/2006/relationships/worksheet" Target="worksheets/sheet119.xml"/><Relationship Id="rId270" Type="http://schemas.openxmlformats.org/officeDocument/2006/relationships/worksheet" Target="worksheets/sheet270.xml"/><Relationship Id="rId291" Type="http://schemas.openxmlformats.org/officeDocument/2006/relationships/worksheet" Target="worksheets/sheet291.xml"/><Relationship Id="rId305" Type="http://schemas.openxmlformats.org/officeDocument/2006/relationships/worksheet" Target="worksheets/sheet305.xml"/><Relationship Id="rId326" Type="http://schemas.openxmlformats.org/officeDocument/2006/relationships/worksheet" Target="worksheets/sheet326.xml"/><Relationship Id="rId44" Type="http://schemas.openxmlformats.org/officeDocument/2006/relationships/worksheet" Target="worksheets/sheet44.xml"/><Relationship Id="rId65" Type="http://schemas.openxmlformats.org/officeDocument/2006/relationships/worksheet" Target="worksheets/sheet65.xml"/><Relationship Id="rId86" Type="http://schemas.openxmlformats.org/officeDocument/2006/relationships/worksheet" Target="worksheets/sheet86.xml"/><Relationship Id="rId130" Type="http://schemas.openxmlformats.org/officeDocument/2006/relationships/worksheet" Target="worksheets/sheet130.xml"/><Relationship Id="rId151" Type="http://schemas.openxmlformats.org/officeDocument/2006/relationships/worksheet" Target="worksheets/sheet151.xml"/><Relationship Id="rId172" Type="http://schemas.openxmlformats.org/officeDocument/2006/relationships/worksheet" Target="worksheets/sheet172.xml"/><Relationship Id="rId193" Type="http://schemas.openxmlformats.org/officeDocument/2006/relationships/worksheet" Target="worksheets/sheet193.xml"/><Relationship Id="rId207" Type="http://schemas.openxmlformats.org/officeDocument/2006/relationships/worksheet" Target="worksheets/sheet207.xml"/><Relationship Id="rId228" Type="http://schemas.openxmlformats.org/officeDocument/2006/relationships/worksheet" Target="worksheets/sheet228.xml"/><Relationship Id="rId249" Type="http://schemas.openxmlformats.org/officeDocument/2006/relationships/worksheet" Target="worksheets/sheet249.xml"/><Relationship Id="rId13" Type="http://schemas.openxmlformats.org/officeDocument/2006/relationships/worksheet" Target="worksheets/sheet13.xml"/><Relationship Id="rId109" Type="http://schemas.openxmlformats.org/officeDocument/2006/relationships/worksheet" Target="worksheets/sheet109.xml"/><Relationship Id="rId260" Type="http://schemas.openxmlformats.org/officeDocument/2006/relationships/worksheet" Target="worksheets/sheet260.xml"/><Relationship Id="rId281" Type="http://schemas.openxmlformats.org/officeDocument/2006/relationships/worksheet" Target="worksheets/sheet281.xml"/><Relationship Id="rId316" Type="http://schemas.openxmlformats.org/officeDocument/2006/relationships/worksheet" Target="worksheets/sheet316.xml"/><Relationship Id="rId34" Type="http://schemas.openxmlformats.org/officeDocument/2006/relationships/worksheet" Target="worksheets/sheet34.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20" Type="http://schemas.openxmlformats.org/officeDocument/2006/relationships/worksheet" Target="worksheets/sheet120.xml"/><Relationship Id="rId141" Type="http://schemas.openxmlformats.org/officeDocument/2006/relationships/worksheet" Target="worksheets/sheet141.xml"/><Relationship Id="rId7" Type="http://schemas.openxmlformats.org/officeDocument/2006/relationships/worksheet" Target="worksheets/sheet7.xml"/><Relationship Id="rId162" Type="http://schemas.openxmlformats.org/officeDocument/2006/relationships/worksheet" Target="worksheets/sheet162.xml"/><Relationship Id="rId183" Type="http://schemas.openxmlformats.org/officeDocument/2006/relationships/worksheet" Target="worksheets/sheet183.xml"/><Relationship Id="rId218" Type="http://schemas.openxmlformats.org/officeDocument/2006/relationships/worksheet" Target="worksheets/sheet218.xml"/><Relationship Id="rId239" Type="http://schemas.openxmlformats.org/officeDocument/2006/relationships/worksheet" Target="worksheets/sheet239.xml"/><Relationship Id="rId250" Type="http://schemas.openxmlformats.org/officeDocument/2006/relationships/worksheet" Target="worksheets/sheet250.xml"/><Relationship Id="rId271" Type="http://schemas.openxmlformats.org/officeDocument/2006/relationships/worksheet" Target="worksheets/sheet271.xml"/><Relationship Id="rId292" Type="http://schemas.openxmlformats.org/officeDocument/2006/relationships/worksheet" Target="worksheets/sheet292.xml"/><Relationship Id="rId306" Type="http://schemas.openxmlformats.org/officeDocument/2006/relationships/worksheet" Target="worksheets/sheet306.xml"/><Relationship Id="rId24" Type="http://schemas.openxmlformats.org/officeDocument/2006/relationships/worksheet" Target="worksheets/sheet24.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31" Type="http://schemas.openxmlformats.org/officeDocument/2006/relationships/worksheet" Target="worksheets/sheet131.xml"/><Relationship Id="rId327" Type="http://schemas.openxmlformats.org/officeDocument/2006/relationships/theme" Target="theme/theme1.xml"/><Relationship Id="rId152" Type="http://schemas.openxmlformats.org/officeDocument/2006/relationships/worksheet" Target="worksheets/sheet152.xml"/><Relationship Id="rId173" Type="http://schemas.openxmlformats.org/officeDocument/2006/relationships/worksheet" Target="worksheets/sheet173.xml"/><Relationship Id="rId194" Type="http://schemas.openxmlformats.org/officeDocument/2006/relationships/worksheet" Target="worksheets/sheet194.xml"/><Relationship Id="rId208" Type="http://schemas.openxmlformats.org/officeDocument/2006/relationships/worksheet" Target="worksheets/sheet208.xml"/><Relationship Id="rId229" Type="http://schemas.openxmlformats.org/officeDocument/2006/relationships/worksheet" Target="worksheets/sheet229.xml"/><Relationship Id="rId240" Type="http://schemas.openxmlformats.org/officeDocument/2006/relationships/worksheet" Target="worksheets/sheet240.xml"/><Relationship Id="rId261" Type="http://schemas.openxmlformats.org/officeDocument/2006/relationships/worksheet" Target="worksheets/sheet261.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282" Type="http://schemas.openxmlformats.org/officeDocument/2006/relationships/worksheet" Target="worksheets/sheet282.xml"/><Relationship Id="rId312" Type="http://schemas.openxmlformats.org/officeDocument/2006/relationships/worksheet" Target="worksheets/sheet312.xml"/><Relationship Id="rId317" Type="http://schemas.openxmlformats.org/officeDocument/2006/relationships/worksheet" Target="worksheets/sheet31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189" Type="http://schemas.openxmlformats.org/officeDocument/2006/relationships/worksheet" Target="worksheets/sheet189.xml"/><Relationship Id="rId219" Type="http://schemas.openxmlformats.org/officeDocument/2006/relationships/worksheet" Target="worksheets/sheet219.xml"/><Relationship Id="rId3" Type="http://schemas.openxmlformats.org/officeDocument/2006/relationships/worksheet" Target="worksheets/sheet3.xml"/><Relationship Id="rId214" Type="http://schemas.openxmlformats.org/officeDocument/2006/relationships/worksheet" Target="worksheets/sheet214.xml"/><Relationship Id="rId230" Type="http://schemas.openxmlformats.org/officeDocument/2006/relationships/worksheet" Target="worksheets/sheet230.xml"/><Relationship Id="rId235" Type="http://schemas.openxmlformats.org/officeDocument/2006/relationships/worksheet" Target="worksheets/sheet235.xml"/><Relationship Id="rId251" Type="http://schemas.openxmlformats.org/officeDocument/2006/relationships/worksheet" Target="worksheets/sheet251.xml"/><Relationship Id="rId256" Type="http://schemas.openxmlformats.org/officeDocument/2006/relationships/worksheet" Target="worksheets/sheet256.xml"/><Relationship Id="rId277" Type="http://schemas.openxmlformats.org/officeDocument/2006/relationships/worksheet" Target="worksheets/sheet277.xml"/><Relationship Id="rId298" Type="http://schemas.openxmlformats.org/officeDocument/2006/relationships/worksheet" Target="worksheets/sheet298.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72" Type="http://schemas.openxmlformats.org/officeDocument/2006/relationships/worksheet" Target="worksheets/sheet272.xml"/><Relationship Id="rId293" Type="http://schemas.openxmlformats.org/officeDocument/2006/relationships/worksheet" Target="worksheets/sheet293.xml"/><Relationship Id="rId302" Type="http://schemas.openxmlformats.org/officeDocument/2006/relationships/worksheet" Target="worksheets/sheet302.xml"/><Relationship Id="rId307" Type="http://schemas.openxmlformats.org/officeDocument/2006/relationships/worksheet" Target="worksheets/sheet307.xml"/><Relationship Id="rId323" Type="http://schemas.openxmlformats.org/officeDocument/2006/relationships/worksheet" Target="worksheets/sheet323.xml"/><Relationship Id="rId328"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79" Type="http://schemas.openxmlformats.org/officeDocument/2006/relationships/worksheet" Target="worksheets/sheet179.xml"/><Relationship Id="rId195" Type="http://schemas.openxmlformats.org/officeDocument/2006/relationships/worksheet" Target="worksheets/sheet195.xml"/><Relationship Id="rId209" Type="http://schemas.openxmlformats.org/officeDocument/2006/relationships/worksheet" Target="worksheets/sheet209.xml"/><Relationship Id="rId190" Type="http://schemas.openxmlformats.org/officeDocument/2006/relationships/worksheet" Target="worksheets/sheet190.xml"/><Relationship Id="rId204" Type="http://schemas.openxmlformats.org/officeDocument/2006/relationships/worksheet" Target="worksheets/sheet204.xml"/><Relationship Id="rId220" Type="http://schemas.openxmlformats.org/officeDocument/2006/relationships/worksheet" Target="worksheets/sheet220.xml"/><Relationship Id="rId225" Type="http://schemas.openxmlformats.org/officeDocument/2006/relationships/worksheet" Target="worksheets/sheet225.xml"/><Relationship Id="rId241" Type="http://schemas.openxmlformats.org/officeDocument/2006/relationships/worksheet" Target="worksheets/sheet241.xml"/><Relationship Id="rId246" Type="http://schemas.openxmlformats.org/officeDocument/2006/relationships/worksheet" Target="worksheets/sheet246.xml"/><Relationship Id="rId267" Type="http://schemas.openxmlformats.org/officeDocument/2006/relationships/worksheet" Target="worksheets/sheet267.xml"/><Relationship Id="rId288" Type="http://schemas.openxmlformats.org/officeDocument/2006/relationships/worksheet" Target="worksheets/sheet288.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262" Type="http://schemas.openxmlformats.org/officeDocument/2006/relationships/worksheet" Target="worksheets/sheet262.xml"/><Relationship Id="rId283" Type="http://schemas.openxmlformats.org/officeDocument/2006/relationships/worksheet" Target="worksheets/sheet283.xml"/><Relationship Id="rId313" Type="http://schemas.openxmlformats.org/officeDocument/2006/relationships/worksheet" Target="worksheets/sheet313.xml"/><Relationship Id="rId318" Type="http://schemas.openxmlformats.org/officeDocument/2006/relationships/worksheet" Target="worksheets/sheet318.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185" Type="http://schemas.openxmlformats.org/officeDocument/2006/relationships/worksheet" Target="worksheets/sheet185.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worksheet" Target="worksheets/sheet180.xml"/><Relationship Id="rId210" Type="http://schemas.openxmlformats.org/officeDocument/2006/relationships/worksheet" Target="worksheets/sheet210.xml"/><Relationship Id="rId215" Type="http://schemas.openxmlformats.org/officeDocument/2006/relationships/worksheet" Target="worksheets/sheet215.xml"/><Relationship Id="rId236" Type="http://schemas.openxmlformats.org/officeDocument/2006/relationships/worksheet" Target="worksheets/sheet236.xml"/><Relationship Id="rId257" Type="http://schemas.openxmlformats.org/officeDocument/2006/relationships/worksheet" Target="worksheets/sheet257.xml"/><Relationship Id="rId278" Type="http://schemas.openxmlformats.org/officeDocument/2006/relationships/worksheet" Target="worksheets/sheet278.xml"/><Relationship Id="rId26" Type="http://schemas.openxmlformats.org/officeDocument/2006/relationships/worksheet" Target="worksheets/sheet26.xml"/><Relationship Id="rId231" Type="http://schemas.openxmlformats.org/officeDocument/2006/relationships/worksheet" Target="worksheets/sheet231.xml"/><Relationship Id="rId252" Type="http://schemas.openxmlformats.org/officeDocument/2006/relationships/worksheet" Target="worksheets/sheet252.xml"/><Relationship Id="rId273" Type="http://schemas.openxmlformats.org/officeDocument/2006/relationships/worksheet" Target="worksheets/sheet273.xml"/><Relationship Id="rId294" Type="http://schemas.openxmlformats.org/officeDocument/2006/relationships/worksheet" Target="worksheets/sheet294.xml"/><Relationship Id="rId308" Type="http://schemas.openxmlformats.org/officeDocument/2006/relationships/worksheet" Target="worksheets/sheet308.xml"/><Relationship Id="rId329" Type="http://schemas.openxmlformats.org/officeDocument/2006/relationships/sharedStrings" Target="sharedStrings.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96" Type="http://schemas.openxmlformats.org/officeDocument/2006/relationships/worksheet" Target="worksheets/sheet196.xml"/><Relationship Id="rId200" Type="http://schemas.openxmlformats.org/officeDocument/2006/relationships/worksheet" Target="worksheets/sheet200.xml"/><Relationship Id="rId16" Type="http://schemas.openxmlformats.org/officeDocument/2006/relationships/worksheet" Target="worksheets/sheet16.xml"/><Relationship Id="rId221" Type="http://schemas.openxmlformats.org/officeDocument/2006/relationships/worksheet" Target="worksheets/sheet221.xml"/><Relationship Id="rId242" Type="http://schemas.openxmlformats.org/officeDocument/2006/relationships/worksheet" Target="worksheets/sheet242.xml"/><Relationship Id="rId263" Type="http://schemas.openxmlformats.org/officeDocument/2006/relationships/worksheet" Target="worksheets/sheet263.xml"/><Relationship Id="rId284" Type="http://schemas.openxmlformats.org/officeDocument/2006/relationships/worksheet" Target="worksheets/sheet284.xml"/><Relationship Id="rId319" Type="http://schemas.openxmlformats.org/officeDocument/2006/relationships/worksheet" Target="worksheets/sheet319.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330" Type="http://schemas.openxmlformats.org/officeDocument/2006/relationships/calcChain" Target="calcChain.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211" Type="http://schemas.openxmlformats.org/officeDocument/2006/relationships/worksheet" Target="worksheets/sheet211.xml"/><Relationship Id="rId232" Type="http://schemas.openxmlformats.org/officeDocument/2006/relationships/worksheet" Target="worksheets/sheet232.xml"/><Relationship Id="rId253" Type="http://schemas.openxmlformats.org/officeDocument/2006/relationships/worksheet" Target="worksheets/sheet253.xml"/><Relationship Id="rId274" Type="http://schemas.openxmlformats.org/officeDocument/2006/relationships/worksheet" Target="worksheets/sheet274.xml"/><Relationship Id="rId295" Type="http://schemas.openxmlformats.org/officeDocument/2006/relationships/worksheet" Target="worksheets/sheet295.xml"/><Relationship Id="rId309" Type="http://schemas.openxmlformats.org/officeDocument/2006/relationships/worksheet" Target="worksheets/sheet309.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320" Type="http://schemas.openxmlformats.org/officeDocument/2006/relationships/worksheet" Target="worksheets/sheet320.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97" Type="http://schemas.openxmlformats.org/officeDocument/2006/relationships/worksheet" Target="worksheets/sheet197.xml"/><Relationship Id="rId201" Type="http://schemas.openxmlformats.org/officeDocument/2006/relationships/worksheet" Target="worksheets/sheet201.xml"/><Relationship Id="rId222" Type="http://schemas.openxmlformats.org/officeDocument/2006/relationships/worksheet" Target="worksheets/sheet222.xml"/><Relationship Id="rId243" Type="http://schemas.openxmlformats.org/officeDocument/2006/relationships/worksheet" Target="worksheets/sheet243.xml"/><Relationship Id="rId264" Type="http://schemas.openxmlformats.org/officeDocument/2006/relationships/worksheet" Target="worksheets/sheet264.xml"/><Relationship Id="rId285" Type="http://schemas.openxmlformats.org/officeDocument/2006/relationships/worksheet" Target="worksheets/sheet285.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310" Type="http://schemas.openxmlformats.org/officeDocument/2006/relationships/worksheet" Target="worksheets/sheet310.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1" Type="http://schemas.openxmlformats.org/officeDocument/2006/relationships/worksheet" Target="worksheets/sheet1.xml"/><Relationship Id="rId212" Type="http://schemas.openxmlformats.org/officeDocument/2006/relationships/worksheet" Target="worksheets/sheet212.xml"/><Relationship Id="rId233" Type="http://schemas.openxmlformats.org/officeDocument/2006/relationships/worksheet" Target="worksheets/sheet233.xml"/><Relationship Id="rId254" Type="http://schemas.openxmlformats.org/officeDocument/2006/relationships/worksheet" Target="worksheets/sheet254.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275" Type="http://schemas.openxmlformats.org/officeDocument/2006/relationships/worksheet" Target="worksheets/sheet275.xml"/><Relationship Id="rId296" Type="http://schemas.openxmlformats.org/officeDocument/2006/relationships/worksheet" Target="worksheets/sheet296.xml"/><Relationship Id="rId300" Type="http://schemas.openxmlformats.org/officeDocument/2006/relationships/worksheet" Target="worksheets/sheet300.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worksheet" Target="worksheets/sheet198.xml"/><Relationship Id="rId321" Type="http://schemas.openxmlformats.org/officeDocument/2006/relationships/worksheet" Target="worksheets/sheet321.xml"/><Relationship Id="rId202" Type="http://schemas.openxmlformats.org/officeDocument/2006/relationships/worksheet" Target="worksheets/sheet202.xml"/><Relationship Id="rId223" Type="http://schemas.openxmlformats.org/officeDocument/2006/relationships/worksheet" Target="worksheets/sheet223.xml"/><Relationship Id="rId244" Type="http://schemas.openxmlformats.org/officeDocument/2006/relationships/worksheet" Target="worksheets/sheet244.xml"/><Relationship Id="rId18" Type="http://schemas.openxmlformats.org/officeDocument/2006/relationships/worksheet" Target="worksheets/sheet18.xml"/><Relationship Id="rId39" Type="http://schemas.openxmlformats.org/officeDocument/2006/relationships/worksheet" Target="worksheets/sheet39.xml"/><Relationship Id="rId265" Type="http://schemas.openxmlformats.org/officeDocument/2006/relationships/worksheet" Target="worksheets/sheet265.xml"/><Relationship Id="rId286" Type="http://schemas.openxmlformats.org/officeDocument/2006/relationships/worksheet" Target="worksheets/sheet286.xml"/><Relationship Id="rId50" Type="http://schemas.openxmlformats.org/officeDocument/2006/relationships/worksheet" Target="worksheets/sheet50.xml"/><Relationship Id="rId104" Type="http://schemas.openxmlformats.org/officeDocument/2006/relationships/worksheet" Target="worksheets/sheet104.xml"/><Relationship Id="rId125" Type="http://schemas.openxmlformats.org/officeDocument/2006/relationships/worksheet" Target="worksheets/sheet125.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311" Type="http://schemas.openxmlformats.org/officeDocument/2006/relationships/worksheet" Target="worksheets/sheet311.xml"/><Relationship Id="rId71" Type="http://schemas.openxmlformats.org/officeDocument/2006/relationships/worksheet" Target="worksheets/sheet71.xml"/><Relationship Id="rId92" Type="http://schemas.openxmlformats.org/officeDocument/2006/relationships/worksheet" Target="worksheets/sheet92.xml"/><Relationship Id="rId213" Type="http://schemas.openxmlformats.org/officeDocument/2006/relationships/worksheet" Target="worksheets/sheet213.xml"/><Relationship Id="rId234" Type="http://schemas.openxmlformats.org/officeDocument/2006/relationships/worksheet" Target="worksheets/sheet234.xml"/><Relationship Id="rId2" Type="http://schemas.openxmlformats.org/officeDocument/2006/relationships/worksheet" Target="worksheets/sheet2.xml"/><Relationship Id="rId29" Type="http://schemas.openxmlformats.org/officeDocument/2006/relationships/worksheet" Target="worksheets/sheet29.xml"/><Relationship Id="rId255" Type="http://schemas.openxmlformats.org/officeDocument/2006/relationships/worksheet" Target="worksheets/sheet255.xml"/><Relationship Id="rId276" Type="http://schemas.openxmlformats.org/officeDocument/2006/relationships/worksheet" Target="worksheets/sheet276.xml"/><Relationship Id="rId297" Type="http://schemas.openxmlformats.org/officeDocument/2006/relationships/worksheet" Target="worksheets/sheet297.xml"/><Relationship Id="rId40" Type="http://schemas.openxmlformats.org/officeDocument/2006/relationships/worksheet" Target="worksheets/sheet40.xml"/><Relationship Id="rId115" Type="http://schemas.openxmlformats.org/officeDocument/2006/relationships/worksheet" Target="worksheets/sheet115.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301" Type="http://schemas.openxmlformats.org/officeDocument/2006/relationships/worksheet" Target="worksheets/sheet301.xml"/><Relationship Id="rId322" Type="http://schemas.openxmlformats.org/officeDocument/2006/relationships/worksheet" Target="worksheets/sheet322.xml"/><Relationship Id="rId61" Type="http://schemas.openxmlformats.org/officeDocument/2006/relationships/worksheet" Target="worksheets/sheet61.xml"/><Relationship Id="rId82" Type="http://schemas.openxmlformats.org/officeDocument/2006/relationships/worksheet" Target="worksheets/sheet82.xml"/><Relationship Id="rId199" Type="http://schemas.openxmlformats.org/officeDocument/2006/relationships/worksheet" Target="worksheets/sheet199.xml"/><Relationship Id="rId203" Type="http://schemas.openxmlformats.org/officeDocument/2006/relationships/worksheet" Target="worksheets/sheet203.xml"/><Relationship Id="rId19" Type="http://schemas.openxmlformats.org/officeDocument/2006/relationships/worksheet" Target="worksheets/sheet19.xml"/><Relationship Id="rId224" Type="http://schemas.openxmlformats.org/officeDocument/2006/relationships/worksheet" Target="worksheets/sheet224.xml"/><Relationship Id="rId245" Type="http://schemas.openxmlformats.org/officeDocument/2006/relationships/worksheet" Target="worksheets/sheet245.xml"/><Relationship Id="rId266" Type="http://schemas.openxmlformats.org/officeDocument/2006/relationships/worksheet" Target="worksheets/sheet266.xml"/><Relationship Id="rId287" Type="http://schemas.openxmlformats.org/officeDocument/2006/relationships/worksheet" Target="worksheets/sheet287.xml"/></Relationships>
</file>

<file path=xl/drawings/_rels/drawing1.xml.rels><?xml version="1.0" encoding="UTF-8" standalone="yes"?>
<Relationships xmlns="http://schemas.openxmlformats.org/package/2006/relationships"><Relationship Id="rId8" Type="http://schemas.openxmlformats.org/officeDocument/2006/relationships/image" Target="../media/image3.jpg"/><Relationship Id="rId3" Type="http://schemas.openxmlformats.org/officeDocument/2006/relationships/hyperlink" Target="#EQUIPOS!A1"/><Relationship Id="rId7" Type="http://schemas.openxmlformats.org/officeDocument/2006/relationships/image" Target="../media/image2.jpeg"/><Relationship Id="rId2" Type="http://schemas.openxmlformats.org/officeDocument/2006/relationships/hyperlink" Target="#'MANO DE OBRA'!A1"/><Relationship Id="rId1" Type="http://schemas.openxmlformats.org/officeDocument/2006/relationships/hyperlink" Target="#INDICE!A1"/><Relationship Id="rId6" Type="http://schemas.openxmlformats.org/officeDocument/2006/relationships/image" Target="../media/image1.png"/><Relationship Id="rId5" Type="http://schemas.openxmlformats.org/officeDocument/2006/relationships/hyperlink" Target="#TRANSPORTE!A1"/><Relationship Id="rId4" Type="http://schemas.openxmlformats.org/officeDocument/2006/relationships/hyperlink" Target="#MATERIALES!A1"/></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ORTADA!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ORTADA!A1"/></Relationships>
</file>

<file path=xl/drawings/_rels/drawing5.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5.jpeg"/><Relationship Id="rId1" Type="http://schemas.openxmlformats.org/officeDocument/2006/relationships/hyperlink" Target="#PORTADA!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ORTADA!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ORTADA!A1"/></Relationships>
</file>

<file path=xl/drawings/_rels/drawing9.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media/image7.png"/><Relationship Id="rId1" Type="http://schemas.openxmlformats.org/officeDocument/2006/relationships/hyperlink" Target="#INDICE!A1"/></Relationships>
</file>

<file path=xl/drawings/_rels/drawing10.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hyperlink" Target="#INDICE!A1"/></Relationships>
</file>

<file path=xl/drawings/_rels/drawing11.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hyperlink" Target="#INDICE!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3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3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3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3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3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3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3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3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3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3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4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4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4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4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4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4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4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4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4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4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5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5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5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5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5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5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5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5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5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5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6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6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6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6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6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6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6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6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6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6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7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7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7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7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7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7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7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7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7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7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8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8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8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8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8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8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8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8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8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89.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8.png"/><Relationship Id="rId1" Type="http://schemas.openxmlformats.org/officeDocument/2006/relationships/hyperlink" Target="#INDICE!A1"/></Relationships>
</file>

<file path=xl/drawings/_rels/drawing9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9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9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9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9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9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9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9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9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9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0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0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0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0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0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0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0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0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0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0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1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1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1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1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1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1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1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2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2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2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2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2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2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2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2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2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2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3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3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3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3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3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3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3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3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3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3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4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4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4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4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4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4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4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4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4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4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5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5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5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5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5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5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5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5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5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5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6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6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6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6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6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6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6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6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6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6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7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7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7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7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7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7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7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7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7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7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8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8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8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8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8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8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8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8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8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89.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media/image1.png"/><Relationship Id="rId1" Type="http://schemas.openxmlformats.org/officeDocument/2006/relationships/hyperlink" Target="#INDICE!A1"/></Relationships>
</file>

<file path=xl/drawings/_rels/drawing19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9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9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9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9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9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9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9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9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19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0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0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0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0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0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0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0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0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0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0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1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1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1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1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1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1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1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2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2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2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2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2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2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2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2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2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2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3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3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3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3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3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3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3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3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3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3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4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4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4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4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4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4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4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4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4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4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5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5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5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5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5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5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5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5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5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5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6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6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6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6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6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6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6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6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6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6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7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7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7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7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7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7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7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7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7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7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8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8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8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8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8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8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8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8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8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8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9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9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9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9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9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9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9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9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9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29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30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30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30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30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30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30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30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30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30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30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3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3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3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31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31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31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31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31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31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31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32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32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32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32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32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32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NDICE!A1"/></Relationships>
</file>

<file path=xl/drawings/_rels/drawing326.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media/image1.png"/><Relationship Id="rId1" Type="http://schemas.openxmlformats.org/officeDocument/2006/relationships/hyperlink" Target="#INDICE!A1"/></Relationships>
</file>

<file path=xl/drawings/_rels/vmlDrawing1.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9.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0.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1.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2.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3.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4.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5.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6.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7.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8.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9.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0.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1.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2.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3.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4.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5.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6.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7.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8.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9.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30.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31.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32.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33.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34.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35.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36.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37.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38.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39.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40.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41.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42.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43.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44.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45.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46.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47.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48.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49.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50.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51.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52.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53.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54.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55.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56.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57.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58.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59.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60.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61.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62.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63.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64.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65.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66.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67.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68.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69.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70.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71.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72.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73.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74.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75.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76.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77.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78.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79.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80.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81.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82.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83.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84.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85.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86.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87.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88.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89.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90.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91.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92.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93.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94.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95.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96.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97.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98.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99.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00.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01.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02.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03.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04.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05.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06.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07.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08.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09.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10.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11.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12.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13.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14.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15.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16.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17.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18.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19.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20.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21.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22.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23.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24.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25.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26.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27.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28.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29.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30.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31.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32.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33.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34.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35.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36.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37.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38.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39.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40.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41.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42.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43.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44.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45.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46.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47.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48.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49.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50.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51.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52.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53.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54.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55.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56.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57.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58.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59.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60.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61.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62.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63.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64.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65.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66.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67.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68.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69.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70.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71.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72.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73.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74.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75.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76.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77.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78.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79.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80.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81.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82.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83.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84.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85.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86.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87.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88.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89.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90.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91.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92.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93.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94.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95.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96.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97.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98.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199.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00.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01.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02.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03.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04.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05.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06.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07.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08.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09.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10.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11.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12.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13.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14.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15.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16.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17.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18.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19.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20.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21.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22.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23.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24.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25.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26.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27.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28.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29.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30.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31.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32.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33.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34.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35.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36.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37.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38.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39.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40.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41.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42.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43.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44.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45.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46.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47.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48.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49.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50.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51.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52.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53.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54.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55.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56.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57.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58.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59.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60.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61.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62.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63.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64.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65.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66.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67.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68.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69.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70.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71.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72.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73.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74.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75.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76.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77.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78.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79.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80.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81.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82.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83.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84.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85.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86.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87.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88.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89.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90.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91.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92.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93.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94.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95.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96.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97.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98.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299.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300.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301.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302.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303.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304.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305.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306.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307.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308.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309.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310.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311.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312.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313.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314.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315.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316.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317.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318.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319.vml.rels><?xml version="1.0" encoding="UTF-8" standalone="yes"?>
<Relationships xmlns="http://schemas.openxmlformats.org/package/2006/relationships"><Relationship Id="rId1"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xdr:twoCellAnchor>
    <xdr:from>
      <xdr:col>3</xdr:col>
      <xdr:colOff>431061</xdr:colOff>
      <xdr:row>11</xdr:row>
      <xdr:rowOff>77229</xdr:rowOff>
    </xdr:from>
    <xdr:to>
      <xdr:col>7</xdr:col>
      <xdr:colOff>1286689</xdr:colOff>
      <xdr:row>16</xdr:row>
      <xdr:rowOff>77229</xdr:rowOff>
    </xdr:to>
    <xdr:sp macro="" textlink="">
      <xdr:nvSpPr>
        <xdr:cNvPr id="4" name="Rectángulo redondeado 3">
          <a:hlinkClick xmlns:r="http://schemas.openxmlformats.org/officeDocument/2006/relationships" r:id="rId1"/>
          <a:extLst>
            <a:ext uri="{FF2B5EF4-FFF2-40B4-BE49-F238E27FC236}">
              <a16:creationId xmlns="" xmlns:a16="http://schemas.microsoft.com/office/drawing/2014/main" id="{00000000-0008-0000-0000-000004000000}"/>
            </a:ext>
          </a:extLst>
        </xdr:cNvPr>
        <xdr:cNvSpPr/>
      </xdr:nvSpPr>
      <xdr:spPr>
        <a:xfrm>
          <a:off x="2702407" y="2226460"/>
          <a:ext cx="3884090" cy="976923"/>
        </a:xfrm>
        <a:prstGeom prst="roundRect">
          <a:avLst/>
        </a:prstGeom>
        <a:solidFill>
          <a:schemeClr val="accent6">
            <a:lumMod val="75000"/>
          </a:schemeClr>
        </a:solidFill>
        <a:ln>
          <a:solidFill>
            <a:schemeClr val="tx1">
              <a:lumMod val="95000"/>
              <a:lumOff val="5000"/>
            </a:schemeClr>
          </a:solidFill>
        </a:ln>
        <a:scene3d>
          <a:camera prst="orthographicFront"/>
          <a:lightRig rig="threePt" dir="t"/>
        </a:scene3d>
        <a:sp3d>
          <a:bevelT w="114300" prst="artDeco"/>
          <a:bevelB prst="slope"/>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2400" b="1" baseline="0">
              <a:solidFill>
                <a:schemeClr val="tx1"/>
              </a:solidFill>
            </a:rPr>
            <a:t>INDICE</a:t>
          </a:r>
        </a:p>
      </xdr:txBody>
    </xdr:sp>
    <xdr:clientData/>
  </xdr:twoCellAnchor>
  <xdr:twoCellAnchor>
    <xdr:from>
      <xdr:col>3</xdr:col>
      <xdr:colOff>384047</xdr:colOff>
      <xdr:row>23</xdr:row>
      <xdr:rowOff>128715</xdr:rowOff>
    </xdr:from>
    <xdr:to>
      <xdr:col>7</xdr:col>
      <xdr:colOff>1239675</xdr:colOff>
      <xdr:row>28</xdr:row>
      <xdr:rowOff>127701</xdr:rowOff>
    </xdr:to>
    <xdr:sp macro="" textlink="">
      <xdr:nvSpPr>
        <xdr:cNvPr id="7" name="Rectángulo redondeado 6">
          <a:hlinkClick xmlns:r="http://schemas.openxmlformats.org/officeDocument/2006/relationships" r:id="rId2"/>
          <a:extLst>
            <a:ext uri="{FF2B5EF4-FFF2-40B4-BE49-F238E27FC236}">
              <a16:creationId xmlns="" xmlns:a16="http://schemas.microsoft.com/office/drawing/2014/main" id="{00000000-0008-0000-0000-000007000000}"/>
            </a:ext>
          </a:extLst>
        </xdr:cNvPr>
        <xdr:cNvSpPr/>
      </xdr:nvSpPr>
      <xdr:spPr>
        <a:xfrm>
          <a:off x="2655393" y="4622561"/>
          <a:ext cx="3884090" cy="975909"/>
        </a:xfrm>
        <a:prstGeom prst="roundRect">
          <a:avLst/>
        </a:prstGeom>
        <a:solidFill>
          <a:schemeClr val="accent6">
            <a:lumMod val="75000"/>
          </a:schemeClr>
        </a:solidFill>
        <a:ln w="25400" cap="flat" cmpd="sng" algn="ctr">
          <a:solidFill>
            <a:schemeClr val="tx1">
              <a:lumMod val="95000"/>
              <a:lumOff val="5000"/>
            </a:schemeClr>
          </a:solidFill>
          <a:prstDash val="solid"/>
        </a:ln>
        <a:effectLst/>
        <a:scene3d>
          <a:camera prst="orthographicFront"/>
          <a:lightRig rig="threePt" dir="t"/>
        </a:scene3d>
        <a:sp3d>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2400" b="1" i="0" u="none" strike="noStrike" kern="0" cap="none" spc="0" normalizeH="0" baseline="0" noProof="0">
              <a:ln>
                <a:noFill/>
              </a:ln>
              <a:solidFill>
                <a:sysClr val="windowText" lastClr="000000"/>
              </a:solidFill>
              <a:effectLst/>
              <a:uLnTx/>
              <a:uFillTx/>
              <a:latin typeface="Calibri"/>
              <a:ea typeface="+mn-ea"/>
              <a:cs typeface="+mn-cs"/>
            </a:rPr>
            <a:t>MANO DE OBRA</a:t>
          </a:r>
        </a:p>
      </xdr:txBody>
    </xdr:sp>
    <xdr:clientData/>
  </xdr:twoCellAnchor>
  <xdr:twoCellAnchor>
    <xdr:from>
      <xdr:col>3</xdr:col>
      <xdr:colOff>359622</xdr:colOff>
      <xdr:row>36</xdr:row>
      <xdr:rowOff>0</xdr:rowOff>
    </xdr:from>
    <xdr:to>
      <xdr:col>7</xdr:col>
      <xdr:colOff>1215250</xdr:colOff>
      <xdr:row>40</xdr:row>
      <xdr:rowOff>179190</xdr:rowOff>
    </xdr:to>
    <xdr:sp macro="" textlink="">
      <xdr:nvSpPr>
        <xdr:cNvPr id="9" name="Rectángulo redondeado 8">
          <a:hlinkClick xmlns:r="http://schemas.openxmlformats.org/officeDocument/2006/relationships" r:id="rId3"/>
          <a:extLst>
            <a:ext uri="{FF2B5EF4-FFF2-40B4-BE49-F238E27FC236}">
              <a16:creationId xmlns="" xmlns:a16="http://schemas.microsoft.com/office/drawing/2014/main" id="{00000000-0008-0000-0000-000009000000}"/>
            </a:ext>
          </a:extLst>
        </xdr:cNvPr>
        <xdr:cNvSpPr/>
      </xdr:nvSpPr>
      <xdr:spPr>
        <a:xfrm>
          <a:off x="2630968" y="7033846"/>
          <a:ext cx="3884090" cy="960729"/>
        </a:xfrm>
        <a:prstGeom prst="roundRect">
          <a:avLst/>
        </a:prstGeom>
        <a:solidFill>
          <a:schemeClr val="accent6">
            <a:lumMod val="75000"/>
          </a:schemeClr>
        </a:solidFill>
        <a:ln w="25400" cap="flat" cmpd="sng" algn="ctr">
          <a:solidFill>
            <a:schemeClr val="tx1"/>
          </a:solidFill>
          <a:prstDash val="solid"/>
        </a:ln>
        <a:effectLst/>
        <a:scene3d>
          <a:camera prst="orthographicFront"/>
          <a:lightRig rig="threePt" dir="t"/>
        </a:scene3d>
        <a:sp3d>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2400" b="1" i="0" u="none" strike="noStrike" kern="0" cap="none" spc="0" normalizeH="0" baseline="0" noProof="0">
              <a:ln>
                <a:noFill/>
              </a:ln>
              <a:solidFill>
                <a:sysClr val="windowText" lastClr="000000"/>
              </a:solidFill>
              <a:effectLst/>
              <a:uLnTx/>
              <a:uFillTx/>
              <a:latin typeface="Calibri"/>
              <a:ea typeface="+mn-ea"/>
              <a:cs typeface="+mn-cs"/>
            </a:rPr>
            <a:t>EQUIPOS</a:t>
          </a:r>
        </a:p>
      </xdr:txBody>
    </xdr:sp>
    <xdr:clientData/>
  </xdr:twoCellAnchor>
  <xdr:twoCellAnchor>
    <xdr:from>
      <xdr:col>3</xdr:col>
      <xdr:colOff>359624</xdr:colOff>
      <xdr:row>29</xdr:row>
      <xdr:rowOff>154458</xdr:rowOff>
    </xdr:from>
    <xdr:to>
      <xdr:col>7</xdr:col>
      <xdr:colOff>1215252</xdr:colOff>
      <xdr:row>34</xdr:row>
      <xdr:rowOff>153445</xdr:rowOff>
    </xdr:to>
    <xdr:sp macro="" textlink="">
      <xdr:nvSpPr>
        <xdr:cNvPr id="10" name="Rectángulo redondeado 9">
          <a:hlinkClick xmlns:r="http://schemas.openxmlformats.org/officeDocument/2006/relationships" r:id="rId4"/>
          <a:extLst>
            <a:ext uri="{FF2B5EF4-FFF2-40B4-BE49-F238E27FC236}">
              <a16:creationId xmlns="" xmlns:a16="http://schemas.microsoft.com/office/drawing/2014/main" id="{00000000-0008-0000-0000-00000A000000}"/>
            </a:ext>
          </a:extLst>
        </xdr:cNvPr>
        <xdr:cNvSpPr/>
      </xdr:nvSpPr>
      <xdr:spPr>
        <a:xfrm>
          <a:off x="2630970" y="5820612"/>
          <a:ext cx="3884090" cy="975910"/>
        </a:xfrm>
        <a:prstGeom prst="roundRect">
          <a:avLst/>
        </a:prstGeom>
        <a:solidFill>
          <a:schemeClr val="accent6">
            <a:lumMod val="75000"/>
          </a:schemeClr>
        </a:solidFill>
        <a:ln w="25400" cap="flat" cmpd="sng" algn="ctr">
          <a:solidFill>
            <a:schemeClr val="tx1">
              <a:lumMod val="95000"/>
              <a:lumOff val="5000"/>
            </a:schemeClr>
          </a:solidFill>
          <a:prstDash val="solid"/>
        </a:ln>
        <a:effectLst/>
        <a:scene3d>
          <a:camera prst="orthographicFront"/>
          <a:lightRig rig="threePt" dir="t"/>
        </a:scene3d>
        <a:sp3d>
          <a:bevelT w="165100" prst="coolSlant"/>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2400" b="1" i="0" u="none" strike="noStrike" kern="0" cap="none" spc="0" normalizeH="0" baseline="0" noProof="0">
              <a:ln>
                <a:noFill/>
              </a:ln>
              <a:solidFill>
                <a:sysClr val="windowText" lastClr="000000"/>
              </a:solidFill>
              <a:effectLst/>
              <a:uLnTx/>
              <a:uFillTx/>
              <a:latin typeface="Calibri"/>
              <a:ea typeface="+mn-ea"/>
              <a:cs typeface="+mn-cs"/>
            </a:rPr>
            <a:t>MATERIALES</a:t>
          </a:r>
        </a:p>
      </xdr:txBody>
    </xdr:sp>
    <xdr:clientData/>
  </xdr:twoCellAnchor>
  <xdr:twoCellAnchor>
    <xdr:from>
      <xdr:col>3</xdr:col>
      <xdr:colOff>407249</xdr:colOff>
      <xdr:row>17</xdr:row>
      <xdr:rowOff>102972</xdr:rowOff>
    </xdr:from>
    <xdr:to>
      <xdr:col>7</xdr:col>
      <xdr:colOff>1262877</xdr:colOff>
      <xdr:row>22</xdr:row>
      <xdr:rowOff>101958</xdr:rowOff>
    </xdr:to>
    <xdr:sp macro="" textlink="">
      <xdr:nvSpPr>
        <xdr:cNvPr id="11" name="Rectángulo redondeado 10">
          <a:hlinkClick xmlns:r="http://schemas.openxmlformats.org/officeDocument/2006/relationships" r:id="rId5"/>
          <a:extLst>
            <a:ext uri="{FF2B5EF4-FFF2-40B4-BE49-F238E27FC236}">
              <a16:creationId xmlns="" xmlns:a16="http://schemas.microsoft.com/office/drawing/2014/main" id="{00000000-0008-0000-0000-00000B000000}"/>
            </a:ext>
          </a:extLst>
        </xdr:cNvPr>
        <xdr:cNvSpPr/>
      </xdr:nvSpPr>
      <xdr:spPr>
        <a:xfrm>
          <a:off x="2678595" y="3424510"/>
          <a:ext cx="3884090" cy="975910"/>
        </a:xfrm>
        <a:prstGeom prst="roundRect">
          <a:avLst/>
        </a:prstGeom>
        <a:solidFill>
          <a:schemeClr val="accent6">
            <a:lumMod val="75000"/>
          </a:schemeClr>
        </a:solidFill>
        <a:ln w="25400" cap="flat" cmpd="sng" algn="ctr">
          <a:solidFill>
            <a:schemeClr val="tx1">
              <a:lumMod val="95000"/>
              <a:lumOff val="5000"/>
            </a:schemeClr>
          </a:solidFill>
          <a:prstDash val="solid"/>
        </a:ln>
        <a:effectLst/>
        <a:scene3d>
          <a:camera prst="orthographicFront"/>
          <a:lightRig rig="threePt" dir="t"/>
        </a:scene3d>
        <a:sp3d>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2400" b="1" i="0" u="none" strike="noStrike" kern="0" cap="none" spc="0" normalizeH="0" baseline="0" noProof="0">
              <a:ln>
                <a:noFill/>
              </a:ln>
              <a:solidFill>
                <a:sysClr val="windowText" lastClr="000000"/>
              </a:solidFill>
              <a:effectLst/>
              <a:uLnTx/>
              <a:uFillTx/>
              <a:latin typeface="Calibri"/>
              <a:ea typeface="+mn-ea"/>
              <a:cs typeface="+mn-cs"/>
            </a:rPr>
            <a:t>TRANSPORTE</a:t>
          </a:r>
        </a:p>
      </xdr:txBody>
    </xdr:sp>
    <xdr:clientData/>
  </xdr:twoCellAnchor>
  <xdr:twoCellAnchor>
    <xdr:from>
      <xdr:col>0</xdr:col>
      <xdr:colOff>30480</xdr:colOff>
      <xdr:row>0</xdr:row>
      <xdr:rowOff>99059</xdr:rowOff>
    </xdr:from>
    <xdr:to>
      <xdr:col>24</xdr:col>
      <xdr:colOff>746555</xdr:colOff>
      <xdr:row>9</xdr:row>
      <xdr:rowOff>154459</xdr:rowOff>
    </xdr:to>
    <xdr:sp macro="" textlink="">
      <xdr:nvSpPr>
        <xdr:cNvPr id="14" name="Rectángulo redondeado 13">
          <a:extLst>
            <a:ext uri="{FF2B5EF4-FFF2-40B4-BE49-F238E27FC236}">
              <a16:creationId xmlns="" xmlns:a16="http://schemas.microsoft.com/office/drawing/2014/main" id="{00000000-0008-0000-0000-00000E000000}"/>
            </a:ext>
          </a:extLst>
        </xdr:cNvPr>
        <xdr:cNvSpPr/>
      </xdr:nvSpPr>
      <xdr:spPr>
        <a:xfrm>
          <a:off x="30480" y="99059"/>
          <a:ext cx="24013710" cy="1702968"/>
        </a:xfrm>
        <a:prstGeom prst="roundRect">
          <a:avLst/>
        </a:prstGeom>
        <a:solidFill>
          <a:schemeClr val="tx1">
            <a:lumMod val="75000"/>
            <a:lumOff val="25000"/>
          </a:schemeClr>
        </a:solidFill>
        <a:ln w="98425">
          <a:solidFill>
            <a:schemeClr val="accent6">
              <a:lumMod val="50000"/>
              <a:alpha val="99000"/>
            </a:schemeClr>
          </a:solidFill>
        </a:ln>
        <a:effectLst>
          <a:outerShdw blurRad="939800" dist="584200" dir="2460000" sx="72000" sy="72000" algn="ctr" rotWithShape="0">
            <a:srgbClr val="000000"/>
          </a:outerShdw>
        </a:effectLst>
        <a:scene3d>
          <a:camera prst="orthographicFront"/>
          <a:lightRig rig="threePt" dir="t"/>
        </a:scene3d>
        <a:sp3d>
          <a:bevelT w="1143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O" sz="2800" b="1">
              <a:solidFill>
                <a:schemeClr val="accent6">
                  <a:lumMod val="75000"/>
                </a:schemeClr>
              </a:solidFill>
            </a:rPr>
            <a:t>APUS</a:t>
          </a:r>
          <a:r>
            <a:rPr lang="es-CO" sz="2800" b="1" baseline="0">
              <a:solidFill>
                <a:schemeClr val="accent6">
                  <a:lumMod val="75000"/>
                </a:schemeClr>
              </a:solidFill>
            </a:rPr>
            <a:t>  2017</a:t>
          </a:r>
        </a:p>
        <a:p>
          <a:pPr algn="ctr"/>
          <a:r>
            <a:rPr lang="es-CO" sz="2800" b="1" baseline="0">
              <a:solidFill>
                <a:schemeClr val="accent6">
                  <a:lumMod val="75000"/>
                </a:schemeClr>
              </a:solidFill>
            </a:rPr>
            <a:t>INSTITUTO NACIONAL DE VIAS</a:t>
          </a:r>
        </a:p>
        <a:p>
          <a:pPr algn="ctr"/>
          <a:r>
            <a:rPr lang="es-CO" sz="2800" b="1" baseline="0">
              <a:solidFill>
                <a:schemeClr val="accent6">
                  <a:lumMod val="75000"/>
                </a:schemeClr>
              </a:solidFill>
            </a:rPr>
            <a:t>TERRITORIAL HUILA</a:t>
          </a:r>
        </a:p>
        <a:p>
          <a:pPr algn="l"/>
          <a:endParaRPr lang="es-CO" sz="1100"/>
        </a:p>
      </xdr:txBody>
    </xdr:sp>
    <xdr:clientData/>
  </xdr:twoCellAnchor>
  <xdr:twoCellAnchor>
    <xdr:from>
      <xdr:col>0</xdr:col>
      <xdr:colOff>12211</xdr:colOff>
      <xdr:row>47</xdr:row>
      <xdr:rowOff>36633</xdr:rowOff>
    </xdr:from>
    <xdr:to>
      <xdr:col>21</xdr:col>
      <xdr:colOff>51487</xdr:colOff>
      <xdr:row>53</xdr:row>
      <xdr:rowOff>142874</xdr:rowOff>
    </xdr:to>
    <xdr:sp macro="" textlink="">
      <xdr:nvSpPr>
        <xdr:cNvPr id="19" name="Rectángulo redondeado 18">
          <a:extLst>
            <a:ext uri="{FF2B5EF4-FFF2-40B4-BE49-F238E27FC236}">
              <a16:creationId xmlns="" xmlns:a16="http://schemas.microsoft.com/office/drawing/2014/main" id="{00000000-0008-0000-0000-000013000000}"/>
            </a:ext>
          </a:extLst>
        </xdr:cNvPr>
        <xdr:cNvSpPr/>
      </xdr:nvSpPr>
      <xdr:spPr>
        <a:xfrm>
          <a:off x="12211" y="8557647"/>
          <a:ext cx="21020019" cy="1213200"/>
        </a:xfrm>
        <a:prstGeom prst="roundRect">
          <a:avLst/>
        </a:prstGeom>
        <a:solidFill>
          <a:schemeClr val="tx1">
            <a:lumMod val="75000"/>
            <a:lumOff val="25000"/>
          </a:schemeClr>
        </a:solidFill>
        <a:ln w="98425" cap="flat" cmpd="sng" algn="ctr">
          <a:solidFill>
            <a:srgbClr val="F79646">
              <a:lumMod val="50000"/>
              <a:alpha val="99000"/>
            </a:srgbClr>
          </a:solidFill>
          <a:prstDash val="solid"/>
        </a:ln>
        <a:effectLst>
          <a:innerShdw blurRad="63500" dist="50800" dir="13500000">
            <a:prstClr val="black">
              <a:alpha val="50000"/>
            </a:prstClr>
          </a:innerShdw>
        </a:effectLst>
        <a:scene3d>
          <a:camera prst="orthographicFront"/>
          <a:lightRig rig="threePt" dir="t"/>
        </a:scene3d>
        <a:sp3d>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2800" b="1" i="0" u="none" strike="noStrike" kern="0" cap="none" spc="0" normalizeH="0" baseline="0" noProof="0">
              <a:ln>
                <a:noFill/>
              </a:ln>
              <a:solidFill>
                <a:schemeClr val="accent6">
                  <a:lumMod val="75000"/>
                </a:schemeClr>
              </a:solidFill>
              <a:effectLst/>
              <a:uLnTx/>
              <a:uFillTx/>
              <a:latin typeface="Calibri"/>
              <a:ea typeface="+mn-ea"/>
              <a:cs typeface="+mn-cs"/>
            </a:rPr>
            <a:t>                                         DIRECCIÓN TÉCNICA                                                                 </a:t>
          </a:r>
        </a:p>
      </xdr:txBody>
    </xdr:sp>
    <xdr:clientData/>
  </xdr:twoCellAnchor>
  <xdr:twoCellAnchor editAs="oneCell">
    <xdr:from>
      <xdr:col>21</xdr:col>
      <xdr:colOff>479731</xdr:colOff>
      <xdr:row>48</xdr:row>
      <xdr:rowOff>99226</xdr:rowOff>
    </xdr:from>
    <xdr:to>
      <xdr:col>24</xdr:col>
      <xdr:colOff>274839</xdr:colOff>
      <xdr:row>53</xdr:row>
      <xdr:rowOff>52295</xdr:rowOff>
    </xdr:to>
    <xdr:pic>
      <xdr:nvPicPr>
        <xdr:cNvPr id="5" name="Imagen 4">
          <a:extLst>
            <a:ext uri="{FF2B5EF4-FFF2-40B4-BE49-F238E27FC236}">
              <a16:creationId xmlns="" xmlns:a16="http://schemas.microsoft.com/office/drawing/2014/main" id="{00000000-0008-0000-0000-000005000000}"/>
            </a:ext>
          </a:extLst>
        </xdr:cNvPr>
        <xdr:cNvPicPr>
          <a:picLocks noChangeAspect="1"/>
        </xdr:cNvPicPr>
      </xdr:nvPicPr>
      <xdr:blipFill>
        <a:blip xmlns:r="http://schemas.openxmlformats.org/officeDocument/2006/relationships" r:embed="rId6"/>
        <a:stretch>
          <a:fillRect/>
        </a:stretch>
      </xdr:blipFill>
      <xdr:spPr>
        <a:xfrm>
          <a:off x="21166077" y="9477688"/>
          <a:ext cx="2066454" cy="929992"/>
        </a:xfrm>
        <a:prstGeom prst="rect">
          <a:avLst/>
        </a:prstGeom>
      </xdr:spPr>
    </xdr:pic>
    <xdr:clientData/>
  </xdr:twoCellAnchor>
  <xdr:twoCellAnchor editAs="oneCell">
    <xdr:from>
      <xdr:col>0</xdr:col>
      <xdr:colOff>51486</xdr:colOff>
      <xdr:row>54</xdr:row>
      <xdr:rowOff>62378</xdr:rowOff>
    </xdr:from>
    <xdr:to>
      <xdr:col>0</xdr:col>
      <xdr:colOff>278621</xdr:colOff>
      <xdr:row>55</xdr:row>
      <xdr:rowOff>12567</xdr:rowOff>
    </xdr:to>
    <xdr:pic>
      <xdr:nvPicPr>
        <xdr:cNvPr id="2" name="Imagen 1">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51486" y="9870554"/>
          <a:ext cx="227135" cy="130391"/>
        </a:xfrm>
        <a:prstGeom prst="rect">
          <a:avLst/>
        </a:prstGeom>
      </xdr:spPr>
    </xdr:pic>
    <xdr:clientData/>
  </xdr:twoCellAnchor>
  <xdr:twoCellAnchor editAs="oneCell">
    <xdr:from>
      <xdr:col>7</xdr:col>
      <xdr:colOff>5031152</xdr:colOff>
      <xdr:row>10</xdr:row>
      <xdr:rowOff>35597</xdr:rowOff>
    </xdr:from>
    <xdr:to>
      <xdr:col>24</xdr:col>
      <xdr:colOff>744470</xdr:colOff>
      <xdr:row>46</xdr:row>
      <xdr:rowOff>170962</xdr:rowOff>
    </xdr:to>
    <xdr:pic>
      <xdr:nvPicPr>
        <xdr:cNvPr id="12" name="Imagen 11">
          <a:extLst>
            <a:ext uri="{FF2B5EF4-FFF2-40B4-BE49-F238E27FC236}">
              <a16:creationId xmlns="" xmlns:a16="http://schemas.microsoft.com/office/drawing/2014/main" id="{00000000-0008-0000-0000-00000C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10330960" y="1989443"/>
          <a:ext cx="13371202" cy="716921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28574</xdr:rowOff>
    </xdr:from>
    <xdr:to>
      <xdr:col>12</xdr:col>
      <xdr:colOff>67734</xdr:colOff>
      <xdr:row>28</xdr:row>
      <xdr:rowOff>66675</xdr:rowOff>
    </xdr:to>
    <xdr:pic>
      <xdr:nvPicPr>
        <xdr:cNvPr id="5" name="Imagen 4">
          <a:extLst>
            <a:ext uri="{FF2B5EF4-FFF2-40B4-BE49-F238E27FC236}">
              <a16:creationId xmlns="" xmlns:a16="http://schemas.microsoft.com/office/drawing/2014/main" id="{00000000-0008-0000-0100-000005000000}"/>
            </a:ext>
          </a:extLst>
        </xdr:cNvPr>
        <xdr:cNvPicPr>
          <a:picLocks noChangeAspect="1"/>
        </xdr:cNvPicPr>
      </xdr:nvPicPr>
      <xdr:blipFill>
        <a:blip xmlns:r="http://schemas.openxmlformats.org/officeDocument/2006/relationships" r:embed="rId1"/>
        <a:stretch>
          <a:fillRect/>
        </a:stretch>
      </xdr:blipFill>
      <xdr:spPr>
        <a:xfrm>
          <a:off x="0" y="219074"/>
          <a:ext cx="9211734" cy="5181601"/>
        </a:xfrm>
        <a:prstGeom prst="rect">
          <a:avLst/>
        </a:prstGeom>
        <a:ln w="69850">
          <a:solidFill>
            <a:schemeClr val="accent3">
              <a:lumMod val="75000"/>
            </a:schemeClr>
          </a:solidFill>
        </a:ln>
      </xdr:spPr>
    </xdr:pic>
    <xdr:clientData/>
  </xdr:twoCellAnchor>
  <xdr:oneCellAnchor>
    <xdr:from>
      <xdr:col>0</xdr:col>
      <xdr:colOff>695326</xdr:colOff>
      <xdr:row>5</xdr:row>
      <xdr:rowOff>152399</xdr:rowOff>
    </xdr:from>
    <xdr:ext cx="8210549" cy="3648076"/>
    <xdr:sp macro="" textlink="">
      <xdr:nvSpPr>
        <xdr:cNvPr id="6" name="CuadroTexto 5">
          <a:extLst>
            <a:ext uri="{FF2B5EF4-FFF2-40B4-BE49-F238E27FC236}">
              <a16:creationId xmlns="" xmlns:a16="http://schemas.microsoft.com/office/drawing/2014/main" id="{00000000-0008-0000-0100-000006000000}"/>
            </a:ext>
          </a:extLst>
        </xdr:cNvPr>
        <xdr:cNvSpPr txBox="1"/>
      </xdr:nvSpPr>
      <xdr:spPr>
        <a:xfrm>
          <a:off x="695326" y="1104899"/>
          <a:ext cx="8210549" cy="36480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lvl="1"/>
          <a:r>
            <a:rPr lang="es-CO" sz="1200" b="1"/>
            <a:t>Primero:</a:t>
          </a:r>
          <a:r>
            <a:rPr lang="es-CO" sz="1200"/>
            <a:t> La Entidad no garantiza que los precios publicados se ajusten a ninguna situación técnica o proyecto particular.</a:t>
          </a:r>
        </a:p>
        <a:p>
          <a:pPr lvl="1"/>
          <a:r>
            <a:rPr lang="es-CO" sz="1200" b="1"/>
            <a:t>Segundo:</a:t>
          </a:r>
          <a:r>
            <a:rPr lang="es-CO" sz="1200"/>
            <a:t> El Uso de los datos publicados compromete solamente la responsabilidad del Interesado. Por tanto, es de su competencia verificar y actualizar o no la Información.</a:t>
          </a:r>
        </a:p>
        <a:p>
          <a:pPr lvl="1"/>
          <a:r>
            <a:rPr lang="es-CO" sz="1200" b="1"/>
            <a:t>Tercero: </a:t>
          </a:r>
          <a:r>
            <a:rPr lang="es-CO" sz="1200"/>
            <a:t>Los datos contenidos en la Base de Datos del </a:t>
          </a:r>
          <a:r>
            <a:rPr lang="es-CO" sz="1200" b="1"/>
            <a:t>INVIAS</a:t>
          </a:r>
          <a:r>
            <a:rPr lang="es-CO" sz="1200"/>
            <a:t>, no reemplazan la labor contratada con los Consultores Externos, quienes tienen la obligación de evaluar, analizar y soportar caso por caso, en los términos pactados contractualmente.</a:t>
          </a:r>
        </a:p>
        <a:p>
          <a:pPr lvl="1"/>
          <a:r>
            <a:rPr lang="es-CO" sz="1200" b="1"/>
            <a:t>Cuarto:</a:t>
          </a:r>
          <a:r>
            <a:rPr lang="es-CO" sz="1200"/>
            <a:t> Los Precios de Referencia publicados no son indicativos de los valores de contratación. Cada proceso licitatorio se adelanta según sus propias condiciones.</a:t>
          </a:r>
        </a:p>
        <a:p>
          <a:pPr lvl="1"/>
          <a:r>
            <a:rPr lang="es-CO" sz="1200" b="1"/>
            <a:t>Quinto:</a:t>
          </a:r>
          <a:r>
            <a:rPr lang="es-CO" sz="1200"/>
            <a:t> El registro de marcas o productos comerciales no presupone su recomendación de uso. Tal responsabilidad recae sobre el Consultor Interno o Externo contratado por el Instituto.</a:t>
          </a:r>
        </a:p>
        <a:p>
          <a:pPr lvl="1"/>
          <a:r>
            <a:rPr lang="es-CO" sz="1200" b="1"/>
            <a:t>Sexto:</a:t>
          </a:r>
          <a:r>
            <a:rPr lang="es-CO" sz="1200"/>
            <a:t> El registro de Precios de Insumos no tiene en cuenta escalas por volumen de compras ni DESCUENTOS por ningún concepto. Como regla general tiene en cuenta el IVA y el valor de transporte. El Interesado debe verificar esta condición con su Proveedor.</a:t>
          </a:r>
        </a:p>
        <a:p>
          <a:pPr lvl="1"/>
          <a:r>
            <a:rPr lang="es-CO" sz="1200"/>
            <a:t>Su propósito es únicamente informativo. INVIAS no se hace responsable por el uso o interpretación realizada por terceros.</a:t>
          </a:r>
        </a:p>
        <a:p>
          <a:pPr lvl="1"/>
          <a:endParaRPr lang="es-CO" sz="1200"/>
        </a:p>
        <a:p>
          <a:pPr lvl="1"/>
          <a:r>
            <a:rPr lang="es-CO" sz="1200" b="1">
              <a:solidFill>
                <a:schemeClr val="accent6">
                  <a:lumMod val="50000"/>
                </a:schemeClr>
              </a:solidFill>
            </a:rPr>
            <a:t>Importante: </a:t>
          </a:r>
          <a:r>
            <a:rPr lang="es-CO" sz="1200"/>
            <a:t>Las distancias de acarreo se asumieron en todos los APUs basados en la Unidad (1Km) con el fin de que el  Usuario del Aplicativo, inserte la distancia de Acarreo (Centro de Gravedad de Obra), y obtener un valor</a:t>
          </a:r>
          <a:r>
            <a:rPr lang="es-CO" sz="1200" baseline="0"/>
            <a:t> mas Ajustado a la condición real</a:t>
          </a:r>
          <a:r>
            <a:rPr lang="es-CO" sz="1200"/>
            <a:t> del Ítem</a:t>
          </a:r>
        </a:p>
        <a:p>
          <a:pPr lvl="1"/>
          <a:endParaRPr lang="es-CO" sz="1200"/>
        </a:p>
      </xdr:txBody>
    </xdr:sp>
    <xdr:clientData/>
  </xdr:oneCellAnchor>
  <xdr:oneCellAnchor>
    <xdr:from>
      <xdr:col>2</xdr:col>
      <xdr:colOff>428625</xdr:colOff>
      <xdr:row>3</xdr:row>
      <xdr:rowOff>19050</xdr:rowOff>
    </xdr:from>
    <xdr:ext cx="184731" cy="264560"/>
    <xdr:sp macro="" textlink="">
      <xdr:nvSpPr>
        <xdr:cNvPr id="7" name="CuadroTexto 6">
          <a:extLst>
            <a:ext uri="{FF2B5EF4-FFF2-40B4-BE49-F238E27FC236}">
              <a16:creationId xmlns="" xmlns:a16="http://schemas.microsoft.com/office/drawing/2014/main" id="{00000000-0008-0000-0100-000007000000}"/>
            </a:ext>
          </a:extLst>
        </xdr:cNvPr>
        <xdr:cNvSpPr txBox="1"/>
      </xdr:nvSpPr>
      <xdr:spPr>
        <a:xfrm>
          <a:off x="19526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0</xdr:col>
      <xdr:colOff>276225</xdr:colOff>
      <xdr:row>1</xdr:row>
      <xdr:rowOff>95250</xdr:rowOff>
    </xdr:from>
    <xdr:ext cx="8905875" cy="800099"/>
    <xdr:sp macro="" textlink="">
      <xdr:nvSpPr>
        <xdr:cNvPr id="9" name="CuadroTexto 8">
          <a:extLst>
            <a:ext uri="{FF2B5EF4-FFF2-40B4-BE49-F238E27FC236}">
              <a16:creationId xmlns="" xmlns:a16="http://schemas.microsoft.com/office/drawing/2014/main" id="{00000000-0008-0000-0100-000009000000}"/>
            </a:ext>
          </a:extLst>
        </xdr:cNvPr>
        <xdr:cNvSpPr txBox="1"/>
      </xdr:nvSpPr>
      <xdr:spPr>
        <a:xfrm>
          <a:off x="276225" y="285750"/>
          <a:ext cx="8905875" cy="8000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s-CO" sz="1600" b="1"/>
            <a:t>La Dirección Técnica, dependencia encargada de la publicación de los precios de referencia de insumos</a:t>
          </a:r>
        </a:p>
        <a:p>
          <a:r>
            <a:rPr lang="es-CO" sz="1600" b="1"/>
            <a:t> y precios de referencia de actividades  de obra en la página Web del Instituto aclara que:</a:t>
          </a:r>
        </a:p>
        <a:p>
          <a:endParaRPr lang="es-CO" sz="1600"/>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4</xdr:col>
      <xdr:colOff>144781</xdr:colOff>
      <xdr:row>0</xdr:row>
      <xdr:rowOff>434340</xdr:rowOff>
    </xdr:from>
    <xdr:to>
      <xdr:col>4</xdr:col>
      <xdr:colOff>1238251</xdr:colOff>
      <xdr:row>1</xdr:row>
      <xdr:rowOff>127000</xdr:rowOff>
    </xdr:to>
    <xdr:sp macro="" textlink="">
      <xdr:nvSpPr>
        <xdr:cNvPr id="2" name="Elipse 1">
          <a:hlinkClick xmlns:r="http://schemas.openxmlformats.org/officeDocument/2006/relationships" r:id="rId1"/>
          <a:extLst>
            <a:ext uri="{FF2B5EF4-FFF2-40B4-BE49-F238E27FC236}">
              <a16:creationId xmlns="" xmlns:a16="http://schemas.microsoft.com/office/drawing/2014/main" id="{00000000-0008-0000-0200-000002000000}"/>
            </a:ext>
          </a:extLst>
        </xdr:cNvPr>
        <xdr:cNvSpPr/>
      </xdr:nvSpPr>
      <xdr:spPr>
        <a:xfrm>
          <a:off x="11035031" y="434340"/>
          <a:ext cx="1093470" cy="676910"/>
        </a:xfrm>
        <a:prstGeom prst="ellipse">
          <a:avLst/>
        </a:prstGeom>
        <a:scene3d>
          <a:camera prst="orthographicFront"/>
          <a:lightRig rig="threePt" dir="t"/>
        </a:scene3d>
        <a:sp3d>
          <a:bevelT w="1143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a:t>VOLVER</a:t>
          </a:r>
          <a:r>
            <a:rPr lang="es-CO" sz="1100" baseline="0"/>
            <a:t> A </a:t>
          </a:r>
        </a:p>
        <a:p>
          <a:pPr algn="ctr"/>
          <a:r>
            <a:rPr lang="es-CO" sz="1100" b="1" i="0" baseline="0"/>
            <a:t>PORTADA</a:t>
          </a:r>
        </a:p>
      </xdr:txBody>
    </xdr:sp>
    <xdr:clientData/>
  </xdr:twoCellAnchor>
  <xdr:twoCellAnchor editAs="oneCell">
    <xdr:from>
      <xdr:col>2</xdr:col>
      <xdr:colOff>317500</xdr:colOff>
      <xdr:row>0</xdr:row>
      <xdr:rowOff>95250</xdr:rowOff>
    </xdr:from>
    <xdr:to>
      <xdr:col>3</xdr:col>
      <xdr:colOff>1132873</xdr:colOff>
      <xdr:row>0</xdr:row>
      <xdr:rowOff>936571</xdr:rowOff>
    </xdr:to>
    <xdr:pic>
      <xdr:nvPicPr>
        <xdr:cNvPr id="3" name="Imagen 2">
          <a:extLst>
            <a:ext uri="{FF2B5EF4-FFF2-40B4-BE49-F238E27FC236}">
              <a16:creationId xmlns="" xmlns:a16="http://schemas.microsoft.com/office/drawing/2014/main" id="{00000000-0008-0000-0200-000003000000}"/>
            </a:ext>
          </a:extLst>
        </xdr:cNvPr>
        <xdr:cNvPicPr>
          <a:picLocks noChangeAspect="1"/>
        </xdr:cNvPicPr>
      </xdr:nvPicPr>
      <xdr:blipFill>
        <a:blip xmlns:r="http://schemas.openxmlformats.org/officeDocument/2006/relationships" r:embed="rId2"/>
        <a:stretch>
          <a:fillRect/>
        </a:stretch>
      </xdr:blipFill>
      <xdr:spPr>
        <a:xfrm>
          <a:off x="8651875" y="95250"/>
          <a:ext cx="1847248" cy="84132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156210</xdr:colOff>
      <xdr:row>0</xdr:row>
      <xdr:rowOff>398720</xdr:rowOff>
    </xdr:from>
    <xdr:to>
      <xdr:col>5</xdr:col>
      <xdr:colOff>387646</xdr:colOff>
      <xdr:row>1</xdr:row>
      <xdr:rowOff>66453</xdr:rowOff>
    </xdr:to>
    <xdr:sp macro="" textlink="">
      <xdr:nvSpPr>
        <xdr:cNvPr id="3" name="Rectángulo 2">
          <a:hlinkClick xmlns:r="http://schemas.openxmlformats.org/officeDocument/2006/relationships" r:id="rId1"/>
          <a:extLst>
            <a:ext uri="{FF2B5EF4-FFF2-40B4-BE49-F238E27FC236}">
              <a16:creationId xmlns="" xmlns:a16="http://schemas.microsoft.com/office/drawing/2014/main" id="{00000000-0008-0000-0300-000003000000}"/>
            </a:ext>
          </a:extLst>
        </xdr:cNvPr>
        <xdr:cNvSpPr/>
      </xdr:nvSpPr>
      <xdr:spPr>
        <a:xfrm>
          <a:off x="8318913" y="398720"/>
          <a:ext cx="840593" cy="509477"/>
        </a:xfrm>
        <a:prstGeom prst="rect">
          <a:avLst/>
        </a:prstGeom>
        <a:solidFill>
          <a:srgbClr val="FFFFCC"/>
        </a:solidFill>
        <a:scene3d>
          <a:camera prst="orthographicFront"/>
          <a:lightRig rig="threePt" dir="t"/>
        </a:scene3d>
        <a:sp3d>
          <a:bevelT prst="convex"/>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O" sz="1100" b="1">
              <a:solidFill>
                <a:schemeClr val="accent4">
                  <a:lumMod val="50000"/>
                </a:schemeClr>
              </a:solidFill>
            </a:rPr>
            <a:t>VOLVER A PORTADA</a:t>
          </a:r>
        </a:p>
      </xdr:txBody>
    </xdr:sp>
    <xdr:clientData/>
  </xdr:twoCellAnchor>
  <xdr:twoCellAnchor editAs="oneCell">
    <xdr:from>
      <xdr:col>2</xdr:col>
      <xdr:colOff>4784651</xdr:colOff>
      <xdr:row>0</xdr:row>
      <xdr:rowOff>132906</xdr:rowOff>
    </xdr:from>
    <xdr:to>
      <xdr:col>3</xdr:col>
      <xdr:colOff>994428</xdr:colOff>
      <xdr:row>1</xdr:row>
      <xdr:rowOff>132483</xdr:rowOff>
    </xdr:to>
    <xdr:pic>
      <xdr:nvPicPr>
        <xdr:cNvPr id="4" name="Imagen 3">
          <a:extLst>
            <a:ext uri="{FF2B5EF4-FFF2-40B4-BE49-F238E27FC236}">
              <a16:creationId xmlns=""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6169099" y="132906"/>
          <a:ext cx="1847248" cy="84132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203834</xdr:colOff>
      <xdr:row>1</xdr:row>
      <xdr:rowOff>531916</xdr:rowOff>
    </xdr:from>
    <xdr:to>
      <xdr:col>5</xdr:col>
      <xdr:colOff>395843</xdr:colOff>
      <xdr:row>2</xdr:row>
      <xdr:rowOff>0</xdr:rowOff>
    </xdr:to>
    <xdr:sp macro="" textlink="">
      <xdr:nvSpPr>
        <xdr:cNvPr id="3" name="Rectángulo redondeado 2">
          <a:hlinkClick xmlns:r="http://schemas.openxmlformats.org/officeDocument/2006/relationships" r:id="rId1"/>
          <a:extLst>
            <a:ext uri="{FF2B5EF4-FFF2-40B4-BE49-F238E27FC236}">
              <a16:creationId xmlns="" xmlns:a16="http://schemas.microsoft.com/office/drawing/2014/main" id="{00000000-0008-0000-0400-000003000000}"/>
            </a:ext>
          </a:extLst>
        </xdr:cNvPr>
        <xdr:cNvSpPr/>
      </xdr:nvSpPr>
      <xdr:spPr>
        <a:xfrm>
          <a:off x="8702113" y="729838"/>
          <a:ext cx="958957" cy="606136"/>
        </a:xfrm>
        <a:prstGeom prst="roundRect">
          <a:avLst/>
        </a:prstGeom>
        <a:blipFill dpi="0" rotWithShape="1">
          <a:blip xmlns:r="http://schemas.openxmlformats.org/officeDocument/2006/relationships" r:embed="rId2">
            <a:alphaModFix amt="63000"/>
          </a:blip>
          <a:srcRect/>
          <a:tile tx="0" ty="0" sx="100000" sy="100000" flip="none" algn="tl"/>
        </a:blipFill>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O" sz="1100" b="1">
              <a:solidFill>
                <a:sysClr val="windowText" lastClr="000000"/>
              </a:solidFill>
            </a:rPr>
            <a:t>VOLVER A PORTADA</a:t>
          </a:r>
        </a:p>
      </xdr:txBody>
    </xdr:sp>
    <xdr:clientData/>
  </xdr:twoCellAnchor>
  <xdr:twoCellAnchor editAs="oneCell">
    <xdr:from>
      <xdr:col>2</xdr:col>
      <xdr:colOff>5071753</xdr:colOff>
      <xdr:row>1</xdr:row>
      <xdr:rowOff>37110</xdr:rowOff>
    </xdr:from>
    <xdr:to>
      <xdr:col>3</xdr:col>
      <xdr:colOff>931858</xdr:colOff>
      <xdr:row>1</xdr:row>
      <xdr:rowOff>878431</xdr:rowOff>
    </xdr:to>
    <xdr:pic>
      <xdr:nvPicPr>
        <xdr:cNvPr id="4" name="Imagen 3">
          <a:extLst>
            <a:ext uri="{FF2B5EF4-FFF2-40B4-BE49-F238E27FC236}">
              <a16:creationId xmlns="" xmlns:a16="http://schemas.microsoft.com/office/drawing/2014/main" id="{00000000-0008-0000-0400-000004000000}"/>
            </a:ext>
          </a:extLst>
        </xdr:cNvPr>
        <xdr:cNvPicPr>
          <a:picLocks noChangeAspect="1"/>
        </xdr:cNvPicPr>
      </xdr:nvPicPr>
      <xdr:blipFill>
        <a:blip xmlns:r="http://schemas.openxmlformats.org/officeDocument/2006/relationships" r:embed="rId3"/>
        <a:stretch>
          <a:fillRect/>
        </a:stretch>
      </xdr:blipFill>
      <xdr:spPr>
        <a:xfrm>
          <a:off x="6444837" y="235032"/>
          <a:ext cx="1847248" cy="84132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4</xdr:col>
      <xdr:colOff>285750</xdr:colOff>
      <xdr:row>1</xdr:row>
      <xdr:rowOff>97155</xdr:rowOff>
    </xdr:from>
    <xdr:to>
      <xdr:col>5</xdr:col>
      <xdr:colOff>537210</xdr:colOff>
      <xdr:row>1</xdr:row>
      <xdr:rowOff>721995</xdr:rowOff>
    </xdr:to>
    <xdr:sp macro="" textlink="">
      <xdr:nvSpPr>
        <xdr:cNvPr id="2" name="Rectángulo redondeado 1">
          <a:hlinkClick xmlns:r="http://schemas.openxmlformats.org/officeDocument/2006/relationships" r:id="rId1"/>
          <a:extLst>
            <a:ext uri="{FF2B5EF4-FFF2-40B4-BE49-F238E27FC236}">
              <a16:creationId xmlns="" xmlns:a16="http://schemas.microsoft.com/office/drawing/2014/main" id="{00000000-0008-0000-0500-000002000000}"/>
            </a:ext>
          </a:extLst>
        </xdr:cNvPr>
        <xdr:cNvSpPr/>
      </xdr:nvSpPr>
      <xdr:spPr>
        <a:xfrm>
          <a:off x="9001125" y="1744980"/>
          <a:ext cx="1013460" cy="624840"/>
        </a:xfrm>
        <a:prstGeom prst="roundRect">
          <a:avLst/>
        </a:prstGeom>
        <a:solidFill>
          <a:schemeClr val="accent6">
            <a:lumMod val="60000"/>
            <a:lumOff val="40000"/>
          </a:schemeClr>
        </a:solidFill>
        <a:effectLst>
          <a:innerShdw blurRad="63500" dist="50800" dir="16200000">
            <a:prstClr val="black">
              <a:alpha val="51000"/>
            </a:prstClr>
          </a:innerShdw>
          <a:reflection stA="45000" endPos="12000" dist="50800" dir="5400000" sy="-100000" algn="bl" rotWithShape="0"/>
        </a:effectLst>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O" sz="1100" b="1" cap="all" baseline="0">
              <a:solidFill>
                <a:schemeClr val="tx2">
                  <a:lumMod val="50000"/>
                </a:schemeClr>
              </a:solidFill>
            </a:rPr>
            <a:t>VOLVER</a:t>
          </a:r>
          <a:r>
            <a:rPr lang="es-CO" sz="1100" b="1">
              <a:solidFill>
                <a:schemeClr val="tx2">
                  <a:lumMod val="50000"/>
                </a:schemeClr>
              </a:solidFill>
            </a:rPr>
            <a:t> A PORTADA</a:t>
          </a:r>
        </a:p>
      </xdr:txBody>
    </xdr:sp>
    <xdr:clientData/>
  </xdr:twoCellAnchor>
  <xdr:twoCellAnchor editAs="oneCell">
    <xdr:from>
      <xdr:col>2</xdr:col>
      <xdr:colOff>4359519</xdr:colOff>
      <xdr:row>0</xdr:row>
      <xdr:rowOff>109904</xdr:rowOff>
    </xdr:from>
    <xdr:to>
      <xdr:col>3</xdr:col>
      <xdr:colOff>1041286</xdr:colOff>
      <xdr:row>0</xdr:row>
      <xdr:rowOff>951225</xdr:rowOff>
    </xdr:to>
    <xdr:pic>
      <xdr:nvPicPr>
        <xdr:cNvPr id="4" name="Imagen 3">
          <a:extLst>
            <a:ext uri="{FF2B5EF4-FFF2-40B4-BE49-F238E27FC236}">
              <a16:creationId xmlns="" xmlns:a16="http://schemas.microsoft.com/office/drawing/2014/main" id="{00000000-0008-0000-0500-000004000000}"/>
            </a:ext>
          </a:extLst>
        </xdr:cNvPr>
        <xdr:cNvPicPr>
          <a:picLocks noChangeAspect="1"/>
        </xdr:cNvPicPr>
      </xdr:nvPicPr>
      <xdr:blipFill>
        <a:blip xmlns:r="http://schemas.openxmlformats.org/officeDocument/2006/relationships" r:embed="rId2"/>
        <a:stretch>
          <a:fillRect/>
        </a:stretch>
      </xdr:blipFill>
      <xdr:spPr>
        <a:xfrm>
          <a:off x="5739423" y="109904"/>
          <a:ext cx="1847248" cy="84132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129539</xdr:colOff>
      <xdr:row>1</xdr:row>
      <xdr:rowOff>45720</xdr:rowOff>
    </xdr:from>
    <xdr:to>
      <xdr:col>5</xdr:col>
      <xdr:colOff>333374</xdr:colOff>
      <xdr:row>3</xdr:row>
      <xdr:rowOff>190500</xdr:rowOff>
    </xdr:to>
    <xdr:sp macro="" textlink="">
      <xdr:nvSpPr>
        <xdr:cNvPr id="3" name="Rectángulo redondeado 2">
          <a:hlinkClick xmlns:r="http://schemas.openxmlformats.org/officeDocument/2006/relationships" r:id="rId1"/>
          <a:extLst>
            <a:ext uri="{FF2B5EF4-FFF2-40B4-BE49-F238E27FC236}">
              <a16:creationId xmlns="" xmlns:a16="http://schemas.microsoft.com/office/drawing/2014/main" id="{00000000-0008-0000-0600-000003000000}"/>
            </a:ext>
          </a:extLst>
        </xdr:cNvPr>
        <xdr:cNvSpPr/>
      </xdr:nvSpPr>
      <xdr:spPr>
        <a:xfrm>
          <a:off x="7530464" y="1636395"/>
          <a:ext cx="965835" cy="563880"/>
        </a:xfrm>
        <a:prstGeom prst="roundRect">
          <a:avLst/>
        </a:prstGeom>
        <a:solidFill>
          <a:schemeClr val="accent6">
            <a:lumMod val="60000"/>
            <a:lumOff val="40000"/>
          </a:schemeClr>
        </a:solidFill>
        <a:effectLst>
          <a:outerShdw blurRad="50800" dist="50800" dir="5400000" algn="ctr" rotWithShape="0">
            <a:schemeClr val="accent6">
              <a:lumMod val="75000"/>
            </a:schemeClr>
          </a:outerShdw>
        </a:effectLst>
        <a:scene3d>
          <a:camera prst="orthographicFront"/>
          <a:lightRig rig="threePt" dir="t"/>
        </a:scene3d>
        <a:sp3d>
          <a:bevelT w="1143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O" sz="1100" b="1">
              <a:solidFill>
                <a:sysClr val="windowText" lastClr="000000"/>
              </a:solidFill>
            </a:rPr>
            <a:t>VOLVER A </a:t>
          </a:r>
          <a:r>
            <a:rPr lang="es-CO" sz="1200" b="1" baseline="0">
              <a:solidFill>
                <a:sysClr val="windowText" lastClr="000000"/>
              </a:solidFill>
            </a:rPr>
            <a:t>PORTADA</a:t>
          </a:r>
        </a:p>
      </xdr:txBody>
    </xdr:sp>
    <xdr:clientData/>
  </xdr:twoCellAnchor>
  <xdr:twoCellAnchor editAs="oneCell">
    <xdr:from>
      <xdr:col>2</xdr:col>
      <xdr:colOff>5849155</xdr:colOff>
      <xdr:row>0</xdr:row>
      <xdr:rowOff>174401</xdr:rowOff>
    </xdr:from>
    <xdr:to>
      <xdr:col>3</xdr:col>
      <xdr:colOff>921579</xdr:colOff>
      <xdr:row>0</xdr:row>
      <xdr:rowOff>1015722</xdr:rowOff>
    </xdr:to>
    <xdr:pic>
      <xdr:nvPicPr>
        <xdr:cNvPr id="2" name="Imagen 1">
          <a:extLst>
            <a:ext uri="{FF2B5EF4-FFF2-40B4-BE49-F238E27FC236}">
              <a16:creationId xmlns="" xmlns:a16="http://schemas.microsoft.com/office/drawing/2014/main" id="{00000000-0008-0000-0600-000002000000}"/>
            </a:ext>
          </a:extLst>
        </xdr:cNvPr>
        <xdr:cNvPicPr>
          <a:picLocks noChangeAspect="1"/>
        </xdr:cNvPicPr>
      </xdr:nvPicPr>
      <xdr:blipFill>
        <a:blip xmlns:r="http://schemas.openxmlformats.org/officeDocument/2006/relationships" r:embed="rId2"/>
        <a:stretch>
          <a:fillRect/>
        </a:stretch>
      </xdr:blipFill>
      <xdr:spPr>
        <a:xfrm>
          <a:off x="7646831" y="174401"/>
          <a:ext cx="1847248" cy="84132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0</xdr:colOff>
      <xdr:row>12</xdr:row>
      <xdr:rowOff>0</xdr:rowOff>
    </xdr:from>
    <xdr:to>
      <xdr:col>6</xdr:col>
      <xdr:colOff>104775</xdr:colOff>
      <xdr:row>13</xdr:row>
      <xdr:rowOff>38100</xdr:rowOff>
    </xdr:to>
    <xdr:sp macro="" textlink="">
      <xdr:nvSpPr>
        <xdr:cNvPr id="2" name="Text Box 225">
          <a:extLst>
            <a:ext uri="{FF2B5EF4-FFF2-40B4-BE49-F238E27FC236}">
              <a16:creationId xmlns="" xmlns:a16="http://schemas.microsoft.com/office/drawing/2014/main" id="{00000000-0008-0000-0700-000002000000}"/>
            </a:ext>
          </a:extLst>
        </xdr:cNvPr>
        <xdr:cNvSpPr txBox="1">
          <a:spLocks noChangeArrowheads="1"/>
        </xdr:cNvSpPr>
      </xdr:nvSpPr>
      <xdr:spPr bwMode="auto">
        <a:xfrm>
          <a:off x="4171950" y="2343150"/>
          <a:ext cx="1047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xdr:from>
          <xdr:col>0</xdr:col>
          <xdr:colOff>238125</xdr:colOff>
          <xdr:row>0</xdr:row>
          <xdr:rowOff>47625</xdr:rowOff>
        </xdr:from>
        <xdr:to>
          <xdr:col>0</xdr:col>
          <xdr:colOff>1181100</xdr:colOff>
          <xdr:row>5</xdr:row>
          <xdr:rowOff>123825</xdr:rowOff>
        </xdr:to>
        <xdr:sp macro="" textlink="">
          <xdr:nvSpPr>
            <xdr:cNvPr id="611329" name="Object 1" hidden="1">
              <a:extLst>
                <a:ext uri="{63B3BB69-23CF-44E3-9099-C40C66FF867C}">
                  <a14:compatExt spid="_x0000_s611329"/>
                </a:ext>
              </a:extLst>
            </xdr:cNvPr>
            <xdr:cNvSpPr/>
          </xdr:nvSpPr>
          <xdr:spPr>
            <a:xfrm>
              <a:off x="0" y="0"/>
              <a:ext cx="0" cy="0"/>
            </a:xfrm>
            <a:prstGeom prst="rect">
              <a:avLst/>
            </a:prstGeom>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171450</xdr:colOff>
          <xdr:row>1</xdr:row>
          <xdr:rowOff>57150</xdr:rowOff>
        </xdr:from>
        <xdr:to>
          <xdr:col>1</xdr:col>
          <xdr:colOff>952500</xdr:colOff>
          <xdr:row>4</xdr:row>
          <xdr:rowOff>180975</xdr:rowOff>
        </xdr:to>
        <xdr:sp macro="" textlink="">
          <xdr:nvSpPr>
            <xdr:cNvPr id="5156" name="Object 36" hidden="1">
              <a:extLst>
                <a:ext uri="{63B3BB69-23CF-44E3-9099-C40C66FF867C}">
                  <a14:compatExt spid="_x0000_s5156"/>
                </a:ext>
              </a:extLst>
            </xdr:cNvPr>
            <xdr:cNvSpPr/>
          </xdr:nvSpPr>
          <xdr:spPr>
            <a:xfrm>
              <a:off x="0" y="0"/>
              <a:ext cx="0" cy="0"/>
            </a:xfrm>
            <a:prstGeom prst="rect">
              <a:avLst/>
            </a:prstGeom>
          </xdr:spPr>
        </xdr:sp>
        <xdr:clientData/>
      </xdr:twoCellAnchor>
    </mc:Choice>
    <mc:Fallback/>
  </mc:AlternateContent>
  <xdr:twoCellAnchor>
    <xdr:from>
      <xdr:col>2</xdr:col>
      <xdr:colOff>114300</xdr:colOff>
      <xdr:row>0</xdr:row>
      <xdr:rowOff>180975</xdr:rowOff>
    </xdr:from>
    <xdr:to>
      <xdr:col>3</xdr:col>
      <xdr:colOff>561975</xdr:colOff>
      <xdr:row>4</xdr:row>
      <xdr:rowOff>0</xdr:rowOff>
    </xdr:to>
    <xdr:sp macro="" textlink="">
      <xdr:nvSpPr>
        <xdr:cNvPr id="3" name="2 Rectángulo redondeado">
          <a:hlinkClick xmlns:r="http://schemas.openxmlformats.org/officeDocument/2006/relationships" r:id="rId1"/>
          <a:extLst>
            <a:ext uri="{FF2B5EF4-FFF2-40B4-BE49-F238E27FC236}">
              <a16:creationId xmlns="" xmlns:a16="http://schemas.microsoft.com/office/drawing/2014/main" id="{00000000-0008-0000-0800-000003000000}"/>
            </a:ext>
          </a:extLst>
        </xdr:cNvPr>
        <xdr:cNvSpPr/>
      </xdr:nvSpPr>
      <xdr:spPr>
        <a:xfrm>
          <a:off x="1590675" y="180975"/>
          <a:ext cx="1209675" cy="619125"/>
        </a:xfrm>
        <a:prstGeom prst="roundRect">
          <a:avLst/>
        </a:prstGeom>
        <a:solidFill>
          <a:schemeClr val="accent2"/>
        </a:solidFill>
        <a:ln>
          <a:solidFill>
            <a:srgbClr val="C00000"/>
          </a:solidFill>
        </a:ln>
        <a:scene3d>
          <a:camera prst="orthographicFront"/>
          <a:lightRig rig="threePt" dir="t"/>
        </a:scene3d>
        <a:sp3d prstMaterial="dkEdge">
          <a:bevelT w="1143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400" b="1">
              <a:solidFill>
                <a:sysClr val="windowText" lastClr="000000"/>
              </a:solidFill>
            </a:rPr>
            <a:t>REGRESAR</a:t>
          </a:r>
          <a:r>
            <a:rPr lang="es-ES" sz="1400" b="1" baseline="0">
              <a:solidFill>
                <a:sysClr val="windowText" lastClr="000000"/>
              </a:solidFill>
            </a:rPr>
            <a:t> A INDICE</a:t>
          </a:r>
          <a:endParaRPr lang="es-ES" sz="1400" b="1">
            <a:solidFill>
              <a:sysClr val="windowText" lastClr="000000"/>
            </a:solidFill>
          </a:endParaRPr>
        </a:p>
      </xdr:txBody>
    </xdr:sp>
    <xdr:clientData/>
  </xdr:twoCellAnchor>
  <xdr:twoCellAnchor editAs="oneCell">
    <xdr:from>
      <xdr:col>8</xdr:col>
      <xdr:colOff>451828</xdr:colOff>
      <xdr:row>1</xdr:row>
      <xdr:rowOff>36635</xdr:rowOff>
    </xdr:from>
    <xdr:to>
      <xdr:col>9</xdr:col>
      <xdr:colOff>816344</xdr:colOff>
      <xdr:row>4</xdr:row>
      <xdr:rowOff>5266</xdr:rowOff>
    </xdr:to>
    <xdr:pic>
      <xdr:nvPicPr>
        <xdr:cNvPr id="4" name="Imagen 3">
          <a:extLst>
            <a:ext uri="{FF2B5EF4-FFF2-40B4-BE49-F238E27FC236}">
              <a16:creationId xmlns="" xmlns:a16="http://schemas.microsoft.com/office/drawing/2014/main" id="{00000000-0008-0000-0800-000004000000}"/>
            </a:ext>
          </a:extLst>
        </xdr:cNvPr>
        <xdr:cNvPicPr>
          <a:picLocks noChangeAspect="1"/>
        </xdr:cNvPicPr>
      </xdr:nvPicPr>
      <xdr:blipFill>
        <a:blip xmlns:r="http://schemas.openxmlformats.org/officeDocument/2006/relationships" r:embed="rId2"/>
        <a:stretch>
          <a:fillRect/>
        </a:stretch>
      </xdr:blipFill>
      <xdr:spPr>
        <a:xfrm>
          <a:off x="6472116" y="232020"/>
          <a:ext cx="1207113" cy="554784"/>
        </a:xfrm>
        <a:prstGeom prst="rect">
          <a:avLst/>
        </a:prstGeom>
      </xdr:spPr>
    </xdr:pic>
    <xdr:clientData/>
  </xdr:twoCellAnchor>
  <xdr:twoCellAnchor editAs="oneCell">
    <xdr:from>
      <xdr:col>1</xdr:col>
      <xdr:colOff>12212</xdr:colOff>
      <xdr:row>119</xdr:row>
      <xdr:rowOff>36635</xdr:rowOff>
    </xdr:from>
    <xdr:to>
      <xdr:col>1</xdr:col>
      <xdr:colOff>239347</xdr:colOff>
      <xdr:row>119</xdr:row>
      <xdr:rowOff>167026</xdr:rowOff>
    </xdr:to>
    <xdr:pic>
      <xdr:nvPicPr>
        <xdr:cNvPr id="5" name="Imagen 4">
          <a:extLst>
            <a:ext uri="{FF2B5EF4-FFF2-40B4-BE49-F238E27FC236}">
              <a16:creationId xmlns="" xmlns:a16="http://schemas.microsoft.com/office/drawing/2014/main" id="{00000000-0008-0000-08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98366" y="23519423"/>
          <a:ext cx="227135" cy="13039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8193" name="Object 1" hidden="1">
              <a:extLst>
                <a:ext uri="{63B3BB69-23CF-44E3-9099-C40C66FF867C}">
                  <a14:compatExt spid="_x0000_s8193"/>
                </a:ext>
              </a:extLst>
            </xdr:cNvPr>
            <xdr:cNvSpPr/>
          </xdr:nvSpPr>
          <xdr:spPr>
            <a:xfrm>
              <a:off x="0" y="0"/>
              <a:ext cx="0" cy="0"/>
            </a:xfrm>
            <a:prstGeom prst="rect">
              <a:avLst/>
            </a:prstGeom>
          </xdr:spPr>
        </xdr:sp>
        <xdr:clientData/>
      </xdr:twoCellAnchor>
    </mc:Choice>
    <mc:Fallback/>
  </mc:AlternateContent>
  <xdr:twoCellAnchor>
    <xdr:from>
      <xdr:col>2</xdr:col>
      <xdr:colOff>76200</xdr:colOff>
      <xdr:row>1</xdr:row>
      <xdr:rowOff>57150</xdr:rowOff>
    </xdr:from>
    <xdr:to>
      <xdr:col>3</xdr:col>
      <xdr:colOff>523875</xdr:colOff>
      <xdr:row>4</xdr:row>
      <xdr:rowOff>76200</xdr:rowOff>
    </xdr:to>
    <xdr:sp macro="" textlink="">
      <xdr:nvSpPr>
        <xdr:cNvPr id="6" name="5 Rectángulo redondeado">
          <a:hlinkClick xmlns:r="http://schemas.openxmlformats.org/officeDocument/2006/relationships" r:id="rId1"/>
          <a:extLst>
            <a:ext uri="{FF2B5EF4-FFF2-40B4-BE49-F238E27FC236}">
              <a16:creationId xmlns="" xmlns:a16="http://schemas.microsoft.com/office/drawing/2014/main" id="{00000000-0008-0000-0900-000006000000}"/>
            </a:ext>
          </a:extLst>
        </xdr:cNvPr>
        <xdr:cNvSpPr/>
      </xdr:nvSpPr>
      <xdr:spPr>
        <a:xfrm>
          <a:off x="1552575" y="257175"/>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476250</xdr:colOff>
      <xdr:row>1</xdr:row>
      <xdr:rowOff>36634</xdr:rowOff>
    </xdr:from>
    <xdr:to>
      <xdr:col>9</xdr:col>
      <xdr:colOff>840766</xdr:colOff>
      <xdr:row>4</xdr:row>
      <xdr:rowOff>5265</xdr:rowOff>
    </xdr:to>
    <xdr:pic>
      <xdr:nvPicPr>
        <xdr:cNvPr id="4" name="Imagen 3">
          <a:extLst>
            <a:ext uri="{FF2B5EF4-FFF2-40B4-BE49-F238E27FC236}">
              <a16:creationId xmlns="" xmlns:a16="http://schemas.microsoft.com/office/drawing/2014/main" id="{00000000-0008-0000-0900-000004000000}"/>
            </a:ext>
          </a:extLst>
        </xdr:cNvPr>
        <xdr:cNvPicPr>
          <a:picLocks noChangeAspect="1"/>
        </xdr:cNvPicPr>
      </xdr:nvPicPr>
      <xdr:blipFill>
        <a:blip xmlns:r="http://schemas.openxmlformats.org/officeDocument/2006/relationships" r:embed="rId2"/>
        <a:stretch>
          <a:fillRect/>
        </a:stretch>
      </xdr:blipFill>
      <xdr:spPr>
        <a:xfrm>
          <a:off x="6496538" y="232019"/>
          <a:ext cx="1207113" cy="55478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1265" name="Object 1" hidden="1">
              <a:extLst>
                <a:ext uri="{63B3BB69-23CF-44E3-9099-C40C66FF867C}">
                  <a14:compatExt spid="_x0000_s11265"/>
                </a:ext>
              </a:extLst>
            </xdr:cNvPr>
            <xdr:cNvSpPr/>
          </xdr:nvSpPr>
          <xdr:spPr>
            <a:xfrm>
              <a:off x="0" y="0"/>
              <a:ext cx="0" cy="0"/>
            </a:xfrm>
            <a:prstGeom prst="rect">
              <a:avLst/>
            </a:prstGeom>
          </xdr:spPr>
        </xdr:sp>
        <xdr:clientData/>
      </xdr:twoCellAnchor>
    </mc:Choice>
    <mc:Fallback/>
  </mc:AlternateContent>
  <xdr:twoCellAnchor>
    <xdr:from>
      <xdr:col>2</xdr:col>
      <xdr:colOff>123825</xdr:colOff>
      <xdr:row>1</xdr:row>
      <xdr:rowOff>85725</xdr:rowOff>
    </xdr:from>
    <xdr:to>
      <xdr:col>3</xdr:col>
      <xdr:colOff>571500</xdr:colOff>
      <xdr:row>4</xdr:row>
      <xdr:rowOff>104775</xdr:rowOff>
    </xdr:to>
    <xdr:sp macro="" textlink="">
      <xdr:nvSpPr>
        <xdr:cNvPr id="5" name="4 Rectángulo redondeado">
          <a:hlinkClick xmlns:r="http://schemas.openxmlformats.org/officeDocument/2006/relationships" r:id="rId1"/>
          <a:extLst>
            <a:ext uri="{FF2B5EF4-FFF2-40B4-BE49-F238E27FC236}">
              <a16:creationId xmlns="" xmlns:a16="http://schemas.microsoft.com/office/drawing/2014/main" id="{00000000-0008-0000-0A00-000005000000}"/>
            </a:ext>
          </a:extLst>
        </xdr:cNvPr>
        <xdr:cNvSpPr/>
      </xdr:nvSpPr>
      <xdr:spPr>
        <a:xfrm>
          <a:off x="1600200" y="285750"/>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451828</xdr:colOff>
      <xdr:row>1</xdr:row>
      <xdr:rowOff>36634</xdr:rowOff>
    </xdr:from>
    <xdr:to>
      <xdr:col>9</xdr:col>
      <xdr:colOff>816344</xdr:colOff>
      <xdr:row>4</xdr:row>
      <xdr:rowOff>5265</xdr:rowOff>
    </xdr:to>
    <xdr:pic>
      <xdr:nvPicPr>
        <xdr:cNvPr id="3" name="Imagen 2">
          <a:extLst>
            <a:ext uri="{FF2B5EF4-FFF2-40B4-BE49-F238E27FC236}">
              <a16:creationId xmlns="" xmlns:a16="http://schemas.microsoft.com/office/drawing/2014/main" id="{00000000-0008-0000-0A00-000003000000}"/>
            </a:ext>
          </a:extLst>
        </xdr:cNvPr>
        <xdr:cNvPicPr>
          <a:picLocks noChangeAspect="1"/>
        </xdr:cNvPicPr>
      </xdr:nvPicPr>
      <xdr:blipFill>
        <a:blip xmlns:r="http://schemas.openxmlformats.org/officeDocument/2006/relationships" r:embed="rId2"/>
        <a:stretch>
          <a:fillRect/>
        </a:stretch>
      </xdr:blipFill>
      <xdr:spPr>
        <a:xfrm>
          <a:off x="6472116" y="232019"/>
          <a:ext cx="1207113" cy="55478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3313" name="Object 1" hidden="1">
              <a:extLst>
                <a:ext uri="{63B3BB69-23CF-44E3-9099-C40C66FF867C}">
                  <a14:compatExt spid="_x0000_s13313"/>
                </a:ext>
              </a:extLst>
            </xdr:cNvPr>
            <xdr:cNvSpPr/>
          </xdr:nvSpPr>
          <xdr:spPr>
            <a:xfrm>
              <a:off x="0" y="0"/>
              <a:ext cx="0" cy="0"/>
            </a:xfrm>
            <a:prstGeom prst="rect">
              <a:avLst/>
            </a:prstGeom>
          </xdr:spPr>
        </xdr:sp>
        <xdr:clientData/>
      </xdr:twoCellAnchor>
    </mc:Choice>
    <mc:Fallback/>
  </mc:AlternateContent>
  <xdr:twoCellAnchor>
    <xdr:from>
      <xdr:col>2</xdr:col>
      <xdr:colOff>85725</xdr:colOff>
      <xdr:row>1</xdr:row>
      <xdr:rowOff>19050</xdr:rowOff>
    </xdr:from>
    <xdr:to>
      <xdr:col>3</xdr:col>
      <xdr:colOff>533400</xdr:colOff>
      <xdr:row>4</xdr:row>
      <xdr:rowOff>38100</xdr:rowOff>
    </xdr:to>
    <xdr:sp macro="" textlink="">
      <xdr:nvSpPr>
        <xdr:cNvPr id="5" name="4 Rectángulo redondeado">
          <a:hlinkClick xmlns:r="http://schemas.openxmlformats.org/officeDocument/2006/relationships" r:id="rId1"/>
          <a:extLst>
            <a:ext uri="{FF2B5EF4-FFF2-40B4-BE49-F238E27FC236}">
              <a16:creationId xmlns="" xmlns:a16="http://schemas.microsoft.com/office/drawing/2014/main" id="{00000000-0008-0000-0B00-000005000000}"/>
            </a:ext>
          </a:extLst>
        </xdr:cNvPr>
        <xdr:cNvSpPr/>
      </xdr:nvSpPr>
      <xdr:spPr>
        <a:xfrm>
          <a:off x="1562100" y="219075"/>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439616</xdr:colOff>
      <xdr:row>1</xdr:row>
      <xdr:rowOff>61057</xdr:rowOff>
    </xdr:from>
    <xdr:to>
      <xdr:col>9</xdr:col>
      <xdr:colOff>804257</xdr:colOff>
      <xdr:row>4</xdr:row>
      <xdr:rowOff>24735</xdr:rowOff>
    </xdr:to>
    <xdr:pic>
      <xdr:nvPicPr>
        <xdr:cNvPr id="6" name="Imagen 5">
          <a:extLst>
            <a:ext uri="{FF2B5EF4-FFF2-40B4-BE49-F238E27FC236}">
              <a16:creationId xmlns="" xmlns:a16="http://schemas.microsoft.com/office/drawing/2014/main" id="{00000000-0008-0000-0B00-000006000000}"/>
            </a:ext>
          </a:extLst>
        </xdr:cNvPr>
        <xdr:cNvPicPr>
          <a:picLocks noChangeAspect="1"/>
        </xdr:cNvPicPr>
      </xdr:nvPicPr>
      <xdr:blipFill>
        <a:blip xmlns:r="http://schemas.openxmlformats.org/officeDocument/2006/relationships" r:embed="rId2"/>
        <a:stretch>
          <a:fillRect/>
        </a:stretch>
      </xdr:blipFill>
      <xdr:spPr>
        <a:xfrm>
          <a:off x="6459904" y="256442"/>
          <a:ext cx="1207238" cy="549831"/>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7409" name="Object 1" hidden="1">
              <a:extLst>
                <a:ext uri="{63B3BB69-23CF-44E3-9099-C40C66FF867C}">
                  <a14:compatExt spid="_x0000_s17409"/>
                </a:ext>
              </a:extLst>
            </xdr:cNvPr>
            <xdr:cNvSpPr/>
          </xdr:nvSpPr>
          <xdr:spPr>
            <a:xfrm>
              <a:off x="0" y="0"/>
              <a:ext cx="0" cy="0"/>
            </a:xfrm>
            <a:prstGeom prst="rect">
              <a:avLst/>
            </a:prstGeom>
          </xdr:spPr>
        </xdr:sp>
        <xdr:clientData/>
      </xdr:twoCellAnchor>
    </mc:Choice>
    <mc:Fallback/>
  </mc:AlternateContent>
  <xdr:twoCellAnchor>
    <xdr:from>
      <xdr:col>2</xdr:col>
      <xdr:colOff>76200</xdr:colOff>
      <xdr:row>1</xdr:row>
      <xdr:rowOff>19050</xdr:rowOff>
    </xdr:from>
    <xdr:to>
      <xdr:col>3</xdr:col>
      <xdr:colOff>523875</xdr:colOff>
      <xdr:row>4</xdr:row>
      <xdr:rowOff>38100</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0C00-000004000000}"/>
            </a:ext>
          </a:extLst>
        </xdr:cNvPr>
        <xdr:cNvSpPr/>
      </xdr:nvSpPr>
      <xdr:spPr>
        <a:xfrm>
          <a:off x="1552575" y="219075"/>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427404</xdr:colOff>
      <xdr:row>1</xdr:row>
      <xdr:rowOff>48846</xdr:rowOff>
    </xdr:from>
    <xdr:to>
      <xdr:col>9</xdr:col>
      <xdr:colOff>792045</xdr:colOff>
      <xdr:row>4</xdr:row>
      <xdr:rowOff>12524</xdr:rowOff>
    </xdr:to>
    <xdr:pic>
      <xdr:nvPicPr>
        <xdr:cNvPr id="5" name="Imagen 4">
          <a:extLst>
            <a:ext uri="{FF2B5EF4-FFF2-40B4-BE49-F238E27FC236}">
              <a16:creationId xmlns="" xmlns:a16="http://schemas.microsoft.com/office/drawing/2014/main" id="{00000000-0008-0000-0C00-000005000000}"/>
            </a:ext>
          </a:extLst>
        </xdr:cNvPr>
        <xdr:cNvPicPr>
          <a:picLocks noChangeAspect="1"/>
        </xdr:cNvPicPr>
      </xdr:nvPicPr>
      <xdr:blipFill>
        <a:blip xmlns:r="http://schemas.openxmlformats.org/officeDocument/2006/relationships" r:embed="rId2"/>
        <a:stretch>
          <a:fillRect/>
        </a:stretch>
      </xdr:blipFill>
      <xdr:spPr>
        <a:xfrm>
          <a:off x="6447692" y="244231"/>
          <a:ext cx="1207238" cy="549831"/>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8433" name="Object 1" hidden="1">
              <a:extLst>
                <a:ext uri="{63B3BB69-23CF-44E3-9099-C40C66FF867C}">
                  <a14:compatExt spid="_x0000_s18433"/>
                </a:ext>
              </a:extLst>
            </xdr:cNvPr>
            <xdr:cNvSpPr/>
          </xdr:nvSpPr>
          <xdr:spPr>
            <a:xfrm>
              <a:off x="0" y="0"/>
              <a:ext cx="0" cy="0"/>
            </a:xfrm>
            <a:prstGeom prst="rect">
              <a:avLst/>
            </a:prstGeom>
          </xdr:spPr>
        </xdr:sp>
        <xdr:clientData/>
      </xdr:twoCellAnchor>
    </mc:Choice>
    <mc:Fallback/>
  </mc:AlternateContent>
  <xdr:twoCellAnchor>
    <xdr:from>
      <xdr:col>2</xdr:col>
      <xdr:colOff>104775</xdr:colOff>
      <xdr:row>1</xdr:row>
      <xdr:rowOff>28575</xdr:rowOff>
    </xdr:from>
    <xdr:to>
      <xdr:col>3</xdr:col>
      <xdr:colOff>552450</xdr:colOff>
      <xdr:row>4</xdr:row>
      <xdr:rowOff>47625</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0D00-000004000000}"/>
            </a:ext>
          </a:extLst>
        </xdr:cNvPr>
        <xdr:cNvSpPr/>
      </xdr:nvSpPr>
      <xdr:spPr>
        <a:xfrm>
          <a:off x="1581150" y="228600"/>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415193</xdr:colOff>
      <xdr:row>1</xdr:row>
      <xdr:rowOff>36634</xdr:rowOff>
    </xdr:from>
    <xdr:to>
      <xdr:col>9</xdr:col>
      <xdr:colOff>779834</xdr:colOff>
      <xdr:row>4</xdr:row>
      <xdr:rowOff>312</xdr:rowOff>
    </xdr:to>
    <xdr:pic>
      <xdr:nvPicPr>
        <xdr:cNvPr id="5" name="Imagen 4">
          <a:extLst>
            <a:ext uri="{FF2B5EF4-FFF2-40B4-BE49-F238E27FC236}">
              <a16:creationId xmlns="" xmlns:a16="http://schemas.microsoft.com/office/drawing/2014/main" id="{00000000-0008-0000-0D00-000005000000}"/>
            </a:ext>
          </a:extLst>
        </xdr:cNvPr>
        <xdr:cNvPicPr>
          <a:picLocks noChangeAspect="1"/>
        </xdr:cNvPicPr>
      </xdr:nvPicPr>
      <xdr:blipFill>
        <a:blip xmlns:r="http://schemas.openxmlformats.org/officeDocument/2006/relationships" r:embed="rId2"/>
        <a:stretch>
          <a:fillRect/>
        </a:stretch>
      </xdr:blipFill>
      <xdr:spPr>
        <a:xfrm>
          <a:off x="6435481" y="232019"/>
          <a:ext cx="1207238" cy="549831"/>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20481" name="Object 1" hidden="1">
              <a:extLst>
                <a:ext uri="{63B3BB69-23CF-44E3-9099-C40C66FF867C}">
                  <a14:compatExt spid="_x0000_s20481"/>
                </a:ext>
              </a:extLst>
            </xdr:cNvPr>
            <xdr:cNvSpPr/>
          </xdr:nvSpPr>
          <xdr:spPr>
            <a:xfrm>
              <a:off x="0" y="0"/>
              <a:ext cx="0" cy="0"/>
            </a:xfrm>
            <a:prstGeom prst="rect">
              <a:avLst/>
            </a:prstGeom>
          </xdr:spPr>
        </xdr:sp>
        <xdr:clientData/>
      </xdr:twoCellAnchor>
    </mc:Choice>
    <mc:Fallback/>
  </mc:AlternateContent>
  <xdr:twoCellAnchor>
    <xdr:from>
      <xdr:col>2</xdr:col>
      <xdr:colOff>47625</xdr:colOff>
      <xdr:row>0</xdr:row>
      <xdr:rowOff>190500</xdr:rowOff>
    </xdr:from>
    <xdr:to>
      <xdr:col>3</xdr:col>
      <xdr:colOff>495300</xdr:colOff>
      <xdr:row>4</xdr:row>
      <xdr:rowOff>9525</xdr:rowOff>
    </xdr:to>
    <xdr:sp macro="" textlink="">
      <xdr:nvSpPr>
        <xdr:cNvPr id="5" name="4 Rectángulo redondeado">
          <a:hlinkClick xmlns:r="http://schemas.openxmlformats.org/officeDocument/2006/relationships" r:id="rId1"/>
          <a:extLst>
            <a:ext uri="{FF2B5EF4-FFF2-40B4-BE49-F238E27FC236}">
              <a16:creationId xmlns="" xmlns:a16="http://schemas.microsoft.com/office/drawing/2014/main" id="{00000000-0008-0000-0E00-000005000000}"/>
            </a:ext>
          </a:extLst>
        </xdr:cNvPr>
        <xdr:cNvSpPr/>
      </xdr:nvSpPr>
      <xdr:spPr>
        <a:xfrm>
          <a:off x="1524000" y="190500"/>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427404</xdr:colOff>
      <xdr:row>1</xdr:row>
      <xdr:rowOff>48846</xdr:rowOff>
    </xdr:from>
    <xdr:to>
      <xdr:col>9</xdr:col>
      <xdr:colOff>792045</xdr:colOff>
      <xdr:row>4</xdr:row>
      <xdr:rowOff>12524</xdr:rowOff>
    </xdr:to>
    <xdr:pic>
      <xdr:nvPicPr>
        <xdr:cNvPr id="6" name="Imagen 5">
          <a:extLst>
            <a:ext uri="{FF2B5EF4-FFF2-40B4-BE49-F238E27FC236}">
              <a16:creationId xmlns="" xmlns:a16="http://schemas.microsoft.com/office/drawing/2014/main" id="{00000000-0008-0000-0E00-000006000000}"/>
            </a:ext>
          </a:extLst>
        </xdr:cNvPr>
        <xdr:cNvPicPr>
          <a:picLocks noChangeAspect="1"/>
        </xdr:cNvPicPr>
      </xdr:nvPicPr>
      <xdr:blipFill>
        <a:blip xmlns:r="http://schemas.openxmlformats.org/officeDocument/2006/relationships" r:embed="rId2"/>
        <a:stretch>
          <a:fillRect/>
        </a:stretch>
      </xdr:blipFill>
      <xdr:spPr>
        <a:xfrm>
          <a:off x="6447692" y="244231"/>
          <a:ext cx="1207238" cy="549831"/>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23553" name="Object 1" hidden="1">
              <a:extLst>
                <a:ext uri="{63B3BB69-23CF-44E3-9099-C40C66FF867C}">
                  <a14:compatExt spid="_x0000_s23553"/>
                </a:ext>
              </a:extLst>
            </xdr:cNvPr>
            <xdr:cNvSpPr/>
          </xdr:nvSpPr>
          <xdr:spPr>
            <a:xfrm>
              <a:off x="0" y="0"/>
              <a:ext cx="0" cy="0"/>
            </a:xfrm>
            <a:prstGeom prst="rect">
              <a:avLst/>
            </a:prstGeom>
          </xdr:spPr>
        </xdr:sp>
        <xdr:clientData/>
      </xdr:twoCellAnchor>
    </mc:Choice>
    <mc:Fallback/>
  </mc:AlternateContent>
  <xdr:twoCellAnchor>
    <xdr:from>
      <xdr:col>2</xdr:col>
      <xdr:colOff>47625</xdr:colOff>
      <xdr:row>0</xdr:row>
      <xdr:rowOff>152400</xdr:rowOff>
    </xdr:from>
    <xdr:to>
      <xdr:col>3</xdr:col>
      <xdr:colOff>495300</xdr:colOff>
      <xdr:row>3</xdr:row>
      <xdr:rowOff>171450</xdr:rowOff>
    </xdr:to>
    <xdr:sp macro="" textlink="">
      <xdr:nvSpPr>
        <xdr:cNvPr id="5" name="4 Rectángulo redondeado">
          <a:hlinkClick xmlns:r="http://schemas.openxmlformats.org/officeDocument/2006/relationships" r:id="rId1"/>
          <a:extLst>
            <a:ext uri="{FF2B5EF4-FFF2-40B4-BE49-F238E27FC236}">
              <a16:creationId xmlns="" xmlns:a16="http://schemas.microsoft.com/office/drawing/2014/main" id="{00000000-0008-0000-0F00-000005000000}"/>
            </a:ext>
          </a:extLst>
        </xdr:cNvPr>
        <xdr:cNvSpPr/>
      </xdr:nvSpPr>
      <xdr:spPr>
        <a:xfrm>
          <a:off x="1524000" y="152400"/>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402982</xdr:colOff>
      <xdr:row>1</xdr:row>
      <xdr:rowOff>48845</xdr:rowOff>
    </xdr:from>
    <xdr:to>
      <xdr:col>9</xdr:col>
      <xdr:colOff>767623</xdr:colOff>
      <xdr:row>4</xdr:row>
      <xdr:rowOff>12523</xdr:rowOff>
    </xdr:to>
    <xdr:pic>
      <xdr:nvPicPr>
        <xdr:cNvPr id="6" name="Imagen 5">
          <a:extLst>
            <a:ext uri="{FF2B5EF4-FFF2-40B4-BE49-F238E27FC236}">
              <a16:creationId xmlns="" xmlns:a16="http://schemas.microsoft.com/office/drawing/2014/main" id="{00000000-0008-0000-0F00-000006000000}"/>
            </a:ext>
          </a:extLst>
        </xdr:cNvPr>
        <xdr:cNvPicPr>
          <a:picLocks noChangeAspect="1"/>
        </xdr:cNvPicPr>
      </xdr:nvPicPr>
      <xdr:blipFill>
        <a:blip xmlns:r="http://schemas.openxmlformats.org/officeDocument/2006/relationships" r:embed="rId2"/>
        <a:stretch>
          <a:fillRect/>
        </a:stretch>
      </xdr:blipFill>
      <xdr:spPr>
        <a:xfrm>
          <a:off x="6423270" y="244230"/>
          <a:ext cx="1207238" cy="549831"/>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24577" name="Object 1" hidden="1">
              <a:extLst>
                <a:ext uri="{63B3BB69-23CF-44E3-9099-C40C66FF867C}">
                  <a14:compatExt spid="_x0000_s24577"/>
                </a:ext>
              </a:extLst>
            </xdr:cNvPr>
            <xdr:cNvSpPr/>
          </xdr:nvSpPr>
          <xdr:spPr>
            <a:xfrm>
              <a:off x="0" y="0"/>
              <a:ext cx="0" cy="0"/>
            </a:xfrm>
            <a:prstGeom prst="rect">
              <a:avLst/>
            </a:prstGeom>
          </xdr:spPr>
        </xdr:sp>
        <xdr:clientData/>
      </xdr:twoCellAnchor>
    </mc:Choice>
    <mc:Fallback/>
  </mc:AlternateContent>
  <xdr:twoCellAnchor>
    <xdr:from>
      <xdr:col>2</xdr:col>
      <xdr:colOff>76200</xdr:colOff>
      <xdr:row>1</xdr:row>
      <xdr:rowOff>47625</xdr:rowOff>
    </xdr:from>
    <xdr:to>
      <xdr:col>3</xdr:col>
      <xdr:colOff>523875</xdr:colOff>
      <xdr:row>4</xdr:row>
      <xdr:rowOff>66675</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1000-000004000000}"/>
            </a:ext>
          </a:extLst>
        </xdr:cNvPr>
        <xdr:cNvSpPr/>
      </xdr:nvSpPr>
      <xdr:spPr>
        <a:xfrm>
          <a:off x="1552575" y="247650"/>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415192</xdr:colOff>
      <xdr:row>1</xdr:row>
      <xdr:rowOff>36634</xdr:rowOff>
    </xdr:from>
    <xdr:to>
      <xdr:col>9</xdr:col>
      <xdr:colOff>779833</xdr:colOff>
      <xdr:row>4</xdr:row>
      <xdr:rowOff>312</xdr:rowOff>
    </xdr:to>
    <xdr:pic>
      <xdr:nvPicPr>
        <xdr:cNvPr id="5" name="Imagen 4">
          <a:extLst>
            <a:ext uri="{FF2B5EF4-FFF2-40B4-BE49-F238E27FC236}">
              <a16:creationId xmlns="" xmlns:a16="http://schemas.microsoft.com/office/drawing/2014/main" id="{00000000-0008-0000-1000-000005000000}"/>
            </a:ext>
          </a:extLst>
        </xdr:cNvPr>
        <xdr:cNvPicPr>
          <a:picLocks noChangeAspect="1"/>
        </xdr:cNvPicPr>
      </xdr:nvPicPr>
      <xdr:blipFill>
        <a:blip xmlns:r="http://schemas.openxmlformats.org/officeDocument/2006/relationships" r:embed="rId2"/>
        <a:stretch>
          <a:fillRect/>
        </a:stretch>
      </xdr:blipFill>
      <xdr:spPr>
        <a:xfrm>
          <a:off x="6435480" y="232019"/>
          <a:ext cx="1207238" cy="549831"/>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25601" name="Object 1" hidden="1">
              <a:extLst>
                <a:ext uri="{63B3BB69-23CF-44E3-9099-C40C66FF867C}">
                  <a14:compatExt spid="_x0000_s25601"/>
                </a:ext>
              </a:extLst>
            </xdr:cNvPr>
            <xdr:cNvSpPr/>
          </xdr:nvSpPr>
          <xdr:spPr>
            <a:xfrm>
              <a:off x="0" y="0"/>
              <a:ext cx="0" cy="0"/>
            </a:xfrm>
            <a:prstGeom prst="rect">
              <a:avLst/>
            </a:prstGeom>
          </xdr:spPr>
        </xdr:sp>
        <xdr:clientData/>
      </xdr:twoCellAnchor>
    </mc:Choice>
    <mc:Fallback/>
  </mc:AlternateContent>
  <xdr:twoCellAnchor>
    <xdr:from>
      <xdr:col>2</xdr:col>
      <xdr:colOff>104775</xdr:colOff>
      <xdr:row>1</xdr:row>
      <xdr:rowOff>38100</xdr:rowOff>
    </xdr:from>
    <xdr:to>
      <xdr:col>3</xdr:col>
      <xdr:colOff>552450</xdr:colOff>
      <xdr:row>4</xdr:row>
      <xdr:rowOff>57150</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1100-000004000000}"/>
            </a:ext>
          </a:extLst>
        </xdr:cNvPr>
        <xdr:cNvSpPr/>
      </xdr:nvSpPr>
      <xdr:spPr>
        <a:xfrm>
          <a:off x="1581150" y="238125"/>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451828</xdr:colOff>
      <xdr:row>1</xdr:row>
      <xdr:rowOff>48845</xdr:rowOff>
    </xdr:from>
    <xdr:to>
      <xdr:col>9</xdr:col>
      <xdr:colOff>816469</xdr:colOff>
      <xdr:row>4</xdr:row>
      <xdr:rowOff>12523</xdr:rowOff>
    </xdr:to>
    <xdr:pic>
      <xdr:nvPicPr>
        <xdr:cNvPr id="5" name="Imagen 4">
          <a:extLst>
            <a:ext uri="{FF2B5EF4-FFF2-40B4-BE49-F238E27FC236}">
              <a16:creationId xmlns="" xmlns:a16="http://schemas.microsoft.com/office/drawing/2014/main" id="{00000000-0008-0000-1100-000005000000}"/>
            </a:ext>
          </a:extLst>
        </xdr:cNvPr>
        <xdr:cNvPicPr>
          <a:picLocks noChangeAspect="1"/>
        </xdr:cNvPicPr>
      </xdr:nvPicPr>
      <xdr:blipFill>
        <a:blip xmlns:r="http://schemas.openxmlformats.org/officeDocument/2006/relationships" r:embed="rId2"/>
        <a:stretch>
          <a:fillRect/>
        </a:stretch>
      </xdr:blipFill>
      <xdr:spPr>
        <a:xfrm>
          <a:off x="6472116" y="244230"/>
          <a:ext cx="1207238" cy="549831"/>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26625" name="Object 1" hidden="1">
              <a:extLst>
                <a:ext uri="{63B3BB69-23CF-44E3-9099-C40C66FF867C}">
                  <a14:compatExt spid="_x0000_s26625"/>
                </a:ext>
              </a:extLst>
            </xdr:cNvPr>
            <xdr:cNvSpPr/>
          </xdr:nvSpPr>
          <xdr:spPr>
            <a:xfrm>
              <a:off x="0" y="0"/>
              <a:ext cx="0" cy="0"/>
            </a:xfrm>
            <a:prstGeom prst="rect">
              <a:avLst/>
            </a:prstGeom>
          </xdr:spPr>
        </xdr:sp>
        <xdr:clientData/>
      </xdr:twoCellAnchor>
    </mc:Choice>
    <mc:Fallback/>
  </mc:AlternateContent>
  <xdr:twoCellAnchor>
    <xdr:from>
      <xdr:col>2</xdr:col>
      <xdr:colOff>171450</xdr:colOff>
      <xdr:row>1</xdr:row>
      <xdr:rowOff>57150</xdr:rowOff>
    </xdr:from>
    <xdr:to>
      <xdr:col>3</xdr:col>
      <xdr:colOff>619125</xdr:colOff>
      <xdr:row>4</xdr:row>
      <xdr:rowOff>76200</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1200-000004000000}"/>
            </a:ext>
          </a:extLst>
        </xdr:cNvPr>
        <xdr:cNvSpPr/>
      </xdr:nvSpPr>
      <xdr:spPr>
        <a:xfrm>
          <a:off x="1647825" y="257175"/>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427405</xdr:colOff>
      <xdr:row>1</xdr:row>
      <xdr:rowOff>36635</xdr:rowOff>
    </xdr:from>
    <xdr:to>
      <xdr:col>9</xdr:col>
      <xdr:colOff>792046</xdr:colOff>
      <xdr:row>4</xdr:row>
      <xdr:rowOff>313</xdr:rowOff>
    </xdr:to>
    <xdr:pic>
      <xdr:nvPicPr>
        <xdr:cNvPr id="5" name="Imagen 4">
          <a:extLst>
            <a:ext uri="{FF2B5EF4-FFF2-40B4-BE49-F238E27FC236}">
              <a16:creationId xmlns="" xmlns:a16="http://schemas.microsoft.com/office/drawing/2014/main" id="{00000000-0008-0000-1200-000005000000}"/>
            </a:ext>
          </a:extLst>
        </xdr:cNvPr>
        <xdr:cNvPicPr>
          <a:picLocks noChangeAspect="1"/>
        </xdr:cNvPicPr>
      </xdr:nvPicPr>
      <xdr:blipFill>
        <a:blip xmlns:r="http://schemas.openxmlformats.org/officeDocument/2006/relationships" r:embed="rId2"/>
        <a:stretch>
          <a:fillRect/>
        </a:stretch>
      </xdr:blipFill>
      <xdr:spPr>
        <a:xfrm>
          <a:off x="6447693" y="232020"/>
          <a:ext cx="1207238" cy="549831"/>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27649" name="Object 1" hidden="1">
              <a:extLst>
                <a:ext uri="{63B3BB69-23CF-44E3-9099-C40C66FF867C}">
                  <a14:compatExt spid="_x0000_s27649"/>
                </a:ext>
              </a:extLst>
            </xdr:cNvPr>
            <xdr:cNvSpPr/>
          </xdr:nvSpPr>
          <xdr:spPr>
            <a:xfrm>
              <a:off x="0" y="0"/>
              <a:ext cx="0" cy="0"/>
            </a:xfrm>
            <a:prstGeom prst="rect">
              <a:avLst/>
            </a:prstGeom>
          </xdr:spPr>
        </xdr:sp>
        <xdr:clientData/>
      </xdr:twoCellAnchor>
    </mc:Choice>
    <mc:Fallback/>
  </mc:AlternateContent>
  <xdr:twoCellAnchor>
    <xdr:from>
      <xdr:col>2</xdr:col>
      <xdr:colOff>133350</xdr:colOff>
      <xdr:row>1</xdr:row>
      <xdr:rowOff>104775</xdr:rowOff>
    </xdr:from>
    <xdr:to>
      <xdr:col>3</xdr:col>
      <xdr:colOff>581025</xdr:colOff>
      <xdr:row>4</xdr:row>
      <xdr:rowOff>123825</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1300-000004000000}"/>
            </a:ext>
          </a:extLst>
        </xdr:cNvPr>
        <xdr:cNvSpPr/>
      </xdr:nvSpPr>
      <xdr:spPr>
        <a:xfrm>
          <a:off x="1609725" y="304800"/>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488462</xdr:colOff>
      <xdr:row>1</xdr:row>
      <xdr:rowOff>61058</xdr:rowOff>
    </xdr:from>
    <xdr:to>
      <xdr:col>9</xdr:col>
      <xdr:colOff>853103</xdr:colOff>
      <xdr:row>4</xdr:row>
      <xdr:rowOff>24736</xdr:rowOff>
    </xdr:to>
    <xdr:pic>
      <xdr:nvPicPr>
        <xdr:cNvPr id="5" name="Imagen 4">
          <a:extLst>
            <a:ext uri="{FF2B5EF4-FFF2-40B4-BE49-F238E27FC236}">
              <a16:creationId xmlns="" xmlns:a16="http://schemas.microsoft.com/office/drawing/2014/main" id="{00000000-0008-0000-1300-000005000000}"/>
            </a:ext>
          </a:extLst>
        </xdr:cNvPr>
        <xdr:cNvPicPr>
          <a:picLocks noChangeAspect="1"/>
        </xdr:cNvPicPr>
      </xdr:nvPicPr>
      <xdr:blipFill>
        <a:blip xmlns:r="http://schemas.openxmlformats.org/officeDocument/2006/relationships" r:embed="rId2"/>
        <a:stretch>
          <a:fillRect/>
        </a:stretch>
      </xdr:blipFill>
      <xdr:spPr>
        <a:xfrm>
          <a:off x="6508750" y="256443"/>
          <a:ext cx="1207238" cy="549831"/>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28673" name="Object 1" hidden="1">
              <a:extLst>
                <a:ext uri="{63B3BB69-23CF-44E3-9099-C40C66FF867C}">
                  <a14:compatExt spid="_x0000_s28673"/>
                </a:ext>
              </a:extLst>
            </xdr:cNvPr>
            <xdr:cNvSpPr/>
          </xdr:nvSpPr>
          <xdr:spPr>
            <a:xfrm>
              <a:off x="0" y="0"/>
              <a:ext cx="0" cy="0"/>
            </a:xfrm>
            <a:prstGeom prst="rect">
              <a:avLst/>
            </a:prstGeom>
          </xdr:spPr>
        </xdr:sp>
        <xdr:clientData/>
      </xdr:twoCellAnchor>
    </mc:Choice>
    <mc:Fallback/>
  </mc:AlternateContent>
  <xdr:twoCellAnchor>
    <xdr:from>
      <xdr:col>2</xdr:col>
      <xdr:colOff>66675</xdr:colOff>
      <xdr:row>1</xdr:row>
      <xdr:rowOff>104775</xdr:rowOff>
    </xdr:from>
    <xdr:to>
      <xdr:col>3</xdr:col>
      <xdr:colOff>514350</xdr:colOff>
      <xdr:row>4</xdr:row>
      <xdr:rowOff>123825</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1400-000004000000}"/>
            </a:ext>
          </a:extLst>
        </xdr:cNvPr>
        <xdr:cNvSpPr/>
      </xdr:nvSpPr>
      <xdr:spPr>
        <a:xfrm>
          <a:off x="1543050" y="304800"/>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415193</xdr:colOff>
      <xdr:row>1</xdr:row>
      <xdr:rowOff>36635</xdr:rowOff>
    </xdr:from>
    <xdr:to>
      <xdr:col>9</xdr:col>
      <xdr:colOff>730988</xdr:colOff>
      <xdr:row>4</xdr:row>
      <xdr:rowOff>313</xdr:rowOff>
    </xdr:to>
    <xdr:pic>
      <xdr:nvPicPr>
        <xdr:cNvPr id="5" name="Imagen 4">
          <a:extLst>
            <a:ext uri="{FF2B5EF4-FFF2-40B4-BE49-F238E27FC236}">
              <a16:creationId xmlns="" xmlns:a16="http://schemas.microsoft.com/office/drawing/2014/main" id="{00000000-0008-0000-1400-000005000000}"/>
            </a:ext>
          </a:extLst>
        </xdr:cNvPr>
        <xdr:cNvPicPr>
          <a:picLocks noChangeAspect="1"/>
        </xdr:cNvPicPr>
      </xdr:nvPicPr>
      <xdr:blipFill>
        <a:blip xmlns:r="http://schemas.openxmlformats.org/officeDocument/2006/relationships" r:embed="rId2"/>
        <a:stretch>
          <a:fillRect/>
        </a:stretch>
      </xdr:blipFill>
      <xdr:spPr>
        <a:xfrm>
          <a:off x="6435481" y="232020"/>
          <a:ext cx="1207238" cy="549831"/>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29697" name="Object 1" hidden="1">
              <a:extLst>
                <a:ext uri="{63B3BB69-23CF-44E3-9099-C40C66FF867C}">
                  <a14:compatExt spid="_x0000_s29697"/>
                </a:ext>
              </a:extLst>
            </xdr:cNvPr>
            <xdr:cNvSpPr/>
          </xdr:nvSpPr>
          <xdr:spPr>
            <a:xfrm>
              <a:off x="0" y="0"/>
              <a:ext cx="0" cy="0"/>
            </a:xfrm>
            <a:prstGeom prst="rect">
              <a:avLst/>
            </a:prstGeom>
          </xdr:spPr>
        </xdr:sp>
        <xdr:clientData/>
      </xdr:twoCellAnchor>
    </mc:Choice>
    <mc:Fallback/>
  </mc:AlternateContent>
  <xdr:twoCellAnchor>
    <xdr:from>
      <xdr:col>2</xdr:col>
      <xdr:colOff>85725</xdr:colOff>
      <xdr:row>1</xdr:row>
      <xdr:rowOff>47625</xdr:rowOff>
    </xdr:from>
    <xdr:to>
      <xdr:col>3</xdr:col>
      <xdr:colOff>533400</xdr:colOff>
      <xdr:row>4</xdr:row>
      <xdr:rowOff>66675</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1500-000004000000}"/>
            </a:ext>
          </a:extLst>
        </xdr:cNvPr>
        <xdr:cNvSpPr/>
      </xdr:nvSpPr>
      <xdr:spPr>
        <a:xfrm>
          <a:off x="1562100" y="247650"/>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378558</xdr:colOff>
      <xdr:row>1</xdr:row>
      <xdr:rowOff>48846</xdr:rowOff>
    </xdr:from>
    <xdr:to>
      <xdr:col>9</xdr:col>
      <xdr:colOff>743199</xdr:colOff>
      <xdr:row>4</xdr:row>
      <xdr:rowOff>12524</xdr:rowOff>
    </xdr:to>
    <xdr:pic>
      <xdr:nvPicPr>
        <xdr:cNvPr id="5" name="Imagen 4">
          <a:extLst>
            <a:ext uri="{FF2B5EF4-FFF2-40B4-BE49-F238E27FC236}">
              <a16:creationId xmlns="" xmlns:a16="http://schemas.microsoft.com/office/drawing/2014/main" id="{00000000-0008-0000-1500-000005000000}"/>
            </a:ext>
          </a:extLst>
        </xdr:cNvPr>
        <xdr:cNvPicPr>
          <a:picLocks noChangeAspect="1"/>
        </xdr:cNvPicPr>
      </xdr:nvPicPr>
      <xdr:blipFill>
        <a:blip xmlns:r="http://schemas.openxmlformats.org/officeDocument/2006/relationships" r:embed="rId2"/>
        <a:stretch>
          <a:fillRect/>
        </a:stretch>
      </xdr:blipFill>
      <xdr:spPr>
        <a:xfrm>
          <a:off x="6398846" y="244231"/>
          <a:ext cx="1207238" cy="549831"/>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30721" name="Object 1" hidden="1">
              <a:extLst>
                <a:ext uri="{63B3BB69-23CF-44E3-9099-C40C66FF867C}">
                  <a14:compatExt spid="_x0000_s30721"/>
                </a:ext>
              </a:extLst>
            </xdr:cNvPr>
            <xdr:cNvSpPr/>
          </xdr:nvSpPr>
          <xdr:spPr>
            <a:xfrm>
              <a:off x="0" y="0"/>
              <a:ext cx="0" cy="0"/>
            </a:xfrm>
            <a:prstGeom prst="rect">
              <a:avLst/>
            </a:prstGeom>
          </xdr:spPr>
        </xdr:sp>
        <xdr:clientData/>
      </xdr:twoCellAnchor>
    </mc:Choice>
    <mc:Fallback/>
  </mc:AlternateContent>
  <xdr:twoCellAnchor>
    <xdr:from>
      <xdr:col>2</xdr:col>
      <xdr:colOff>85725</xdr:colOff>
      <xdr:row>1</xdr:row>
      <xdr:rowOff>85725</xdr:rowOff>
    </xdr:from>
    <xdr:to>
      <xdr:col>3</xdr:col>
      <xdr:colOff>533400</xdr:colOff>
      <xdr:row>4</xdr:row>
      <xdr:rowOff>104775</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1600-000004000000}"/>
            </a:ext>
          </a:extLst>
        </xdr:cNvPr>
        <xdr:cNvSpPr/>
      </xdr:nvSpPr>
      <xdr:spPr>
        <a:xfrm>
          <a:off x="1562100" y="285750"/>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451827</xdr:colOff>
      <xdr:row>1</xdr:row>
      <xdr:rowOff>73269</xdr:rowOff>
    </xdr:from>
    <xdr:to>
      <xdr:col>9</xdr:col>
      <xdr:colOff>816468</xdr:colOff>
      <xdr:row>4</xdr:row>
      <xdr:rowOff>36947</xdr:rowOff>
    </xdr:to>
    <xdr:pic>
      <xdr:nvPicPr>
        <xdr:cNvPr id="5" name="Imagen 4">
          <a:extLst>
            <a:ext uri="{FF2B5EF4-FFF2-40B4-BE49-F238E27FC236}">
              <a16:creationId xmlns="" xmlns:a16="http://schemas.microsoft.com/office/drawing/2014/main" id="{00000000-0008-0000-1600-000005000000}"/>
            </a:ext>
          </a:extLst>
        </xdr:cNvPr>
        <xdr:cNvPicPr>
          <a:picLocks noChangeAspect="1"/>
        </xdr:cNvPicPr>
      </xdr:nvPicPr>
      <xdr:blipFill>
        <a:blip xmlns:r="http://schemas.openxmlformats.org/officeDocument/2006/relationships" r:embed="rId2"/>
        <a:stretch>
          <a:fillRect/>
        </a:stretch>
      </xdr:blipFill>
      <xdr:spPr>
        <a:xfrm>
          <a:off x="6472115" y="268654"/>
          <a:ext cx="1207238" cy="549831"/>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31745" name="Object 1" hidden="1">
              <a:extLst>
                <a:ext uri="{63B3BB69-23CF-44E3-9099-C40C66FF867C}">
                  <a14:compatExt spid="_x0000_s31745"/>
                </a:ext>
              </a:extLst>
            </xdr:cNvPr>
            <xdr:cNvSpPr/>
          </xdr:nvSpPr>
          <xdr:spPr>
            <a:xfrm>
              <a:off x="0" y="0"/>
              <a:ext cx="0" cy="0"/>
            </a:xfrm>
            <a:prstGeom prst="rect">
              <a:avLst/>
            </a:prstGeom>
          </xdr:spPr>
        </xdr:sp>
        <xdr:clientData/>
      </xdr:twoCellAnchor>
    </mc:Choice>
    <mc:Fallback/>
  </mc:AlternateContent>
  <xdr:twoCellAnchor>
    <xdr:from>
      <xdr:col>2</xdr:col>
      <xdr:colOff>123825</xdr:colOff>
      <xdr:row>1</xdr:row>
      <xdr:rowOff>95250</xdr:rowOff>
    </xdr:from>
    <xdr:to>
      <xdr:col>3</xdr:col>
      <xdr:colOff>571500</xdr:colOff>
      <xdr:row>4</xdr:row>
      <xdr:rowOff>114300</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1700-000004000000}"/>
            </a:ext>
          </a:extLst>
        </xdr:cNvPr>
        <xdr:cNvSpPr/>
      </xdr:nvSpPr>
      <xdr:spPr>
        <a:xfrm>
          <a:off x="1600200" y="295275"/>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439616</xdr:colOff>
      <xdr:row>1</xdr:row>
      <xdr:rowOff>73269</xdr:rowOff>
    </xdr:from>
    <xdr:to>
      <xdr:col>9</xdr:col>
      <xdr:colOff>804257</xdr:colOff>
      <xdr:row>4</xdr:row>
      <xdr:rowOff>36947</xdr:rowOff>
    </xdr:to>
    <xdr:pic>
      <xdr:nvPicPr>
        <xdr:cNvPr id="5" name="Imagen 4">
          <a:extLst>
            <a:ext uri="{FF2B5EF4-FFF2-40B4-BE49-F238E27FC236}">
              <a16:creationId xmlns="" xmlns:a16="http://schemas.microsoft.com/office/drawing/2014/main" id="{00000000-0008-0000-1700-000005000000}"/>
            </a:ext>
          </a:extLst>
        </xdr:cNvPr>
        <xdr:cNvPicPr>
          <a:picLocks noChangeAspect="1"/>
        </xdr:cNvPicPr>
      </xdr:nvPicPr>
      <xdr:blipFill>
        <a:blip xmlns:r="http://schemas.openxmlformats.org/officeDocument/2006/relationships" r:embed="rId2"/>
        <a:stretch>
          <a:fillRect/>
        </a:stretch>
      </xdr:blipFill>
      <xdr:spPr>
        <a:xfrm>
          <a:off x="6459904" y="268654"/>
          <a:ext cx="1207238" cy="549831"/>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32769" name="Object 1" hidden="1">
              <a:extLst>
                <a:ext uri="{63B3BB69-23CF-44E3-9099-C40C66FF867C}">
                  <a14:compatExt spid="_x0000_s32769"/>
                </a:ext>
              </a:extLst>
            </xdr:cNvPr>
            <xdr:cNvSpPr/>
          </xdr:nvSpPr>
          <xdr:spPr>
            <a:xfrm>
              <a:off x="0" y="0"/>
              <a:ext cx="0" cy="0"/>
            </a:xfrm>
            <a:prstGeom prst="rect">
              <a:avLst/>
            </a:prstGeom>
          </xdr:spPr>
        </xdr:sp>
        <xdr:clientData/>
      </xdr:twoCellAnchor>
    </mc:Choice>
    <mc:Fallback/>
  </mc:AlternateContent>
  <xdr:twoCellAnchor>
    <xdr:from>
      <xdr:col>2</xdr:col>
      <xdr:colOff>66675</xdr:colOff>
      <xdr:row>1</xdr:row>
      <xdr:rowOff>57150</xdr:rowOff>
    </xdr:from>
    <xdr:to>
      <xdr:col>3</xdr:col>
      <xdr:colOff>514350</xdr:colOff>
      <xdr:row>4</xdr:row>
      <xdr:rowOff>76200</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1800-000004000000}"/>
            </a:ext>
          </a:extLst>
        </xdr:cNvPr>
        <xdr:cNvSpPr/>
      </xdr:nvSpPr>
      <xdr:spPr>
        <a:xfrm>
          <a:off x="1543050" y="257175"/>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402981</xdr:colOff>
      <xdr:row>1</xdr:row>
      <xdr:rowOff>48845</xdr:rowOff>
    </xdr:from>
    <xdr:to>
      <xdr:col>9</xdr:col>
      <xdr:colOff>767622</xdr:colOff>
      <xdr:row>4</xdr:row>
      <xdr:rowOff>12523</xdr:rowOff>
    </xdr:to>
    <xdr:pic>
      <xdr:nvPicPr>
        <xdr:cNvPr id="5" name="Imagen 4">
          <a:extLst>
            <a:ext uri="{FF2B5EF4-FFF2-40B4-BE49-F238E27FC236}">
              <a16:creationId xmlns="" xmlns:a16="http://schemas.microsoft.com/office/drawing/2014/main" id="{00000000-0008-0000-1800-000005000000}"/>
            </a:ext>
          </a:extLst>
        </xdr:cNvPr>
        <xdr:cNvPicPr>
          <a:picLocks noChangeAspect="1"/>
        </xdr:cNvPicPr>
      </xdr:nvPicPr>
      <xdr:blipFill>
        <a:blip xmlns:r="http://schemas.openxmlformats.org/officeDocument/2006/relationships" r:embed="rId2"/>
        <a:stretch>
          <a:fillRect/>
        </a:stretch>
      </xdr:blipFill>
      <xdr:spPr>
        <a:xfrm>
          <a:off x="6423269" y="244230"/>
          <a:ext cx="1207238" cy="549831"/>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33793" name="Object 1" hidden="1">
              <a:extLst>
                <a:ext uri="{63B3BB69-23CF-44E3-9099-C40C66FF867C}">
                  <a14:compatExt spid="_x0000_s33793"/>
                </a:ext>
              </a:extLst>
            </xdr:cNvPr>
            <xdr:cNvSpPr/>
          </xdr:nvSpPr>
          <xdr:spPr>
            <a:xfrm>
              <a:off x="0" y="0"/>
              <a:ext cx="0" cy="0"/>
            </a:xfrm>
            <a:prstGeom prst="rect">
              <a:avLst/>
            </a:prstGeom>
          </xdr:spPr>
        </xdr:sp>
        <xdr:clientData/>
      </xdr:twoCellAnchor>
    </mc:Choice>
    <mc:Fallback/>
  </mc:AlternateContent>
  <xdr:twoCellAnchor>
    <xdr:from>
      <xdr:col>2</xdr:col>
      <xdr:colOff>95250</xdr:colOff>
      <xdr:row>1</xdr:row>
      <xdr:rowOff>104775</xdr:rowOff>
    </xdr:from>
    <xdr:to>
      <xdr:col>3</xdr:col>
      <xdr:colOff>542925</xdr:colOff>
      <xdr:row>4</xdr:row>
      <xdr:rowOff>123825</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1900-000004000000}"/>
            </a:ext>
          </a:extLst>
        </xdr:cNvPr>
        <xdr:cNvSpPr/>
      </xdr:nvSpPr>
      <xdr:spPr>
        <a:xfrm>
          <a:off x="1571625" y="304800"/>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439616</xdr:colOff>
      <xdr:row>1</xdr:row>
      <xdr:rowOff>61057</xdr:rowOff>
    </xdr:from>
    <xdr:to>
      <xdr:col>9</xdr:col>
      <xdr:colOff>804257</xdr:colOff>
      <xdr:row>4</xdr:row>
      <xdr:rowOff>24735</xdr:rowOff>
    </xdr:to>
    <xdr:pic>
      <xdr:nvPicPr>
        <xdr:cNvPr id="5" name="Imagen 4">
          <a:extLst>
            <a:ext uri="{FF2B5EF4-FFF2-40B4-BE49-F238E27FC236}">
              <a16:creationId xmlns="" xmlns:a16="http://schemas.microsoft.com/office/drawing/2014/main" id="{00000000-0008-0000-1900-000005000000}"/>
            </a:ext>
          </a:extLst>
        </xdr:cNvPr>
        <xdr:cNvPicPr>
          <a:picLocks noChangeAspect="1"/>
        </xdr:cNvPicPr>
      </xdr:nvPicPr>
      <xdr:blipFill>
        <a:blip xmlns:r="http://schemas.openxmlformats.org/officeDocument/2006/relationships" r:embed="rId2"/>
        <a:stretch>
          <a:fillRect/>
        </a:stretch>
      </xdr:blipFill>
      <xdr:spPr>
        <a:xfrm>
          <a:off x="6459904" y="256442"/>
          <a:ext cx="1207238" cy="549831"/>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34817" name="Object 1" hidden="1">
              <a:extLst>
                <a:ext uri="{63B3BB69-23CF-44E3-9099-C40C66FF867C}">
                  <a14:compatExt spid="_x0000_s34817"/>
                </a:ext>
              </a:extLst>
            </xdr:cNvPr>
            <xdr:cNvSpPr/>
          </xdr:nvSpPr>
          <xdr:spPr>
            <a:xfrm>
              <a:off x="0" y="0"/>
              <a:ext cx="0" cy="0"/>
            </a:xfrm>
            <a:prstGeom prst="rect">
              <a:avLst/>
            </a:prstGeom>
          </xdr:spPr>
        </xdr:sp>
        <xdr:clientData/>
      </xdr:twoCellAnchor>
    </mc:Choice>
    <mc:Fallback/>
  </mc:AlternateContent>
  <xdr:twoCellAnchor>
    <xdr:from>
      <xdr:col>2</xdr:col>
      <xdr:colOff>66675</xdr:colOff>
      <xdr:row>1</xdr:row>
      <xdr:rowOff>152400</xdr:rowOff>
    </xdr:from>
    <xdr:to>
      <xdr:col>3</xdr:col>
      <xdr:colOff>514350</xdr:colOff>
      <xdr:row>4</xdr:row>
      <xdr:rowOff>171450</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1A00-000004000000}"/>
            </a:ext>
          </a:extLst>
        </xdr:cNvPr>
        <xdr:cNvSpPr/>
      </xdr:nvSpPr>
      <xdr:spPr>
        <a:xfrm>
          <a:off x="1543050" y="352425"/>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402981</xdr:colOff>
      <xdr:row>1</xdr:row>
      <xdr:rowOff>61057</xdr:rowOff>
    </xdr:from>
    <xdr:to>
      <xdr:col>9</xdr:col>
      <xdr:colOff>767622</xdr:colOff>
      <xdr:row>4</xdr:row>
      <xdr:rowOff>24735</xdr:rowOff>
    </xdr:to>
    <xdr:pic>
      <xdr:nvPicPr>
        <xdr:cNvPr id="5" name="Imagen 4">
          <a:extLst>
            <a:ext uri="{FF2B5EF4-FFF2-40B4-BE49-F238E27FC236}">
              <a16:creationId xmlns="" xmlns:a16="http://schemas.microsoft.com/office/drawing/2014/main" id="{00000000-0008-0000-1A00-000005000000}"/>
            </a:ext>
          </a:extLst>
        </xdr:cNvPr>
        <xdr:cNvPicPr>
          <a:picLocks noChangeAspect="1"/>
        </xdr:cNvPicPr>
      </xdr:nvPicPr>
      <xdr:blipFill>
        <a:blip xmlns:r="http://schemas.openxmlformats.org/officeDocument/2006/relationships" r:embed="rId2"/>
        <a:stretch>
          <a:fillRect/>
        </a:stretch>
      </xdr:blipFill>
      <xdr:spPr>
        <a:xfrm>
          <a:off x="6423269" y="256442"/>
          <a:ext cx="1207238" cy="549831"/>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35841" name="Object 1" hidden="1">
              <a:extLst>
                <a:ext uri="{63B3BB69-23CF-44E3-9099-C40C66FF867C}">
                  <a14:compatExt spid="_x0000_s35841"/>
                </a:ext>
              </a:extLst>
            </xdr:cNvPr>
            <xdr:cNvSpPr/>
          </xdr:nvSpPr>
          <xdr:spPr>
            <a:xfrm>
              <a:off x="0" y="0"/>
              <a:ext cx="0" cy="0"/>
            </a:xfrm>
            <a:prstGeom prst="rect">
              <a:avLst/>
            </a:prstGeom>
          </xdr:spPr>
        </xdr:sp>
        <xdr:clientData/>
      </xdr:twoCellAnchor>
    </mc:Choice>
    <mc:Fallback/>
  </mc:AlternateContent>
  <xdr:twoCellAnchor>
    <xdr:from>
      <xdr:col>2</xdr:col>
      <xdr:colOff>85725</xdr:colOff>
      <xdr:row>1</xdr:row>
      <xdr:rowOff>76200</xdr:rowOff>
    </xdr:from>
    <xdr:to>
      <xdr:col>3</xdr:col>
      <xdr:colOff>533400</xdr:colOff>
      <xdr:row>4</xdr:row>
      <xdr:rowOff>95250</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1B00-000004000000}"/>
            </a:ext>
          </a:extLst>
        </xdr:cNvPr>
        <xdr:cNvSpPr/>
      </xdr:nvSpPr>
      <xdr:spPr>
        <a:xfrm>
          <a:off x="1562100" y="276225"/>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451827</xdr:colOff>
      <xdr:row>1</xdr:row>
      <xdr:rowOff>48846</xdr:rowOff>
    </xdr:from>
    <xdr:to>
      <xdr:col>9</xdr:col>
      <xdr:colOff>816468</xdr:colOff>
      <xdr:row>4</xdr:row>
      <xdr:rowOff>12524</xdr:rowOff>
    </xdr:to>
    <xdr:pic>
      <xdr:nvPicPr>
        <xdr:cNvPr id="5" name="Imagen 4">
          <a:extLst>
            <a:ext uri="{FF2B5EF4-FFF2-40B4-BE49-F238E27FC236}">
              <a16:creationId xmlns="" xmlns:a16="http://schemas.microsoft.com/office/drawing/2014/main" id="{00000000-0008-0000-1B00-000005000000}"/>
            </a:ext>
          </a:extLst>
        </xdr:cNvPr>
        <xdr:cNvPicPr>
          <a:picLocks noChangeAspect="1"/>
        </xdr:cNvPicPr>
      </xdr:nvPicPr>
      <xdr:blipFill>
        <a:blip xmlns:r="http://schemas.openxmlformats.org/officeDocument/2006/relationships" r:embed="rId2"/>
        <a:stretch>
          <a:fillRect/>
        </a:stretch>
      </xdr:blipFill>
      <xdr:spPr>
        <a:xfrm>
          <a:off x="6472115" y="244231"/>
          <a:ext cx="1207238" cy="549831"/>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37889" name="Object 1" hidden="1">
              <a:extLst>
                <a:ext uri="{63B3BB69-23CF-44E3-9099-C40C66FF867C}">
                  <a14:compatExt spid="_x0000_s37889"/>
                </a:ext>
              </a:extLst>
            </xdr:cNvPr>
            <xdr:cNvSpPr/>
          </xdr:nvSpPr>
          <xdr:spPr>
            <a:xfrm>
              <a:off x="0" y="0"/>
              <a:ext cx="0" cy="0"/>
            </a:xfrm>
            <a:prstGeom prst="rect">
              <a:avLst/>
            </a:prstGeom>
          </xdr:spPr>
        </xdr:sp>
        <xdr:clientData/>
      </xdr:twoCellAnchor>
    </mc:Choice>
    <mc:Fallback/>
  </mc:AlternateContent>
  <xdr:twoCellAnchor>
    <xdr:from>
      <xdr:col>2</xdr:col>
      <xdr:colOff>95250</xdr:colOff>
      <xdr:row>1</xdr:row>
      <xdr:rowOff>123825</xdr:rowOff>
    </xdr:from>
    <xdr:to>
      <xdr:col>3</xdr:col>
      <xdr:colOff>542925</xdr:colOff>
      <xdr:row>4</xdr:row>
      <xdr:rowOff>142875</xdr:rowOff>
    </xdr:to>
    <xdr:sp macro="" textlink="">
      <xdr:nvSpPr>
        <xdr:cNvPr id="5" name="4 Rectángulo redondeado">
          <a:hlinkClick xmlns:r="http://schemas.openxmlformats.org/officeDocument/2006/relationships" r:id="rId1"/>
          <a:extLst>
            <a:ext uri="{FF2B5EF4-FFF2-40B4-BE49-F238E27FC236}">
              <a16:creationId xmlns="" xmlns:a16="http://schemas.microsoft.com/office/drawing/2014/main" id="{00000000-0008-0000-1C00-000005000000}"/>
            </a:ext>
          </a:extLst>
        </xdr:cNvPr>
        <xdr:cNvSpPr/>
      </xdr:nvSpPr>
      <xdr:spPr>
        <a:xfrm>
          <a:off x="1571625" y="323850"/>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464039</xdr:colOff>
      <xdr:row>1</xdr:row>
      <xdr:rowOff>61057</xdr:rowOff>
    </xdr:from>
    <xdr:to>
      <xdr:col>9</xdr:col>
      <xdr:colOff>828680</xdr:colOff>
      <xdr:row>4</xdr:row>
      <xdr:rowOff>24735</xdr:rowOff>
    </xdr:to>
    <xdr:pic>
      <xdr:nvPicPr>
        <xdr:cNvPr id="6" name="Imagen 5">
          <a:extLst>
            <a:ext uri="{FF2B5EF4-FFF2-40B4-BE49-F238E27FC236}">
              <a16:creationId xmlns="" xmlns:a16="http://schemas.microsoft.com/office/drawing/2014/main" id="{00000000-0008-0000-1C00-000006000000}"/>
            </a:ext>
          </a:extLst>
        </xdr:cNvPr>
        <xdr:cNvPicPr>
          <a:picLocks noChangeAspect="1"/>
        </xdr:cNvPicPr>
      </xdr:nvPicPr>
      <xdr:blipFill>
        <a:blip xmlns:r="http://schemas.openxmlformats.org/officeDocument/2006/relationships" r:embed="rId2"/>
        <a:stretch>
          <a:fillRect/>
        </a:stretch>
      </xdr:blipFill>
      <xdr:spPr>
        <a:xfrm>
          <a:off x="6484327" y="256442"/>
          <a:ext cx="1207238" cy="549831"/>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0961" name="Object 1" hidden="1">
              <a:extLst>
                <a:ext uri="{63B3BB69-23CF-44E3-9099-C40C66FF867C}">
                  <a14:compatExt spid="_x0000_s40961"/>
                </a:ext>
              </a:extLst>
            </xdr:cNvPr>
            <xdr:cNvSpPr/>
          </xdr:nvSpPr>
          <xdr:spPr>
            <a:xfrm>
              <a:off x="0" y="0"/>
              <a:ext cx="0" cy="0"/>
            </a:xfrm>
            <a:prstGeom prst="rect">
              <a:avLst/>
            </a:prstGeom>
          </xdr:spPr>
        </xdr:sp>
        <xdr:clientData/>
      </xdr:twoCellAnchor>
    </mc:Choice>
    <mc:Fallback/>
  </mc:AlternateContent>
  <xdr:twoCellAnchor>
    <xdr:from>
      <xdr:col>2</xdr:col>
      <xdr:colOff>104775</xdr:colOff>
      <xdr:row>1</xdr:row>
      <xdr:rowOff>47625</xdr:rowOff>
    </xdr:from>
    <xdr:to>
      <xdr:col>3</xdr:col>
      <xdr:colOff>552450</xdr:colOff>
      <xdr:row>4</xdr:row>
      <xdr:rowOff>66675</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1D00-000004000000}"/>
            </a:ext>
          </a:extLst>
        </xdr:cNvPr>
        <xdr:cNvSpPr/>
      </xdr:nvSpPr>
      <xdr:spPr>
        <a:xfrm>
          <a:off x="1581150" y="247650"/>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415193</xdr:colOff>
      <xdr:row>1</xdr:row>
      <xdr:rowOff>48846</xdr:rowOff>
    </xdr:from>
    <xdr:to>
      <xdr:col>9</xdr:col>
      <xdr:colOff>779834</xdr:colOff>
      <xdr:row>4</xdr:row>
      <xdr:rowOff>12524</xdr:rowOff>
    </xdr:to>
    <xdr:pic>
      <xdr:nvPicPr>
        <xdr:cNvPr id="5" name="Imagen 4">
          <a:extLst>
            <a:ext uri="{FF2B5EF4-FFF2-40B4-BE49-F238E27FC236}">
              <a16:creationId xmlns="" xmlns:a16="http://schemas.microsoft.com/office/drawing/2014/main" id="{00000000-0008-0000-1D00-000005000000}"/>
            </a:ext>
          </a:extLst>
        </xdr:cNvPr>
        <xdr:cNvPicPr>
          <a:picLocks noChangeAspect="1"/>
        </xdr:cNvPicPr>
      </xdr:nvPicPr>
      <xdr:blipFill>
        <a:blip xmlns:r="http://schemas.openxmlformats.org/officeDocument/2006/relationships" r:embed="rId2"/>
        <a:stretch>
          <a:fillRect/>
        </a:stretch>
      </xdr:blipFill>
      <xdr:spPr>
        <a:xfrm>
          <a:off x="6435481" y="244231"/>
          <a:ext cx="1207238" cy="549831"/>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1985" name="Object 1" hidden="1">
              <a:extLst>
                <a:ext uri="{63B3BB69-23CF-44E3-9099-C40C66FF867C}">
                  <a14:compatExt spid="_x0000_s41985"/>
                </a:ext>
              </a:extLst>
            </xdr:cNvPr>
            <xdr:cNvSpPr/>
          </xdr:nvSpPr>
          <xdr:spPr>
            <a:xfrm>
              <a:off x="0" y="0"/>
              <a:ext cx="0" cy="0"/>
            </a:xfrm>
            <a:prstGeom prst="rect">
              <a:avLst/>
            </a:prstGeom>
          </xdr:spPr>
        </xdr:sp>
        <xdr:clientData/>
      </xdr:twoCellAnchor>
    </mc:Choice>
    <mc:Fallback/>
  </mc:AlternateContent>
  <xdr:twoCellAnchor>
    <xdr:from>
      <xdr:col>2</xdr:col>
      <xdr:colOff>85725</xdr:colOff>
      <xdr:row>1</xdr:row>
      <xdr:rowOff>85725</xdr:rowOff>
    </xdr:from>
    <xdr:to>
      <xdr:col>3</xdr:col>
      <xdr:colOff>533400</xdr:colOff>
      <xdr:row>4</xdr:row>
      <xdr:rowOff>104775</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1E00-000004000000}"/>
            </a:ext>
          </a:extLst>
        </xdr:cNvPr>
        <xdr:cNvSpPr/>
      </xdr:nvSpPr>
      <xdr:spPr>
        <a:xfrm>
          <a:off x="1562100" y="285750"/>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415193</xdr:colOff>
      <xdr:row>1</xdr:row>
      <xdr:rowOff>36634</xdr:rowOff>
    </xdr:from>
    <xdr:to>
      <xdr:col>9</xdr:col>
      <xdr:colOff>779834</xdr:colOff>
      <xdr:row>4</xdr:row>
      <xdr:rowOff>312</xdr:rowOff>
    </xdr:to>
    <xdr:pic>
      <xdr:nvPicPr>
        <xdr:cNvPr id="5" name="Imagen 4">
          <a:extLst>
            <a:ext uri="{FF2B5EF4-FFF2-40B4-BE49-F238E27FC236}">
              <a16:creationId xmlns="" xmlns:a16="http://schemas.microsoft.com/office/drawing/2014/main" id="{00000000-0008-0000-1E00-000005000000}"/>
            </a:ext>
          </a:extLst>
        </xdr:cNvPr>
        <xdr:cNvPicPr>
          <a:picLocks noChangeAspect="1"/>
        </xdr:cNvPicPr>
      </xdr:nvPicPr>
      <xdr:blipFill>
        <a:blip xmlns:r="http://schemas.openxmlformats.org/officeDocument/2006/relationships" r:embed="rId2"/>
        <a:stretch>
          <a:fillRect/>
        </a:stretch>
      </xdr:blipFill>
      <xdr:spPr>
        <a:xfrm>
          <a:off x="6435481" y="232019"/>
          <a:ext cx="1207238" cy="549831"/>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3009" name="Object 1" hidden="1">
              <a:extLst>
                <a:ext uri="{63B3BB69-23CF-44E3-9099-C40C66FF867C}">
                  <a14:compatExt spid="_x0000_s43009"/>
                </a:ext>
              </a:extLst>
            </xdr:cNvPr>
            <xdr:cNvSpPr/>
          </xdr:nvSpPr>
          <xdr:spPr>
            <a:xfrm>
              <a:off x="0" y="0"/>
              <a:ext cx="0" cy="0"/>
            </a:xfrm>
            <a:prstGeom prst="rect">
              <a:avLst/>
            </a:prstGeom>
          </xdr:spPr>
        </xdr:sp>
        <xdr:clientData/>
      </xdr:twoCellAnchor>
    </mc:Choice>
    <mc:Fallback/>
  </mc:AlternateContent>
  <xdr:twoCellAnchor>
    <xdr:from>
      <xdr:col>2</xdr:col>
      <xdr:colOff>76200</xdr:colOff>
      <xdr:row>1</xdr:row>
      <xdr:rowOff>114300</xdr:rowOff>
    </xdr:from>
    <xdr:to>
      <xdr:col>3</xdr:col>
      <xdr:colOff>523875</xdr:colOff>
      <xdr:row>4</xdr:row>
      <xdr:rowOff>133350</xdr:rowOff>
    </xdr:to>
    <xdr:sp macro="" textlink="">
      <xdr:nvSpPr>
        <xdr:cNvPr id="5" name="4 Rectángulo redondeado">
          <a:hlinkClick xmlns:r="http://schemas.openxmlformats.org/officeDocument/2006/relationships" r:id="rId1"/>
          <a:extLst>
            <a:ext uri="{FF2B5EF4-FFF2-40B4-BE49-F238E27FC236}">
              <a16:creationId xmlns="" xmlns:a16="http://schemas.microsoft.com/office/drawing/2014/main" id="{00000000-0008-0000-1F00-000005000000}"/>
            </a:ext>
          </a:extLst>
        </xdr:cNvPr>
        <xdr:cNvSpPr/>
      </xdr:nvSpPr>
      <xdr:spPr>
        <a:xfrm>
          <a:off x="1552575" y="314325"/>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451828</xdr:colOff>
      <xdr:row>1</xdr:row>
      <xdr:rowOff>36634</xdr:rowOff>
    </xdr:from>
    <xdr:to>
      <xdr:col>9</xdr:col>
      <xdr:colOff>816469</xdr:colOff>
      <xdr:row>4</xdr:row>
      <xdr:rowOff>312</xdr:rowOff>
    </xdr:to>
    <xdr:pic>
      <xdr:nvPicPr>
        <xdr:cNvPr id="6" name="Imagen 5">
          <a:extLst>
            <a:ext uri="{FF2B5EF4-FFF2-40B4-BE49-F238E27FC236}">
              <a16:creationId xmlns="" xmlns:a16="http://schemas.microsoft.com/office/drawing/2014/main" id="{00000000-0008-0000-1F00-000006000000}"/>
            </a:ext>
          </a:extLst>
        </xdr:cNvPr>
        <xdr:cNvPicPr>
          <a:picLocks noChangeAspect="1"/>
        </xdr:cNvPicPr>
      </xdr:nvPicPr>
      <xdr:blipFill>
        <a:blip xmlns:r="http://schemas.openxmlformats.org/officeDocument/2006/relationships" r:embed="rId2"/>
        <a:stretch>
          <a:fillRect/>
        </a:stretch>
      </xdr:blipFill>
      <xdr:spPr>
        <a:xfrm>
          <a:off x="6472116" y="232019"/>
          <a:ext cx="1207238" cy="549831"/>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5057" name="Object 1" hidden="1">
              <a:extLst>
                <a:ext uri="{63B3BB69-23CF-44E3-9099-C40C66FF867C}">
                  <a14:compatExt spid="_x0000_s45057"/>
                </a:ext>
              </a:extLst>
            </xdr:cNvPr>
            <xdr:cNvSpPr/>
          </xdr:nvSpPr>
          <xdr:spPr>
            <a:xfrm>
              <a:off x="0" y="0"/>
              <a:ext cx="0" cy="0"/>
            </a:xfrm>
            <a:prstGeom prst="rect">
              <a:avLst/>
            </a:prstGeom>
          </xdr:spPr>
        </xdr:sp>
        <xdr:clientData/>
      </xdr:twoCellAnchor>
    </mc:Choice>
    <mc:Fallback/>
  </mc:AlternateContent>
  <xdr:twoCellAnchor>
    <xdr:from>
      <xdr:col>2</xdr:col>
      <xdr:colOff>85725</xdr:colOff>
      <xdr:row>1</xdr:row>
      <xdr:rowOff>114300</xdr:rowOff>
    </xdr:from>
    <xdr:to>
      <xdr:col>3</xdr:col>
      <xdr:colOff>533400</xdr:colOff>
      <xdr:row>4</xdr:row>
      <xdr:rowOff>133350</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2000-000004000000}"/>
            </a:ext>
          </a:extLst>
        </xdr:cNvPr>
        <xdr:cNvSpPr/>
      </xdr:nvSpPr>
      <xdr:spPr>
        <a:xfrm>
          <a:off x="1562100" y="314325"/>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451828</xdr:colOff>
      <xdr:row>1</xdr:row>
      <xdr:rowOff>61058</xdr:rowOff>
    </xdr:from>
    <xdr:to>
      <xdr:col>9</xdr:col>
      <xdr:colOff>816469</xdr:colOff>
      <xdr:row>4</xdr:row>
      <xdr:rowOff>24736</xdr:rowOff>
    </xdr:to>
    <xdr:pic>
      <xdr:nvPicPr>
        <xdr:cNvPr id="5" name="Imagen 4">
          <a:extLst>
            <a:ext uri="{FF2B5EF4-FFF2-40B4-BE49-F238E27FC236}">
              <a16:creationId xmlns="" xmlns:a16="http://schemas.microsoft.com/office/drawing/2014/main" id="{00000000-0008-0000-2000-000005000000}"/>
            </a:ext>
          </a:extLst>
        </xdr:cNvPr>
        <xdr:cNvPicPr>
          <a:picLocks noChangeAspect="1"/>
        </xdr:cNvPicPr>
      </xdr:nvPicPr>
      <xdr:blipFill>
        <a:blip xmlns:r="http://schemas.openxmlformats.org/officeDocument/2006/relationships" r:embed="rId2"/>
        <a:stretch>
          <a:fillRect/>
        </a:stretch>
      </xdr:blipFill>
      <xdr:spPr>
        <a:xfrm>
          <a:off x="6472116" y="256443"/>
          <a:ext cx="1207238" cy="549831"/>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6081" name="Object 1" hidden="1">
              <a:extLst>
                <a:ext uri="{63B3BB69-23CF-44E3-9099-C40C66FF867C}">
                  <a14:compatExt spid="_x0000_s46081"/>
                </a:ext>
              </a:extLst>
            </xdr:cNvPr>
            <xdr:cNvSpPr/>
          </xdr:nvSpPr>
          <xdr:spPr>
            <a:xfrm>
              <a:off x="0" y="0"/>
              <a:ext cx="0" cy="0"/>
            </a:xfrm>
            <a:prstGeom prst="rect">
              <a:avLst/>
            </a:prstGeom>
          </xdr:spPr>
        </xdr:sp>
        <xdr:clientData/>
      </xdr:twoCellAnchor>
    </mc:Choice>
    <mc:Fallback/>
  </mc:AlternateContent>
  <xdr:twoCellAnchor>
    <xdr:from>
      <xdr:col>2</xdr:col>
      <xdr:colOff>76200</xdr:colOff>
      <xdr:row>1</xdr:row>
      <xdr:rowOff>95250</xdr:rowOff>
    </xdr:from>
    <xdr:to>
      <xdr:col>3</xdr:col>
      <xdr:colOff>523875</xdr:colOff>
      <xdr:row>4</xdr:row>
      <xdr:rowOff>114300</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2100-000004000000}"/>
            </a:ext>
          </a:extLst>
        </xdr:cNvPr>
        <xdr:cNvSpPr/>
      </xdr:nvSpPr>
      <xdr:spPr>
        <a:xfrm>
          <a:off x="1552575" y="295275"/>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402982</xdr:colOff>
      <xdr:row>1</xdr:row>
      <xdr:rowOff>48846</xdr:rowOff>
    </xdr:from>
    <xdr:to>
      <xdr:col>9</xdr:col>
      <xdr:colOff>767623</xdr:colOff>
      <xdr:row>4</xdr:row>
      <xdr:rowOff>12524</xdr:rowOff>
    </xdr:to>
    <xdr:pic>
      <xdr:nvPicPr>
        <xdr:cNvPr id="5" name="Imagen 4">
          <a:extLst>
            <a:ext uri="{FF2B5EF4-FFF2-40B4-BE49-F238E27FC236}">
              <a16:creationId xmlns="" xmlns:a16="http://schemas.microsoft.com/office/drawing/2014/main" id="{00000000-0008-0000-2100-000005000000}"/>
            </a:ext>
          </a:extLst>
        </xdr:cNvPr>
        <xdr:cNvPicPr>
          <a:picLocks noChangeAspect="1"/>
        </xdr:cNvPicPr>
      </xdr:nvPicPr>
      <xdr:blipFill>
        <a:blip xmlns:r="http://schemas.openxmlformats.org/officeDocument/2006/relationships" r:embed="rId2"/>
        <a:stretch>
          <a:fillRect/>
        </a:stretch>
      </xdr:blipFill>
      <xdr:spPr>
        <a:xfrm>
          <a:off x="6423270" y="244231"/>
          <a:ext cx="1207238" cy="549831"/>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7105" name="Object 1" hidden="1">
              <a:extLst>
                <a:ext uri="{63B3BB69-23CF-44E3-9099-C40C66FF867C}">
                  <a14:compatExt spid="_x0000_s47105"/>
                </a:ext>
              </a:extLst>
            </xdr:cNvPr>
            <xdr:cNvSpPr/>
          </xdr:nvSpPr>
          <xdr:spPr>
            <a:xfrm>
              <a:off x="0" y="0"/>
              <a:ext cx="0" cy="0"/>
            </a:xfrm>
            <a:prstGeom prst="rect">
              <a:avLst/>
            </a:prstGeom>
          </xdr:spPr>
        </xdr:sp>
        <xdr:clientData/>
      </xdr:twoCellAnchor>
    </mc:Choice>
    <mc:Fallback/>
  </mc:AlternateContent>
  <xdr:twoCellAnchor>
    <xdr:from>
      <xdr:col>2</xdr:col>
      <xdr:colOff>76200</xdr:colOff>
      <xdr:row>1</xdr:row>
      <xdr:rowOff>161925</xdr:rowOff>
    </xdr:from>
    <xdr:to>
      <xdr:col>3</xdr:col>
      <xdr:colOff>523875</xdr:colOff>
      <xdr:row>4</xdr:row>
      <xdr:rowOff>180975</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2200-000004000000}"/>
            </a:ext>
          </a:extLst>
        </xdr:cNvPr>
        <xdr:cNvSpPr/>
      </xdr:nvSpPr>
      <xdr:spPr>
        <a:xfrm>
          <a:off x="1552575" y="361950"/>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464038</xdr:colOff>
      <xdr:row>1</xdr:row>
      <xdr:rowOff>61057</xdr:rowOff>
    </xdr:from>
    <xdr:to>
      <xdr:col>9</xdr:col>
      <xdr:colOff>828679</xdr:colOff>
      <xdr:row>4</xdr:row>
      <xdr:rowOff>24735</xdr:rowOff>
    </xdr:to>
    <xdr:pic>
      <xdr:nvPicPr>
        <xdr:cNvPr id="5" name="Imagen 4">
          <a:extLst>
            <a:ext uri="{FF2B5EF4-FFF2-40B4-BE49-F238E27FC236}">
              <a16:creationId xmlns="" xmlns:a16="http://schemas.microsoft.com/office/drawing/2014/main" id="{00000000-0008-0000-2200-000005000000}"/>
            </a:ext>
          </a:extLst>
        </xdr:cNvPr>
        <xdr:cNvPicPr>
          <a:picLocks noChangeAspect="1"/>
        </xdr:cNvPicPr>
      </xdr:nvPicPr>
      <xdr:blipFill>
        <a:blip xmlns:r="http://schemas.openxmlformats.org/officeDocument/2006/relationships" r:embed="rId2"/>
        <a:stretch>
          <a:fillRect/>
        </a:stretch>
      </xdr:blipFill>
      <xdr:spPr>
        <a:xfrm>
          <a:off x="6484326" y="256442"/>
          <a:ext cx="1207238" cy="549831"/>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8129" name="Object 1" hidden="1">
              <a:extLst>
                <a:ext uri="{63B3BB69-23CF-44E3-9099-C40C66FF867C}">
                  <a14:compatExt spid="_x0000_s48129"/>
                </a:ext>
              </a:extLst>
            </xdr:cNvPr>
            <xdr:cNvSpPr/>
          </xdr:nvSpPr>
          <xdr:spPr>
            <a:xfrm>
              <a:off x="0" y="0"/>
              <a:ext cx="0" cy="0"/>
            </a:xfrm>
            <a:prstGeom prst="rect">
              <a:avLst/>
            </a:prstGeom>
          </xdr:spPr>
        </xdr:sp>
        <xdr:clientData/>
      </xdr:twoCellAnchor>
    </mc:Choice>
    <mc:Fallback/>
  </mc:AlternateContent>
  <xdr:twoCellAnchor>
    <xdr:from>
      <xdr:col>2</xdr:col>
      <xdr:colOff>95250</xdr:colOff>
      <xdr:row>1</xdr:row>
      <xdr:rowOff>180975</xdr:rowOff>
    </xdr:from>
    <xdr:to>
      <xdr:col>3</xdr:col>
      <xdr:colOff>542925</xdr:colOff>
      <xdr:row>5</xdr:row>
      <xdr:rowOff>0</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2300-000004000000}"/>
            </a:ext>
          </a:extLst>
        </xdr:cNvPr>
        <xdr:cNvSpPr/>
      </xdr:nvSpPr>
      <xdr:spPr>
        <a:xfrm>
          <a:off x="1571625" y="381000"/>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427404</xdr:colOff>
      <xdr:row>1</xdr:row>
      <xdr:rowOff>61057</xdr:rowOff>
    </xdr:from>
    <xdr:to>
      <xdr:col>9</xdr:col>
      <xdr:colOff>792046</xdr:colOff>
      <xdr:row>4</xdr:row>
      <xdr:rowOff>24735</xdr:rowOff>
    </xdr:to>
    <xdr:pic>
      <xdr:nvPicPr>
        <xdr:cNvPr id="5" name="Imagen 4">
          <a:extLst>
            <a:ext uri="{FF2B5EF4-FFF2-40B4-BE49-F238E27FC236}">
              <a16:creationId xmlns="" xmlns:a16="http://schemas.microsoft.com/office/drawing/2014/main" id="{00000000-0008-0000-2300-000005000000}"/>
            </a:ext>
          </a:extLst>
        </xdr:cNvPr>
        <xdr:cNvPicPr>
          <a:picLocks noChangeAspect="1"/>
        </xdr:cNvPicPr>
      </xdr:nvPicPr>
      <xdr:blipFill>
        <a:blip xmlns:r="http://schemas.openxmlformats.org/officeDocument/2006/relationships" r:embed="rId2"/>
        <a:stretch>
          <a:fillRect/>
        </a:stretch>
      </xdr:blipFill>
      <xdr:spPr>
        <a:xfrm>
          <a:off x="6533173" y="256442"/>
          <a:ext cx="1207238" cy="549831"/>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9153" name="Object 1" hidden="1">
              <a:extLst>
                <a:ext uri="{63B3BB69-23CF-44E3-9099-C40C66FF867C}">
                  <a14:compatExt spid="_x0000_s49153"/>
                </a:ext>
              </a:extLst>
            </xdr:cNvPr>
            <xdr:cNvSpPr/>
          </xdr:nvSpPr>
          <xdr:spPr>
            <a:xfrm>
              <a:off x="0" y="0"/>
              <a:ext cx="0" cy="0"/>
            </a:xfrm>
            <a:prstGeom prst="rect">
              <a:avLst/>
            </a:prstGeom>
          </xdr:spPr>
        </xdr:sp>
        <xdr:clientData/>
      </xdr:twoCellAnchor>
    </mc:Choice>
    <mc:Fallback/>
  </mc:AlternateContent>
  <xdr:twoCellAnchor>
    <xdr:from>
      <xdr:col>2</xdr:col>
      <xdr:colOff>142875</xdr:colOff>
      <xdr:row>1</xdr:row>
      <xdr:rowOff>104775</xdr:rowOff>
    </xdr:from>
    <xdr:to>
      <xdr:col>3</xdr:col>
      <xdr:colOff>590550</xdr:colOff>
      <xdr:row>4</xdr:row>
      <xdr:rowOff>123825</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2400-000004000000}"/>
            </a:ext>
          </a:extLst>
        </xdr:cNvPr>
        <xdr:cNvSpPr/>
      </xdr:nvSpPr>
      <xdr:spPr>
        <a:xfrm>
          <a:off x="1619250" y="304800"/>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439616</xdr:colOff>
      <xdr:row>1</xdr:row>
      <xdr:rowOff>48846</xdr:rowOff>
    </xdr:from>
    <xdr:to>
      <xdr:col>9</xdr:col>
      <xdr:colOff>804257</xdr:colOff>
      <xdr:row>4</xdr:row>
      <xdr:rowOff>12524</xdr:rowOff>
    </xdr:to>
    <xdr:pic>
      <xdr:nvPicPr>
        <xdr:cNvPr id="5" name="Imagen 4">
          <a:extLst>
            <a:ext uri="{FF2B5EF4-FFF2-40B4-BE49-F238E27FC236}">
              <a16:creationId xmlns="" xmlns:a16="http://schemas.microsoft.com/office/drawing/2014/main" id="{00000000-0008-0000-2400-000005000000}"/>
            </a:ext>
          </a:extLst>
        </xdr:cNvPr>
        <xdr:cNvPicPr>
          <a:picLocks noChangeAspect="1"/>
        </xdr:cNvPicPr>
      </xdr:nvPicPr>
      <xdr:blipFill>
        <a:blip xmlns:r="http://schemas.openxmlformats.org/officeDocument/2006/relationships" r:embed="rId2"/>
        <a:stretch>
          <a:fillRect/>
        </a:stretch>
      </xdr:blipFill>
      <xdr:spPr>
        <a:xfrm>
          <a:off x="6459904" y="244231"/>
          <a:ext cx="1207238" cy="549831"/>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50177" name="Object 1" hidden="1">
              <a:extLst>
                <a:ext uri="{63B3BB69-23CF-44E3-9099-C40C66FF867C}">
                  <a14:compatExt spid="_x0000_s50177"/>
                </a:ext>
              </a:extLst>
            </xdr:cNvPr>
            <xdr:cNvSpPr/>
          </xdr:nvSpPr>
          <xdr:spPr>
            <a:xfrm>
              <a:off x="0" y="0"/>
              <a:ext cx="0" cy="0"/>
            </a:xfrm>
            <a:prstGeom prst="rect">
              <a:avLst/>
            </a:prstGeom>
          </xdr:spPr>
        </xdr:sp>
        <xdr:clientData/>
      </xdr:twoCellAnchor>
    </mc:Choice>
    <mc:Fallback/>
  </mc:AlternateContent>
  <xdr:twoCellAnchor>
    <xdr:from>
      <xdr:col>2</xdr:col>
      <xdr:colOff>104775</xdr:colOff>
      <xdr:row>1</xdr:row>
      <xdr:rowOff>95250</xdr:rowOff>
    </xdr:from>
    <xdr:to>
      <xdr:col>3</xdr:col>
      <xdr:colOff>552450</xdr:colOff>
      <xdr:row>4</xdr:row>
      <xdr:rowOff>114300</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2500-000004000000}"/>
            </a:ext>
          </a:extLst>
        </xdr:cNvPr>
        <xdr:cNvSpPr/>
      </xdr:nvSpPr>
      <xdr:spPr>
        <a:xfrm>
          <a:off x="1581150" y="295275"/>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451828</xdr:colOff>
      <xdr:row>1</xdr:row>
      <xdr:rowOff>61058</xdr:rowOff>
    </xdr:from>
    <xdr:to>
      <xdr:col>9</xdr:col>
      <xdr:colOff>816469</xdr:colOff>
      <xdr:row>4</xdr:row>
      <xdr:rowOff>24736</xdr:rowOff>
    </xdr:to>
    <xdr:pic>
      <xdr:nvPicPr>
        <xdr:cNvPr id="5" name="Imagen 4">
          <a:extLst>
            <a:ext uri="{FF2B5EF4-FFF2-40B4-BE49-F238E27FC236}">
              <a16:creationId xmlns="" xmlns:a16="http://schemas.microsoft.com/office/drawing/2014/main" id="{00000000-0008-0000-2500-000005000000}"/>
            </a:ext>
          </a:extLst>
        </xdr:cNvPr>
        <xdr:cNvPicPr>
          <a:picLocks noChangeAspect="1"/>
        </xdr:cNvPicPr>
      </xdr:nvPicPr>
      <xdr:blipFill>
        <a:blip xmlns:r="http://schemas.openxmlformats.org/officeDocument/2006/relationships" r:embed="rId2"/>
        <a:stretch>
          <a:fillRect/>
        </a:stretch>
      </xdr:blipFill>
      <xdr:spPr>
        <a:xfrm>
          <a:off x="6472116" y="256443"/>
          <a:ext cx="1207238" cy="549831"/>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51201" name="Object 1" hidden="1">
              <a:extLst>
                <a:ext uri="{63B3BB69-23CF-44E3-9099-C40C66FF867C}">
                  <a14:compatExt spid="_x0000_s51201"/>
                </a:ext>
              </a:extLst>
            </xdr:cNvPr>
            <xdr:cNvSpPr/>
          </xdr:nvSpPr>
          <xdr:spPr>
            <a:xfrm>
              <a:off x="0" y="0"/>
              <a:ext cx="0" cy="0"/>
            </a:xfrm>
            <a:prstGeom prst="rect">
              <a:avLst/>
            </a:prstGeom>
          </xdr:spPr>
        </xdr:sp>
        <xdr:clientData/>
      </xdr:twoCellAnchor>
    </mc:Choice>
    <mc:Fallback/>
  </mc:AlternateContent>
  <xdr:twoCellAnchor>
    <xdr:from>
      <xdr:col>2</xdr:col>
      <xdr:colOff>66675</xdr:colOff>
      <xdr:row>1</xdr:row>
      <xdr:rowOff>152400</xdr:rowOff>
    </xdr:from>
    <xdr:to>
      <xdr:col>3</xdr:col>
      <xdr:colOff>514350</xdr:colOff>
      <xdr:row>4</xdr:row>
      <xdr:rowOff>171450</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2600-000004000000}"/>
            </a:ext>
          </a:extLst>
        </xdr:cNvPr>
        <xdr:cNvSpPr/>
      </xdr:nvSpPr>
      <xdr:spPr>
        <a:xfrm>
          <a:off x="1543050" y="352425"/>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427404</xdr:colOff>
      <xdr:row>1</xdr:row>
      <xdr:rowOff>36634</xdr:rowOff>
    </xdr:from>
    <xdr:to>
      <xdr:col>9</xdr:col>
      <xdr:colOff>792045</xdr:colOff>
      <xdr:row>4</xdr:row>
      <xdr:rowOff>312</xdr:rowOff>
    </xdr:to>
    <xdr:pic>
      <xdr:nvPicPr>
        <xdr:cNvPr id="5" name="Imagen 4">
          <a:extLst>
            <a:ext uri="{FF2B5EF4-FFF2-40B4-BE49-F238E27FC236}">
              <a16:creationId xmlns="" xmlns:a16="http://schemas.microsoft.com/office/drawing/2014/main" id="{00000000-0008-0000-2600-000005000000}"/>
            </a:ext>
          </a:extLst>
        </xdr:cNvPr>
        <xdr:cNvPicPr>
          <a:picLocks noChangeAspect="1"/>
        </xdr:cNvPicPr>
      </xdr:nvPicPr>
      <xdr:blipFill>
        <a:blip xmlns:r="http://schemas.openxmlformats.org/officeDocument/2006/relationships" r:embed="rId2"/>
        <a:stretch>
          <a:fillRect/>
        </a:stretch>
      </xdr:blipFill>
      <xdr:spPr>
        <a:xfrm>
          <a:off x="6447692" y="232019"/>
          <a:ext cx="1207238" cy="549831"/>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52225" name="Object 1" hidden="1">
              <a:extLst>
                <a:ext uri="{63B3BB69-23CF-44E3-9099-C40C66FF867C}">
                  <a14:compatExt spid="_x0000_s52225"/>
                </a:ext>
              </a:extLst>
            </xdr:cNvPr>
            <xdr:cNvSpPr/>
          </xdr:nvSpPr>
          <xdr:spPr>
            <a:xfrm>
              <a:off x="0" y="0"/>
              <a:ext cx="0" cy="0"/>
            </a:xfrm>
            <a:prstGeom prst="rect">
              <a:avLst/>
            </a:prstGeom>
          </xdr:spPr>
        </xdr:sp>
        <xdr:clientData/>
      </xdr:twoCellAnchor>
    </mc:Choice>
    <mc:Fallback/>
  </mc:AlternateContent>
  <xdr:twoCellAnchor>
    <xdr:from>
      <xdr:col>2</xdr:col>
      <xdr:colOff>76200</xdr:colOff>
      <xdr:row>1</xdr:row>
      <xdr:rowOff>114300</xdr:rowOff>
    </xdr:from>
    <xdr:to>
      <xdr:col>3</xdr:col>
      <xdr:colOff>523875</xdr:colOff>
      <xdr:row>4</xdr:row>
      <xdr:rowOff>133350</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2700-000004000000}"/>
            </a:ext>
          </a:extLst>
        </xdr:cNvPr>
        <xdr:cNvSpPr/>
      </xdr:nvSpPr>
      <xdr:spPr>
        <a:xfrm>
          <a:off x="1552575" y="314325"/>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451828</xdr:colOff>
      <xdr:row>1</xdr:row>
      <xdr:rowOff>24422</xdr:rowOff>
    </xdr:from>
    <xdr:to>
      <xdr:col>9</xdr:col>
      <xdr:colOff>816469</xdr:colOff>
      <xdr:row>3</xdr:row>
      <xdr:rowOff>183484</xdr:rowOff>
    </xdr:to>
    <xdr:pic>
      <xdr:nvPicPr>
        <xdr:cNvPr id="5" name="Imagen 4">
          <a:extLst>
            <a:ext uri="{FF2B5EF4-FFF2-40B4-BE49-F238E27FC236}">
              <a16:creationId xmlns="" xmlns:a16="http://schemas.microsoft.com/office/drawing/2014/main" id="{00000000-0008-0000-2700-000005000000}"/>
            </a:ext>
          </a:extLst>
        </xdr:cNvPr>
        <xdr:cNvPicPr>
          <a:picLocks noChangeAspect="1"/>
        </xdr:cNvPicPr>
      </xdr:nvPicPr>
      <xdr:blipFill>
        <a:blip xmlns:r="http://schemas.openxmlformats.org/officeDocument/2006/relationships" r:embed="rId2"/>
        <a:stretch>
          <a:fillRect/>
        </a:stretch>
      </xdr:blipFill>
      <xdr:spPr>
        <a:xfrm>
          <a:off x="6472116" y="219807"/>
          <a:ext cx="1207238" cy="549831"/>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53249" name="Object 1" hidden="1">
              <a:extLst>
                <a:ext uri="{63B3BB69-23CF-44E3-9099-C40C66FF867C}">
                  <a14:compatExt spid="_x0000_s53249"/>
                </a:ext>
              </a:extLst>
            </xdr:cNvPr>
            <xdr:cNvSpPr/>
          </xdr:nvSpPr>
          <xdr:spPr>
            <a:xfrm>
              <a:off x="0" y="0"/>
              <a:ext cx="0" cy="0"/>
            </a:xfrm>
            <a:prstGeom prst="rect">
              <a:avLst/>
            </a:prstGeom>
          </xdr:spPr>
        </xdr:sp>
        <xdr:clientData/>
      </xdr:twoCellAnchor>
    </mc:Choice>
    <mc:Fallback/>
  </mc:AlternateContent>
  <xdr:twoCellAnchor>
    <xdr:from>
      <xdr:col>2</xdr:col>
      <xdr:colOff>123825</xdr:colOff>
      <xdr:row>1</xdr:row>
      <xdr:rowOff>123825</xdr:rowOff>
    </xdr:from>
    <xdr:to>
      <xdr:col>3</xdr:col>
      <xdr:colOff>571500</xdr:colOff>
      <xdr:row>4</xdr:row>
      <xdr:rowOff>142875</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2800-000004000000}"/>
            </a:ext>
          </a:extLst>
        </xdr:cNvPr>
        <xdr:cNvSpPr/>
      </xdr:nvSpPr>
      <xdr:spPr>
        <a:xfrm>
          <a:off x="1600200" y="323850"/>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427405</xdr:colOff>
      <xdr:row>1</xdr:row>
      <xdr:rowOff>48846</xdr:rowOff>
    </xdr:from>
    <xdr:to>
      <xdr:col>9</xdr:col>
      <xdr:colOff>792046</xdr:colOff>
      <xdr:row>4</xdr:row>
      <xdr:rowOff>12524</xdr:rowOff>
    </xdr:to>
    <xdr:pic>
      <xdr:nvPicPr>
        <xdr:cNvPr id="5" name="Imagen 4">
          <a:extLst>
            <a:ext uri="{FF2B5EF4-FFF2-40B4-BE49-F238E27FC236}">
              <a16:creationId xmlns="" xmlns:a16="http://schemas.microsoft.com/office/drawing/2014/main" id="{00000000-0008-0000-2800-000005000000}"/>
            </a:ext>
          </a:extLst>
        </xdr:cNvPr>
        <xdr:cNvPicPr>
          <a:picLocks noChangeAspect="1"/>
        </xdr:cNvPicPr>
      </xdr:nvPicPr>
      <xdr:blipFill>
        <a:blip xmlns:r="http://schemas.openxmlformats.org/officeDocument/2006/relationships" r:embed="rId2"/>
        <a:stretch>
          <a:fillRect/>
        </a:stretch>
      </xdr:blipFill>
      <xdr:spPr>
        <a:xfrm>
          <a:off x="6447693" y="244231"/>
          <a:ext cx="1207238" cy="549831"/>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54273" name="Object 1" hidden="1">
              <a:extLst>
                <a:ext uri="{63B3BB69-23CF-44E3-9099-C40C66FF867C}">
                  <a14:compatExt spid="_x0000_s54273"/>
                </a:ext>
              </a:extLst>
            </xdr:cNvPr>
            <xdr:cNvSpPr/>
          </xdr:nvSpPr>
          <xdr:spPr>
            <a:xfrm>
              <a:off x="0" y="0"/>
              <a:ext cx="0" cy="0"/>
            </a:xfrm>
            <a:prstGeom prst="rect">
              <a:avLst/>
            </a:prstGeom>
          </xdr:spPr>
        </xdr:sp>
        <xdr:clientData/>
      </xdr:twoCellAnchor>
    </mc:Choice>
    <mc:Fallback/>
  </mc:AlternateContent>
  <xdr:twoCellAnchor>
    <xdr:from>
      <xdr:col>2</xdr:col>
      <xdr:colOff>85725</xdr:colOff>
      <xdr:row>1</xdr:row>
      <xdr:rowOff>152400</xdr:rowOff>
    </xdr:from>
    <xdr:to>
      <xdr:col>3</xdr:col>
      <xdr:colOff>533400</xdr:colOff>
      <xdr:row>4</xdr:row>
      <xdr:rowOff>171450</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2900-000004000000}"/>
            </a:ext>
          </a:extLst>
        </xdr:cNvPr>
        <xdr:cNvSpPr/>
      </xdr:nvSpPr>
      <xdr:spPr>
        <a:xfrm>
          <a:off x="1562100" y="352425"/>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439616</xdr:colOff>
      <xdr:row>1</xdr:row>
      <xdr:rowOff>36634</xdr:rowOff>
    </xdr:from>
    <xdr:to>
      <xdr:col>9</xdr:col>
      <xdr:colOff>804257</xdr:colOff>
      <xdr:row>4</xdr:row>
      <xdr:rowOff>312</xdr:rowOff>
    </xdr:to>
    <xdr:pic>
      <xdr:nvPicPr>
        <xdr:cNvPr id="5" name="Imagen 4">
          <a:extLst>
            <a:ext uri="{FF2B5EF4-FFF2-40B4-BE49-F238E27FC236}">
              <a16:creationId xmlns="" xmlns:a16="http://schemas.microsoft.com/office/drawing/2014/main" id="{00000000-0008-0000-2900-000005000000}"/>
            </a:ext>
          </a:extLst>
        </xdr:cNvPr>
        <xdr:cNvPicPr>
          <a:picLocks noChangeAspect="1"/>
        </xdr:cNvPicPr>
      </xdr:nvPicPr>
      <xdr:blipFill>
        <a:blip xmlns:r="http://schemas.openxmlformats.org/officeDocument/2006/relationships" r:embed="rId2"/>
        <a:stretch>
          <a:fillRect/>
        </a:stretch>
      </xdr:blipFill>
      <xdr:spPr>
        <a:xfrm>
          <a:off x="6459904" y="232019"/>
          <a:ext cx="1207238" cy="549831"/>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4033" name="Object 1" hidden="1">
              <a:extLst>
                <a:ext uri="{63B3BB69-23CF-44E3-9099-C40C66FF867C}">
                  <a14:compatExt spid="_x0000_s44033"/>
                </a:ext>
              </a:extLst>
            </xdr:cNvPr>
            <xdr:cNvSpPr/>
          </xdr:nvSpPr>
          <xdr:spPr>
            <a:xfrm>
              <a:off x="0" y="0"/>
              <a:ext cx="0" cy="0"/>
            </a:xfrm>
            <a:prstGeom prst="rect">
              <a:avLst/>
            </a:prstGeom>
          </xdr:spPr>
        </xdr:sp>
        <xdr:clientData/>
      </xdr:twoCellAnchor>
    </mc:Choice>
    <mc:Fallback/>
  </mc:AlternateContent>
  <xdr:twoCellAnchor>
    <xdr:from>
      <xdr:col>2</xdr:col>
      <xdr:colOff>123825</xdr:colOff>
      <xdr:row>1</xdr:row>
      <xdr:rowOff>104775</xdr:rowOff>
    </xdr:from>
    <xdr:to>
      <xdr:col>3</xdr:col>
      <xdr:colOff>571500</xdr:colOff>
      <xdr:row>4</xdr:row>
      <xdr:rowOff>123825</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2A00-000004000000}"/>
            </a:ext>
          </a:extLst>
        </xdr:cNvPr>
        <xdr:cNvSpPr/>
      </xdr:nvSpPr>
      <xdr:spPr>
        <a:xfrm>
          <a:off x="1600200" y="304800"/>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464038</xdr:colOff>
      <xdr:row>1</xdr:row>
      <xdr:rowOff>36634</xdr:rowOff>
    </xdr:from>
    <xdr:to>
      <xdr:col>9</xdr:col>
      <xdr:colOff>828679</xdr:colOff>
      <xdr:row>4</xdr:row>
      <xdr:rowOff>312</xdr:rowOff>
    </xdr:to>
    <xdr:pic>
      <xdr:nvPicPr>
        <xdr:cNvPr id="5" name="Imagen 4">
          <a:extLst>
            <a:ext uri="{FF2B5EF4-FFF2-40B4-BE49-F238E27FC236}">
              <a16:creationId xmlns="" xmlns:a16="http://schemas.microsoft.com/office/drawing/2014/main" id="{00000000-0008-0000-2A00-000005000000}"/>
            </a:ext>
          </a:extLst>
        </xdr:cNvPr>
        <xdr:cNvPicPr>
          <a:picLocks noChangeAspect="1"/>
        </xdr:cNvPicPr>
      </xdr:nvPicPr>
      <xdr:blipFill>
        <a:blip xmlns:r="http://schemas.openxmlformats.org/officeDocument/2006/relationships" r:embed="rId2"/>
        <a:stretch>
          <a:fillRect/>
        </a:stretch>
      </xdr:blipFill>
      <xdr:spPr>
        <a:xfrm>
          <a:off x="6484326" y="232019"/>
          <a:ext cx="1207238" cy="549831"/>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59393" name="Object 1" hidden="1">
              <a:extLst>
                <a:ext uri="{63B3BB69-23CF-44E3-9099-C40C66FF867C}">
                  <a14:compatExt spid="_x0000_s59393"/>
                </a:ext>
              </a:extLst>
            </xdr:cNvPr>
            <xdr:cNvSpPr/>
          </xdr:nvSpPr>
          <xdr:spPr>
            <a:xfrm>
              <a:off x="0" y="0"/>
              <a:ext cx="0" cy="0"/>
            </a:xfrm>
            <a:prstGeom prst="rect">
              <a:avLst/>
            </a:prstGeom>
          </xdr:spPr>
        </xdr:sp>
        <xdr:clientData/>
      </xdr:twoCellAnchor>
    </mc:Choice>
    <mc:Fallback/>
  </mc:AlternateContent>
  <xdr:twoCellAnchor>
    <xdr:from>
      <xdr:col>2</xdr:col>
      <xdr:colOff>133350</xdr:colOff>
      <xdr:row>1</xdr:row>
      <xdr:rowOff>114300</xdr:rowOff>
    </xdr:from>
    <xdr:to>
      <xdr:col>3</xdr:col>
      <xdr:colOff>581025</xdr:colOff>
      <xdr:row>4</xdr:row>
      <xdr:rowOff>133350</xdr:rowOff>
    </xdr:to>
    <xdr:sp macro="" textlink="">
      <xdr:nvSpPr>
        <xdr:cNvPr id="6" name="5 Rectángulo redondeado">
          <a:hlinkClick xmlns:r="http://schemas.openxmlformats.org/officeDocument/2006/relationships" r:id="rId1"/>
          <a:extLst>
            <a:ext uri="{FF2B5EF4-FFF2-40B4-BE49-F238E27FC236}">
              <a16:creationId xmlns="" xmlns:a16="http://schemas.microsoft.com/office/drawing/2014/main" id="{00000000-0008-0000-2B00-000006000000}"/>
            </a:ext>
          </a:extLst>
        </xdr:cNvPr>
        <xdr:cNvSpPr/>
      </xdr:nvSpPr>
      <xdr:spPr>
        <a:xfrm>
          <a:off x="1609725" y="314325"/>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476250</xdr:colOff>
      <xdr:row>1</xdr:row>
      <xdr:rowOff>48846</xdr:rowOff>
    </xdr:from>
    <xdr:to>
      <xdr:col>9</xdr:col>
      <xdr:colOff>840891</xdr:colOff>
      <xdr:row>4</xdr:row>
      <xdr:rowOff>12524</xdr:rowOff>
    </xdr:to>
    <xdr:pic>
      <xdr:nvPicPr>
        <xdr:cNvPr id="5" name="Imagen 4">
          <a:extLst>
            <a:ext uri="{FF2B5EF4-FFF2-40B4-BE49-F238E27FC236}">
              <a16:creationId xmlns="" xmlns:a16="http://schemas.microsoft.com/office/drawing/2014/main" id="{00000000-0008-0000-2B00-000005000000}"/>
            </a:ext>
          </a:extLst>
        </xdr:cNvPr>
        <xdr:cNvPicPr>
          <a:picLocks noChangeAspect="1"/>
        </xdr:cNvPicPr>
      </xdr:nvPicPr>
      <xdr:blipFill>
        <a:blip xmlns:r="http://schemas.openxmlformats.org/officeDocument/2006/relationships" r:embed="rId2"/>
        <a:stretch>
          <a:fillRect/>
        </a:stretch>
      </xdr:blipFill>
      <xdr:spPr>
        <a:xfrm>
          <a:off x="6496538" y="244231"/>
          <a:ext cx="1207238" cy="549831"/>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60417" name="Object 1" hidden="1">
              <a:extLst>
                <a:ext uri="{63B3BB69-23CF-44E3-9099-C40C66FF867C}">
                  <a14:compatExt spid="_x0000_s60417"/>
                </a:ext>
              </a:extLst>
            </xdr:cNvPr>
            <xdr:cNvSpPr/>
          </xdr:nvSpPr>
          <xdr:spPr>
            <a:xfrm>
              <a:off x="0" y="0"/>
              <a:ext cx="0" cy="0"/>
            </a:xfrm>
            <a:prstGeom prst="rect">
              <a:avLst/>
            </a:prstGeom>
          </xdr:spPr>
        </xdr:sp>
        <xdr:clientData/>
      </xdr:twoCellAnchor>
    </mc:Choice>
    <mc:Fallback/>
  </mc:AlternateContent>
  <xdr:twoCellAnchor>
    <xdr:from>
      <xdr:col>2</xdr:col>
      <xdr:colOff>123825</xdr:colOff>
      <xdr:row>1</xdr:row>
      <xdr:rowOff>180975</xdr:rowOff>
    </xdr:from>
    <xdr:to>
      <xdr:col>3</xdr:col>
      <xdr:colOff>571500</xdr:colOff>
      <xdr:row>5</xdr:row>
      <xdr:rowOff>0</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2C00-000004000000}"/>
            </a:ext>
          </a:extLst>
        </xdr:cNvPr>
        <xdr:cNvSpPr/>
      </xdr:nvSpPr>
      <xdr:spPr>
        <a:xfrm>
          <a:off x="1600200" y="381000"/>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451827</xdr:colOff>
      <xdr:row>1</xdr:row>
      <xdr:rowOff>36634</xdr:rowOff>
    </xdr:from>
    <xdr:to>
      <xdr:col>9</xdr:col>
      <xdr:colOff>816468</xdr:colOff>
      <xdr:row>4</xdr:row>
      <xdr:rowOff>312</xdr:rowOff>
    </xdr:to>
    <xdr:pic>
      <xdr:nvPicPr>
        <xdr:cNvPr id="5" name="Imagen 4">
          <a:extLst>
            <a:ext uri="{FF2B5EF4-FFF2-40B4-BE49-F238E27FC236}">
              <a16:creationId xmlns="" xmlns:a16="http://schemas.microsoft.com/office/drawing/2014/main" id="{00000000-0008-0000-2C00-000005000000}"/>
            </a:ext>
          </a:extLst>
        </xdr:cNvPr>
        <xdr:cNvPicPr>
          <a:picLocks noChangeAspect="1"/>
        </xdr:cNvPicPr>
      </xdr:nvPicPr>
      <xdr:blipFill>
        <a:blip xmlns:r="http://schemas.openxmlformats.org/officeDocument/2006/relationships" r:embed="rId2"/>
        <a:stretch>
          <a:fillRect/>
        </a:stretch>
      </xdr:blipFill>
      <xdr:spPr>
        <a:xfrm>
          <a:off x="6472115" y="232019"/>
          <a:ext cx="1207238" cy="549831"/>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61441" name="Object 1" hidden="1">
              <a:extLst>
                <a:ext uri="{63B3BB69-23CF-44E3-9099-C40C66FF867C}">
                  <a14:compatExt spid="_x0000_s61441"/>
                </a:ext>
              </a:extLst>
            </xdr:cNvPr>
            <xdr:cNvSpPr/>
          </xdr:nvSpPr>
          <xdr:spPr>
            <a:xfrm>
              <a:off x="0" y="0"/>
              <a:ext cx="0" cy="0"/>
            </a:xfrm>
            <a:prstGeom prst="rect">
              <a:avLst/>
            </a:prstGeom>
          </xdr:spPr>
        </xdr:sp>
        <xdr:clientData/>
      </xdr:twoCellAnchor>
    </mc:Choice>
    <mc:Fallback/>
  </mc:AlternateContent>
  <xdr:twoCellAnchor>
    <xdr:from>
      <xdr:col>2</xdr:col>
      <xdr:colOff>114300</xdr:colOff>
      <xdr:row>1</xdr:row>
      <xdr:rowOff>142875</xdr:rowOff>
    </xdr:from>
    <xdr:to>
      <xdr:col>3</xdr:col>
      <xdr:colOff>561975</xdr:colOff>
      <xdr:row>4</xdr:row>
      <xdr:rowOff>161925</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2D00-000004000000}"/>
            </a:ext>
          </a:extLst>
        </xdr:cNvPr>
        <xdr:cNvSpPr/>
      </xdr:nvSpPr>
      <xdr:spPr>
        <a:xfrm>
          <a:off x="1590675" y="342900"/>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488462</xdr:colOff>
      <xdr:row>1</xdr:row>
      <xdr:rowOff>48846</xdr:rowOff>
    </xdr:from>
    <xdr:to>
      <xdr:col>9</xdr:col>
      <xdr:colOff>853104</xdr:colOff>
      <xdr:row>4</xdr:row>
      <xdr:rowOff>12524</xdr:rowOff>
    </xdr:to>
    <xdr:pic>
      <xdr:nvPicPr>
        <xdr:cNvPr id="5" name="Imagen 4">
          <a:extLst>
            <a:ext uri="{FF2B5EF4-FFF2-40B4-BE49-F238E27FC236}">
              <a16:creationId xmlns="" xmlns:a16="http://schemas.microsoft.com/office/drawing/2014/main" id="{00000000-0008-0000-2D00-000005000000}"/>
            </a:ext>
          </a:extLst>
        </xdr:cNvPr>
        <xdr:cNvPicPr>
          <a:picLocks noChangeAspect="1"/>
        </xdr:cNvPicPr>
      </xdr:nvPicPr>
      <xdr:blipFill>
        <a:blip xmlns:r="http://schemas.openxmlformats.org/officeDocument/2006/relationships" r:embed="rId2"/>
        <a:stretch>
          <a:fillRect/>
        </a:stretch>
      </xdr:blipFill>
      <xdr:spPr>
        <a:xfrm>
          <a:off x="6594231" y="244231"/>
          <a:ext cx="1207238" cy="549831"/>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62465" name="Object 1" hidden="1">
              <a:extLst>
                <a:ext uri="{63B3BB69-23CF-44E3-9099-C40C66FF867C}">
                  <a14:compatExt spid="_x0000_s62465"/>
                </a:ext>
              </a:extLst>
            </xdr:cNvPr>
            <xdr:cNvSpPr/>
          </xdr:nvSpPr>
          <xdr:spPr>
            <a:xfrm>
              <a:off x="0" y="0"/>
              <a:ext cx="0" cy="0"/>
            </a:xfrm>
            <a:prstGeom prst="rect">
              <a:avLst/>
            </a:prstGeom>
          </xdr:spPr>
        </xdr:sp>
        <xdr:clientData/>
      </xdr:twoCellAnchor>
    </mc:Choice>
    <mc:Fallback/>
  </mc:AlternateContent>
  <xdr:twoCellAnchor>
    <xdr:from>
      <xdr:col>2</xdr:col>
      <xdr:colOff>114300</xdr:colOff>
      <xdr:row>1</xdr:row>
      <xdr:rowOff>95250</xdr:rowOff>
    </xdr:from>
    <xdr:to>
      <xdr:col>3</xdr:col>
      <xdr:colOff>561975</xdr:colOff>
      <xdr:row>4</xdr:row>
      <xdr:rowOff>114300</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2E00-000004000000}"/>
            </a:ext>
          </a:extLst>
        </xdr:cNvPr>
        <xdr:cNvSpPr/>
      </xdr:nvSpPr>
      <xdr:spPr>
        <a:xfrm>
          <a:off x="1590675" y="295275"/>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439616</xdr:colOff>
      <xdr:row>1</xdr:row>
      <xdr:rowOff>36634</xdr:rowOff>
    </xdr:from>
    <xdr:to>
      <xdr:col>9</xdr:col>
      <xdr:colOff>804257</xdr:colOff>
      <xdr:row>4</xdr:row>
      <xdr:rowOff>312</xdr:rowOff>
    </xdr:to>
    <xdr:pic>
      <xdr:nvPicPr>
        <xdr:cNvPr id="5" name="Imagen 4">
          <a:extLst>
            <a:ext uri="{FF2B5EF4-FFF2-40B4-BE49-F238E27FC236}">
              <a16:creationId xmlns="" xmlns:a16="http://schemas.microsoft.com/office/drawing/2014/main" id="{00000000-0008-0000-2E00-000005000000}"/>
            </a:ext>
          </a:extLst>
        </xdr:cNvPr>
        <xdr:cNvPicPr>
          <a:picLocks noChangeAspect="1"/>
        </xdr:cNvPicPr>
      </xdr:nvPicPr>
      <xdr:blipFill>
        <a:blip xmlns:r="http://schemas.openxmlformats.org/officeDocument/2006/relationships" r:embed="rId2"/>
        <a:stretch>
          <a:fillRect/>
        </a:stretch>
      </xdr:blipFill>
      <xdr:spPr>
        <a:xfrm>
          <a:off x="6459904" y="232019"/>
          <a:ext cx="1207238" cy="549831"/>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63489" name="Object 1" hidden="1">
              <a:extLst>
                <a:ext uri="{63B3BB69-23CF-44E3-9099-C40C66FF867C}">
                  <a14:compatExt spid="_x0000_s63489"/>
                </a:ext>
              </a:extLst>
            </xdr:cNvPr>
            <xdr:cNvSpPr/>
          </xdr:nvSpPr>
          <xdr:spPr>
            <a:xfrm>
              <a:off x="0" y="0"/>
              <a:ext cx="0" cy="0"/>
            </a:xfrm>
            <a:prstGeom prst="rect">
              <a:avLst/>
            </a:prstGeom>
          </xdr:spPr>
        </xdr:sp>
        <xdr:clientData/>
      </xdr:twoCellAnchor>
    </mc:Choice>
    <mc:Fallback/>
  </mc:AlternateContent>
  <xdr:twoCellAnchor>
    <xdr:from>
      <xdr:col>2</xdr:col>
      <xdr:colOff>142875</xdr:colOff>
      <xdr:row>1</xdr:row>
      <xdr:rowOff>114300</xdr:rowOff>
    </xdr:from>
    <xdr:to>
      <xdr:col>3</xdr:col>
      <xdr:colOff>590550</xdr:colOff>
      <xdr:row>4</xdr:row>
      <xdr:rowOff>133350</xdr:rowOff>
    </xdr:to>
    <xdr:sp macro="" textlink="">
      <xdr:nvSpPr>
        <xdr:cNvPr id="5" name="4 Rectángulo redondeado">
          <a:hlinkClick xmlns:r="http://schemas.openxmlformats.org/officeDocument/2006/relationships" r:id="rId1"/>
          <a:extLst>
            <a:ext uri="{FF2B5EF4-FFF2-40B4-BE49-F238E27FC236}">
              <a16:creationId xmlns="" xmlns:a16="http://schemas.microsoft.com/office/drawing/2014/main" id="{00000000-0008-0000-2F00-000005000000}"/>
            </a:ext>
          </a:extLst>
        </xdr:cNvPr>
        <xdr:cNvSpPr/>
      </xdr:nvSpPr>
      <xdr:spPr>
        <a:xfrm>
          <a:off x="1619250" y="314325"/>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439616</xdr:colOff>
      <xdr:row>1</xdr:row>
      <xdr:rowOff>36635</xdr:rowOff>
    </xdr:from>
    <xdr:to>
      <xdr:col>9</xdr:col>
      <xdr:colOff>804257</xdr:colOff>
      <xdr:row>4</xdr:row>
      <xdr:rowOff>313</xdr:rowOff>
    </xdr:to>
    <xdr:pic>
      <xdr:nvPicPr>
        <xdr:cNvPr id="6" name="Imagen 5">
          <a:extLst>
            <a:ext uri="{FF2B5EF4-FFF2-40B4-BE49-F238E27FC236}">
              <a16:creationId xmlns="" xmlns:a16="http://schemas.microsoft.com/office/drawing/2014/main" id="{00000000-0008-0000-2F00-000006000000}"/>
            </a:ext>
          </a:extLst>
        </xdr:cNvPr>
        <xdr:cNvPicPr>
          <a:picLocks noChangeAspect="1"/>
        </xdr:cNvPicPr>
      </xdr:nvPicPr>
      <xdr:blipFill>
        <a:blip xmlns:r="http://schemas.openxmlformats.org/officeDocument/2006/relationships" r:embed="rId2"/>
        <a:stretch>
          <a:fillRect/>
        </a:stretch>
      </xdr:blipFill>
      <xdr:spPr>
        <a:xfrm>
          <a:off x="6459904" y="232020"/>
          <a:ext cx="1207238" cy="549831"/>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64513" name="Object 1" hidden="1">
              <a:extLst>
                <a:ext uri="{63B3BB69-23CF-44E3-9099-C40C66FF867C}">
                  <a14:compatExt spid="_x0000_s64513"/>
                </a:ext>
              </a:extLst>
            </xdr:cNvPr>
            <xdr:cNvSpPr/>
          </xdr:nvSpPr>
          <xdr:spPr>
            <a:xfrm>
              <a:off x="0" y="0"/>
              <a:ext cx="0" cy="0"/>
            </a:xfrm>
            <a:prstGeom prst="rect">
              <a:avLst/>
            </a:prstGeom>
          </xdr:spPr>
        </xdr:sp>
        <xdr:clientData/>
      </xdr:twoCellAnchor>
    </mc:Choice>
    <mc:Fallback/>
  </mc:AlternateContent>
  <xdr:twoCellAnchor>
    <xdr:from>
      <xdr:col>2</xdr:col>
      <xdr:colOff>123825</xdr:colOff>
      <xdr:row>1</xdr:row>
      <xdr:rowOff>76200</xdr:rowOff>
    </xdr:from>
    <xdr:to>
      <xdr:col>3</xdr:col>
      <xdr:colOff>571500</xdr:colOff>
      <xdr:row>4</xdr:row>
      <xdr:rowOff>95250</xdr:rowOff>
    </xdr:to>
    <xdr:sp macro="" textlink="">
      <xdr:nvSpPr>
        <xdr:cNvPr id="5" name="4 Rectángulo redondeado">
          <a:hlinkClick xmlns:r="http://schemas.openxmlformats.org/officeDocument/2006/relationships" r:id="rId1"/>
          <a:extLst>
            <a:ext uri="{FF2B5EF4-FFF2-40B4-BE49-F238E27FC236}">
              <a16:creationId xmlns="" xmlns:a16="http://schemas.microsoft.com/office/drawing/2014/main" id="{00000000-0008-0000-3000-000005000000}"/>
            </a:ext>
          </a:extLst>
        </xdr:cNvPr>
        <xdr:cNvSpPr/>
      </xdr:nvSpPr>
      <xdr:spPr>
        <a:xfrm>
          <a:off x="1600200" y="276225"/>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439616</xdr:colOff>
      <xdr:row>1</xdr:row>
      <xdr:rowOff>36634</xdr:rowOff>
    </xdr:from>
    <xdr:to>
      <xdr:col>9</xdr:col>
      <xdr:colOff>804257</xdr:colOff>
      <xdr:row>4</xdr:row>
      <xdr:rowOff>312</xdr:rowOff>
    </xdr:to>
    <xdr:pic>
      <xdr:nvPicPr>
        <xdr:cNvPr id="6" name="Imagen 5">
          <a:extLst>
            <a:ext uri="{FF2B5EF4-FFF2-40B4-BE49-F238E27FC236}">
              <a16:creationId xmlns="" xmlns:a16="http://schemas.microsoft.com/office/drawing/2014/main" id="{00000000-0008-0000-3000-000006000000}"/>
            </a:ext>
          </a:extLst>
        </xdr:cNvPr>
        <xdr:cNvPicPr>
          <a:picLocks noChangeAspect="1"/>
        </xdr:cNvPicPr>
      </xdr:nvPicPr>
      <xdr:blipFill>
        <a:blip xmlns:r="http://schemas.openxmlformats.org/officeDocument/2006/relationships" r:embed="rId2"/>
        <a:stretch>
          <a:fillRect/>
        </a:stretch>
      </xdr:blipFill>
      <xdr:spPr>
        <a:xfrm>
          <a:off x="6459904" y="232019"/>
          <a:ext cx="1207238" cy="549831"/>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65537" name="Object 1" hidden="1">
              <a:extLst>
                <a:ext uri="{63B3BB69-23CF-44E3-9099-C40C66FF867C}">
                  <a14:compatExt spid="_x0000_s65537"/>
                </a:ext>
              </a:extLst>
            </xdr:cNvPr>
            <xdr:cNvSpPr/>
          </xdr:nvSpPr>
          <xdr:spPr>
            <a:xfrm>
              <a:off x="0" y="0"/>
              <a:ext cx="0" cy="0"/>
            </a:xfrm>
            <a:prstGeom prst="rect">
              <a:avLst/>
            </a:prstGeom>
          </xdr:spPr>
        </xdr:sp>
        <xdr:clientData/>
      </xdr:twoCellAnchor>
    </mc:Choice>
    <mc:Fallback/>
  </mc:AlternateContent>
  <xdr:twoCellAnchor>
    <xdr:from>
      <xdr:col>2</xdr:col>
      <xdr:colOff>66675</xdr:colOff>
      <xdr:row>1</xdr:row>
      <xdr:rowOff>190500</xdr:rowOff>
    </xdr:from>
    <xdr:to>
      <xdr:col>3</xdr:col>
      <xdr:colOff>514350</xdr:colOff>
      <xdr:row>5</xdr:row>
      <xdr:rowOff>9525</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3100-000004000000}"/>
            </a:ext>
          </a:extLst>
        </xdr:cNvPr>
        <xdr:cNvSpPr/>
      </xdr:nvSpPr>
      <xdr:spPr>
        <a:xfrm>
          <a:off x="1543050" y="390525"/>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451828</xdr:colOff>
      <xdr:row>1</xdr:row>
      <xdr:rowOff>36635</xdr:rowOff>
    </xdr:from>
    <xdr:to>
      <xdr:col>9</xdr:col>
      <xdr:colOff>816469</xdr:colOff>
      <xdr:row>4</xdr:row>
      <xdr:rowOff>313</xdr:rowOff>
    </xdr:to>
    <xdr:pic>
      <xdr:nvPicPr>
        <xdr:cNvPr id="5" name="Imagen 4">
          <a:extLst>
            <a:ext uri="{FF2B5EF4-FFF2-40B4-BE49-F238E27FC236}">
              <a16:creationId xmlns="" xmlns:a16="http://schemas.microsoft.com/office/drawing/2014/main" id="{00000000-0008-0000-3100-000005000000}"/>
            </a:ext>
          </a:extLst>
        </xdr:cNvPr>
        <xdr:cNvPicPr>
          <a:picLocks noChangeAspect="1"/>
        </xdr:cNvPicPr>
      </xdr:nvPicPr>
      <xdr:blipFill>
        <a:blip xmlns:r="http://schemas.openxmlformats.org/officeDocument/2006/relationships" r:embed="rId2"/>
        <a:stretch>
          <a:fillRect/>
        </a:stretch>
      </xdr:blipFill>
      <xdr:spPr>
        <a:xfrm>
          <a:off x="6472116" y="232020"/>
          <a:ext cx="1207238" cy="549831"/>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66561" name="Object 1" hidden="1">
              <a:extLst>
                <a:ext uri="{63B3BB69-23CF-44E3-9099-C40C66FF867C}">
                  <a14:compatExt spid="_x0000_s66561"/>
                </a:ext>
              </a:extLst>
            </xdr:cNvPr>
            <xdr:cNvSpPr/>
          </xdr:nvSpPr>
          <xdr:spPr>
            <a:xfrm>
              <a:off x="0" y="0"/>
              <a:ext cx="0" cy="0"/>
            </a:xfrm>
            <a:prstGeom prst="rect">
              <a:avLst/>
            </a:prstGeom>
          </xdr:spPr>
        </xdr:sp>
        <xdr:clientData/>
      </xdr:twoCellAnchor>
    </mc:Choice>
    <mc:Fallback/>
  </mc:AlternateContent>
  <xdr:twoCellAnchor>
    <xdr:from>
      <xdr:col>2</xdr:col>
      <xdr:colOff>104775</xdr:colOff>
      <xdr:row>1</xdr:row>
      <xdr:rowOff>190500</xdr:rowOff>
    </xdr:from>
    <xdr:to>
      <xdr:col>3</xdr:col>
      <xdr:colOff>552450</xdr:colOff>
      <xdr:row>5</xdr:row>
      <xdr:rowOff>9525</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3200-000004000000}"/>
            </a:ext>
          </a:extLst>
        </xdr:cNvPr>
        <xdr:cNvSpPr/>
      </xdr:nvSpPr>
      <xdr:spPr>
        <a:xfrm>
          <a:off x="1581150" y="390525"/>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439616</xdr:colOff>
      <xdr:row>1</xdr:row>
      <xdr:rowOff>36635</xdr:rowOff>
    </xdr:from>
    <xdr:to>
      <xdr:col>9</xdr:col>
      <xdr:colOff>804257</xdr:colOff>
      <xdr:row>4</xdr:row>
      <xdr:rowOff>313</xdr:rowOff>
    </xdr:to>
    <xdr:pic>
      <xdr:nvPicPr>
        <xdr:cNvPr id="5" name="Imagen 4">
          <a:extLst>
            <a:ext uri="{FF2B5EF4-FFF2-40B4-BE49-F238E27FC236}">
              <a16:creationId xmlns="" xmlns:a16="http://schemas.microsoft.com/office/drawing/2014/main" id="{00000000-0008-0000-3200-000005000000}"/>
            </a:ext>
          </a:extLst>
        </xdr:cNvPr>
        <xdr:cNvPicPr>
          <a:picLocks noChangeAspect="1"/>
        </xdr:cNvPicPr>
      </xdr:nvPicPr>
      <xdr:blipFill>
        <a:blip xmlns:r="http://schemas.openxmlformats.org/officeDocument/2006/relationships" r:embed="rId2"/>
        <a:stretch>
          <a:fillRect/>
        </a:stretch>
      </xdr:blipFill>
      <xdr:spPr>
        <a:xfrm>
          <a:off x="6459904" y="232020"/>
          <a:ext cx="1207238" cy="549831"/>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67585" name="Object 1" hidden="1">
              <a:extLst>
                <a:ext uri="{63B3BB69-23CF-44E3-9099-C40C66FF867C}">
                  <a14:compatExt spid="_x0000_s67585"/>
                </a:ext>
              </a:extLst>
            </xdr:cNvPr>
            <xdr:cNvSpPr/>
          </xdr:nvSpPr>
          <xdr:spPr>
            <a:xfrm>
              <a:off x="0" y="0"/>
              <a:ext cx="0" cy="0"/>
            </a:xfrm>
            <a:prstGeom prst="rect">
              <a:avLst/>
            </a:prstGeom>
          </xdr:spPr>
        </xdr:sp>
        <xdr:clientData/>
      </xdr:twoCellAnchor>
    </mc:Choice>
    <mc:Fallback/>
  </mc:AlternateContent>
  <xdr:twoCellAnchor>
    <xdr:from>
      <xdr:col>2</xdr:col>
      <xdr:colOff>152400</xdr:colOff>
      <xdr:row>1</xdr:row>
      <xdr:rowOff>142875</xdr:rowOff>
    </xdr:from>
    <xdr:to>
      <xdr:col>3</xdr:col>
      <xdr:colOff>600075</xdr:colOff>
      <xdr:row>4</xdr:row>
      <xdr:rowOff>161925</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3300-000004000000}"/>
            </a:ext>
          </a:extLst>
        </xdr:cNvPr>
        <xdr:cNvSpPr/>
      </xdr:nvSpPr>
      <xdr:spPr>
        <a:xfrm>
          <a:off x="1628775" y="342900"/>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439615</xdr:colOff>
      <xdr:row>1</xdr:row>
      <xdr:rowOff>36634</xdr:rowOff>
    </xdr:from>
    <xdr:to>
      <xdr:col>9</xdr:col>
      <xdr:colOff>804257</xdr:colOff>
      <xdr:row>4</xdr:row>
      <xdr:rowOff>312</xdr:rowOff>
    </xdr:to>
    <xdr:pic>
      <xdr:nvPicPr>
        <xdr:cNvPr id="5" name="Imagen 4">
          <a:extLst>
            <a:ext uri="{FF2B5EF4-FFF2-40B4-BE49-F238E27FC236}">
              <a16:creationId xmlns="" xmlns:a16="http://schemas.microsoft.com/office/drawing/2014/main" id="{00000000-0008-0000-3300-000005000000}"/>
            </a:ext>
          </a:extLst>
        </xdr:cNvPr>
        <xdr:cNvPicPr>
          <a:picLocks noChangeAspect="1"/>
        </xdr:cNvPicPr>
      </xdr:nvPicPr>
      <xdr:blipFill>
        <a:blip xmlns:r="http://schemas.openxmlformats.org/officeDocument/2006/relationships" r:embed="rId2"/>
        <a:stretch>
          <a:fillRect/>
        </a:stretch>
      </xdr:blipFill>
      <xdr:spPr>
        <a:xfrm>
          <a:off x="6545384" y="232019"/>
          <a:ext cx="1207238" cy="549831"/>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68609" name="Object 1" hidden="1">
              <a:extLst>
                <a:ext uri="{63B3BB69-23CF-44E3-9099-C40C66FF867C}">
                  <a14:compatExt spid="_x0000_s68609"/>
                </a:ext>
              </a:extLst>
            </xdr:cNvPr>
            <xdr:cNvSpPr/>
          </xdr:nvSpPr>
          <xdr:spPr>
            <a:xfrm>
              <a:off x="0" y="0"/>
              <a:ext cx="0" cy="0"/>
            </a:xfrm>
            <a:prstGeom prst="rect">
              <a:avLst/>
            </a:prstGeom>
          </xdr:spPr>
        </xdr:sp>
        <xdr:clientData/>
      </xdr:twoCellAnchor>
    </mc:Choice>
    <mc:Fallback/>
  </mc:AlternateContent>
  <xdr:twoCellAnchor>
    <xdr:from>
      <xdr:col>2</xdr:col>
      <xdr:colOff>95250</xdr:colOff>
      <xdr:row>1</xdr:row>
      <xdr:rowOff>161925</xdr:rowOff>
    </xdr:from>
    <xdr:to>
      <xdr:col>3</xdr:col>
      <xdr:colOff>542925</xdr:colOff>
      <xdr:row>4</xdr:row>
      <xdr:rowOff>180975</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3400-000004000000}"/>
            </a:ext>
          </a:extLst>
        </xdr:cNvPr>
        <xdr:cNvSpPr/>
      </xdr:nvSpPr>
      <xdr:spPr>
        <a:xfrm>
          <a:off x="1571625" y="361950"/>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451827</xdr:colOff>
      <xdr:row>1</xdr:row>
      <xdr:rowOff>36634</xdr:rowOff>
    </xdr:from>
    <xdr:to>
      <xdr:col>9</xdr:col>
      <xdr:colOff>816469</xdr:colOff>
      <xdr:row>4</xdr:row>
      <xdr:rowOff>312</xdr:rowOff>
    </xdr:to>
    <xdr:pic>
      <xdr:nvPicPr>
        <xdr:cNvPr id="5" name="Imagen 4">
          <a:extLst>
            <a:ext uri="{FF2B5EF4-FFF2-40B4-BE49-F238E27FC236}">
              <a16:creationId xmlns="" xmlns:a16="http://schemas.microsoft.com/office/drawing/2014/main" id="{00000000-0008-0000-3400-000005000000}"/>
            </a:ext>
          </a:extLst>
        </xdr:cNvPr>
        <xdr:cNvPicPr>
          <a:picLocks noChangeAspect="1"/>
        </xdr:cNvPicPr>
      </xdr:nvPicPr>
      <xdr:blipFill>
        <a:blip xmlns:r="http://schemas.openxmlformats.org/officeDocument/2006/relationships" r:embed="rId2"/>
        <a:stretch>
          <a:fillRect/>
        </a:stretch>
      </xdr:blipFill>
      <xdr:spPr>
        <a:xfrm>
          <a:off x="6557596" y="232019"/>
          <a:ext cx="1207238" cy="549831"/>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69633" name="Object 1" hidden="1">
              <a:extLst>
                <a:ext uri="{63B3BB69-23CF-44E3-9099-C40C66FF867C}">
                  <a14:compatExt spid="_x0000_s69633"/>
                </a:ext>
              </a:extLst>
            </xdr:cNvPr>
            <xdr:cNvSpPr/>
          </xdr:nvSpPr>
          <xdr:spPr>
            <a:xfrm>
              <a:off x="0" y="0"/>
              <a:ext cx="0" cy="0"/>
            </a:xfrm>
            <a:prstGeom prst="rect">
              <a:avLst/>
            </a:prstGeom>
          </xdr:spPr>
        </xdr:sp>
        <xdr:clientData/>
      </xdr:twoCellAnchor>
    </mc:Choice>
    <mc:Fallback/>
  </mc:AlternateContent>
  <xdr:twoCellAnchor>
    <xdr:from>
      <xdr:col>2</xdr:col>
      <xdr:colOff>114300</xdr:colOff>
      <xdr:row>1</xdr:row>
      <xdr:rowOff>190500</xdr:rowOff>
    </xdr:from>
    <xdr:to>
      <xdr:col>3</xdr:col>
      <xdr:colOff>561975</xdr:colOff>
      <xdr:row>5</xdr:row>
      <xdr:rowOff>9525</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3500-000004000000}"/>
            </a:ext>
          </a:extLst>
        </xdr:cNvPr>
        <xdr:cNvSpPr/>
      </xdr:nvSpPr>
      <xdr:spPr>
        <a:xfrm>
          <a:off x="1590675" y="390525"/>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439615</xdr:colOff>
      <xdr:row>1</xdr:row>
      <xdr:rowOff>36634</xdr:rowOff>
    </xdr:from>
    <xdr:to>
      <xdr:col>9</xdr:col>
      <xdr:colOff>804256</xdr:colOff>
      <xdr:row>4</xdr:row>
      <xdr:rowOff>312</xdr:rowOff>
    </xdr:to>
    <xdr:pic>
      <xdr:nvPicPr>
        <xdr:cNvPr id="5" name="Imagen 4">
          <a:extLst>
            <a:ext uri="{FF2B5EF4-FFF2-40B4-BE49-F238E27FC236}">
              <a16:creationId xmlns="" xmlns:a16="http://schemas.microsoft.com/office/drawing/2014/main" id="{00000000-0008-0000-3500-000005000000}"/>
            </a:ext>
          </a:extLst>
        </xdr:cNvPr>
        <xdr:cNvPicPr>
          <a:picLocks noChangeAspect="1"/>
        </xdr:cNvPicPr>
      </xdr:nvPicPr>
      <xdr:blipFill>
        <a:blip xmlns:r="http://schemas.openxmlformats.org/officeDocument/2006/relationships" r:embed="rId2"/>
        <a:stretch>
          <a:fillRect/>
        </a:stretch>
      </xdr:blipFill>
      <xdr:spPr>
        <a:xfrm>
          <a:off x="6533173" y="232019"/>
          <a:ext cx="1207238" cy="549831"/>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71681" name="Object 1" hidden="1">
              <a:extLst>
                <a:ext uri="{63B3BB69-23CF-44E3-9099-C40C66FF867C}">
                  <a14:compatExt spid="_x0000_s71681"/>
                </a:ext>
              </a:extLst>
            </xdr:cNvPr>
            <xdr:cNvSpPr/>
          </xdr:nvSpPr>
          <xdr:spPr>
            <a:xfrm>
              <a:off x="0" y="0"/>
              <a:ext cx="0" cy="0"/>
            </a:xfrm>
            <a:prstGeom prst="rect">
              <a:avLst/>
            </a:prstGeom>
          </xdr:spPr>
        </xdr:sp>
        <xdr:clientData/>
      </xdr:twoCellAnchor>
    </mc:Choice>
    <mc:Fallback/>
  </mc:AlternateContent>
  <xdr:twoCellAnchor>
    <xdr:from>
      <xdr:col>2</xdr:col>
      <xdr:colOff>114300</xdr:colOff>
      <xdr:row>2</xdr:row>
      <xdr:rowOff>9525</xdr:rowOff>
    </xdr:from>
    <xdr:to>
      <xdr:col>3</xdr:col>
      <xdr:colOff>561975</xdr:colOff>
      <xdr:row>5</xdr:row>
      <xdr:rowOff>28575</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3600-000004000000}"/>
            </a:ext>
          </a:extLst>
        </xdr:cNvPr>
        <xdr:cNvSpPr/>
      </xdr:nvSpPr>
      <xdr:spPr>
        <a:xfrm>
          <a:off x="1590675" y="409575"/>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415192</xdr:colOff>
      <xdr:row>1</xdr:row>
      <xdr:rowOff>48846</xdr:rowOff>
    </xdr:from>
    <xdr:to>
      <xdr:col>9</xdr:col>
      <xdr:colOff>779833</xdr:colOff>
      <xdr:row>4</xdr:row>
      <xdr:rowOff>12524</xdr:rowOff>
    </xdr:to>
    <xdr:pic>
      <xdr:nvPicPr>
        <xdr:cNvPr id="5" name="Imagen 4">
          <a:extLst>
            <a:ext uri="{FF2B5EF4-FFF2-40B4-BE49-F238E27FC236}">
              <a16:creationId xmlns="" xmlns:a16="http://schemas.microsoft.com/office/drawing/2014/main" id="{00000000-0008-0000-3600-000005000000}"/>
            </a:ext>
          </a:extLst>
        </xdr:cNvPr>
        <xdr:cNvPicPr>
          <a:picLocks noChangeAspect="1"/>
        </xdr:cNvPicPr>
      </xdr:nvPicPr>
      <xdr:blipFill>
        <a:blip xmlns:r="http://schemas.openxmlformats.org/officeDocument/2006/relationships" r:embed="rId2"/>
        <a:stretch>
          <a:fillRect/>
        </a:stretch>
      </xdr:blipFill>
      <xdr:spPr>
        <a:xfrm>
          <a:off x="6508750" y="244231"/>
          <a:ext cx="1207238" cy="549831"/>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72705" name="Object 1" hidden="1">
              <a:extLst>
                <a:ext uri="{63B3BB69-23CF-44E3-9099-C40C66FF867C}">
                  <a14:compatExt spid="_x0000_s72705"/>
                </a:ext>
              </a:extLst>
            </xdr:cNvPr>
            <xdr:cNvSpPr/>
          </xdr:nvSpPr>
          <xdr:spPr>
            <a:xfrm>
              <a:off x="0" y="0"/>
              <a:ext cx="0" cy="0"/>
            </a:xfrm>
            <a:prstGeom prst="rect">
              <a:avLst/>
            </a:prstGeom>
          </xdr:spPr>
        </xdr:sp>
        <xdr:clientData/>
      </xdr:twoCellAnchor>
    </mc:Choice>
    <mc:Fallback/>
  </mc:AlternateContent>
  <xdr:twoCellAnchor>
    <xdr:from>
      <xdr:col>2</xdr:col>
      <xdr:colOff>95250</xdr:colOff>
      <xdr:row>2</xdr:row>
      <xdr:rowOff>28575</xdr:rowOff>
    </xdr:from>
    <xdr:to>
      <xdr:col>3</xdr:col>
      <xdr:colOff>542925</xdr:colOff>
      <xdr:row>5</xdr:row>
      <xdr:rowOff>47625</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3700-000004000000}"/>
            </a:ext>
          </a:extLst>
        </xdr:cNvPr>
        <xdr:cNvSpPr/>
      </xdr:nvSpPr>
      <xdr:spPr>
        <a:xfrm>
          <a:off x="1571625" y="428625"/>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415192</xdr:colOff>
      <xdr:row>1</xdr:row>
      <xdr:rowOff>48845</xdr:rowOff>
    </xdr:from>
    <xdr:to>
      <xdr:col>9</xdr:col>
      <xdr:colOff>779834</xdr:colOff>
      <xdr:row>4</xdr:row>
      <xdr:rowOff>12523</xdr:rowOff>
    </xdr:to>
    <xdr:pic>
      <xdr:nvPicPr>
        <xdr:cNvPr id="5" name="Imagen 4">
          <a:extLst>
            <a:ext uri="{FF2B5EF4-FFF2-40B4-BE49-F238E27FC236}">
              <a16:creationId xmlns="" xmlns:a16="http://schemas.microsoft.com/office/drawing/2014/main" id="{00000000-0008-0000-3700-000005000000}"/>
            </a:ext>
          </a:extLst>
        </xdr:cNvPr>
        <xdr:cNvPicPr>
          <a:picLocks noChangeAspect="1"/>
        </xdr:cNvPicPr>
      </xdr:nvPicPr>
      <xdr:blipFill>
        <a:blip xmlns:r="http://schemas.openxmlformats.org/officeDocument/2006/relationships" r:embed="rId2"/>
        <a:stretch>
          <a:fillRect/>
        </a:stretch>
      </xdr:blipFill>
      <xdr:spPr>
        <a:xfrm>
          <a:off x="6594230" y="244230"/>
          <a:ext cx="1207238" cy="549831"/>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73729" name="Object 1" hidden="1">
              <a:extLst>
                <a:ext uri="{63B3BB69-23CF-44E3-9099-C40C66FF867C}">
                  <a14:compatExt spid="_x0000_s73729"/>
                </a:ext>
              </a:extLst>
            </xdr:cNvPr>
            <xdr:cNvSpPr/>
          </xdr:nvSpPr>
          <xdr:spPr>
            <a:xfrm>
              <a:off x="0" y="0"/>
              <a:ext cx="0" cy="0"/>
            </a:xfrm>
            <a:prstGeom prst="rect">
              <a:avLst/>
            </a:prstGeom>
          </xdr:spPr>
        </xdr:sp>
        <xdr:clientData/>
      </xdr:twoCellAnchor>
    </mc:Choice>
    <mc:Fallback/>
  </mc:AlternateContent>
  <xdr:twoCellAnchor>
    <xdr:from>
      <xdr:col>2</xdr:col>
      <xdr:colOff>123825</xdr:colOff>
      <xdr:row>2</xdr:row>
      <xdr:rowOff>19050</xdr:rowOff>
    </xdr:from>
    <xdr:to>
      <xdr:col>3</xdr:col>
      <xdr:colOff>571500</xdr:colOff>
      <xdr:row>5</xdr:row>
      <xdr:rowOff>38100</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3800-000004000000}"/>
            </a:ext>
          </a:extLst>
        </xdr:cNvPr>
        <xdr:cNvSpPr/>
      </xdr:nvSpPr>
      <xdr:spPr>
        <a:xfrm>
          <a:off x="1600200" y="419100"/>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439616</xdr:colOff>
      <xdr:row>1</xdr:row>
      <xdr:rowOff>36635</xdr:rowOff>
    </xdr:from>
    <xdr:to>
      <xdr:col>9</xdr:col>
      <xdr:colOff>804258</xdr:colOff>
      <xdr:row>4</xdr:row>
      <xdr:rowOff>313</xdr:rowOff>
    </xdr:to>
    <xdr:pic>
      <xdr:nvPicPr>
        <xdr:cNvPr id="5" name="Imagen 4">
          <a:extLst>
            <a:ext uri="{FF2B5EF4-FFF2-40B4-BE49-F238E27FC236}">
              <a16:creationId xmlns="" xmlns:a16="http://schemas.microsoft.com/office/drawing/2014/main" id="{00000000-0008-0000-3800-000005000000}"/>
            </a:ext>
          </a:extLst>
        </xdr:cNvPr>
        <xdr:cNvPicPr>
          <a:picLocks noChangeAspect="1"/>
        </xdr:cNvPicPr>
      </xdr:nvPicPr>
      <xdr:blipFill>
        <a:blip xmlns:r="http://schemas.openxmlformats.org/officeDocument/2006/relationships" r:embed="rId2"/>
        <a:stretch>
          <a:fillRect/>
        </a:stretch>
      </xdr:blipFill>
      <xdr:spPr>
        <a:xfrm>
          <a:off x="6618654" y="232020"/>
          <a:ext cx="1207238" cy="549831"/>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74753" name="Object 1" hidden="1">
              <a:extLst>
                <a:ext uri="{63B3BB69-23CF-44E3-9099-C40C66FF867C}">
                  <a14:compatExt spid="_x0000_s74753"/>
                </a:ext>
              </a:extLst>
            </xdr:cNvPr>
            <xdr:cNvSpPr/>
          </xdr:nvSpPr>
          <xdr:spPr>
            <a:xfrm>
              <a:off x="0" y="0"/>
              <a:ext cx="0" cy="0"/>
            </a:xfrm>
            <a:prstGeom prst="rect">
              <a:avLst/>
            </a:prstGeom>
          </xdr:spPr>
        </xdr:sp>
        <xdr:clientData/>
      </xdr:twoCellAnchor>
    </mc:Choice>
    <mc:Fallback/>
  </mc:AlternateContent>
  <xdr:twoCellAnchor>
    <xdr:from>
      <xdr:col>2</xdr:col>
      <xdr:colOff>85725</xdr:colOff>
      <xdr:row>2</xdr:row>
      <xdr:rowOff>19050</xdr:rowOff>
    </xdr:from>
    <xdr:to>
      <xdr:col>3</xdr:col>
      <xdr:colOff>533400</xdr:colOff>
      <xdr:row>5</xdr:row>
      <xdr:rowOff>38100</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3900-000004000000}"/>
            </a:ext>
          </a:extLst>
        </xdr:cNvPr>
        <xdr:cNvSpPr/>
      </xdr:nvSpPr>
      <xdr:spPr>
        <a:xfrm>
          <a:off x="1562100" y="419100"/>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439616</xdr:colOff>
      <xdr:row>1</xdr:row>
      <xdr:rowOff>36634</xdr:rowOff>
    </xdr:from>
    <xdr:to>
      <xdr:col>9</xdr:col>
      <xdr:colOff>804258</xdr:colOff>
      <xdr:row>4</xdr:row>
      <xdr:rowOff>312</xdr:rowOff>
    </xdr:to>
    <xdr:pic>
      <xdr:nvPicPr>
        <xdr:cNvPr id="5" name="Imagen 4">
          <a:extLst>
            <a:ext uri="{FF2B5EF4-FFF2-40B4-BE49-F238E27FC236}">
              <a16:creationId xmlns="" xmlns:a16="http://schemas.microsoft.com/office/drawing/2014/main" id="{00000000-0008-0000-3900-000005000000}"/>
            </a:ext>
          </a:extLst>
        </xdr:cNvPr>
        <xdr:cNvPicPr>
          <a:picLocks noChangeAspect="1"/>
        </xdr:cNvPicPr>
      </xdr:nvPicPr>
      <xdr:blipFill>
        <a:blip xmlns:r="http://schemas.openxmlformats.org/officeDocument/2006/relationships" r:embed="rId2"/>
        <a:stretch>
          <a:fillRect/>
        </a:stretch>
      </xdr:blipFill>
      <xdr:spPr>
        <a:xfrm>
          <a:off x="6618654" y="232019"/>
          <a:ext cx="1207238" cy="549831"/>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70657" name="Object 1" hidden="1">
              <a:extLst>
                <a:ext uri="{63B3BB69-23CF-44E3-9099-C40C66FF867C}">
                  <a14:compatExt spid="_x0000_s70657"/>
                </a:ext>
              </a:extLst>
            </xdr:cNvPr>
            <xdr:cNvSpPr/>
          </xdr:nvSpPr>
          <xdr:spPr>
            <a:xfrm>
              <a:off x="0" y="0"/>
              <a:ext cx="0" cy="0"/>
            </a:xfrm>
            <a:prstGeom prst="rect">
              <a:avLst/>
            </a:prstGeom>
          </xdr:spPr>
        </xdr:sp>
        <xdr:clientData/>
      </xdr:twoCellAnchor>
    </mc:Choice>
    <mc:Fallback/>
  </mc:AlternateContent>
  <xdr:twoCellAnchor>
    <xdr:from>
      <xdr:col>2</xdr:col>
      <xdr:colOff>104775</xdr:colOff>
      <xdr:row>1</xdr:row>
      <xdr:rowOff>171450</xdr:rowOff>
    </xdr:from>
    <xdr:to>
      <xdr:col>3</xdr:col>
      <xdr:colOff>552450</xdr:colOff>
      <xdr:row>4</xdr:row>
      <xdr:rowOff>190500</xdr:rowOff>
    </xdr:to>
    <xdr:sp macro="" textlink="">
      <xdr:nvSpPr>
        <xdr:cNvPr id="6" name="5 Rectángulo redondeado">
          <a:hlinkClick xmlns:r="http://schemas.openxmlformats.org/officeDocument/2006/relationships" r:id="rId1"/>
          <a:extLst>
            <a:ext uri="{FF2B5EF4-FFF2-40B4-BE49-F238E27FC236}">
              <a16:creationId xmlns="" xmlns:a16="http://schemas.microsoft.com/office/drawing/2014/main" id="{00000000-0008-0000-3A00-000006000000}"/>
            </a:ext>
          </a:extLst>
        </xdr:cNvPr>
        <xdr:cNvSpPr/>
      </xdr:nvSpPr>
      <xdr:spPr>
        <a:xfrm>
          <a:off x="1581150" y="371475"/>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427405</xdr:colOff>
      <xdr:row>1</xdr:row>
      <xdr:rowOff>24422</xdr:rowOff>
    </xdr:from>
    <xdr:to>
      <xdr:col>9</xdr:col>
      <xdr:colOff>792047</xdr:colOff>
      <xdr:row>3</xdr:row>
      <xdr:rowOff>183484</xdr:rowOff>
    </xdr:to>
    <xdr:pic>
      <xdr:nvPicPr>
        <xdr:cNvPr id="5" name="Imagen 4">
          <a:extLst>
            <a:ext uri="{FF2B5EF4-FFF2-40B4-BE49-F238E27FC236}">
              <a16:creationId xmlns="" xmlns:a16="http://schemas.microsoft.com/office/drawing/2014/main" id="{00000000-0008-0000-3A00-000005000000}"/>
            </a:ext>
          </a:extLst>
        </xdr:cNvPr>
        <xdr:cNvPicPr>
          <a:picLocks noChangeAspect="1"/>
        </xdr:cNvPicPr>
      </xdr:nvPicPr>
      <xdr:blipFill>
        <a:blip xmlns:r="http://schemas.openxmlformats.org/officeDocument/2006/relationships" r:embed="rId2"/>
        <a:stretch>
          <a:fillRect/>
        </a:stretch>
      </xdr:blipFill>
      <xdr:spPr>
        <a:xfrm>
          <a:off x="6533174" y="219807"/>
          <a:ext cx="1207238" cy="549831"/>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76801" name="Object 1" hidden="1">
              <a:extLst>
                <a:ext uri="{63B3BB69-23CF-44E3-9099-C40C66FF867C}">
                  <a14:compatExt spid="_x0000_s76801"/>
                </a:ext>
              </a:extLst>
            </xdr:cNvPr>
            <xdr:cNvSpPr/>
          </xdr:nvSpPr>
          <xdr:spPr>
            <a:xfrm>
              <a:off x="0" y="0"/>
              <a:ext cx="0" cy="0"/>
            </a:xfrm>
            <a:prstGeom prst="rect">
              <a:avLst/>
            </a:prstGeom>
          </xdr:spPr>
        </xdr:sp>
        <xdr:clientData/>
      </xdr:twoCellAnchor>
    </mc:Choice>
    <mc:Fallback/>
  </mc:AlternateContent>
  <xdr:twoCellAnchor>
    <xdr:from>
      <xdr:col>2</xdr:col>
      <xdr:colOff>142875</xdr:colOff>
      <xdr:row>1</xdr:row>
      <xdr:rowOff>190501</xdr:rowOff>
    </xdr:from>
    <xdr:to>
      <xdr:col>3</xdr:col>
      <xdr:colOff>590550</xdr:colOff>
      <xdr:row>5</xdr:row>
      <xdr:rowOff>1</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3B00-000004000000}"/>
            </a:ext>
          </a:extLst>
        </xdr:cNvPr>
        <xdr:cNvSpPr/>
      </xdr:nvSpPr>
      <xdr:spPr>
        <a:xfrm>
          <a:off x="1619250" y="392907"/>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427404</xdr:colOff>
      <xdr:row>1</xdr:row>
      <xdr:rowOff>48846</xdr:rowOff>
    </xdr:from>
    <xdr:to>
      <xdr:col>9</xdr:col>
      <xdr:colOff>792045</xdr:colOff>
      <xdr:row>4</xdr:row>
      <xdr:rowOff>12524</xdr:rowOff>
    </xdr:to>
    <xdr:pic>
      <xdr:nvPicPr>
        <xdr:cNvPr id="5" name="Imagen 4">
          <a:extLst>
            <a:ext uri="{FF2B5EF4-FFF2-40B4-BE49-F238E27FC236}">
              <a16:creationId xmlns="" xmlns:a16="http://schemas.microsoft.com/office/drawing/2014/main" id="{00000000-0008-0000-3B00-000005000000}"/>
            </a:ext>
          </a:extLst>
        </xdr:cNvPr>
        <xdr:cNvPicPr>
          <a:picLocks noChangeAspect="1"/>
        </xdr:cNvPicPr>
      </xdr:nvPicPr>
      <xdr:blipFill>
        <a:blip xmlns:r="http://schemas.openxmlformats.org/officeDocument/2006/relationships" r:embed="rId2"/>
        <a:stretch>
          <a:fillRect/>
        </a:stretch>
      </xdr:blipFill>
      <xdr:spPr>
        <a:xfrm>
          <a:off x="6447692" y="244231"/>
          <a:ext cx="1207238" cy="549831"/>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81921" name="Object 1" hidden="1">
              <a:extLst>
                <a:ext uri="{63B3BB69-23CF-44E3-9099-C40C66FF867C}">
                  <a14:compatExt spid="_x0000_s81921"/>
                </a:ext>
              </a:extLst>
            </xdr:cNvPr>
            <xdr:cNvSpPr/>
          </xdr:nvSpPr>
          <xdr:spPr>
            <a:xfrm>
              <a:off x="0" y="0"/>
              <a:ext cx="0" cy="0"/>
            </a:xfrm>
            <a:prstGeom prst="rect">
              <a:avLst/>
            </a:prstGeom>
          </xdr:spPr>
        </xdr:sp>
        <xdr:clientData/>
      </xdr:twoCellAnchor>
    </mc:Choice>
    <mc:Fallback/>
  </mc:AlternateContent>
  <xdr:twoCellAnchor>
    <xdr:from>
      <xdr:col>2</xdr:col>
      <xdr:colOff>80332</xdr:colOff>
      <xdr:row>2</xdr:row>
      <xdr:rowOff>0</xdr:rowOff>
    </xdr:from>
    <xdr:to>
      <xdr:col>3</xdr:col>
      <xdr:colOff>532598</xdr:colOff>
      <xdr:row>5</xdr:row>
      <xdr:rowOff>33854</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3C00-000004000000}"/>
            </a:ext>
          </a:extLst>
        </xdr:cNvPr>
        <xdr:cNvSpPr/>
      </xdr:nvSpPr>
      <xdr:spPr>
        <a:xfrm>
          <a:off x="1549248" y="390181"/>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439616</xdr:colOff>
      <xdr:row>1</xdr:row>
      <xdr:rowOff>36634</xdr:rowOff>
    </xdr:from>
    <xdr:to>
      <xdr:col>9</xdr:col>
      <xdr:colOff>804257</xdr:colOff>
      <xdr:row>4</xdr:row>
      <xdr:rowOff>312</xdr:rowOff>
    </xdr:to>
    <xdr:pic>
      <xdr:nvPicPr>
        <xdr:cNvPr id="5" name="Imagen 4">
          <a:extLst>
            <a:ext uri="{FF2B5EF4-FFF2-40B4-BE49-F238E27FC236}">
              <a16:creationId xmlns="" xmlns:a16="http://schemas.microsoft.com/office/drawing/2014/main" id="{00000000-0008-0000-3C00-000005000000}"/>
            </a:ext>
          </a:extLst>
        </xdr:cNvPr>
        <xdr:cNvPicPr>
          <a:picLocks noChangeAspect="1"/>
        </xdr:cNvPicPr>
      </xdr:nvPicPr>
      <xdr:blipFill>
        <a:blip xmlns:r="http://schemas.openxmlformats.org/officeDocument/2006/relationships" r:embed="rId2"/>
        <a:stretch>
          <a:fillRect/>
        </a:stretch>
      </xdr:blipFill>
      <xdr:spPr>
        <a:xfrm>
          <a:off x="6459904" y="232019"/>
          <a:ext cx="1207238" cy="549831"/>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82945" name="Object 1" hidden="1">
              <a:extLst>
                <a:ext uri="{63B3BB69-23CF-44E3-9099-C40C66FF867C}">
                  <a14:compatExt spid="_x0000_s82945"/>
                </a:ext>
              </a:extLst>
            </xdr:cNvPr>
            <xdr:cNvSpPr/>
          </xdr:nvSpPr>
          <xdr:spPr>
            <a:xfrm>
              <a:off x="0" y="0"/>
              <a:ext cx="0" cy="0"/>
            </a:xfrm>
            <a:prstGeom prst="rect">
              <a:avLst/>
            </a:prstGeom>
          </xdr:spPr>
        </xdr:sp>
        <xdr:clientData/>
      </xdr:twoCellAnchor>
    </mc:Choice>
    <mc:Fallback/>
  </mc:AlternateContent>
  <xdr:twoCellAnchor>
    <xdr:from>
      <xdr:col>2</xdr:col>
      <xdr:colOff>130969</xdr:colOff>
      <xdr:row>2</xdr:row>
      <xdr:rowOff>23813</xdr:rowOff>
    </xdr:from>
    <xdr:to>
      <xdr:col>3</xdr:col>
      <xdr:colOff>578644</xdr:colOff>
      <xdr:row>5</xdr:row>
      <xdr:rowOff>35720</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3D00-000004000000}"/>
            </a:ext>
          </a:extLst>
        </xdr:cNvPr>
        <xdr:cNvSpPr/>
      </xdr:nvSpPr>
      <xdr:spPr>
        <a:xfrm>
          <a:off x="1607344" y="428626"/>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451827</xdr:colOff>
      <xdr:row>1</xdr:row>
      <xdr:rowOff>36634</xdr:rowOff>
    </xdr:from>
    <xdr:to>
      <xdr:col>9</xdr:col>
      <xdr:colOff>816468</xdr:colOff>
      <xdr:row>4</xdr:row>
      <xdr:rowOff>312</xdr:rowOff>
    </xdr:to>
    <xdr:pic>
      <xdr:nvPicPr>
        <xdr:cNvPr id="5" name="Imagen 4">
          <a:extLst>
            <a:ext uri="{FF2B5EF4-FFF2-40B4-BE49-F238E27FC236}">
              <a16:creationId xmlns="" xmlns:a16="http://schemas.microsoft.com/office/drawing/2014/main" id="{00000000-0008-0000-3D00-000005000000}"/>
            </a:ext>
          </a:extLst>
        </xdr:cNvPr>
        <xdr:cNvPicPr>
          <a:picLocks noChangeAspect="1"/>
        </xdr:cNvPicPr>
      </xdr:nvPicPr>
      <xdr:blipFill>
        <a:blip xmlns:r="http://schemas.openxmlformats.org/officeDocument/2006/relationships" r:embed="rId2"/>
        <a:stretch>
          <a:fillRect/>
        </a:stretch>
      </xdr:blipFill>
      <xdr:spPr>
        <a:xfrm>
          <a:off x="6472115" y="232019"/>
          <a:ext cx="1207238" cy="549831"/>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83969" name="Object 1" hidden="1">
              <a:extLst>
                <a:ext uri="{63B3BB69-23CF-44E3-9099-C40C66FF867C}">
                  <a14:compatExt spid="_x0000_s83969"/>
                </a:ext>
              </a:extLst>
            </xdr:cNvPr>
            <xdr:cNvSpPr/>
          </xdr:nvSpPr>
          <xdr:spPr>
            <a:xfrm>
              <a:off x="0" y="0"/>
              <a:ext cx="0" cy="0"/>
            </a:xfrm>
            <a:prstGeom prst="rect">
              <a:avLst/>
            </a:prstGeom>
          </xdr:spPr>
        </xdr:sp>
        <xdr:clientData/>
      </xdr:twoCellAnchor>
    </mc:Choice>
    <mc:Fallback/>
  </mc:AlternateContent>
  <xdr:twoCellAnchor>
    <xdr:from>
      <xdr:col>2</xdr:col>
      <xdr:colOff>95250</xdr:colOff>
      <xdr:row>1</xdr:row>
      <xdr:rowOff>154782</xdr:rowOff>
    </xdr:from>
    <xdr:to>
      <xdr:col>3</xdr:col>
      <xdr:colOff>542925</xdr:colOff>
      <xdr:row>4</xdr:row>
      <xdr:rowOff>166688</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3E00-000004000000}"/>
            </a:ext>
          </a:extLst>
        </xdr:cNvPr>
        <xdr:cNvSpPr/>
      </xdr:nvSpPr>
      <xdr:spPr>
        <a:xfrm>
          <a:off x="1571625" y="357188"/>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439616</xdr:colOff>
      <xdr:row>1</xdr:row>
      <xdr:rowOff>48846</xdr:rowOff>
    </xdr:from>
    <xdr:to>
      <xdr:col>9</xdr:col>
      <xdr:colOff>804257</xdr:colOff>
      <xdr:row>4</xdr:row>
      <xdr:rowOff>12524</xdr:rowOff>
    </xdr:to>
    <xdr:pic>
      <xdr:nvPicPr>
        <xdr:cNvPr id="5" name="Imagen 4">
          <a:extLst>
            <a:ext uri="{FF2B5EF4-FFF2-40B4-BE49-F238E27FC236}">
              <a16:creationId xmlns="" xmlns:a16="http://schemas.microsoft.com/office/drawing/2014/main" id="{00000000-0008-0000-3E00-000005000000}"/>
            </a:ext>
          </a:extLst>
        </xdr:cNvPr>
        <xdr:cNvPicPr>
          <a:picLocks noChangeAspect="1"/>
        </xdr:cNvPicPr>
      </xdr:nvPicPr>
      <xdr:blipFill>
        <a:blip xmlns:r="http://schemas.openxmlformats.org/officeDocument/2006/relationships" r:embed="rId2"/>
        <a:stretch>
          <a:fillRect/>
        </a:stretch>
      </xdr:blipFill>
      <xdr:spPr>
        <a:xfrm>
          <a:off x="6459904" y="244231"/>
          <a:ext cx="1207238" cy="549831"/>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84993" name="Object 1" hidden="1">
              <a:extLst>
                <a:ext uri="{63B3BB69-23CF-44E3-9099-C40C66FF867C}">
                  <a14:compatExt spid="_x0000_s84993"/>
                </a:ext>
              </a:extLst>
            </xdr:cNvPr>
            <xdr:cNvSpPr/>
          </xdr:nvSpPr>
          <xdr:spPr>
            <a:xfrm>
              <a:off x="0" y="0"/>
              <a:ext cx="0" cy="0"/>
            </a:xfrm>
            <a:prstGeom prst="rect">
              <a:avLst/>
            </a:prstGeom>
          </xdr:spPr>
        </xdr:sp>
        <xdr:clientData/>
      </xdr:twoCellAnchor>
    </mc:Choice>
    <mc:Fallback/>
  </mc:AlternateContent>
  <xdr:twoCellAnchor>
    <xdr:from>
      <xdr:col>2</xdr:col>
      <xdr:colOff>83343</xdr:colOff>
      <xdr:row>1</xdr:row>
      <xdr:rowOff>190500</xdr:rowOff>
    </xdr:from>
    <xdr:to>
      <xdr:col>3</xdr:col>
      <xdr:colOff>531018</xdr:colOff>
      <xdr:row>5</xdr:row>
      <xdr:rowOff>0</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3F00-000004000000}"/>
            </a:ext>
          </a:extLst>
        </xdr:cNvPr>
        <xdr:cNvSpPr/>
      </xdr:nvSpPr>
      <xdr:spPr>
        <a:xfrm>
          <a:off x="1559718" y="392906"/>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451827</xdr:colOff>
      <xdr:row>1</xdr:row>
      <xdr:rowOff>61058</xdr:rowOff>
    </xdr:from>
    <xdr:to>
      <xdr:col>9</xdr:col>
      <xdr:colOff>816469</xdr:colOff>
      <xdr:row>4</xdr:row>
      <xdr:rowOff>24736</xdr:rowOff>
    </xdr:to>
    <xdr:pic>
      <xdr:nvPicPr>
        <xdr:cNvPr id="5" name="Imagen 4">
          <a:extLst>
            <a:ext uri="{FF2B5EF4-FFF2-40B4-BE49-F238E27FC236}">
              <a16:creationId xmlns="" xmlns:a16="http://schemas.microsoft.com/office/drawing/2014/main" id="{00000000-0008-0000-3F00-000005000000}"/>
            </a:ext>
          </a:extLst>
        </xdr:cNvPr>
        <xdr:cNvPicPr>
          <a:picLocks noChangeAspect="1"/>
        </xdr:cNvPicPr>
      </xdr:nvPicPr>
      <xdr:blipFill>
        <a:blip xmlns:r="http://schemas.openxmlformats.org/officeDocument/2006/relationships" r:embed="rId2"/>
        <a:stretch>
          <a:fillRect/>
        </a:stretch>
      </xdr:blipFill>
      <xdr:spPr>
        <a:xfrm>
          <a:off x="6557596" y="256443"/>
          <a:ext cx="1207238" cy="549831"/>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86017" name="Object 1" hidden="1">
              <a:extLst>
                <a:ext uri="{63B3BB69-23CF-44E3-9099-C40C66FF867C}">
                  <a14:compatExt spid="_x0000_s86017"/>
                </a:ext>
              </a:extLst>
            </xdr:cNvPr>
            <xdr:cNvSpPr/>
          </xdr:nvSpPr>
          <xdr:spPr>
            <a:xfrm>
              <a:off x="0" y="0"/>
              <a:ext cx="0" cy="0"/>
            </a:xfrm>
            <a:prstGeom prst="rect">
              <a:avLst/>
            </a:prstGeom>
          </xdr:spPr>
        </xdr:sp>
        <xdr:clientData/>
      </xdr:twoCellAnchor>
    </mc:Choice>
    <mc:Fallback/>
  </mc:AlternateContent>
  <xdr:twoCellAnchor>
    <xdr:from>
      <xdr:col>2</xdr:col>
      <xdr:colOff>105833</xdr:colOff>
      <xdr:row>1</xdr:row>
      <xdr:rowOff>199907</xdr:rowOff>
    </xdr:from>
    <xdr:to>
      <xdr:col>3</xdr:col>
      <xdr:colOff>551156</xdr:colOff>
      <xdr:row>5</xdr:row>
      <xdr:rowOff>19402</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4000-000004000000}"/>
            </a:ext>
          </a:extLst>
        </xdr:cNvPr>
        <xdr:cNvSpPr/>
      </xdr:nvSpPr>
      <xdr:spPr>
        <a:xfrm>
          <a:off x="1575740" y="399814"/>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439615</xdr:colOff>
      <xdr:row>1</xdr:row>
      <xdr:rowOff>36634</xdr:rowOff>
    </xdr:from>
    <xdr:to>
      <xdr:col>9</xdr:col>
      <xdr:colOff>804257</xdr:colOff>
      <xdr:row>4</xdr:row>
      <xdr:rowOff>312</xdr:rowOff>
    </xdr:to>
    <xdr:pic>
      <xdr:nvPicPr>
        <xdr:cNvPr id="5" name="Imagen 4">
          <a:extLst>
            <a:ext uri="{FF2B5EF4-FFF2-40B4-BE49-F238E27FC236}">
              <a16:creationId xmlns="" xmlns:a16="http://schemas.microsoft.com/office/drawing/2014/main" id="{00000000-0008-0000-4000-000005000000}"/>
            </a:ext>
          </a:extLst>
        </xdr:cNvPr>
        <xdr:cNvPicPr>
          <a:picLocks noChangeAspect="1"/>
        </xdr:cNvPicPr>
      </xdr:nvPicPr>
      <xdr:blipFill>
        <a:blip xmlns:r="http://schemas.openxmlformats.org/officeDocument/2006/relationships" r:embed="rId2"/>
        <a:stretch>
          <a:fillRect/>
        </a:stretch>
      </xdr:blipFill>
      <xdr:spPr>
        <a:xfrm>
          <a:off x="6545384" y="232019"/>
          <a:ext cx="1207238" cy="549831"/>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87041" name="Object 1" hidden="1">
              <a:extLst>
                <a:ext uri="{63B3BB69-23CF-44E3-9099-C40C66FF867C}">
                  <a14:compatExt spid="_x0000_s87041"/>
                </a:ext>
              </a:extLst>
            </xdr:cNvPr>
            <xdr:cNvSpPr/>
          </xdr:nvSpPr>
          <xdr:spPr>
            <a:xfrm>
              <a:off x="0" y="0"/>
              <a:ext cx="0" cy="0"/>
            </a:xfrm>
            <a:prstGeom prst="rect">
              <a:avLst/>
            </a:prstGeom>
          </xdr:spPr>
        </xdr:sp>
        <xdr:clientData/>
      </xdr:twoCellAnchor>
    </mc:Choice>
    <mc:Fallback/>
  </mc:AlternateContent>
  <xdr:twoCellAnchor>
    <xdr:from>
      <xdr:col>2</xdr:col>
      <xdr:colOff>70555</xdr:colOff>
      <xdr:row>1</xdr:row>
      <xdr:rowOff>199907</xdr:rowOff>
    </xdr:from>
    <xdr:to>
      <xdr:col>3</xdr:col>
      <xdr:colOff>515878</xdr:colOff>
      <xdr:row>5</xdr:row>
      <xdr:rowOff>19402</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4100-000004000000}"/>
            </a:ext>
          </a:extLst>
        </xdr:cNvPr>
        <xdr:cNvSpPr/>
      </xdr:nvSpPr>
      <xdr:spPr>
        <a:xfrm>
          <a:off x="1540462" y="399814"/>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427404</xdr:colOff>
      <xdr:row>1</xdr:row>
      <xdr:rowOff>24423</xdr:rowOff>
    </xdr:from>
    <xdr:to>
      <xdr:col>9</xdr:col>
      <xdr:colOff>792046</xdr:colOff>
      <xdr:row>3</xdr:row>
      <xdr:rowOff>183485</xdr:rowOff>
    </xdr:to>
    <xdr:pic>
      <xdr:nvPicPr>
        <xdr:cNvPr id="5" name="Imagen 4">
          <a:extLst>
            <a:ext uri="{FF2B5EF4-FFF2-40B4-BE49-F238E27FC236}">
              <a16:creationId xmlns="" xmlns:a16="http://schemas.microsoft.com/office/drawing/2014/main" id="{00000000-0008-0000-4100-000005000000}"/>
            </a:ext>
          </a:extLst>
        </xdr:cNvPr>
        <xdr:cNvPicPr>
          <a:picLocks noChangeAspect="1"/>
        </xdr:cNvPicPr>
      </xdr:nvPicPr>
      <xdr:blipFill>
        <a:blip xmlns:r="http://schemas.openxmlformats.org/officeDocument/2006/relationships" r:embed="rId2"/>
        <a:stretch>
          <a:fillRect/>
        </a:stretch>
      </xdr:blipFill>
      <xdr:spPr>
        <a:xfrm>
          <a:off x="6533173" y="219808"/>
          <a:ext cx="1207238" cy="549831"/>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88065" name="Object 1" hidden="1">
              <a:extLst>
                <a:ext uri="{63B3BB69-23CF-44E3-9099-C40C66FF867C}">
                  <a14:compatExt spid="_x0000_s88065"/>
                </a:ext>
              </a:extLst>
            </xdr:cNvPr>
            <xdr:cNvSpPr/>
          </xdr:nvSpPr>
          <xdr:spPr>
            <a:xfrm>
              <a:off x="0" y="0"/>
              <a:ext cx="0" cy="0"/>
            </a:xfrm>
            <a:prstGeom prst="rect">
              <a:avLst/>
            </a:prstGeom>
          </xdr:spPr>
        </xdr:sp>
        <xdr:clientData/>
      </xdr:twoCellAnchor>
    </mc:Choice>
    <mc:Fallback/>
  </mc:AlternateContent>
  <xdr:twoCellAnchor>
    <xdr:from>
      <xdr:col>2</xdr:col>
      <xdr:colOff>105834</xdr:colOff>
      <xdr:row>1</xdr:row>
      <xdr:rowOff>94075</xdr:rowOff>
    </xdr:from>
    <xdr:to>
      <xdr:col>3</xdr:col>
      <xdr:colOff>551157</xdr:colOff>
      <xdr:row>4</xdr:row>
      <xdr:rowOff>113477</xdr:rowOff>
    </xdr:to>
    <xdr:sp macro="" textlink="">
      <xdr:nvSpPr>
        <xdr:cNvPr id="5" name="4 Rectángulo redondeado">
          <a:hlinkClick xmlns:r="http://schemas.openxmlformats.org/officeDocument/2006/relationships" r:id="rId1"/>
          <a:extLst>
            <a:ext uri="{FF2B5EF4-FFF2-40B4-BE49-F238E27FC236}">
              <a16:creationId xmlns="" xmlns:a16="http://schemas.microsoft.com/office/drawing/2014/main" id="{00000000-0008-0000-4200-000005000000}"/>
            </a:ext>
          </a:extLst>
        </xdr:cNvPr>
        <xdr:cNvSpPr/>
      </xdr:nvSpPr>
      <xdr:spPr>
        <a:xfrm>
          <a:off x="1575741" y="293982"/>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415192</xdr:colOff>
      <xdr:row>1</xdr:row>
      <xdr:rowOff>36634</xdr:rowOff>
    </xdr:from>
    <xdr:to>
      <xdr:col>9</xdr:col>
      <xdr:colOff>779833</xdr:colOff>
      <xdr:row>4</xdr:row>
      <xdr:rowOff>312</xdr:rowOff>
    </xdr:to>
    <xdr:pic>
      <xdr:nvPicPr>
        <xdr:cNvPr id="6" name="Imagen 5">
          <a:extLst>
            <a:ext uri="{FF2B5EF4-FFF2-40B4-BE49-F238E27FC236}">
              <a16:creationId xmlns="" xmlns:a16="http://schemas.microsoft.com/office/drawing/2014/main" id="{00000000-0008-0000-4200-000006000000}"/>
            </a:ext>
          </a:extLst>
        </xdr:cNvPr>
        <xdr:cNvPicPr>
          <a:picLocks noChangeAspect="1"/>
        </xdr:cNvPicPr>
      </xdr:nvPicPr>
      <xdr:blipFill>
        <a:blip xmlns:r="http://schemas.openxmlformats.org/officeDocument/2006/relationships" r:embed="rId2"/>
        <a:stretch>
          <a:fillRect/>
        </a:stretch>
      </xdr:blipFill>
      <xdr:spPr>
        <a:xfrm>
          <a:off x="6435480" y="232019"/>
          <a:ext cx="1207238" cy="549831"/>
        </a:xfrm>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89089" name="Object 1" hidden="1">
              <a:extLst>
                <a:ext uri="{63B3BB69-23CF-44E3-9099-C40C66FF867C}">
                  <a14:compatExt spid="_x0000_s89089"/>
                </a:ext>
              </a:extLst>
            </xdr:cNvPr>
            <xdr:cNvSpPr/>
          </xdr:nvSpPr>
          <xdr:spPr>
            <a:xfrm>
              <a:off x="0" y="0"/>
              <a:ext cx="0" cy="0"/>
            </a:xfrm>
            <a:prstGeom prst="rect">
              <a:avLst/>
            </a:prstGeom>
          </xdr:spPr>
        </xdr:sp>
        <xdr:clientData/>
      </xdr:twoCellAnchor>
    </mc:Choice>
    <mc:Fallback/>
  </mc:AlternateContent>
  <xdr:twoCellAnchor>
    <xdr:from>
      <xdr:col>2</xdr:col>
      <xdr:colOff>112796</xdr:colOff>
      <xdr:row>2</xdr:row>
      <xdr:rowOff>-1</xdr:rowOff>
    </xdr:from>
    <xdr:to>
      <xdr:col>3</xdr:col>
      <xdr:colOff>557964</xdr:colOff>
      <xdr:row>5</xdr:row>
      <xdr:rowOff>17545</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4300-000004000000}"/>
            </a:ext>
          </a:extLst>
        </xdr:cNvPr>
        <xdr:cNvSpPr/>
      </xdr:nvSpPr>
      <xdr:spPr>
        <a:xfrm>
          <a:off x="1854868" y="401052"/>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451827</xdr:colOff>
      <xdr:row>1</xdr:row>
      <xdr:rowOff>48846</xdr:rowOff>
    </xdr:from>
    <xdr:to>
      <xdr:col>9</xdr:col>
      <xdr:colOff>816469</xdr:colOff>
      <xdr:row>4</xdr:row>
      <xdr:rowOff>12524</xdr:rowOff>
    </xdr:to>
    <xdr:pic>
      <xdr:nvPicPr>
        <xdr:cNvPr id="5" name="Imagen 4">
          <a:extLst>
            <a:ext uri="{FF2B5EF4-FFF2-40B4-BE49-F238E27FC236}">
              <a16:creationId xmlns="" xmlns:a16="http://schemas.microsoft.com/office/drawing/2014/main" id="{00000000-0008-0000-4300-000005000000}"/>
            </a:ext>
          </a:extLst>
        </xdr:cNvPr>
        <xdr:cNvPicPr>
          <a:picLocks noChangeAspect="1"/>
        </xdr:cNvPicPr>
      </xdr:nvPicPr>
      <xdr:blipFill>
        <a:blip xmlns:r="http://schemas.openxmlformats.org/officeDocument/2006/relationships" r:embed="rId2"/>
        <a:stretch>
          <a:fillRect/>
        </a:stretch>
      </xdr:blipFill>
      <xdr:spPr>
        <a:xfrm>
          <a:off x="6740769" y="244231"/>
          <a:ext cx="1207238" cy="549831"/>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90113" name="Object 1" hidden="1">
              <a:extLst>
                <a:ext uri="{63B3BB69-23CF-44E3-9099-C40C66FF867C}">
                  <a14:compatExt spid="_x0000_s90113"/>
                </a:ext>
              </a:extLst>
            </xdr:cNvPr>
            <xdr:cNvSpPr/>
          </xdr:nvSpPr>
          <xdr:spPr>
            <a:xfrm>
              <a:off x="0" y="0"/>
              <a:ext cx="0" cy="0"/>
            </a:xfrm>
            <a:prstGeom prst="rect">
              <a:avLst/>
            </a:prstGeom>
          </xdr:spPr>
        </xdr:sp>
        <xdr:clientData/>
      </xdr:twoCellAnchor>
    </mc:Choice>
    <mc:Fallback/>
  </mc:AlternateContent>
  <xdr:twoCellAnchor>
    <xdr:from>
      <xdr:col>2</xdr:col>
      <xdr:colOff>137861</xdr:colOff>
      <xdr:row>1</xdr:row>
      <xdr:rowOff>150395</xdr:rowOff>
    </xdr:from>
    <xdr:to>
      <xdr:col>3</xdr:col>
      <xdr:colOff>583029</xdr:colOff>
      <xdr:row>4</xdr:row>
      <xdr:rowOff>167941</xdr:rowOff>
    </xdr:to>
    <xdr:sp macro="" textlink="">
      <xdr:nvSpPr>
        <xdr:cNvPr id="5" name="4 Rectángulo redondeado">
          <a:hlinkClick xmlns:r="http://schemas.openxmlformats.org/officeDocument/2006/relationships" r:id="rId1"/>
          <a:extLst>
            <a:ext uri="{FF2B5EF4-FFF2-40B4-BE49-F238E27FC236}">
              <a16:creationId xmlns="" xmlns:a16="http://schemas.microsoft.com/office/drawing/2014/main" id="{00000000-0008-0000-4400-000005000000}"/>
            </a:ext>
          </a:extLst>
        </xdr:cNvPr>
        <xdr:cNvSpPr/>
      </xdr:nvSpPr>
      <xdr:spPr>
        <a:xfrm>
          <a:off x="1879933" y="350921"/>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415193</xdr:colOff>
      <xdr:row>1</xdr:row>
      <xdr:rowOff>36634</xdr:rowOff>
    </xdr:from>
    <xdr:to>
      <xdr:col>9</xdr:col>
      <xdr:colOff>779835</xdr:colOff>
      <xdr:row>4</xdr:row>
      <xdr:rowOff>312</xdr:rowOff>
    </xdr:to>
    <xdr:pic>
      <xdr:nvPicPr>
        <xdr:cNvPr id="6" name="Imagen 5">
          <a:extLst>
            <a:ext uri="{FF2B5EF4-FFF2-40B4-BE49-F238E27FC236}">
              <a16:creationId xmlns="" xmlns:a16="http://schemas.microsoft.com/office/drawing/2014/main" id="{00000000-0008-0000-4400-000006000000}"/>
            </a:ext>
          </a:extLst>
        </xdr:cNvPr>
        <xdr:cNvPicPr>
          <a:picLocks noChangeAspect="1"/>
        </xdr:cNvPicPr>
      </xdr:nvPicPr>
      <xdr:blipFill>
        <a:blip xmlns:r="http://schemas.openxmlformats.org/officeDocument/2006/relationships" r:embed="rId2"/>
        <a:stretch>
          <a:fillRect/>
        </a:stretch>
      </xdr:blipFill>
      <xdr:spPr>
        <a:xfrm>
          <a:off x="6704135" y="232019"/>
          <a:ext cx="1207238" cy="549831"/>
        </a:xfrm>
        <a:prstGeom prst="rect">
          <a:avLst/>
        </a:prstGeom>
      </xdr:spPr>
    </xdr:pic>
    <xdr:clientData/>
  </xdr:twoCellAnchor>
</xdr:wsDr>
</file>

<file path=xl/drawings/drawing7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91137" name="Object 1" hidden="1">
              <a:extLst>
                <a:ext uri="{63B3BB69-23CF-44E3-9099-C40C66FF867C}">
                  <a14:compatExt spid="_x0000_s91137"/>
                </a:ext>
              </a:extLst>
            </xdr:cNvPr>
            <xdr:cNvSpPr/>
          </xdr:nvSpPr>
          <xdr:spPr>
            <a:xfrm>
              <a:off x="0" y="0"/>
              <a:ext cx="0" cy="0"/>
            </a:xfrm>
            <a:prstGeom prst="rect">
              <a:avLst/>
            </a:prstGeom>
          </xdr:spPr>
        </xdr:sp>
        <xdr:clientData/>
      </xdr:twoCellAnchor>
    </mc:Choice>
    <mc:Fallback/>
  </mc:AlternateContent>
  <xdr:twoCellAnchor>
    <xdr:from>
      <xdr:col>2</xdr:col>
      <xdr:colOff>94074</xdr:colOff>
      <xdr:row>1</xdr:row>
      <xdr:rowOff>164630</xdr:rowOff>
    </xdr:from>
    <xdr:to>
      <xdr:col>3</xdr:col>
      <xdr:colOff>539397</xdr:colOff>
      <xdr:row>4</xdr:row>
      <xdr:rowOff>184032</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4500-000004000000}"/>
            </a:ext>
          </a:extLst>
        </xdr:cNvPr>
        <xdr:cNvSpPr/>
      </xdr:nvSpPr>
      <xdr:spPr>
        <a:xfrm>
          <a:off x="1563981" y="364537"/>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451185</xdr:colOff>
      <xdr:row>1</xdr:row>
      <xdr:rowOff>100264</xdr:rowOff>
    </xdr:from>
    <xdr:to>
      <xdr:col>9</xdr:col>
      <xdr:colOff>818719</xdr:colOff>
      <xdr:row>4</xdr:row>
      <xdr:rowOff>10917</xdr:rowOff>
    </xdr:to>
    <xdr:pic>
      <xdr:nvPicPr>
        <xdr:cNvPr id="5" name="Imagen 4">
          <a:extLst>
            <a:ext uri="{FF2B5EF4-FFF2-40B4-BE49-F238E27FC236}">
              <a16:creationId xmlns="" xmlns:a16="http://schemas.microsoft.com/office/drawing/2014/main" id="{00000000-0008-0000-4500-000005000000}"/>
            </a:ext>
          </a:extLst>
        </xdr:cNvPr>
        <xdr:cNvPicPr>
          <a:picLocks noChangeAspect="1"/>
        </xdr:cNvPicPr>
      </xdr:nvPicPr>
      <xdr:blipFill>
        <a:blip xmlns:r="http://schemas.openxmlformats.org/officeDocument/2006/relationships" r:embed="rId2"/>
        <a:stretch>
          <a:fillRect/>
        </a:stretch>
      </xdr:blipFill>
      <xdr:spPr>
        <a:xfrm>
          <a:off x="6517106" y="413586"/>
          <a:ext cx="1207238" cy="549831"/>
        </a:xfrm>
        <a:prstGeom prst="rect">
          <a:avLst/>
        </a:prstGeom>
      </xdr:spPr>
    </xdr:pic>
    <xdr:clientData/>
  </xdr:twoCellAnchor>
</xdr:wsDr>
</file>

<file path=xl/drawings/drawing7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92161" name="Object 1" hidden="1">
              <a:extLst>
                <a:ext uri="{63B3BB69-23CF-44E3-9099-C40C66FF867C}">
                  <a14:compatExt spid="_x0000_s92161"/>
                </a:ext>
              </a:extLst>
            </xdr:cNvPr>
            <xdr:cNvSpPr/>
          </xdr:nvSpPr>
          <xdr:spPr>
            <a:xfrm>
              <a:off x="0" y="0"/>
              <a:ext cx="0" cy="0"/>
            </a:xfrm>
            <a:prstGeom prst="rect">
              <a:avLst/>
            </a:prstGeom>
          </xdr:spPr>
        </xdr:sp>
        <xdr:clientData/>
      </xdr:twoCellAnchor>
    </mc:Choice>
    <mc:Fallback/>
  </mc:AlternateContent>
  <xdr:twoCellAnchor>
    <xdr:from>
      <xdr:col>2</xdr:col>
      <xdr:colOff>100264</xdr:colOff>
      <xdr:row>1</xdr:row>
      <xdr:rowOff>162928</xdr:rowOff>
    </xdr:from>
    <xdr:to>
      <xdr:col>3</xdr:col>
      <xdr:colOff>545432</xdr:colOff>
      <xdr:row>4</xdr:row>
      <xdr:rowOff>180474</xdr:rowOff>
    </xdr:to>
    <xdr:sp macro="" textlink="">
      <xdr:nvSpPr>
        <xdr:cNvPr id="5" name="4 Rectángulo redondeado">
          <a:hlinkClick xmlns:r="http://schemas.openxmlformats.org/officeDocument/2006/relationships" r:id="rId1"/>
          <a:extLst>
            <a:ext uri="{FF2B5EF4-FFF2-40B4-BE49-F238E27FC236}">
              <a16:creationId xmlns="" xmlns:a16="http://schemas.microsoft.com/office/drawing/2014/main" id="{00000000-0008-0000-4600-000005000000}"/>
            </a:ext>
          </a:extLst>
        </xdr:cNvPr>
        <xdr:cNvSpPr/>
      </xdr:nvSpPr>
      <xdr:spPr>
        <a:xfrm>
          <a:off x="1842336" y="363454"/>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439616</xdr:colOff>
      <xdr:row>1</xdr:row>
      <xdr:rowOff>36635</xdr:rowOff>
    </xdr:from>
    <xdr:to>
      <xdr:col>9</xdr:col>
      <xdr:colOff>804258</xdr:colOff>
      <xdr:row>4</xdr:row>
      <xdr:rowOff>313</xdr:rowOff>
    </xdr:to>
    <xdr:pic>
      <xdr:nvPicPr>
        <xdr:cNvPr id="6" name="Imagen 5">
          <a:extLst>
            <a:ext uri="{FF2B5EF4-FFF2-40B4-BE49-F238E27FC236}">
              <a16:creationId xmlns="" xmlns:a16="http://schemas.microsoft.com/office/drawing/2014/main" id="{00000000-0008-0000-4600-000006000000}"/>
            </a:ext>
          </a:extLst>
        </xdr:cNvPr>
        <xdr:cNvPicPr>
          <a:picLocks noChangeAspect="1"/>
        </xdr:cNvPicPr>
      </xdr:nvPicPr>
      <xdr:blipFill>
        <a:blip xmlns:r="http://schemas.openxmlformats.org/officeDocument/2006/relationships" r:embed="rId2"/>
        <a:stretch>
          <a:fillRect/>
        </a:stretch>
      </xdr:blipFill>
      <xdr:spPr>
        <a:xfrm>
          <a:off x="6728558" y="232020"/>
          <a:ext cx="1207238" cy="549831"/>
        </a:xfrm>
        <a:prstGeom prst="rect">
          <a:avLst/>
        </a:prstGeom>
      </xdr:spPr>
    </xdr:pic>
    <xdr:clientData/>
  </xdr:twoCellAnchor>
</xdr:wsDr>
</file>

<file path=xl/drawings/drawing7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93185" name="Object 1" hidden="1">
              <a:extLst>
                <a:ext uri="{63B3BB69-23CF-44E3-9099-C40C66FF867C}">
                  <a14:compatExt spid="_x0000_s93185"/>
                </a:ext>
              </a:extLst>
            </xdr:cNvPr>
            <xdr:cNvSpPr/>
          </xdr:nvSpPr>
          <xdr:spPr>
            <a:xfrm>
              <a:off x="0" y="0"/>
              <a:ext cx="0" cy="0"/>
            </a:xfrm>
            <a:prstGeom prst="rect">
              <a:avLst/>
            </a:prstGeom>
          </xdr:spPr>
        </xdr:sp>
        <xdr:clientData/>
      </xdr:twoCellAnchor>
    </mc:Choice>
    <mc:Fallback/>
  </mc:AlternateContent>
  <xdr:twoCellAnchor>
    <xdr:from>
      <xdr:col>2</xdr:col>
      <xdr:colOff>112796</xdr:colOff>
      <xdr:row>1</xdr:row>
      <xdr:rowOff>150395</xdr:rowOff>
    </xdr:from>
    <xdr:to>
      <xdr:col>3</xdr:col>
      <xdr:colOff>557964</xdr:colOff>
      <xdr:row>4</xdr:row>
      <xdr:rowOff>167941</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4700-000004000000}"/>
            </a:ext>
          </a:extLst>
        </xdr:cNvPr>
        <xdr:cNvSpPr/>
      </xdr:nvSpPr>
      <xdr:spPr>
        <a:xfrm>
          <a:off x="1854868" y="350921"/>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439616</xdr:colOff>
      <xdr:row>1</xdr:row>
      <xdr:rowOff>48846</xdr:rowOff>
    </xdr:from>
    <xdr:to>
      <xdr:col>9</xdr:col>
      <xdr:colOff>804258</xdr:colOff>
      <xdr:row>4</xdr:row>
      <xdr:rowOff>12524</xdr:rowOff>
    </xdr:to>
    <xdr:pic>
      <xdr:nvPicPr>
        <xdr:cNvPr id="5" name="Imagen 4">
          <a:extLst>
            <a:ext uri="{FF2B5EF4-FFF2-40B4-BE49-F238E27FC236}">
              <a16:creationId xmlns="" xmlns:a16="http://schemas.microsoft.com/office/drawing/2014/main" id="{00000000-0008-0000-4700-000005000000}"/>
            </a:ext>
          </a:extLst>
        </xdr:cNvPr>
        <xdr:cNvPicPr>
          <a:picLocks noChangeAspect="1"/>
        </xdr:cNvPicPr>
      </xdr:nvPicPr>
      <xdr:blipFill>
        <a:blip xmlns:r="http://schemas.openxmlformats.org/officeDocument/2006/relationships" r:embed="rId2"/>
        <a:stretch>
          <a:fillRect/>
        </a:stretch>
      </xdr:blipFill>
      <xdr:spPr>
        <a:xfrm>
          <a:off x="6728558" y="244231"/>
          <a:ext cx="1207238" cy="549831"/>
        </a:xfrm>
        <a:prstGeom prst="rect">
          <a:avLst/>
        </a:prstGeom>
      </xdr:spPr>
    </xdr:pic>
    <xdr:clientData/>
  </xdr:twoCellAnchor>
</xdr:wsDr>
</file>

<file path=xl/drawings/drawing7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94209" name="Object 1" hidden="1">
              <a:extLst>
                <a:ext uri="{63B3BB69-23CF-44E3-9099-C40C66FF867C}">
                  <a14:compatExt spid="_x0000_s94209"/>
                </a:ext>
              </a:extLst>
            </xdr:cNvPr>
            <xdr:cNvSpPr/>
          </xdr:nvSpPr>
          <xdr:spPr>
            <a:xfrm>
              <a:off x="0" y="0"/>
              <a:ext cx="0" cy="0"/>
            </a:xfrm>
            <a:prstGeom prst="rect">
              <a:avLst/>
            </a:prstGeom>
          </xdr:spPr>
        </xdr:sp>
        <xdr:clientData/>
      </xdr:twoCellAnchor>
    </mc:Choice>
    <mc:Fallback/>
  </mc:AlternateContent>
  <xdr:twoCellAnchor>
    <xdr:from>
      <xdr:col>2</xdr:col>
      <xdr:colOff>70556</xdr:colOff>
      <xdr:row>1</xdr:row>
      <xdr:rowOff>188148</xdr:rowOff>
    </xdr:from>
    <xdr:to>
      <xdr:col>3</xdr:col>
      <xdr:colOff>515879</xdr:colOff>
      <xdr:row>5</xdr:row>
      <xdr:rowOff>7643</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4800-000004000000}"/>
            </a:ext>
          </a:extLst>
        </xdr:cNvPr>
        <xdr:cNvSpPr/>
      </xdr:nvSpPr>
      <xdr:spPr>
        <a:xfrm>
          <a:off x="1540463" y="388055"/>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415193</xdr:colOff>
      <xdr:row>1</xdr:row>
      <xdr:rowOff>48845</xdr:rowOff>
    </xdr:from>
    <xdr:to>
      <xdr:col>9</xdr:col>
      <xdr:colOff>779834</xdr:colOff>
      <xdr:row>4</xdr:row>
      <xdr:rowOff>12523</xdr:rowOff>
    </xdr:to>
    <xdr:pic>
      <xdr:nvPicPr>
        <xdr:cNvPr id="5" name="Imagen 4">
          <a:extLst>
            <a:ext uri="{FF2B5EF4-FFF2-40B4-BE49-F238E27FC236}">
              <a16:creationId xmlns="" xmlns:a16="http://schemas.microsoft.com/office/drawing/2014/main" id="{00000000-0008-0000-4800-000005000000}"/>
            </a:ext>
          </a:extLst>
        </xdr:cNvPr>
        <xdr:cNvPicPr>
          <a:picLocks noChangeAspect="1"/>
        </xdr:cNvPicPr>
      </xdr:nvPicPr>
      <xdr:blipFill>
        <a:blip xmlns:r="http://schemas.openxmlformats.org/officeDocument/2006/relationships" r:embed="rId2"/>
        <a:stretch>
          <a:fillRect/>
        </a:stretch>
      </xdr:blipFill>
      <xdr:spPr>
        <a:xfrm>
          <a:off x="6435481" y="244230"/>
          <a:ext cx="1207238" cy="549831"/>
        </a:xfrm>
        <a:prstGeom prst="rect">
          <a:avLst/>
        </a:prstGeom>
      </xdr:spPr>
    </xdr:pic>
    <xdr:clientData/>
  </xdr:twoCellAnchor>
</xdr:wsDr>
</file>

<file path=xl/drawings/drawing7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95233" name="Object 1" hidden="1">
              <a:extLst>
                <a:ext uri="{63B3BB69-23CF-44E3-9099-C40C66FF867C}">
                  <a14:compatExt spid="_x0000_s95233"/>
                </a:ext>
              </a:extLst>
            </xdr:cNvPr>
            <xdr:cNvSpPr/>
          </xdr:nvSpPr>
          <xdr:spPr>
            <a:xfrm>
              <a:off x="0" y="0"/>
              <a:ext cx="0" cy="0"/>
            </a:xfrm>
            <a:prstGeom prst="rect">
              <a:avLst/>
            </a:prstGeom>
          </xdr:spPr>
        </xdr:sp>
        <xdr:clientData/>
      </xdr:twoCellAnchor>
    </mc:Choice>
    <mc:Fallback/>
  </mc:AlternateContent>
  <xdr:twoCellAnchor>
    <xdr:from>
      <xdr:col>2</xdr:col>
      <xdr:colOff>94075</xdr:colOff>
      <xdr:row>1</xdr:row>
      <xdr:rowOff>74221</xdr:rowOff>
    </xdr:from>
    <xdr:to>
      <xdr:col>3</xdr:col>
      <xdr:colOff>539398</xdr:colOff>
      <xdr:row>4</xdr:row>
      <xdr:rowOff>184032</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4900-000004000000}"/>
            </a:ext>
          </a:extLst>
        </xdr:cNvPr>
        <xdr:cNvSpPr/>
      </xdr:nvSpPr>
      <xdr:spPr>
        <a:xfrm>
          <a:off x="1578491" y="432955"/>
          <a:ext cx="1212271" cy="666467"/>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445325</xdr:colOff>
      <xdr:row>1</xdr:row>
      <xdr:rowOff>49480</xdr:rowOff>
    </xdr:from>
    <xdr:to>
      <xdr:col>9</xdr:col>
      <xdr:colOff>811395</xdr:colOff>
      <xdr:row>4</xdr:row>
      <xdr:rowOff>42655</xdr:rowOff>
    </xdr:to>
    <xdr:pic>
      <xdr:nvPicPr>
        <xdr:cNvPr id="5" name="Imagen 4">
          <a:extLst>
            <a:ext uri="{FF2B5EF4-FFF2-40B4-BE49-F238E27FC236}">
              <a16:creationId xmlns="" xmlns:a16="http://schemas.microsoft.com/office/drawing/2014/main" id="{00000000-0008-0000-4900-000005000000}"/>
            </a:ext>
          </a:extLst>
        </xdr:cNvPr>
        <xdr:cNvPicPr>
          <a:picLocks noChangeAspect="1"/>
        </xdr:cNvPicPr>
      </xdr:nvPicPr>
      <xdr:blipFill>
        <a:blip xmlns:r="http://schemas.openxmlformats.org/officeDocument/2006/relationships" r:embed="rId2"/>
        <a:stretch>
          <a:fillRect/>
        </a:stretch>
      </xdr:blipFill>
      <xdr:spPr>
        <a:xfrm>
          <a:off x="6531429" y="408214"/>
          <a:ext cx="1207238" cy="549831"/>
        </a:xfrm>
        <a:prstGeom prst="rect">
          <a:avLst/>
        </a:prstGeom>
      </xdr:spPr>
    </xdr:pic>
    <xdr:clientData/>
  </xdr:twoCellAnchor>
</xdr:wsDr>
</file>

<file path=xl/drawings/drawing7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96257" name="Object 1" hidden="1">
              <a:extLst>
                <a:ext uri="{63B3BB69-23CF-44E3-9099-C40C66FF867C}">
                  <a14:compatExt spid="_x0000_s96257"/>
                </a:ext>
              </a:extLst>
            </xdr:cNvPr>
            <xdr:cNvSpPr/>
          </xdr:nvSpPr>
          <xdr:spPr>
            <a:xfrm>
              <a:off x="0" y="0"/>
              <a:ext cx="0" cy="0"/>
            </a:xfrm>
            <a:prstGeom prst="rect">
              <a:avLst/>
            </a:prstGeom>
          </xdr:spPr>
        </xdr:sp>
        <xdr:clientData/>
      </xdr:twoCellAnchor>
    </mc:Choice>
    <mc:Fallback/>
  </mc:AlternateContent>
  <xdr:twoCellAnchor>
    <xdr:from>
      <xdr:col>2</xdr:col>
      <xdr:colOff>94075</xdr:colOff>
      <xdr:row>1</xdr:row>
      <xdr:rowOff>164630</xdr:rowOff>
    </xdr:from>
    <xdr:to>
      <xdr:col>3</xdr:col>
      <xdr:colOff>539398</xdr:colOff>
      <xdr:row>4</xdr:row>
      <xdr:rowOff>184032</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4A00-000004000000}"/>
            </a:ext>
          </a:extLst>
        </xdr:cNvPr>
        <xdr:cNvSpPr/>
      </xdr:nvSpPr>
      <xdr:spPr>
        <a:xfrm>
          <a:off x="1563982" y="364537"/>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408214</xdr:colOff>
      <xdr:row>1</xdr:row>
      <xdr:rowOff>86591</xdr:rowOff>
    </xdr:from>
    <xdr:to>
      <xdr:col>9</xdr:col>
      <xdr:colOff>774284</xdr:colOff>
      <xdr:row>4</xdr:row>
      <xdr:rowOff>30286</xdr:rowOff>
    </xdr:to>
    <xdr:pic>
      <xdr:nvPicPr>
        <xdr:cNvPr id="5" name="Imagen 4">
          <a:extLst>
            <a:ext uri="{FF2B5EF4-FFF2-40B4-BE49-F238E27FC236}">
              <a16:creationId xmlns="" xmlns:a16="http://schemas.microsoft.com/office/drawing/2014/main" id="{00000000-0008-0000-4A00-000005000000}"/>
            </a:ext>
          </a:extLst>
        </xdr:cNvPr>
        <xdr:cNvPicPr>
          <a:picLocks noChangeAspect="1"/>
        </xdr:cNvPicPr>
      </xdr:nvPicPr>
      <xdr:blipFill>
        <a:blip xmlns:r="http://schemas.openxmlformats.org/officeDocument/2006/relationships" r:embed="rId2"/>
        <a:stretch>
          <a:fillRect/>
        </a:stretch>
      </xdr:blipFill>
      <xdr:spPr>
        <a:xfrm>
          <a:off x="6494318" y="457695"/>
          <a:ext cx="1207238" cy="549831"/>
        </a:xfrm>
        <a:prstGeom prst="rect">
          <a:avLst/>
        </a:prstGeom>
      </xdr:spPr>
    </xdr:pic>
    <xdr:clientData/>
  </xdr:twoCellAnchor>
</xdr:wsDr>
</file>

<file path=xl/drawings/drawing7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97281" name="Object 1" hidden="1">
              <a:extLst>
                <a:ext uri="{63B3BB69-23CF-44E3-9099-C40C66FF867C}">
                  <a14:compatExt spid="_x0000_s97281"/>
                </a:ext>
              </a:extLst>
            </xdr:cNvPr>
            <xdr:cNvSpPr/>
          </xdr:nvSpPr>
          <xdr:spPr>
            <a:xfrm>
              <a:off x="0" y="0"/>
              <a:ext cx="0" cy="0"/>
            </a:xfrm>
            <a:prstGeom prst="rect">
              <a:avLst/>
            </a:prstGeom>
          </xdr:spPr>
        </xdr:sp>
        <xdr:clientData/>
      </xdr:twoCellAnchor>
    </mc:Choice>
    <mc:Fallback/>
  </mc:AlternateContent>
  <xdr:twoCellAnchor>
    <xdr:from>
      <xdr:col>2</xdr:col>
      <xdr:colOff>125329</xdr:colOff>
      <xdr:row>1</xdr:row>
      <xdr:rowOff>187995</xdr:rowOff>
    </xdr:from>
    <xdr:to>
      <xdr:col>3</xdr:col>
      <xdr:colOff>570498</xdr:colOff>
      <xdr:row>5</xdr:row>
      <xdr:rowOff>5014</xdr:rowOff>
    </xdr:to>
    <xdr:sp macro="" textlink="">
      <xdr:nvSpPr>
        <xdr:cNvPr id="5" name="4 Rectángulo redondeado">
          <a:hlinkClick xmlns:r="http://schemas.openxmlformats.org/officeDocument/2006/relationships" r:id="rId1"/>
          <a:extLst>
            <a:ext uri="{FF2B5EF4-FFF2-40B4-BE49-F238E27FC236}">
              <a16:creationId xmlns="" xmlns:a16="http://schemas.microsoft.com/office/drawing/2014/main" id="{00000000-0008-0000-4B00-000005000000}"/>
            </a:ext>
          </a:extLst>
        </xdr:cNvPr>
        <xdr:cNvSpPr/>
      </xdr:nvSpPr>
      <xdr:spPr>
        <a:xfrm>
          <a:off x="1604211" y="388521"/>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439615</xdr:colOff>
      <xdr:row>1</xdr:row>
      <xdr:rowOff>36634</xdr:rowOff>
    </xdr:from>
    <xdr:to>
      <xdr:col>9</xdr:col>
      <xdr:colOff>804257</xdr:colOff>
      <xdr:row>4</xdr:row>
      <xdr:rowOff>312</xdr:rowOff>
    </xdr:to>
    <xdr:pic>
      <xdr:nvPicPr>
        <xdr:cNvPr id="6" name="Imagen 5">
          <a:extLst>
            <a:ext uri="{FF2B5EF4-FFF2-40B4-BE49-F238E27FC236}">
              <a16:creationId xmlns="" xmlns:a16="http://schemas.microsoft.com/office/drawing/2014/main" id="{00000000-0008-0000-4B00-000006000000}"/>
            </a:ext>
          </a:extLst>
        </xdr:cNvPr>
        <xdr:cNvPicPr>
          <a:picLocks noChangeAspect="1"/>
        </xdr:cNvPicPr>
      </xdr:nvPicPr>
      <xdr:blipFill>
        <a:blip xmlns:r="http://schemas.openxmlformats.org/officeDocument/2006/relationships" r:embed="rId2"/>
        <a:stretch>
          <a:fillRect/>
        </a:stretch>
      </xdr:blipFill>
      <xdr:spPr>
        <a:xfrm>
          <a:off x="6545384" y="232019"/>
          <a:ext cx="1207238" cy="549831"/>
        </a:xfrm>
        <a:prstGeom prst="rect">
          <a:avLst/>
        </a:prstGeom>
      </xdr:spPr>
    </xdr:pic>
    <xdr:clientData/>
  </xdr:twoCellAnchor>
</xdr:wsDr>
</file>

<file path=xl/drawings/drawing7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98305" name="Object 1" hidden="1">
              <a:extLst>
                <a:ext uri="{63B3BB69-23CF-44E3-9099-C40C66FF867C}">
                  <a14:compatExt spid="_x0000_s98305"/>
                </a:ext>
              </a:extLst>
            </xdr:cNvPr>
            <xdr:cNvSpPr/>
          </xdr:nvSpPr>
          <xdr:spPr>
            <a:xfrm>
              <a:off x="0" y="0"/>
              <a:ext cx="0" cy="0"/>
            </a:xfrm>
            <a:prstGeom prst="rect">
              <a:avLst/>
            </a:prstGeom>
          </xdr:spPr>
        </xdr:sp>
        <xdr:clientData/>
      </xdr:twoCellAnchor>
    </mc:Choice>
    <mc:Fallback/>
  </mc:AlternateContent>
  <xdr:twoCellAnchor>
    <xdr:from>
      <xdr:col>2</xdr:col>
      <xdr:colOff>125329</xdr:colOff>
      <xdr:row>1</xdr:row>
      <xdr:rowOff>175461</xdr:rowOff>
    </xdr:from>
    <xdr:to>
      <xdr:col>3</xdr:col>
      <xdr:colOff>570497</xdr:colOff>
      <xdr:row>4</xdr:row>
      <xdr:rowOff>193007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4C00-000004000000}"/>
            </a:ext>
          </a:extLst>
        </xdr:cNvPr>
        <xdr:cNvSpPr/>
      </xdr:nvSpPr>
      <xdr:spPr>
        <a:xfrm>
          <a:off x="1792204" y="375987"/>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415192</xdr:colOff>
      <xdr:row>1</xdr:row>
      <xdr:rowOff>36634</xdr:rowOff>
    </xdr:from>
    <xdr:to>
      <xdr:col>9</xdr:col>
      <xdr:colOff>779834</xdr:colOff>
      <xdr:row>4</xdr:row>
      <xdr:rowOff>312</xdr:rowOff>
    </xdr:to>
    <xdr:pic>
      <xdr:nvPicPr>
        <xdr:cNvPr id="5" name="Imagen 4">
          <a:extLst>
            <a:ext uri="{FF2B5EF4-FFF2-40B4-BE49-F238E27FC236}">
              <a16:creationId xmlns="" xmlns:a16="http://schemas.microsoft.com/office/drawing/2014/main" id="{00000000-0008-0000-4C00-000005000000}"/>
            </a:ext>
          </a:extLst>
        </xdr:cNvPr>
        <xdr:cNvPicPr>
          <a:picLocks noChangeAspect="1"/>
        </xdr:cNvPicPr>
      </xdr:nvPicPr>
      <xdr:blipFill>
        <a:blip xmlns:r="http://schemas.openxmlformats.org/officeDocument/2006/relationships" r:embed="rId2"/>
        <a:stretch>
          <a:fillRect/>
        </a:stretch>
      </xdr:blipFill>
      <xdr:spPr>
        <a:xfrm>
          <a:off x="6533173" y="232019"/>
          <a:ext cx="1207238" cy="549831"/>
        </a:xfrm>
        <a:prstGeom prst="rect">
          <a:avLst/>
        </a:prstGeom>
      </xdr:spPr>
    </xdr:pic>
    <xdr:clientData/>
  </xdr:twoCellAnchor>
</xdr:wsDr>
</file>

<file path=xl/drawings/drawing7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99329" name="Object 1" hidden="1">
              <a:extLst>
                <a:ext uri="{63B3BB69-23CF-44E3-9099-C40C66FF867C}">
                  <a14:compatExt spid="_x0000_s99329"/>
                </a:ext>
              </a:extLst>
            </xdr:cNvPr>
            <xdr:cNvSpPr/>
          </xdr:nvSpPr>
          <xdr:spPr>
            <a:xfrm>
              <a:off x="0" y="0"/>
              <a:ext cx="0" cy="0"/>
            </a:xfrm>
            <a:prstGeom prst="rect">
              <a:avLst/>
            </a:prstGeom>
          </xdr:spPr>
        </xdr:sp>
        <xdr:clientData/>
      </xdr:twoCellAnchor>
    </mc:Choice>
    <mc:Fallback/>
  </mc:AlternateContent>
  <xdr:twoCellAnchor>
    <xdr:from>
      <xdr:col>2</xdr:col>
      <xdr:colOff>137862</xdr:colOff>
      <xdr:row>1</xdr:row>
      <xdr:rowOff>187994</xdr:rowOff>
    </xdr:from>
    <xdr:to>
      <xdr:col>3</xdr:col>
      <xdr:colOff>583031</xdr:colOff>
      <xdr:row>5</xdr:row>
      <xdr:rowOff>5013</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4D00-000004000000}"/>
            </a:ext>
          </a:extLst>
        </xdr:cNvPr>
        <xdr:cNvSpPr/>
      </xdr:nvSpPr>
      <xdr:spPr>
        <a:xfrm>
          <a:off x="1616744" y="388520"/>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415193</xdr:colOff>
      <xdr:row>1</xdr:row>
      <xdr:rowOff>24423</xdr:rowOff>
    </xdr:from>
    <xdr:to>
      <xdr:col>9</xdr:col>
      <xdr:colOff>779835</xdr:colOff>
      <xdr:row>3</xdr:row>
      <xdr:rowOff>183485</xdr:rowOff>
    </xdr:to>
    <xdr:pic>
      <xdr:nvPicPr>
        <xdr:cNvPr id="5" name="Imagen 4">
          <a:extLst>
            <a:ext uri="{FF2B5EF4-FFF2-40B4-BE49-F238E27FC236}">
              <a16:creationId xmlns="" xmlns:a16="http://schemas.microsoft.com/office/drawing/2014/main" id="{00000000-0008-0000-4D00-000005000000}"/>
            </a:ext>
          </a:extLst>
        </xdr:cNvPr>
        <xdr:cNvPicPr>
          <a:picLocks noChangeAspect="1"/>
        </xdr:cNvPicPr>
      </xdr:nvPicPr>
      <xdr:blipFill>
        <a:blip xmlns:r="http://schemas.openxmlformats.org/officeDocument/2006/relationships" r:embed="rId2"/>
        <a:stretch>
          <a:fillRect/>
        </a:stretch>
      </xdr:blipFill>
      <xdr:spPr>
        <a:xfrm>
          <a:off x="6520962" y="219808"/>
          <a:ext cx="1207238" cy="549831"/>
        </a:xfrm>
        <a:prstGeom prst="rect">
          <a:avLst/>
        </a:prstGeom>
      </xdr:spPr>
    </xdr:pic>
    <xdr:clientData/>
  </xdr:twoCellAnchor>
</xdr:wsDr>
</file>

<file path=xl/drawings/drawing7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00353" name="Object 1" hidden="1">
              <a:extLst>
                <a:ext uri="{63B3BB69-23CF-44E3-9099-C40C66FF867C}">
                  <a14:compatExt spid="_x0000_s100353"/>
                </a:ext>
              </a:extLst>
            </xdr:cNvPr>
            <xdr:cNvSpPr/>
          </xdr:nvSpPr>
          <xdr:spPr>
            <a:xfrm>
              <a:off x="0" y="0"/>
              <a:ext cx="0" cy="0"/>
            </a:xfrm>
            <a:prstGeom prst="rect">
              <a:avLst/>
            </a:prstGeom>
          </xdr:spPr>
        </xdr:sp>
        <xdr:clientData/>
      </xdr:twoCellAnchor>
    </mc:Choice>
    <mc:Fallback/>
  </mc:AlternateContent>
  <xdr:twoCellAnchor>
    <xdr:from>
      <xdr:col>2</xdr:col>
      <xdr:colOff>112796</xdr:colOff>
      <xdr:row>1</xdr:row>
      <xdr:rowOff>175461</xdr:rowOff>
    </xdr:from>
    <xdr:to>
      <xdr:col>3</xdr:col>
      <xdr:colOff>557965</xdr:colOff>
      <xdr:row>4</xdr:row>
      <xdr:rowOff>193007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4E00-000004000000}"/>
            </a:ext>
          </a:extLst>
        </xdr:cNvPr>
        <xdr:cNvSpPr/>
      </xdr:nvSpPr>
      <xdr:spPr>
        <a:xfrm>
          <a:off x="1591678" y="375987"/>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415192</xdr:colOff>
      <xdr:row>1</xdr:row>
      <xdr:rowOff>36635</xdr:rowOff>
    </xdr:from>
    <xdr:to>
      <xdr:col>9</xdr:col>
      <xdr:colOff>779834</xdr:colOff>
      <xdr:row>4</xdr:row>
      <xdr:rowOff>313</xdr:rowOff>
    </xdr:to>
    <xdr:pic>
      <xdr:nvPicPr>
        <xdr:cNvPr id="5" name="Imagen 4">
          <a:extLst>
            <a:ext uri="{FF2B5EF4-FFF2-40B4-BE49-F238E27FC236}">
              <a16:creationId xmlns="" xmlns:a16="http://schemas.microsoft.com/office/drawing/2014/main" id="{00000000-0008-0000-4E00-000005000000}"/>
            </a:ext>
          </a:extLst>
        </xdr:cNvPr>
        <xdr:cNvPicPr>
          <a:picLocks noChangeAspect="1"/>
        </xdr:cNvPicPr>
      </xdr:nvPicPr>
      <xdr:blipFill>
        <a:blip xmlns:r="http://schemas.openxmlformats.org/officeDocument/2006/relationships" r:embed="rId2"/>
        <a:stretch>
          <a:fillRect/>
        </a:stretch>
      </xdr:blipFill>
      <xdr:spPr>
        <a:xfrm>
          <a:off x="6533173" y="232020"/>
          <a:ext cx="1207238" cy="549831"/>
        </a:xfrm>
        <a:prstGeom prst="rect">
          <a:avLst/>
        </a:prstGeom>
      </xdr:spPr>
    </xdr:pic>
    <xdr:clientData/>
  </xdr:twoCellAnchor>
</xdr:wsDr>
</file>

<file path=xl/drawings/drawing8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01377" name="Object 1" hidden="1">
              <a:extLst>
                <a:ext uri="{63B3BB69-23CF-44E3-9099-C40C66FF867C}">
                  <a14:compatExt spid="_x0000_s101377"/>
                </a:ext>
              </a:extLst>
            </xdr:cNvPr>
            <xdr:cNvSpPr/>
          </xdr:nvSpPr>
          <xdr:spPr>
            <a:xfrm>
              <a:off x="0" y="0"/>
              <a:ext cx="0" cy="0"/>
            </a:xfrm>
            <a:prstGeom prst="rect">
              <a:avLst/>
            </a:prstGeom>
          </xdr:spPr>
        </xdr:sp>
        <xdr:clientData/>
      </xdr:twoCellAnchor>
    </mc:Choice>
    <mc:Fallback/>
  </mc:AlternateContent>
  <xdr:twoCellAnchor>
    <xdr:from>
      <xdr:col>2</xdr:col>
      <xdr:colOff>87730</xdr:colOff>
      <xdr:row>1</xdr:row>
      <xdr:rowOff>187994</xdr:rowOff>
    </xdr:from>
    <xdr:to>
      <xdr:col>3</xdr:col>
      <xdr:colOff>532899</xdr:colOff>
      <xdr:row>5</xdr:row>
      <xdr:rowOff>5013</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4F00-000004000000}"/>
            </a:ext>
          </a:extLst>
        </xdr:cNvPr>
        <xdr:cNvSpPr/>
      </xdr:nvSpPr>
      <xdr:spPr>
        <a:xfrm>
          <a:off x="1566612" y="388520"/>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402981</xdr:colOff>
      <xdr:row>1</xdr:row>
      <xdr:rowOff>36635</xdr:rowOff>
    </xdr:from>
    <xdr:to>
      <xdr:col>9</xdr:col>
      <xdr:colOff>767623</xdr:colOff>
      <xdr:row>4</xdr:row>
      <xdr:rowOff>313</xdr:rowOff>
    </xdr:to>
    <xdr:pic>
      <xdr:nvPicPr>
        <xdr:cNvPr id="5" name="Imagen 4">
          <a:extLst>
            <a:ext uri="{FF2B5EF4-FFF2-40B4-BE49-F238E27FC236}">
              <a16:creationId xmlns="" xmlns:a16="http://schemas.microsoft.com/office/drawing/2014/main" id="{00000000-0008-0000-4F00-000005000000}"/>
            </a:ext>
          </a:extLst>
        </xdr:cNvPr>
        <xdr:cNvPicPr>
          <a:picLocks noChangeAspect="1"/>
        </xdr:cNvPicPr>
      </xdr:nvPicPr>
      <xdr:blipFill>
        <a:blip xmlns:r="http://schemas.openxmlformats.org/officeDocument/2006/relationships" r:embed="rId2"/>
        <a:stretch>
          <a:fillRect/>
        </a:stretch>
      </xdr:blipFill>
      <xdr:spPr>
        <a:xfrm>
          <a:off x="6508750" y="232020"/>
          <a:ext cx="1207238" cy="549831"/>
        </a:xfrm>
        <a:prstGeom prst="rect">
          <a:avLst/>
        </a:prstGeom>
      </xdr:spPr>
    </xdr:pic>
    <xdr:clientData/>
  </xdr:twoCellAnchor>
</xdr:wsDr>
</file>

<file path=xl/drawings/drawing8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02401" name="Object 1" hidden="1">
              <a:extLst>
                <a:ext uri="{63B3BB69-23CF-44E3-9099-C40C66FF867C}">
                  <a14:compatExt spid="_x0000_s102401"/>
                </a:ext>
              </a:extLst>
            </xdr:cNvPr>
            <xdr:cNvSpPr/>
          </xdr:nvSpPr>
          <xdr:spPr>
            <a:xfrm>
              <a:off x="0" y="0"/>
              <a:ext cx="0" cy="0"/>
            </a:xfrm>
            <a:prstGeom prst="rect">
              <a:avLst/>
            </a:prstGeom>
          </xdr:spPr>
        </xdr:sp>
        <xdr:clientData/>
      </xdr:twoCellAnchor>
    </mc:Choice>
    <mc:Fallback/>
  </mc:AlternateContent>
  <xdr:twoCellAnchor>
    <xdr:from>
      <xdr:col>2</xdr:col>
      <xdr:colOff>75197</xdr:colOff>
      <xdr:row>2</xdr:row>
      <xdr:rowOff>12533</xdr:rowOff>
    </xdr:from>
    <xdr:to>
      <xdr:col>3</xdr:col>
      <xdr:colOff>520366</xdr:colOff>
      <xdr:row>5</xdr:row>
      <xdr:rowOff>30079</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5000-000004000000}"/>
            </a:ext>
          </a:extLst>
        </xdr:cNvPr>
        <xdr:cNvSpPr/>
      </xdr:nvSpPr>
      <xdr:spPr>
        <a:xfrm>
          <a:off x="1554079" y="413586"/>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427404</xdr:colOff>
      <xdr:row>1</xdr:row>
      <xdr:rowOff>24422</xdr:rowOff>
    </xdr:from>
    <xdr:to>
      <xdr:col>9</xdr:col>
      <xdr:colOff>792046</xdr:colOff>
      <xdr:row>3</xdr:row>
      <xdr:rowOff>183484</xdr:rowOff>
    </xdr:to>
    <xdr:pic>
      <xdr:nvPicPr>
        <xdr:cNvPr id="5" name="Imagen 4">
          <a:extLst>
            <a:ext uri="{FF2B5EF4-FFF2-40B4-BE49-F238E27FC236}">
              <a16:creationId xmlns="" xmlns:a16="http://schemas.microsoft.com/office/drawing/2014/main" id="{00000000-0008-0000-5000-000005000000}"/>
            </a:ext>
          </a:extLst>
        </xdr:cNvPr>
        <xdr:cNvPicPr>
          <a:picLocks noChangeAspect="1"/>
        </xdr:cNvPicPr>
      </xdr:nvPicPr>
      <xdr:blipFill>
        <a:blip xmlns:r="http://schemas.openxmlformats.org/officeDocument/2006/relationships" r:embed="rId2"/>
        <a:stretch>
          <a:fillRect/>
        </a:stretch>
      </xdr:blipFill>
      <xdr:spPr>
        <a:xfrm>
          <a:off x="6533173" y="219807"/>
          <a:ext cx="1207238" cy="549831"/>
        </a:xfrm>
        <a:prstGeom prst="rect">
          <a:avLst/>
        </a:prstGeom>
      </xdr:spPr>
    </xdr:pic>
    <xdr:clientData/>
  </xdr:twoCellAnchor>
</xdr:wsDr>
</file>

<file path=xl/drawings/drawing8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03425" name="Object 1" hidden="1">
              <a:extLst>
                <a:ext uri="{63B3BB69-23CF-44E3-9099-C40C66FF867C}">
                  <a14:compatExt spid="_x0000_s103425"/>
                </a:ext>
              </a:extLst>
            </xdr:cNvPr>
            <xdr:cNvSpPr/>
          </xdr:nvSpPr>
          <xdr:spPr>
            <a:xfrm>
              <a:off x="0" y="0"/>
              <a:ext cx="0" cy="0"/>
            </a:xfrm>
            <a:prstGeom prst="rect">
              <a:avLst/>
            </a:prstGeom>
          </xdr:spPr>
        </xdr:sp>
        <xdr:clientData/>
      </xdr:twoCellAnchor>
    </mc:Choice>
    <mc:Fallback/>
  </mc:AlternateContent>
  <xdr:twoCellAnchor>
    <xdr:from>
      <xdr:col>2</xdr:col>
      <xdr:colOff>112796</xdr:colOff>
      <xdr:row>1</xdr:row>
      <xdr:rowOff>162928</xdr:rowOff>
    </xdr:from>
    <xdr:to>
      <xdr:col>3</xdr:col>
      <xdr:colOff>557965</xdr:colOff>
      <xdr:row>4</xdr:row>
      <xdr:rowOff>180474</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5100-000004000000}"/>
            </a:ext>
          </a:extLst>
        </xdr:cNvPr>
        <xdr:cNvSpPr/>
      </xdr:nvSpPr>
      <xdr:spPr>
        <a:xfrm>
          <a:off x="1591678" y="363454"/>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439616</xdr:colOff>
      <xdr:row>1</xdr:row>
      <xdr:rowOff>48845</xdr:rowOff>
    </xdr:from>
    <xdr:to>
      <xdr:col>9</xdr:col>
      <xdr:colOff>804258</xdr:colOff>
      <xdr:row>4</xdr:row>
      <xdr:rowOff>12523</xdr:rowOff>
    </xdr:to>
    <xdr:pic>
      <xdr:nvPicPr>
        <xdr:cNvPr id="5" name="Imagen 4">
          <a:extLst>
            <a:ext uri="{FF2B5EF4-FFF2-40B4-BE49-F238E27FC236}">
              <a16:creationId xmlns="" xmlns:a16="http://schemas.microsoft.com/office/drawing/2014/main" id="{00000000-0008-0000-5100-000005000000}"/>
            </a:ext>
          </a:extLst>
        </xdr:cNvPr>
        <xdr:cNvPicPr>
          <a:picLocks noChangeAspect="1"/>
        </xdr:cNvPicPr>
      </xdr:nvPicPr>
      <xdr:blipFill>
        <a:blip xmlns:r="http://schemas.openxmlformats.org/officeDocument/2006/relationships" r:embed="rId2"/>
        <a:stretch>
          <a:fillRect/>
        </a:stretch>
      </xdr:blipFill>
      <xdr:spPr>
        <a:xfrm>
          <a:off x="6545385" y="244230"/>
          <a:ext cx="1207238" cy="549831"/>
        </a:xfrm>
        <a:prstGeom prst="rect">
          <a:avLst/>
        </a:prstGeom>
      </xdr:spPr>
    </xdr:pic>
    <xdr:clientData/>
  </xdr:twoCellAnchor>
</xdr:wsDr>
</file>

<file path=xl/drawings/drawing8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04449" name="Object 1" hidden="1">
              <a:extLst>
                <a:ext uri="{63B3BB69-23CF-44E3-9099-C40C66FF867C}">
                  <a14:compatExt spid="_x0000_s104449"/>
                </a:ext>
              </a:extLst>
            </xdr:cNvPr>
            <xdr:cNvSpPr/>
          </xdr:nvSpPr>
          <xdr:spPr>
            <a:xfrm>
              <a:off x="0" y="0"/>
              <a:ext cx="0" cy="0"/>
            </a:xfrm>
            <a:prstGeom prst="rect">
              <a:avLst/>
            </a:prstGeom>
          </xdr:spPr>
        </xdr:sp>
        <xdr:clientData/>
      </xdr:twoCellAnchor>
    </mc:Choice>
    <mc:Fallback/>
  </mc:AlternateContent>
  <xdr:twoCellAnchor>
    <xdr:from>
      <xdr:col>2</xdr:col>
      <xdr:colOff>100263</xdr:colOff>
      <xdr:row>1</xdr:row>
      <xdr:rowOff>175461</xdr:rowOff>
    </xdr:from>
    <xdr:to>
      <xdr:col>3</xdr:col>
      <xdr:colOff>545432</xdr:colOff>
      <xdr:row>4</xdr:row>
      <xdr:rowOff>193007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5200-000004000000}"/>
            </a:ext>
          </a:extLst>
        </xdr:cNvPr>
        <xdr:cNvSpPr/>
      </xdr:nvSpPr>
      <xdr:spPr>
        <a:xfrm>
          <a:off x="1579145" y="375987"/>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415192</xdr:colOff>
      <xdr:row>1</xdr:row>
      <xdr:rowOff>24423</xdr:rowOff>
    </xdr:from>
    <xdr:to>
      <xdr:col>9</xdr:col>
      <xdr:colOff>779834</xdr:colOff>
      <xdr:row>3</xdr:row>
      <xdr:rowOff>183485</xdr:rowOff>
    </xdr:to>
    <xdr:pic>
      <xdr:nvPicPr>
        <xdr:cNvPr id="5" name="Imagen 4">
          <a:extLst>
            <a:ext uri="{FF2B5EF4-FFF2-40B4-BE49-F238E27FC236}">
              <a16:creationId xmlns="" xmlns:a16="http://schemas.microsoft.com/office/drawing/2014/main" id="{00000000-0008-0000-5200-000005000000}"/>
            </a:ext>
          </a:extLst>
        </xdr:cNvPr>
        <xdr:cNvPicPr>
          <a:picLocks noChangeAspect="1"/>
        </xdr:cNvPicPr>
      </xdr:nvPicPr>
      <xdr:blipFill>
        <a:blip xmlns:r="http://schemas.openxmlformats.org/officeDocument/2006/relationships" r:embed="rId2"/>
        <a:stretch>
          <a:fillRect/>
        </a:stretch>
      </xdr:blipFill>
      <xdr:spPr>
        <a:xfrm>
          <a:off x="6520961" y="219808"/>
          <a:ext cx="1207238" cy="549831"/>
        </a:xfrm>
        <a:prstGeom prst="rect">
          <a:avLst/>
        </a:prstGeom>
      </xdr:spPr>
    </xdr:pic>
    <xdr:clientData/>
  </xdr:twoCellAnchor>
</xdr:wsDr>
</file>

<file path=xl/drawings/drawing8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08545" name="Object 1" hidden="1">
              <a:extLst>
                <a:ext uri="{63B3BB69-23CF-44E3-9099-C40C66FF867C}">
                  <a14:compatExt spid="_x0000_s108545"/>
                </a:ext>
              </a:extLst>
            </xdr:cNvPr>
            <xdr:cNvSpPr/>
          </xdr:nvSpPr>
          <xdr:spPr>
            <a:xfrm>
              <a:off x="0" y="0"/>
              <a:ext cx="0" cy="0"/>
            </a:xfrm>
            <a:prstGeom prst="rect">
              <a:avLst/>
            </a:prstGeom>
          </xdr:spPr>
        </xdr:sp>
        <xdr:clientData/>
      </xdr:twoCellAnchor>
    </mc:Choice>
    <mc:Fallback/>
  </mc:AlternateContent>
  <xdr:twoCellAnchor>
    <xdr:from>
      <xdr:col>2</xdr:col>
      <xdr:colOff>87730</xdr:colOff>
      <xdr:row>2</xdr:row>
      <xdr:rowOff>0</xdr:rowOff>
    </xdr:from>
    <xdr:to>
      <xdr:col>3</xdr:col>
      <xdr:colOff>532899</xdr:colOff>
      <xdr:row>5</xdr:row>
      <xdr:rowOff>17546</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5300-000004000000}"/>
            </a:ext>
          </a:extLst>
        </xdr:cNvPr>
        <xdr:cNvSpPr/>
      </xdr:nvSpPr>
      <xdr:spPr>
        <a:xfrm>
          <a:off x="1566612" y="401053"/>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402981</xdr:colOff>
      <xdr:row>1</xdr:row>
      <xdr:rowOff>36634</xdr:rowOff>
    </xdr:from>
    <xdr:to>
      <xdr:col>9</xdr:col>
      <xdr:colOff>767623</xdr:colOff>
      <xdr:row>4</xdr:row>
      <xdr:rowOff>312</xdr:rowOff>
    </xdr:to>
    <xdr:pic>
      <xdr:nvPicPr>
        <xdr:cNvPr id="5" name="Imagen 4">
          <a:extLst>
            <a:ext uri="{FF2B5EF4-FFF2-40B4-BE49-F238E27FC236}">
              <a16:creationId xmlns="" xmlns:a16="http://schemas.microsoft.com/office/drawing/2014/main" id="{00000000-0008-0000-5300-000005000000}"/>
            </a:ext>
          </a:extLst>
        </xdr:cNvPr>
        <xdr:cNvPicPr>
          <a:picLocks noChangeAspect="1"/>
        </xdr:cNvPicPr>
      </xdr:nvPicPr>
      <xdr:blipFill>
        <a:blip xmlns:r="http://schemas.openxmlformats.org/officeDocument/2006/relationships" r:embed="rId2"/>
        <a:stretch>
          <a:fillRect/>
        </a:stretch>
      </xdr:blipFill>
      <xdr:spPr>
        <a:xfrm>
          <a:off x="6508750" y="232019"/>
          <a:ext cx="1207238" cy="549831"/>
        </a:xfrm>
        <a:prstGeom prst="rect">
          <a:avLst/>
        </a:prstGeom>
      </xdr:spPr>
    </xdr:pic>
    <xdr:clientData/>
  </xdr:twoCellAnchor>
</xdr:wsDr>
</file>

<file path=xl/drawings/drawing8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09569" name="Object 1" hidden="1">
              <a:extLst>
                <a:ext uri="{63B3BB69-23CF-44E3-9099-C40C66FF867C}">
                  <a14:compatExt spid="_x0000_s109569"/>
                </a:ext>
              </a:extLst>
            </xdr:cNvPr>
            <xdr:cNvSpPr/>
          </xdr:nvSpPr>
          <xdr:spPr>
            <a:xfrm>
              <a:off x="0" y="0"/>
              <a:ext cx="0" cy="0"/>
            </a:xfrm>
            <a:prstGeom prst="rect">
              <a:avLst/>
            </a:prstGeom>
          </xdr:spPr>
        </xdr:sp>
        <xdr:clientData/>
      </xdr:twoCellAnchor>
    </mc:Choice>
    <mc:Fallback/>
  </mc:AlternateContent>
  <xdr:twoCellAnchor>
    <xdr:from>
      <xdr:col>2</xdr:col>
      <xdr:colOff>150395</xdr:colOff>
      <xdr:row>2</xdr:row>
      <xdr:rowOff>12532</xdr:rowOff>
    </xdr:from>
    <xdr:to>
      <xdr:col>3</xdr:col>
      <xdr:colOff>595564</xdr:colOff>
      <xdr:row>5</xdr:row>
      <xdr:rowOff>30078</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5400-000004000000}"/>
            </a:ext>
          </a:extLst>
        </xdr:cNvPr>
        <xdr:cNvSpPr/>
      </xdr:nvSpPr>
      <xdr:spPr>
        <a:xfrm>
          <a:off x="1629277" y="413585"/>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415192</xdr:colOff>
      <xdr:row>1</xdr:row>
      <xdr:rowOff>36634</xdr:rowOff>
    </xdr:from>
    <xdr:to>
      <xdr:col>9</xdr:col>
      <xdr:colOff>779834</xdr:colOff>
      <xdr:row>4</xdr:row>
      <xdr:rowOff>312</xdr:rowOff>
    </xdr:to>
    <xdr:pic>
      <xdr:nvPicPr>
        <xdr:cNvPr id="5" name="Imagen 4">
          <a:extLst>
            <a:ext uri="{FF2B5EF4-FFF2-40B4-BE49-F238E27FC236}">
              <a16:creationId xmlns="" xmlns:a16="http://schemas.microsoft.com/office/drawing/2014/main" id="{00000000-0008-0000-5400-000005000000}"/>
            </a:ext>
          </a:extLst>
        </xdr:cNvPr>
        <xdr:cNvPicPr>
          <a:picLocks noChangeAspect="1"/>
        </xdr:cNvPicPr>
      </xdr:nvPicPr>
      <xdr:blipFill>
        <a:blip xmlns:r="http://schemas.openxmlformats.org/officeDocument/2006/relationships" r:embed="rId2"/>
        <a:stretch>
          <a:fillRect/>
        </a:stretch>
      </xdr:blipFill>
      <xdr:spPr>
        <a:xfrm>
          <a:off x="6520961" y="232019"/>
          <a:ext cx="1207238" cy="549831"/>
        </a:xfrm>
        <a:prstGeom prst="rect">
          <a:avLst/>
        </a:prstGeom>
      </xdr:spPr>
    </xdr:pic>
    <xdr:clientData/>
  </xdr:twoCellAnchor>
</xdr:wsDr>
</file>

<file path=xl/drawings/drawing8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10593" name="Object 1" hidden="1">
              <a:extLst>
                <a:ext uri="{63B3BB69-23CF-44E3-9099-C40C66FF867C}">
                  <a14:compatExt spid="_x0000_s110593"/>
                </a:ext>
              </a:extLst>
            </xdr:cNvPr>
            <xdr:cNvSpPr/>
          </xdr:nvSpPr>
          <xdr:spPr>
            <a:xfrm>
              <a:off x="0" y="0"/>
              <a:ext cx="0" cy="0"/>
            </a:xfrm>
            <a:prstGeom prst="rect">
              <a:avLst/>
            </a:prstGeom>
          </xdr:spPr>
        </xdr:sp>
        <xdr:clientData/>
      </xdr:twoCellAnchor>
    </mc:Choice>
    <mc:Fallback/>
  </mc:AlternateContent>
  <xdr:twoCellAnchor>
    <xdr:from>
      <xdr:col>2</xdr:col>
      <xdr:colOff>87730</xdr:colOff>
      <xdr:row>2</xdr:row>
      <xdr:rowOff>25065</xdr:rowOff>
    </xdr:from>
    <xdr:to>
      <xdr:col>3</xdr:col>
      <xdr:colOff>532899</xdr:colOff>
      <xdr:row>5</xdr:row>
      <xdr:rowOff>42611</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5500-000004000000}"/>
            </a:ext>
          </a:extLst>
        </xdr:cNvPr>
        <xdr:cNvSpPr/>
      </xdr:nvSpPr>
      <xdr:spPr>
        <a:xfrm>
          <a:off x="1566612" y="426118"/>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439616</xdr:colOff>
      <xdr:row>1</xdr:row>
      <xdr:rowOff>36634</xdr:rowOff>
    </xdr:from>
    <xdr:to>
      <xdr:col>9</xdr:col>
      <xdr:colOff>804258</xdr:colOff>
      <xdr:row>4</xdr:row>
      <xdr:rowOff>312</xdr:rowOff>
    </xdr:to>
    <xdr:pic>
      <xdr:nvPicPr>
        <xdr:cNvPr id="5" name="Imagen 4">
          <a:extLst>
            <a:ext uri="{FF2B5EF4-FFF2-40B4-BE49-F238E27FC236}">
              <a16:creationId xmlns="" xmlns:a16="http://schemas.microsoft.com/office/drawing/2014/main" id="{00000000-0008-0000-5500-000005000000}"/>
            </a:ext>
          </a:extLst>
        </xdr:cNvPr>
        <xdr:cNvPicPr>
          <a:picLocks noChangeAspect="1"/>
        </xdr:cNvPicPr>
      </xdr:nvPicPr>
      <xdr:blipFill>
        <a:blip xmlns:r="http://schemas.openxmlformats.org/officeDocument/2006/relationships" r:embed="rId2"/>
        <a:stretch>
          <a:fillRect/>
        </a:stretch>
      </xdr:blipFill>
      <xdr:spPr>
        <a:xfrm>
          <a:off x="6557597" y="232019"/>
          <a:ext cx="1207238" cy="549831"/>
        </a:xfrm>
        <a:prstGeom prst="rect">
          <a:avLst/>
        </a:prstGeom>
      </xdr:spPr>
    </xdr:pic>
    <xdr:clientData/>
  </xdr:twoCellAnchor>
</xdr:wsDr>
</file>

<file path=xl/drawings/drawing8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11617" name="Object 1" hidden="1">
              <a:extLst>
                <a:ext uri="{63B3BB69-23CF-44E3-9099-C40C66FF867C}">
                  <a14:compatExt spid="_x0000_s111617"/>
                </a:ext>
              </a:extLst>
            </xdr:cNvPr>
            <xdr:cNvSpPr/>
          </xdr:nvSpPr>
          <xdr:spPr>
            <a:xfrm>
              <a:off x="0" y="0"/>
              <a:ext cx="0" cy="0"/>
            </a:xfrm>
            <a:prstGeom prst="rect">
              <a:avLst/>
            </a:prstGeom>
          </xdr:spPr>
        </xdr:sp>
        <xdr:clientData/>
      </xdr:twoCellAnchor>
    </mc:Choice>
    <mc:Fallback/>
  </mc:AlternateContent>
  <xdr:twoCellAnchor>
    <xdr:from>
      <xdr:col>2</xdr:col>
      <xdr:colOff>100263</xdr:colOff>
      <xdr:row>2</xdr:row>
      <xdr:rowOff>0</xdr:rowOff>
    </xdr:from>
    <xdr:to>
      <xdr:col>3</xdr:col>
      <xdr:colOff>545432</xdr:colOff>
      <xdr:row>5</xdr:row>
      <xdr:rowOff>17546</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5600-000004000000}"/>
            </a:ext>
          </a:extLst>
        </xdr:cNvPr>
        <xdr:cNvSpPr/>
      </xdr:nvSpPr>
      <xdr:spPr>
        <a:xfrm>
          <a:off x="1579145" y="401053"/>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415193</xdr:colOff>
      <xdr:row>1</xdr:row>
      <xdr:rowOff>36635</xdr:rowOff>
    </xdr:from>
    <xdr:to>
      <xdr:col>9</xdr:col>
      <xdr:colOff>779835</xdr:colOff>
      <xdr:row>4</xdr:row>
      <xdr:rowOff>313</xdr:rowOff>
    </xdr:to>
    <xdr:pic>
      <xdr:nvPicPr>
        <xdr:cNvPr id="5" name="Imagen 4">
          <a:extLst>
            <a:ext uri="{FF2B5EF4-FFF2-40B4-BE49-F238E27FC236}">
              <a16:creationId xmlns="" xmlns:a16="http://schemas.microsoft.com/office/drawing/2014/main" id="{00000000-0008-0000-5600-000005000000}"/>
            </a:ext>
          </a:extLst>
        </xdr:cNvPr>
        <xdr:cNvPicPr>
          <a:picLocks noChangeAspect="1"/>
        </xdr:cNvPicPr>
      </xdr:nvPicPr>
      <xdr:blipFill>
        <a:blip xmlns:r="http://schemas.openxmlformats.org/officeDocument/2006/relationships" r:embed="rId2"/>
        <a:stretch>
          <a:fillRect/>
        </a:stretch>
      </xdr:blipFill>
      <xdr:spPr>
        <a:xfrm>
          <a:off x="6533174" y="232020"/>
          <a:ext cx="1207238" cy="549831"/>
        </a:xfrm>
        <a:prstGeom prst="rect">
          <a:avLst/>
        </a:prstGeom>
      </xdr:spPr>
    </xdr:pic>
    <xdr:clientData/>
  </xdr:twoCellAnchor>
</xdr:wsDr>
</file>

<file path=xl/drawings/drawing8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12641" name="Object 1" hidden="1">
              <a:extLst>
                <a:ext uri="{63B3BB69-23CF-44E3-9099-C40C66FF867C}">
                  <a14:compatExt spid="_x0000_s112641"/>
                </a:ext>
              </a:extLst>
            </xdr:cNvPr>
            <xdr:cNvSpPr/>
          </xdr:nvSpPr>
          <xdr:spPr>
            <a:xfrm>
              <a:off x="0" y="0"/>
              <a:ext cx="0" cy="0"/>
            </a:xfrm>
            <a:prstGeom prst="rect">
              <a:avLst/>
            </a:prstGeom>
          </xdr:spPr>
        </xdr:sp>
        <xdr:clientData/>
      </xdr:twoCellAnchor>
    </mc:Choice>
    <mc:Fallback/>
  </mc:AlternateContent>
  <xdr:twoCellAnchor>
    <xdr:from>
      <xdr:col>2</xdr:col>
      <xdr:colOff>112796</xdr:colOff>
      <xdr:row>1</xdr:row>
      <xdr:rowOff>162928</xdr:rowOff>
    </xdr:from>
    <xdr:to>
      <xdr:col>3</xdr:col>
      <xdr:colOff>557965</xdr:colOff>
      <xdr:row>4</xdr:row>
      <xdr:rowOff>180474</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5700-000004000000}"/>
            </a:ext>
          </a:extLst>
        </xdr:cNvPr>
        <xdr:cNvSpPr/>
      </xdr:nvSpPr>
      <xdr:spPr>
        <a:xfrm>
          <a:off x="1591678" y="363454"/>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427404</xdr:colOff>
      <xdr:row>1</xdr:row>
      <xdr:rowOff>24423</xdr:rowOff>
    </xdr:from>
    <xdr:to>
      <xdr:col>9</xdr:col>
      <xdr:colOff>792046</xdr:colOff>
      <xdr:row>3</xdr:row>
      <xdr:rowOff>183485</xdr:rowOff>
    </xdr:to>
    <xdr:pic>
      <xdr:nvPicPr>
        <xdr:cNvPr id="5" name="Imagen 4">
          <a:extLst>
            <a:ext uri="{FF2B5EF4-FFF2-40B4-BE49-F238E27FC236}">
              <a16:creationId xmlns="" xmlns:a16="http://schemas.microsoft.com/office/drawing/2014/main" id="{00000000-0008-0000-5700-000005000000}"/>
            </a:ext>
          </a:extLst>
        </xdr:cNvPr>
        <xdr:cNvPicPr>
          <a:picLocks noChangeAspect="1"/>
        </xdr:cNvPicPr>
      </xdr:nvPicPr>
      <xdr:blipFill>
        <a:blip xmlns:r="http://schemas.openxmlformats.org/officeDocument/2006/relationships" r:embed="rId2"/>
        <a:stretch>
          <a:fillRect/>
        </a:stretch>
      </xdr:blipFill>
      <xdr:spPr>
        <a:xfrm>
          <a:off x="6533173" y="219808"/>
          <a:ext cx="1207238" cy="549831"/>
        </a:xfrm>
        <a:prstGeom prst="rect">
          <a:avLst/>
        </a:prstGeom>
      </xdr:spPr>
    </xdr:pic>
    <xdr:clientData/>
  </xdr:twoCellAnchor>
</xdr:wsDr>
</file>

<file path=xl/drawings/drawing8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13665" name="Object 1" hidden="1">
              <a:extLst>
                <a:ext uri="{63B3BB69-23CF-44E3-9099-C40C66FF867C}">
                  <a14:compatExt spid="_x0000_s113665"/>
                </a:ext>
              </a:extLst>
            </xdr:cNvPr>
            <xdr:cNvSpPr/>
          </xdr:nvSpPr>
          <xdr:spPr>
            <a:xfrm>
              <a:off x="0" y="0"/>
              <a:ext cx="0" cy="0"/>
            </a:xfrm>
            <a:prstGeom prst="rect">
              <a:avLst/>
            </a:prstGeom>
          </xdr:spPr>
        </xdr:sp>
        <xdr:clientData/>
      </xdr:twoCellAnchor>
    </mc:Choice>
    <mc:Fallback/>
  </mc:AlternateContent>
  <xdr:twoCellAnchor editAs="oneCell">
    <xdr:from>
      <xdr:col>2</xdr:col>
      <xdr:colOff>125330</xdr:colOff>
      <xdr:row>1</xdr:row>
      <xdr:rowOff>146538</xdr:rowOff>
    </xdr:from>
    <xdr:to>
      <xdr:col>3</xdr:col>
      <xdr:colOff>606217</xdr:colOff>
      <xdr:row>5</xdr:row>
      <xdr:rowOff>12471</xdr:rowOff>
    </xdr:to>
    <xdr:pic>
      <xdr:nvPicPr>
        <xdr:cNvPr id="4" name="3 Imagen">
          <a:hlinkClick xmlns:r="http://schemas.openxmlformats.org/officeDocument/2006/relationships" r:id="rId1"/>
          <a:extLst>
            <a:ext uri="{FF2B5EF4-FFF2-40B4-BE49-F238E27FC236}">
              <a16:creationId xmlns="" xmlns:a16="http://schemas.microsoft.com/office/drawing/2014/main" id="{00000000-0008-0000-5800-000004000000}"/>
            </a:ext>
          </a:extLst>
        </xdr:cNvPr>
        <xdr:cNvPicPr>
          <a:picLocks noChangeAspect="1"/>
        </xdr:cNvPicPr>
      </xdr:nvPicPr>
      <xdr:blipFill>
        <a:blip xmlns:r="http://schemas.openxmlformats.org/officeDocument/2006/relationships" r:embed="rId2"/>
        <a:stretch>
          <a:fillRect/>
        </a:stretch>
      </xdr:blipFill>
      <xdr:spPr>
        <a:xfrm>
          <a:off x="1688407" y="341923"/>
          <a:ext cx="1238002" cy="647471"/>
        </a:xfrm>
        <a:prstGeom prst="rect">
          <a:avLst/>
        </a:prstGeom>
      </xdr:spPr>
    </xdr:pic>
    <xdr:clientData/>
  </xdr:twoCellAnchor>
  <xdr:twoCellAnchor editAs="oneCell">
    <xdr:from>
      <xdr:col>8</xdr:col>
      <xdr:colOff>439615</xdr:colOff>
      <xdr:row>1</xdr:row>
      <xdr:rowOff>24423</xdr:rowOff>
    </xdr:from>
    <xdr:to>
      <xdr:col>9</xdr:col>
      <xdr:colOff>804257</xdr:colOff>
      <xdr:row>3</xdr:row>
      <xdr:rowOff>183485</xdr:rowOff>
    </xdr:to>
    <xdr:pic>
      <xdr:nvPicPr>
        <xdr:cNvPr id="5" name="Imagen 4">
          <a:extLst>
            <a:ext uri="{FF2B5EF4-FFF2-40B4-BE49-F238E27FC236}">
              <a16:creationId xmlns="" xmlns:a16="http://schemas.microsoft.com/office/drawing/2014/main" id="{00000000-0008-0000-5800-000005000000}"/>
            </a:ext>
          </a:extLst>
        </xdr:cNvPr>
        <xdr:cNvPicPr>
          <a:picLocks noChangeAspect="1"/>
        </xdr:cNvPicPr>
      </xdr:nvPicPr>
      <xdr:blipFill>
        <a:blip xmlns:r="http://schemas.openxmlformats.org/officeDocument/2006/relationships" r:embed="rId3"/>
        <a:stretch>
          <a:fillRect/>
        </a:stretch>
      </xdr:blipFill>
      <xdr:spPr>
        <a:xfrm>
          <a:off x="6545384" y="219808"/>
          <a:ext cx="1207238" cy="549831"/>
        </a:xfrm>
        <a:prstGeom prst="rect">
          <a:avLst/>
        </a:prstGeom>
      </xdr:spPr>
    </xdr:pic>
    <xdr:clientData/>
  </xdr:twoCellAnchor>
</xdr:wsDr>
</file>

<file path=xl/drawings/drawing9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15713" name="Object 1" hidden="1">
              <a:extLst>
                <a:ext uri="{63B3BB69-23CF-44E3-9099-C40C66FF867C}">
                  <a14:compatExt spid="_x0000_s115713"/>
                </a:ext>
              </a:extLst>
            </xdr:cNvPr>
            <xdr:cNvSpPr/>
          </xdr:nvSpPr>
          <xdr:spPr>
            <a:xfrm>
              <a:off x="0" y="0"/>
              <a:ext cx="0" cy="0"/>
            </a:xfrm>
            <a:prstGeom prst="rect">
              <a:avLst/>
            </a:prstGeom>
          </xdr:spPr>
        </xdr:sp>
        <xdr:clientData/>
      </xdr:twoCellAnchor>
    </mc:Choice>
    <mc:Fallback/>
  </mc:AlternateContent>
  <xdr:twoCellAnchor>
    <xdr:from>
      <xdr:col>2</xdr:col>
      <xdr:colOff>100263</xdr:colOff>
      <xdr:row>2</xdr:row>
      <xdr:rowOff>12532</xdr:rowOff>
    </xdr:from>
    <xdr:to>
      <xdr:col>3</xdr:col>
      <xdr:colOff>545432</xdr:colOff>
      <xdr:row>5</xdr:row>
      <xdr:rowOff>30078</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5900-000004000000}"/>
            </a:ext>
          </a:extLst>
        </xdr:cNvPr>
        <xdr:cNvSpPr/>
      </xdr:nvSpPr>
      <xdr:spPr>
        <a:xfrm>
          <a:off x="1579145" y="413585"/>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427403</xdr:colOff>
      <xdr:row>1</xdr:row>
      <xdr:rowOff>36634</xdr:rowOff>
    </xdr:from>
    <xdr:to>
      <xdr:col>9</xdr:col>
      <xdr:colOff>792045</xdr:colOff>
      <xdr:row>4</xdr:row>
      <xdr:rowOff>312</xdr:rowOff>
    </xdr:to>
    <xdr:pic>
      <xdr:nvPicPr>
        <xdr:cNvPr id="5" name="Imagen 4">
          <a:extLst>
            <a:ext uri="{FF2B5EF4-FFF2-40B4-BE49-F238E27FC236}">
              <a16:creationId xmlns="" xmlns:a16="http://schemas.microsoft.com/office/drawing/2014/main" id="{00000000-0008-0000-5900-000005000000}"/>
            </a:ext>
          </a:extLst>
        </xdr:cNvPr>
        <xdr:cNvPicPr>
          <a:picLocks noChangeAspect="1"/>
        </xdr:cNvPicPr>
      </xdr:nvPicPr>
      <xdr:blipFill>
        <a:blip xmlns:r="http://schemas.openxmlformats.org/officeDocument/2006/relationships" r:embed="rId2"/>
        <a:stretch>
          <a:fillRect/>
        </a:stretch>
      </xdr:blipFill>
      <xdr:spPr>
        <a:xfrm>
          <a:off x="6545384" y="232019"/>
          <a:ext cx="1207238" cy="549831"/>
        </a:xfrm>
        <a:prstGeom prst="rect">
          <a:avLst/>
        </a:prstGeom>
      </xdr:spPr>
    </xdr:pic>
    <xdr:clientData/>
  </xdr:twoCellAnchor>
</xdr:wsDr>
</file>

<file path=xl/drawings/drawing9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16737" name="Object 1" hidden="1">
              <a:extLst>
                <a:ext uri="{63B3BB69-23CF-44E3-9099-C40C66FF867C}">
                  <a14:compatExt spid="_x0000_s116737"/>
                </a:ext>
              </a:extLst>
            </xdr:cNvPr>
            <xdr:cNvSpPr/>
          </xdr:nvSpPr>
          <xdr:spPr>
            <a:xfrm>
              <a:off x="0" y="0"/>
              <a:ext cx="0" cy="0"/>
            </a:xfrm>
            <a:prstGeom prst="rect">
              <a:avLst/>
            </a:prstGeom>
          </xdr:spPr>
        </xdr:sp>
        <xdr:clientData/>
      </xdr:twoCellAnchor>
    </mc:Choice>
    <mc:Fallback/>
  </mc:AlternateContent>
  <xdr:twoCellAnchor>
    <xdr:from>
      <xdr:col>2</xdr:col>
      <xdr:colOff>100263</xdr:colOff>
      <xdr:row>1</xdr:row>
      <xdr:rowOff>187993</xdr:rowOff>
    </xdr:from>
    <xdr:to>
      <xdr:col>3</xdr:col>
      <xdr:colOff>545432</xdr:colOff>
      <xdr:row>5</xdr:row>
      <xdr:rowOff>5012</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5A00-000004000000}"/>
            </a:ext>
          </a:extLst>
        </xdr:cNvPr>
        <xdr:cNvSpPr/>
      </xdr:nvSpPr>
      <xdr:spPr>
        <a:xfrm>
          <a:off x="1579145" y="388519"/>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427404</xdr:colOff>
      <xdr:row>1</xdr:row>
      <xdr:rowOff>48846</xdr:rowOff>
    </xdr:from>
    <xdr:to>
      <xdr:col>9</xdr:col>
      <xdr:colOff>792046</xdr:colOff>
      <xdr:row>4</xdr:row>
      <xdr:rowOff>12524</xdr:rowOff>
    </xdr:to>
    <xdr:pic>
      <xdr:nvPicPr>
        <xdr:cNvPr id="5" name="Imagen 4">
          <a:extLst>
            <a:ext uri="{FF2B5EF4-FFF2-40B4-BE49-F238E27FC236}">
              <a16:creationId xmlns="" xmlns:a16="http://schemas.microsoft.com/office/drawing/2014/main" id="{00000000-0008-0000-5A00-000005000000}"/>
            </a:ext>
          </a:extLst>
        </xdr:cNvPr>
        <xdr:cNvPicPr>
          <a:picLocks noChangeAspect="1"/>
        </xdr:cNvPicPr>
      </xdr:nvPicPr>
      <xdr:blipFill>
        <a:blip xmlns:r="http://schemas.openxmlformats.org/officeDocument/2006/relationships" r:embed="rId2"/>
        <a:stretch>
          <a:fillRect/>
        </a:stretch>
      </xdr:blipFill>
      <xdr:spPr>
        <a:xfrm>
          <a:off x="6545385" y="244231"/>
          <a:ext cx="1207238" cy="549831"/>
        </a:xfrm>
        <a:prstGeom prst="rect">
          <a:avLst/>
        </a:prstGeom>
      </xdr:spPr>
    </xdr:pic>
    <xdr:clientData/>
  </xdr:twoCellAnchor>
</xdr:wsDr>
</file>

<file path=xl/drawings/drawing9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17761" name="Object 1" hidden="1">
              <a:extLst>
                <a:ext uri="{63B3BB69-23CF-44E3-9099-C40C66FF867C}">
                  <a14:compatExt spid="_x0000_s117761"/>
                </a:ext>
              </a:extLst>
            </xdr:cNvPr>
            <xdr:cNvSpPr/>
          </xdr:nvSpPr>
          <xdr:spPr>
            <a:xfrm>
              <a:off x="0" y="0"/>
              <a:ext cx="0" cy="0"/>
            </a:xfrm>
            <a:prstGeom prst="rect">
              <a:avLst/>
            </a:prstGeom>
          </xdr:spPr>
        </xdr:sp>
        <xdr:clientData/>
      </xdr:twoCellAnchor>
    </mc:Choice>
    <mc:Fallback/>
  </mc:AlternateContent>
  <xdr:twoCellAnchor>
    <xdr:from>
      <xdr:col>2</xdr:col>
      <xdr:colOff>162928</xdr:colOff>
      <xdr:row>1</xdr:row>
      <xdr:rowOff>150395</xdr:rowOff>
    </xdr:from>
    <xdr:to>
      <xdr:col>3</xdr:col>
      <xdr:colOff>608097</xdr:colOff>
      <xdr:row>4</xdr:row>
      <xdr:rowOff>167941</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5B00-000004000000}"/>
            </a:ext>
          </a:extLst>
        </xdr:cNvPr>
        <xdr:cNvSpPr/>
      </xdr:nvSpPr>
      <xdr:spPr>
        <a:xfrm>
          <a:off x="1641810" y="350921"/>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439615</xdr:colOff>
      <xdr:row>1</xdr:row>
      <xdr:rowOff>36635</xdr:rowOff>
    </xdr:from>
    <xdr:to>
      <xdr:col>9</xdr:col>
      <xdr:colOff>804257</xdr:colOff>
      <xdr:row>4</xdr:row>
      <xdr:rowOff>313</xdr:rowOff>
    </xdr:to>
    <xdr:pic>
      <xdr:nvPicPr>
        <xdr:cNvPr id="5" name="Imagen 4">
          <a:extLst>
            <a:ext uri="{FF2B5EF4-FFF2-40B4-BE49-F238E27FC236}">
              <a16:creationId xmlns="" xmlns:a16="http://schemas.microsoft.com/office/drawing/2014/main" id="{00000000-0008-0000-5B00-000005000000}"/>
            </a:ext>
          </a:extLst>
        </xdr:cNvPr>
        <xdr:cNvPicPr>
          <a:picLocks noChangeAspect="1"/>
        </xdr:cNvPicPr>
      </xdr:nvPicPr>
      <xdr:blipFill>
        <a:blip xmlns:r="http://schemas.openxmlformats.org/officeDocument/2006/relationships" r:embed="rId2"/>
        <a:stretch>
          <a:fillRect/>
        </a:stretch>
      </xdr:blipFill>
      <xdr:spPr>
        <a:xfrm>
          <a:off x="6557596" y="232020"/>
          <a:ext cx="1207238" cy="549831"/>
        </a:xfrm>
        <a:prstGeom prst="rect">
          <a:avLst/>
        </a:prstGeom>
      </xdr:spPr>
    </xdr:pic>
    <xdr:clientData/>
  </xdr:twoCellAnchor>
</xdr:wsDr>
</file>

<file path=xl/drawings/drawing9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18785" name="Object 1" hidden="1">
              <a:extLst>
                <a:ext uri="{63B3BB69-23CF-44E3-9099-C40C66FF867C}">
                  <a14:compatExt spid="_x0000_s118785"/>
                </a:ext>
              </a:extLst>
            </xdr:cNvPr>
            <xdr:cNvSpPr/>
          </xdr:nvSpPr>
          <xdr:spPr>
            <a:xfrm>
              <a:off x="0" y="0"/>
              <a:ext cx="0" cy="0"/>
            </a:xfrm>
            <a:prstGeom prst="rect">
              <a:avLst/>
            </a:prstGeom>
          </xdr:spPr>
        </xdr:sp>
        <xdr:clientData/>
      </xdr:twoCellAnchor>
    </mc:Choice>
    <mc:Fallback/>
  </mc:AlternateContent>
  <xdr:twoCellAnchor>
    <xdr:from>
      <xdr:col>2</xdr:col>
      <xdr:colOff>100263</xdr:colOff>
      <xdr:row>1</xdr:row>
      <xdr:rowOff>137862</xdr:rowOff>
    </xdr:from>
    <xdr:to>
      <xdr:col>3</xdr:col>
      <xdr:colOff>545432</xdr:colOff>
      <xdr:row>4</xdr:row>
      <xdr:rowOff>155408</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5C00-000004000000}"/>
            </a:ext>
          </a:extLst>
        </xdr:cNvPr>
        <xdr:cNvSpPr/>
      </xdr:nvSpPr>
      <xdr:spPr>
        <a:xfrm>
          <a:off x="1579145" y="338388"/>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427403</xdr:colOff>
      <xdr:row>1</xdr:row>
      <xdr:rowOff>36635</xdr:rowOff>
    </xdr:from>
    <xdr:to>
      <xdr:col>9</xdr:col>
      <xdr:colOff>792045</xdr:colOff>
      <xdr:row>4</xdr:row>
      <xdr:rowOff>313</xdr:rowOff>
    </xdr:to>
    <xdr:pic>
      <xdr:nvPicPr>
        <xdr:cNvPr id="5" name="Imagen 4">
          <a:extLst>
            <a:ext uri="{FF2B5EF4-FFF2-40B4-BE49-F238E27FC236}">
              <a16:creationId xmlns="" xmlns:a16="http://schemas.microsoft.com/office/drawing/2014/main" id="{00000000-0008-0000-5C00-000005000000}"/>
            </a:ext>
          </a:extLst>
        </xdr:cNvPr>
        <xdr:cNvPicPr>
          <a:picLocks noChangeAspect="1"/>
        </xdr:cNvPicPr>
      </xdr:nvPicPr>
      <xdr:blipFill>
        <a:blip xmlns:r="http://schemas.openxmlformats.org/officeDocument/2006/relationships" r:embed="rId2"/>
        <a:stretch>
          <a:fillRect/>
        </a:stretch>
      </xdr:blipFill>
      <xdr:spPr>
        <a:xfrm>
          <a:off x="6545384" y="232020"/>
          <a:ext cx="1207238" cy="549831"/>
        </a:xfrm>
        <a:prstGeom prst="rect">
          <a:avLst/>
        </a:prstGeom>
      </xdr:spPr>
    </xdr:pic>
    <xdr:clientData/>
  </xdr:twoCellAnchor>
</xdr:wsDr>
</file>

<file path=xl/drawings/drawing9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19809" name="Object 1" hidden="1">
              <a:extLst>
                <a:ext uri="{63B3BB69-23CF-44E3-9099-C40C66FF867C}">
                  <a14:compatExt spid="_x0000_s119809"/>
                </a:ext>
              </a:extLst>
            </xdr:cNvPr>
            <xdr:cNvSpPr/>
          </xdr:nvSpPr>
          <xdr:spPr>
            <a:xfrm>
              <a:off x="0" y="0"/>
              <a:ext cx="0" cy="0"/>
            </a:xfrm>
            <a:prstGeom prst="rect">
              <a:avLst/>
            </a:prstGeom>
          </xdr:spPr>
        </xdr:sp>
        <xdr:clientData/>
      </xdr:twoCellAnchor>
    </mc:Choice>
    <mc:Fallback/>
  </mc:AlternateContent>
  <xdr:twoCellAnchor>
    <xdr:from>
      <xdr:col>2</xdr:col>
      <xdr:colOff>125328</xdr:colOff>
      <xdr:row>1</xdr:row>
      <xdr:rowOff>112796</xdr:rowOff>
    </xdr:from>
    <xdr:to>
      <xdr:col>3</xdr:col>
      <xdr:colOff>570497</xdr:colOff>
      <xdr:row>4</xdr:row>
      <xdr:rowOff>130342</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5D00-000004000000}"/>
            </a:ext>
          </a:extLst>
        </xdr:cNvPr>
        <xdr:cNvSpPr/>
      </xdr:nvSpPr>
      <xdr:spPr>
        <a:xfrm>
          <a:off x="1604210" y="313322"/>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415192</xdr:colOff>
      <xdr:row>1</xdr:row>
      <xdr:rowOff>36634</xdr:rowOff>
    </xdr:from>
    <xdr:to>
      <xdr:col>9</xdr:col>
      <xdr:colOff>779834</xdr:colOff>
      <xdr:row>4</xdr:row>
      <xdr:rowOff>312</xdr:rowOff>
    </xdr:to>
    <xdr:pic>
      <xdr:nvPicPr>
        <xdr:cNvPr id="5" name="Imagen 4">
          <a:extLst>
            <a:ext uri="{FF2B5EF4-FFF2-40B4-BE49-F238E27FC236}">
              <a16:creationId xmlns="" xmlns:a16="http://schemas.microsoft.com/office/drawing/2014/main" id="{00000000-0008-0000-5D00-000005000000}"/>
            </a:ext>
          </a:extLst>
        </xdr:cNvPr>
        <xdr:cNvPicPr>
          <a:picLocks noChangeAspect="1"/>
        </xdr:cNvPicPr>
      </xdr:nvPicPr>
      <xdr:blipFill>
        <a:blip xmlns:r="http://schemas.openxmlformats.org/officeDocument/2006/relationships" r:embed="rId2"/>
        <a:stretch>
          <a:fillRect/>
        </a:stretch>
      </xdr:blipFill>
      <xdr:spPr>
        <a:xfrm>
          <a:off x="6533173" y="232019"/>
          <a:ext cx="1207238" cy="549831"/>
        </a:xfrm>
        <a:prstGeom prst="rect">
          <a:avLst/>
        </a:prstGeom>
      </xdr:spPr>
    </xdr:pic>
    <xdr:clientData/>
  </xdr:twoCellAnchor>
</xdr:wsDr>
</file>

<file path=xl/drawings/drawing9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20833" name="Object 1" hidden="1">
              <a:extLst>
                <a:ext uri="{63B3BB69-23CF-44E3-9099-C40C66FF867C}">
                  <a14:compatExt spid="_x0000_s120833"/>
                </a:ext>
              </a:extLst>
            </xdr:cNvPr>
            <xdr:cNvSpPr/>
          </xdr:nvSpPr>
          <xdr:spPr>
            <a:xfrm>
              <a:off x="0" y="0"/>
              <a:ext cx="0" cy="0"/>
            </a:xfrm>
            <a:prstGeom prst="rect">
              <a:avLst/>
            </a:prstGeom>
          </xdr:spPr>
        </xdr:sp>
        <xdr:clientData/>
      </xdr:twoCellAnchor>
    </mc:Choice>
    <mc:Fallback/>
  </mc:AlternateContent>
  <xdr:twoCellAnchor>
    <xdr:from>
      <xdr:col>2</xdr:col>
      <xdr:colOff>200526</xdr:colOff>
      <xdr:row>1</xdr:row>
      <xdr:rowOff>137862</xdr:rowOff>
    </xdr:from>
    <xdr:to>
      <xdr:col>3</xdr:col>
      <xdr:colOff>645695</xdr:colOff>
      <xdr:row>4</xdr:row>
      <xdr:rowOff>155408</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5E00-000004000000}"/>
            </a:ext>
          </a:extLst>
        </xdr:cNvPr>
        <xdr:cNvSpPr/>
      </xdr:nvSpPr>
      <xdr:spPr>
        <a:xfrm>
          <a:off x="1679408" y="338388"/>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439615</xdr:colOff>
      <xdr:row>1</xdr:row>
      <xdr:rowOff>61057</xdr:rowOff>
    </xdr:from>
    <xdr:to>
      <xdr:col>9</xdr:col>
      <xdr:colOff>804257</xdr:colOff>
      <xdr:row>4</xdr:row>
      <xdr:rowOff>24735</xdr:rowOff>
    </xdr:to>
    <xdr:pic>
      <xdr:nvPicPr>
        <xdr:cNvPr id="5" name="Imagen 4">
          <a:extLst>
            <a:ext uri="{FF2B5EF4-FFF2-40B4-BE49-F238E27FC236}">
              <a16:creationId xmlns="" xmlns:a16="http://schemas.microsoft.com/office/drawing/2014/main" id="{00000000-0008-0000-5E00-000005000000}"/>
            </a:ext>
          </a:extLst>
        </xdr:cNvPr>
        <xdr:cNvPicPr>
          <a:picLocks noChangeAspect="1"/>
        </xdr:cNvPicPr>
      </xdr:nvPicPr>
      <xdr:blipFill>
        <a:blip xmlns:r="http://schemas.openxmlformats.org/officeDocument/2006/relationships" r:embed="rId2"/>
        <a:stretch>
          <a:fillRect/>
        </a:stretch>
      </xdr:blipFill>
      <xdr:spPr>
        <a:xfrm>
          <a:off x="6557596" y="256442"/>
          <a:ext cx="1207238" cy="549831"/>
        </a:xfrm>
        <a:prstGeom prst="rect">
          <a:avLst/>
        </a:prstGeom>
      </xdr:spPr>
    </xdr:pic>
    <xdr:clientData/>
  </xdr:twoCellAnchor>
</xdr:wsDr>
</file>

<file path=xl/drawings/drawing9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21857" name="Object 1" hidden="1">
              <a:extLst>
                <a:ext uri="{63B3BB69-23CF-44E3-9099-C40C66FF867C}">
                  <a14:compatExt spid="_x0000_s121857"/>
                </a:ext>
              </a:extLst>
            </xdr:cNvPr>
            <xdr:cNvSpPr/>
          </xdr:nvSpPr>
          <xdr:spPr>
            <a:xfrm>
              <a:off x="0" y="0"/>
              <a:ext cx="0" cy="0"/>
            </a:xfrm>
            <a:prstGeom prst="rect">
              <a:avLst/>
            </a:prstGeom>
          </xdr:spPr>
        </xdr:sp>
        <xdr:clientData/>
      </xdr:twoCellAnchor>
    </mc:Choice>
    <mc:Fallback/>
  </mc:AlternateContent>
  <xdr:twoCellAnchor>
    <xdr:from>
      <xdr:col>2</xdr:col>
      <xdr:colOff>162928</xdr:colOff>
      <xdr:row>1</xdr:row>
      <xdr:rowOff>137862</xdr:rowOff>
    </xdr:from>
    <xdr:to>
      <xdr:col>3</xdr:col>
      <xdr:colOff>608097</xdr:colOff>
      <xdr:row>4</xdr:row>
      <xdr:rowOff>155408</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5F00-000004000000}"/>
            </a:ext>
          </a:extLst>
        </xdr:cNvPr>
        <xdr:cNvSpPr/>
      </xdr:nvSpPr>
      <xdr:spPr>
        <a:xfrm>
          <a:off x="1641810" y="338388"/>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402981</xdr:colOff>
      <xdr:row>1</xdr:row>
      <xdr:rowOff>36634</xdr:rowOff>
    </xdr:from>
    <xdr:to>
      <xdr:col>9</xdr:col>
      <xdr:colOff>767623</xdr:colOff>
      <xdr:row>4</xdr:row>
      <xdr:rowOff>312</xdr:rowOff>
    </xdr:to>
    <xdr:pic>
      <xdr:nvPicPr>
        <xdr:cNvPr id="5" name="Imagen 4">
          <a:extLst>
            <a:ext uri="{FF2B5EF4-FFF2-40B4-BE49-F238E27FC236}">
              <a16:creationId xmlns="" xmlns:a16="http://schemas.microsoft.com/office/drawing/2014/main" id="{00000000-0008-0000-5F00-000005000000}"/>
            </a:ext>
          </a:extLst>
        </xdr:cNvPr>
        <xdr:cNvPicPr>
          <a:picLocks noChangeAspect="1"/>
        </xdr:cNvPicPr>
      </xdr:nvPicPr>
      <xdr:blipFill>
        <a:blip xmlns:r="http://schemas.openxmlformats.org/officeDocument/2006/relationships" r:embed="rId2"/>
        <a:stretch>
          <a:fillRect/>
        </a:stretch>
      </xdr:blipFill>
      <xdr:spPr>
        <a:xfrm>
          <a:off x="6520962" y="232019"/>
          <a:ext cx="1207238" cy="549831"/>
        </a:xfrm>
        <a:prstGeom prst="rect">
          <a:avLst/>
        </a:prstGeom>
      </xdr:spPr>
    </xdr:pic>
    <xdr:clientData/>
  </xdr:twoCellAnchor>
</xdr:wsDr>
</file>

<file path=xl/drawings/drawing9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24929" name="Object 1" hidden="1">
              <a:extLst>
                <a:ext uri="{63B3BB69-23CF-44E3-9099-C40C66FF867C}">
                  <a14:compatExt spid="_x0000_s124929"/>
                </a:ext>
              </a:extLst>
            </xdr:cNvPr>
            <xdr:cNvSpPr/>
          </xdr:nvSpPr>
          <xdr:spPr>
            <a:xfrm>
              <a:off x="0" y="0"/>
              <a:ext cx="0" cy="0"/>
            </a:xfrm>
            <a:prstGeom prst="rect">
              <a:avLst/>
            </a:prstGeom>
          </xdr:spPr>
        </xdr:sp>
        <xdr:clientData/>
      </xdr:twoCellAnchor>
    </mc:Choice>
    <mc:Fallback/>
  </mc:AlternateContent>
  <xdr:twoCellAnchor>
    <xdr:from>
      <xdr:col>2</xdr:col>
      <xdr:colOff>150395</xdr:colOff>
      <xdr:row>1</xdr:row>
      <xdr:rowOff>87730</xdr:rowOff>
    </xdr:from>
    <xdr:to>
      <xdr:col>3</xdr:col>
      <xdr:colOff>595564</xdr:colOff>
      <xdr:row>4</xdr:row>
      <xdr:rowOff>105276</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6000-000004000000}"/>
            </a:ext>
          </a:extLst>
        </xdr:cNvPr>
        <xdr:cNvSpPr/>
      </xdr:nvSpPr>
      <xdr:spPr>
        <a:xfrm>
          <a:off x="1629277" y="288256"/>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402981</xdr:colOff>
      <xdr:row>1</xdr:row>
      <xdr:rowOff>36634</xdr:rowOff>
    </xdr:from>
    <xdr:to>
      <xdr:col>9</xdr:col>
      <xdr:colOff>767623</xdr:colOff>
      <xdr:row>4</xdr:row>
      <xdr:rowOff>312</xdr:rowOff>
    </xdr:to>
    <xdr:pic>
      <xdr:nvPicPr>
        <xdr:cNvPr id="5" name="Imagen 4">
          <a:extLst>
            <a:ext uri="{FF2B5EF4-FFF2-40B4-BE49-F238E27FC236}">
              <a16:creationId xmlns="" xmlns:a16="http://schemas.microsoft.com/office/drawing/2014/main" id="{00000000-0008-0000-6000-000005000000}"/>
            </a:ext>
          </a:extLst>
        </xdr:cNvPr>
        <xdr:cNvPicPr>
          <a:picLocks noChangeAspect="1"/>
        </xdr:cNvPicPr>
      </xdr:nvPicPr>
      <xdr:blipFill>
        <a:blip xmlns:r="http://schemas.openxmlformats.org/officeDocument/2006/relationships" r:embed="rId2"/>
        <a:stretch>
          <a:fillRect/>
        </a:stretch>
      </xdr:blipFill>
      <xdr:spPr>
        <a:xfrm>
          <a:off x="6520962" y="232019"/>
          <a:ext cx="1207238" cy="549831"/>
        </a:xfrm>
        <a:prstGeom prst="rect">
          <a:avLst/>
        </a:prstGeom>
      </xdr:spPr>
    </xdr:pic>
    <xdr:clientData/>
  </xdr:twoCellAnchor>
</xdr:wsDr>
</file>

<file path=xl/drawings/drawing9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26977" name="Object 1" hidden="1">
              <a:extLst>
                <a:ext uri="{63B3BB69-23CF-44E3-9099-C40C66FF867C}">
                  <a14:compatExt spid="_x0000_s126977"/>
                </a:ext>
              </a:extLst>
            </xdr:cNvPr>
            <xdr:cNvSpPr/>
          </xdr:nvSpPr>
          <xdr:spPr>
            <a:xfrm>
              <a:off x="0" y="0"/>
              <a:ext cx="0" cy="0"/>
            </a:xfrm>
            <a:prstGeom prst="rect">
              <a:avLst/>
            </a:prstGeom>
          </xdr:spPr>
        </xdr:sp>
        <xdr:clientData/>
      </xdr:twoCellAnchor>
    </mc:Choice>
    <mc:Fallback/>
  </mc:AlternateContent>
  <xdr:twoCellAnchor>
    <xdr:from>
      <xdr:col>2</xdr:col>
      <xdr:colOff>100263</xdr:colOff>
      <xdr:row>1</xdr:row>
      <xdr:rowOff>137862</xdr:rowOff>
    </xdr:from>
    <xdr:to>
      <xdr:col>3</xdr:col>
      <xdr:colOff>545432</xdr:colOff>
      <xdr:row>4</xdr:row>
      <xdr:rowOff>155408</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6100-000004000000}"/>
            </a:ext>
          </a:extLst>
        </xdr:cNvPr>
        <xdr:cNvSpPr/>
      </xdr:nvSpPr>
      <xdr:spPr>
        <a:xfrm>
          <a:off x="1579145" y="338388"/>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390769</xdr:colOff>
      <xdr:row>1</xdr:row>
      <xdr:rowOff>48846</xdr:rowOff>
    </xdr:from>
    <xdr:to>
      <xdr:col>9</xdr:col>
      <xdr:colOff>755411</xdr:colOff>
      <xdr:row>4</xdr:row>
      <xdr:rowOff>12524</xdr:rowOff>
    </xdr:to>
    <xdr:pic>
      <xdr:nvPicPr>
        <xdr:cNvPr id="5" name="Imagen 4">
          <a:extLst>
            <a:ext uri="{FF2B5EF4-FFF2-40B4-BE49-F238E27FC236}">
              <a16:creationId xmlns="" xmlns:a16="http://schemas.microsoft.com/office/drawing/2014/main" id="{00000000-0008-0000-6100-000005000000}"/>
            </a:ext>
          </a:extLst>
        </xdr:cNvPr>
        <xdr:cNvPicPr>
          <a:picLocks noChangeAspect="1"/>
        </xdr:cNvPicPr>
      </xdr:nvPicPr>
      <xdr:blipFill>
        <a:blip xmlns:r="http://schemas.openxmlformats.org/officeDocument/2006/relationships" r:embed="rId2"/>
        <a:stretch>
          <a:fillRect/>
        </a:stretch>
      </xdr:blipFill>
      <xdr:spPr>
        <a:xfrm>
          <a:off x="6508750" y="244231"/>
          <a:ext cx="1207238" cy="549831"/>
        </a:xfrm>
        <a:prstGeom prst="rect">
          <a:avLst/>
        </a:prstGeom>
      </xdr:spPr>
    </xdr:pic>
    <xdr:clientData/>
  </xdr:twoCellAnchor>
</xdr:wsDr>
</file>

<file path=xl/drawings/drawing9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28001" name="Object 1" hidden="1">
              <a:extLst>
                <a:ext uri="{63B3BB69-23CF-44E3-9099-C40C66FF867C}">
                  <a14:compatExt spid="_x0000_s128001"/>
                </a:ext>
              </a:extLst>
            </xdr:cNvPr>
            <xdr:cNvSpPr/>
          </xdr:nvSpPr>
          <xdr:spPr>
            <a:xfrm>
              <a:off x="0" y="0"/>
              <a:ext cx="0" cy="0"/>
            </a:xfrm>
            <a:prstGeom prst="rect">
              <a:avLst/>
            </a:prstGeom>
          </xdr:spPr>
        </xdr:sp>
        <xdr:clientData/>
      </xdr:twoCellAnchor>
    </mc:Choice>
    <mc:Fallback/>
  </mc:AlternateContent>
  <xdr:twoCellAnchor>
    <xdr:from>
      <xdr:col>2</xdr:col>
      <xdr:colOff>125329</xdr:colOff>
      <xdr:row>1</xdr:row>
      <xdr:rowOff>125329</xdr:rowOff>
    </xdr:from>
    <xdr:to>
      <xdr:col>3</xdr:col>
      <xdr:colOff>570498</xdr:colOff>
      <xdr:row>4</xdr:row>
      <xdr:rowOff>142875</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6200-000004000000}"/>
            </a:ext>
          </a:extLst>
        </xdr:cNvPr>
        <xdr:cNvSpPr/>
      </xdr:nvSpPr>
      <xdr:spPr>
        <a:xfrm>
          <a:off x="1604211" y="325855"/>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415192</xdr:colOff>
      <xdr:row>1</xdr:row>
      <xdr:rowOff>48846</xdr:rowOff>
    </xdr:from>
    <xdr:to>
      <xdr:col>9</xdr:col>
      <xdr:colOff>779834</xdr:colOff>
      <xdr:row>4</xdr:row>
      <xdr:rowOff>12524</xdr:rowOff>
    </xdr:to>
    <xdr:pic>
      <xdr:nvPicPr>
        <xdr:cNvPr id="5" name="Imagen 4">
          <a:extLst>
            <a:ext uri="{FF2B5EF4-FFF2-40B4-BE49-F238E27FC236}">
              <a16:creationId xmlns="" xmlns:a16="http://schemas.microsoft.com/office/drawing/2014/main" id="{00000000-0008-0000-6200-000005000000}"/>
            </a:ext>
          </a:extLst>
        </xdr:cNvPr>
        <xdr:cNvPicPr>
          <a:picLocks noChangeAspect="1"/>
        </xdr:cNvPicPr>
      </xdr:nvPicPr>
      <xdr:blipFill>
        <a:blip xmlns:r="http://schemas.openxmlformats.org/officeDocument/2006/relationships" r:embed="rId2"/>
        <a:stretch>
          <a:fillRect/>
        </a:stretch>
      </xdr:blipFill>
      <xdr:spPr>
        <a:xfrm>
          <a:off x="6533173" y="244231"/>
          <a:ext cx="1207238" cy="549831"/>
        </a:xfrm>
        <a:prstGeom prst="rect">
          <a:avLst/>
        </a:prstGeom>
      </xdr:spPr>
    </xdr:pic>
    <xdr:clientData/>
  </xdr:twoCellAnchor>
</xdr:wsDr>
</file>

<file path=xl/drawings/drawing10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29025" name="Object 1" hidden="1">
              <a:extLst>
                <a:ext uri="{63B3BB69-23CF-44E3-9099-C40C66FF867C}">
                  <a14:compatExt spid="_x0000_s129025"/>
                </a:ext>
              </a:extLst>
            </xdr:cNvPr>
            <xdr:cNvSpPr/>
          </xdr:nvSpPr>
          <xdr:spPr>
            <a:xfrm>
              <a:off x="0" y="0"/>
              <a:ext cx="0" cy="0"/>
            </a:xfrm>
            <a:prstGeom prst="rect">
              <a:avLst/>
            </a:prstGeom>
          </xdr:spPr>
        </xdr:sp>
        <xdr:clientData/>
      </xdr:twoCellAnchor>
    </mc:Choice>
    <mc:Fallback/>
  </mc:AlternateContent>
  <xdr:twoCellAnchor>
    <xdr:from>
      <xdr:col>2</xdr:col>
      <xdr:colOff>150395</xdr:colOff>
      <xdr:row>1</xdr:row>
      <xdr:rowOff>87731</xdr:rowOff>
    </xdr:from>
    <xdr:to>
      <xdr:col>3</xdr:col>
      <xdr:colOff>595564</xdr:colOff>
      <xdr:row>4</xdr:row>
      <xdr:rowOff>105277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6300-000004000000}"/>
            </a:ext>
          </a:extLst>
        </xdr:cNvPr>
        <xdr:cNvSpPr/>
      </xdr:nvSpPr>
      <xdr:spPr>
        <a:xfrm>
          <a:off x="1629277" y="288257"/>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415193</xdr:colOff>
      <xdr:row>1</xdr:row>
      <xdr:rowOff>48845</xdr:rowOff>
    </xdr:from>
    <xdr:to>
      <xdr:col>9</xdr:col>
      <xdr:colOff>779834</xdr:colOff>
      <xdr:row>4</xdr:row>
      <xdr:rowOff>12523</xdr:rowOff>
    </xdr:to>
    <xdr:pic>
      <xdr:nvPicPr>
        <xdr:cNvPr id="5" name="Imagen 4">
          <a:extLst>
            <a:ext uri="{FF2B5EF4-FFF2-40B4-BE49-F238E27FC236}">
              <a16:creationId xmlns="" xmlns:a16="http://schemas.microsoft.com/office/drawing/2014/main" id="{00000000-0008-0000-6300-000005000000}"/>
            </a:ext>
          </a:extLst>
        </xdr:cNvPr>
        <xdr:cNvPicPr>
          <a:picLocks noChangeAspect="1"/>
        </xdr:cNvPicPr>
      </xdr:nvPicPr>
      <xdr:blipFill>
        <a:blip xmlns:r="http://schemas.openxmlformats.org/officeDocument/2006/relationships" r:embed="rId2"/>
        <a:stretch>
          <a:fillRect/>
        </a:stretch>
      </xdr:blipFill>
      <xdr:spPr>
        <a:xfrm>
          <a:off x="6435481" y="244230"/>
          <a:ext cx="1207238" cy="549831"/>
        </a:xfrm>
        <a:prstGeom prst="rect">
          <a:avLst/>
        </a:prstGeom>
      </xdr:spPr>
    </xdr:pic>
    <xdr:clientData/>
  </xdr:twoCellAnchor>
</xdr:wsDr>
</file>

<file path=xl/drawings/drawing10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30049" name="Object 1" hidden="1">
              <a:extLst>
                <a:ext uri="{63B3BB69-23CF-44E3-9099-C40C66FF867C}">
                  <a14:compatExt spid="_x0000_s130049"/>
                </a:ext>
              </a:extLst>
            </xdr:cNvPr>
            <xdr:cNvSpPr/>
          </xdr:nvSpPr>
          <xdr:spPr>
            <a:xfrm>
              <a:off x="0" y="0"/>
              <a:ext cx="0" cy="0"/>
            </a:xfrm>
            <a:prstGeom prst="rect">
              <a:avLst/>
            </a:prstGeom>
          </xdr:spPr>
        </xdr:sp>
        <xdr:clientData/>
      </xdr:twoCellAnchor>
    </mc:Choice>
    <mc:Fallback/>
  </mc:AlternateContent>
  <xdr:twoCellAnchor>
    <xdr:from>
      <xdr:col>2</xdr:col>
      <xdr:colOff>87731</xdr:colOff>
      <xdr:row>1</xdr:row>
      <xdr:rowOff>150395</xdr:rowOff>
    </xdr:from>
    <xdr:to>
      <xdr:col>3</xdr:col>
      <xdr:colOff>532900</xdr:colOff>
      <xdr:row>4</xdr:row>
      <xdr:rowOff>167941</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6400-000004000000}"/>
            </a:ext>
          </a:extLst>
        </xdr:cNvPr>
        <xdr:cNvSpPr/>
      </xdr:nvSpPr>
      <xdr:spPr>
        <a:xfrm>
          <a:off x="1566613" y="350921"/>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415192</xdr:colOff>
      <xdr:row>1</xdr:row>
      <xdr:rowOff>36635</xdr:rowOff>
    </xdr:from>
    <xdr:to>
      <xdr:col>9</xdr:col>
      <xdr:colOff>779834</xdr:colOff>
      <xdr:row>4</xdr:row>
      <xdr:rowOff>313</xdr:rowOff>
    </xdr:to>
    <xdr:pic>
      <xdr:nvPicPr>
        <xdr:cNvPr id="5" name="Imagen 4">
          <a:extLst>
            <a:ext uri="{FF2B5EF4-FFF2-40B4-BE49-F238E27FC236}">
              <a16:creationId xmlns="" xmlns:a16="http://schemas.microsoft.com/office/drawing/2014/main" id="{00000000-0008-0000-6400-000005000000}"/>
            </a:ext>
          </a:extLst>
        </xdr:cNvPr>
        <xdr:cNvPicPr>
          <a:picLocks noChangeAspect="1"/>
        </xdr:cNvPicPr>
      </xdr:nvPicPr>
      <xdr:blipFill>
        <a:blip xmlns:r="http://schemas.openxmlformats.org/officeDocument/2006/relationships" r:embed="rId2"/>
        <a:stretch>
          <a:fillRect/>
        </a:stretch>
      </xdr:blipFill>
      <xdr:spPr>
        <a:xfrm>
          <a:off x="6533173" y="232020"/>
          <a:ext cx="1207238" cy="549831"/>
        </a:xfrm>
        <a:prstGeom prst="rect">
          <a:avLst/>
        </a:prstGeom>
      </xdr:spPr>
    </xdr:pic>
    <xdr:clientData/>
  </xdr:twoCellAnchor>
</xdr:wsDr>
</file>

<file path=xl/drawings/drawing10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31073" name="Object 1" hidden="1">
              <a:extLst>
                <a:ext uri="{63B3BB69-23CF-44E3-9099-C40C66FF867C}">
                  <a14:compatExt spid="_x0000_s131073"/>
                </a:ext>
              </a:extLst>
            </xdr:cNvPr>
            <xdr:cNvSpPr/>
          </xdr:nvSpPr>
          <xdr:spPr>
            <a:xfrm>
              <a:off x="0" y="0"/>
              <a:ext cx="0" cy="0"/>
            </a:xfrm>
            <a:prstGeom prst="rect">
              <a:avLst/>
            </a:prstGeom>
          </xdr:spPr>
        </xdr:sp>
        <xdr:clientData/>
      </xdr:twoCellAnchor>
    </mc:Choice>
    <mc:Fallback/>
  </mc:AlternateContent>
  <xdr:twoCellAnchor>
    <xdr:from>
      <xdr:col>2</xdr:col>
      <xdr:colOff>87730</xdr:colOff>
      <xdr:row>1</xdr:row>
      <xdr:rowOff>137862</xdr:rowOff>
    </xdr:from>
    <xdr:to>
      <xdr:col>3</xdr:col>
      <xdr:colOff>532899</xdr:colOff>
      <xdr:row>4</xdr:row>
      <xdr:rowOff>155408</xdr:rowOff>
    </xdr:to>
    <xdr:sp macro="" textlink="">
      <xdr:nvSpPr>
        <xdr:cNvPr id="5" name="4 Rectángulo redondeado">
          <a:hlinkClick xmlns:r="http://schemas.openxmlformats.org/officeDocument/2006/relationships" r:id="rId1"/>
          <a:extLst>
            <a:ext uri="{FF2B5EF4-FFF2-40B4-BE49-F238E27FC236}">
              <a16:creationId xmlns="" xmlns:a16="http://schemas.microsoft.com/office/drawing/2014/main" id="{00000000-0008-0000-6500-000005000000}"/>
            </a:ext>
          </a:extLst>
        </xdr:cNvPr>
        <xdr:cNvSpPr/>
      </xdr:nvSpPr>
      <xdr:spPr>
        <a:xfrm>
          <a:off x="1566612" y="338388"/>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427404</xdr:colOff>
      <xdr:row>1</xdr:row>
      <xdr:rowOff>48846</xdr:rowOff>
    </xdr:from>
    <xdr:to>
      <xdr:col>9</xdr:col>
      <xdr:colOff>792046</xdr:colOff>
      <xdr:row>4</xdr:row>
      <xdr:rowOff>12524</xdr:rowOff>
    </xdr:to>
    <xdr:pic>
      <xdr:nvPicPr>
        <xdr:cNvPr id="6" name="Imagen 5">
          <a:extLst>
            <a:ext uri="{FF2B5EF4-FFF2-40B4-BE49-F238E27FC236}">
              <a16:creationId xmlns="" xmlns:a16="http://schemas.microsoft.com/office/drawing/2014/main" id="{00000000-0008-0000-6500-000006000000}"/>
            </a:ext>
          </a:extLst>
        </xdr:cNvPr>
        <xdr:cNvPicPr>
          <a:picLocks noChangeAspect="1"/>
        </xdr:cNvPicPr>
      </xdr:nvPicPr>
      <xdr:blipFill>
        <a:blip xmlns:r="http://schemas.openxmlformats.org/officeDocument/2006/relationships" r:embed="rId2"/>
        <a:stretch>
          <a:fillRect/>
        </a:stretch>
      </xdr:blipFill>
      <xdr:spPr>
        <a:xfrm>
          <a:off x="6545385" y="244231"/>
          <a:ext cx="1207238" cy="549831"/>
        </a:xfrm>
        <a:prstGeom prst="rect">
          <a:avLst/>
        </a:prstGeom>
      </xdr:spPr>
    </xdr:pic>
    <xdr:clientData/>
  </xdr:twoCellAnchor>
</xdr:wsDr>
</file>

<file path=xl/drawings/drawing10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32097" name="Object 1" hidden="1">
              <a:extLst>
                <a:ext uri="{63B3BB69-23CF-44E3-9099-C40C66FF867C}">
                  <a14:compatExt spid="_x0000_s132097"/>
                </a:ext>
              </a:extLst>
            </xdr:cNvPr>
            <xdr:cNvSpPr/>
          </xdr:nvSpPr>
          <xdr:spPr>
            <a:xfrm>
              <a:off x="0" y="0"/>
              <a:ext cx="0" cy="0"/>
            </a:xfrm>
            <a:prstGeom prst="rect">
              <a:avLst/>
            </a:prstGeom>
          </xdr:spPr>
        </xdr:sp>
        <xdr:clientData/>
      </xdr:twoCellAnchor>
    </mc:Choice>
    <mc:Fallback/>
  </mc:AlternateContent>
  <xdr:twoCellAnchor>
    <xdr:from>
      <xdr:col>2</xdr:col>
      <xdr:colOff>175461</xdr:colOff>
      <xdr:row>1</xdr:row>
      <xdr:rowOff>62665</xdr:rowOff>
    </xdr:from>
    <xdr:to>
      <xdr:col>3</xdr:col>
      <xdr:colOff>620630</xdr:colOff>
      <xdr:row>4</xdr:row>
      <xdr:rowOff>80211</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6600-000004000000}"/>
            </a:ext>
          </a:extLst>
        </xdr:cNvPr>
        <xdr:cNvSpPr/>
      </xdr:nvSpPr>
      <xdr:spPr>
        <a:xfrm>
          <a:off x="1654343" y="263191"/>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402981</xdr:colOff>
      <xdr:row>1</xdr:row>
      <xdr:rowOff>48846</xdr:rowOff>
    </xdr:from>
    <xdr:to>
      <xdr:col>9</xdr:col>
      <xdr:colOff>767623</xdr:colOff>
      <xdr:row>4</xdr:row>
      <xdr:rowOff>12524</xdr:rowOff>
    </xdr:to>
    <xdr:pic>
      <xdr:nvPicPr>
        <xdr:cNvPr id="5" name="Imagen 4">
          <a:extLst>
            <a:ext uri="{FF2B5EF4-FFF2-40B4-BE49-F238E27FC236}">
              <a16:creationId xmlns="" xmlns:a16="http://schemas.microsoft.com/office/drawing/2014/main" id="{00000000-0008-0000-6600-000005000000}"/>
            </a:ext>
          </a:extLst>
        </xdr:cNvPr>
        <xdr:cNvPicPr>
          <a:picLocks noChangeAspect="1"/>
        </xdr:cNvPicPr>
      </xdr:nvPicPr>
      <xdr:blipFill>
        <a:blip xmlns:r="http://schemas.openxmlformats.org/officeDocument/2006/relationships" r:embed="rId2"/>
        <a:stretch>
          <a:fillRect/>
        </a:stretch>
      </xdr:blipFill>
      <xdr:spPr>
        <a:xfrm>
          <a:off x="6520962" y="244231"/>
          <a:ext cx="1207238" cy="549831"/>
        </a:xfrm>
        <a:prstGeom prst="rect">
          <a:avLst/>
        </a:prstGeom>
      </xdr:spPr>
    </xdr:pic>
    <xdr:clientData/>
  </xdr:twoCellAnchor>
</xdr:wsDr>
</file>

<file path=xl/drawings/drawing10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33121" name="Object 1" hidden="1">
              <a:extLst>
                <a:ext uri="{63B3BB69-23CF-44E3-9099-C40C66FF867C}">
                  <a14:compatExt spid="_x0000_s133121"/>
                </a:ext>
              </a:extLst>
            </xdr:cNvPr>
            <xdr:cNvSpPr/>
          </xdr:nvSpPr>
          <xdr:spPr>
            <a:xfrm>
              <a:off x="0" y="0"/>
              <a:ext cx="0" cy="0"/>
            </a:xfrm>
            <a:prstGeom prst="rect">
              <a:avLst/>
            </a:prstGeom>
          </xdr:spPr>
        </xdr:sp>
        <xdr:clientData/>
      </xdr:twoCellAnchor>
    </mc:Choice>
    <mc:Fallback/>
  </mc:AlternateContent>
  <xdr:twoCellAnchor>
    <xdr:from>
      <xdr:col>2</xdr:col>
      <xdr:colOff>125329</xdr:colOff>
      <xdr:row>1</xdr:row>
      <xdr:rowOff>150395</xdr:rowOff>
    </xdr:from>
    <xdr:to>
      <xdr:col>3</xdr:col>
      <xdr:colOff>570498</xdr:colOff>
      <xdr:row>4</xdr:row>
      <xdr:rowOff>167941</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6700-000004000000}"/>
            </a:ext>
          </a:extLst>
        </xdr:cNvPr>
        <xdr:cNvSpPr/>
      </xdr:nvSpPr>
      <xdr:spPr>
        <a:xfrm>
          <a:off x="1604211" y="350921"/>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402981</xdr:colOff>
      <xdr:row>1</xdr:row>
      <xdr:rowOff>36634</xdr:rowOff>
    </xdr:from>
    <xdr:to>
      <xdr:col>9</xdr:col>
      <xdr:colOff>767623</xdr:colOff>
      <xdr:row>4</xdr:row>
      <xdr:rowOff>312</xdr:rowOff>
    </xdr:to>
    <xdr:pic>
      <xdr:nvPicPr>
        <xdr:cNvPr id="5" name="Imagen 4">
          <a:extLst>
            <a:ext uri="{FF2B5EF4-FFF2-40B4-BE49-F238E27FC236}">
              <a16:creationId xmlns="" xmlns:a16="http://schemas.microsoft.com/office/drawing/2014/main" id="{00000000-0008-0000-6700-000005000000}"/>
            </a:ext>
          </a:extLst>
        </xdr:cNvPr>
        <xdr:cNvPicPr>
          <a:picLocks noChangeAspect="1"/>
        </xdr:cNvPicPr>
      </xdr:nvPicPr>
      <xdr:blipFill>
        <a:blip xmlns:r="http://schemas.openxmlformats.org/officeDocument/2006/relationships" r:embed="rId2"/>
        <a:stretch>
          <a:fillRect/>
        </a:stretch>
      </xdr:blipFill>
      <xdr:spPr>
        <a:xfrm>
          <a:off x="6520962" y="232019"/>
          <a:ext cx="1207238" cy="549831"/>
        </a:xfrm>
        <a:prstGeom prst="rect">
          <a:avLst/>
        </a:prstGeom>
      </xdr:spPr>
    </xdr:pic>
    <xdr:clientData/>
  </xdr:twoCellAnchor>
</xdr:wsDr>
</file>

<file path=xl/drawings/drawing10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34145" name="Object 1" hidden="1">
              <a:extLst>
                <a:ext uri="{63B3BB69-23CF-44E3-9099-C40C66FF867C}">
                  <a14:compatExt spid="_x0000_s134145"/>
                </a:ext>
              </a:extLst>
            </xdr:cNvPr>
            <xdr:cNvSpPr/>
          </xdr:nvSpPr>
          <xdr:spPr>
            <a:xfrm>
              <a:off x="0" y="0"/>
              <a:ext cx="0" cy="0"/>
            </a:xfrm>
            <a:prstGeom prst="rect">
              <a:avLst/>
            </a:prstGeom>
          </xdr:spPr>
        </xdr:sp>
        <xdr:clientData/>
      </xdr:twoCellAnchor>
    </mc:Choice>
    <mc:Fallback/>
  </mc:AlternateContent>
  <xdr:twoCellAnchor>
    <xdr:from>
      <xdr:col>2</xdr:col>
      <xdr:colOff>162927</xdr:colOff>
      <xdr:row>1</xdr:row>
      <xdr:rowOff>187994</xdr:rowOff>
    </xdr:from>
    <xdr:to>
      <xdr:col>3</xdr:col>
      <xdr:colOff>608096</xdr:colOff>
      <xdr:row>5</xdr:row>
      <xdr:rowOff>5013</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6800-000004000000}"/>
            </a:ext>
          </a:extLst>
        </xdr:cNvPr>
        <xdr:cNvSpPr/>
      </xdr:nvSpPr>
      <xdr:spPr>
        <a:xfrm>
          <a:off x="1641809" y="388520"/>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439615</xdr:colOff>
      <xdr:row>1</xdr:row>
      <xdr:rowOff>36634</xdr:rowOff>
    </xdr:from>
    <xdr:to>
      <xdr:col>9</xdr:col>
      <xdr:colOff>804257</xdr:colOff>
      <xdr:row>4</xdr:row>
      <xdr:rowOff>312</xdr:rowOff>
    </xdr:to>
    <xdr:pic>
      <xdr:nvPicPr>
        <xdr:cNvPr id="5" name="Imagen 4">
          <a:extLst>
            <a:ext uri="{FF2B5EF4-FFF2-40B4-BE49-F238E27FC236}">
              <a16:creationId xmlns="" xmlns:a16="http://schemas.microsoft.com/office/drawing/2014/main" id="{00000000-0008-0000-6800-000005000000}"/>
            </a:ext>
          </a:extLst>
        </xdr:cNvPr>
        <xdr:cNvPicPr>
          <a:picLocks noChangeAspect="1"/>
        </xdr:cNvPicPr>
      </xdr:nvPicPr>
      <xdr:blipFill>
        <a:blip xmlns:r="http://schemas.openxmlformats.org/officeDocument/2006/relationships" r:embed="rId2"/>
        <a:stretch>
          <a:fillRect/>
        </a:stretch>
      </xdr:blipFill>
      <xdr:spPr>
        <a:xfrm>
          <a:off x="6557596" y="232019"/>
          <a:ext cx="1207238" cy="549831"/>
        </a:xfrm>
        <a:prstGeom prst="rect">
          <a:avLst/>
        </a:prstGeom>
      </xdr:spPr>
    </xdr:pic>
    <xdr:clientData/>
  </xdr:twoCellAnchor>
</xdr:wsDr>
</file>

<file path=xl/drawings/drawing10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37217" name="Object 1" hidden="1">
              <a:extLst>
                <a:ext uri="{63B3BB69-23CF-44E3-9099-C40C66FF867C}">
                  <a14:compatExt spid="_x0000_s137217"/>
                </a:ext>
              </a:extLst>
            </xdr:cNvPr>
            <xdr:cNvSpPr/>
          </xdr:nvSpPr>
          <xdr:spPr>
            <a:xfrm>
              <a:off x="0" y="0"/>
              <a:ext cx="0" cy="0"/>
            </a:xfrm>
            <a:prstGeom prst="rect">
              <a:avLst/>
            </a:prstGeom>
          </xdr:spPr>
        </xdr:sp>
        <xdr:clientData/>
      </xdr:twoCellAnchor>
    </mc:Choice>
    <mc:Fallback/>
  </mc:AlternateContent>
  <xdr:twoCellAnchor>
    <xdr:from>
      <xdr:col>2</xdr:col>
      <xdr:colOff>175461</xdr:colOff>
      <xdr:row>1</xdr:row>
      <xdr:rowOff>175461</xdr:rowOff>
    </xdr:from>
    <xdr:to>
      <xdr:col>3</xdr:col>
      <xdr:colOff>620630</xdr:colOff>
      <xdr:row>4</xdr:row>
      <xdr:rowOff>193007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6900-000004000000}"/>
            </a:ext>
          </a:extLst>
        </xdr:cNvPr>
        <xdr:cNvSpPr/>
      </xdr:nvSpPr>
      <xdr:spPr>
        <a:xfrm>
          <a:off x="1654343" y="375987"/>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415193</xdr:colOff>
      <xdr:row>1</xdr:row>
      <xdr:rowOff>48846</xdr:rowOff>
    </xdr:from>
    <xdr:to>
      <xdr:col>9</xdr:col>
      <xdr:colOff>779834</xdr:colOff>
      <xdr:row>4</xdr:row>
      <xdr:rowOff>12524</xdr:rowOff>
    </xdr:to>
    <xdr:pic>
      <xdr:nvPicPr>
        <xdr:cNvPr id="5" name="Imagen 4">
          <a:extLst>
            <a:ext uri="{FF2B5EF4-FFF2-40B4-BE49-F238E27FC236}">
              <a16:creationId xmlns="" xmlns:a16="http://schemas.microsoft.com/office/drawing/2014/main" id="{00000000-0008-0000-6900-000005000000}"/>
            </a:ext>
          </a:extLst>
        </xdr:cNvPr>
        <xdr:cNvPicPr>
          <a:picLocks noChangeAspect="1"/>
        </xdr:cNvPicPr>
      </xdr:nvPicPr>
      <xdr:blipFill>
        <a:blip xmlns:r="http://schemas.openxmlformats.org/officeDocument/2006/relationships" r:embed="rId2"/>
        <a:stretch>
          <a:fillRect/>
        </a:stretch>
      </xdr:blipFill>
      <xdr:spPr>
        <a:xfrm>
          <a:off x="6435481" y="244231"/>
          <a:ext cx="1207238" cy="549831"/>
        </a:xfrm>
        <a:prstGeom prst="rect">
          <a:avLst/>
        </a:prstGeom>
      </xdr:spPr>
    </xdr:pic>
    <xdr:clientData/>
  </xdr:twoCellAnchor>
</xdr:wsDr>
</file>

<file path=xl/drawings/drawing10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39265" name="Object 1" hidden="1">
              <a:extLst>
                <a:ext uri="{63B3BB69-23CF-44E3-9099-C40C66FF867C}">
                  <a14:compatExt spid="_x0000_s139265"/>
                </a:ext>
              </a:extLst>
            </xdr:cNvPr>
            <xdr:cNvSpPr/>
          </xdr:nvSpPr>
          <xdr:spPr>
            <a:xfrm>
              <a:off x="0" y="0"/>
              <a:ext cx="0" cy="0"/>
            </a:xfrm>
            <a:prstGeom prst="rect">
              <a:avLst/>
            </a:prstGeom>
          </xdr:spPr>
        </xdr:sp>
        <xdr:clientData/>
      </xdr:twoCellAnchor>
    </mc:Choice>
    <mc:Fallback/>
  </mc:AlternateContent>
  <xdr:twoCellAnchor>
    <xdr:from>
      <xdr:col>2</xdr:col>
      <xdr:colOff>200526</xdr:colOff>
      <xdr:row>1</xdr:row>
      <xdr:rowOff>112796</xdr:rowOff>
    </xdr:from>
    <xdr:to>
      <xdr:col>3</xdr:col>
      <xdr:colOff>645695</xdr:colOff>
      <xdr:row>4</xdr:row>
      <xdr:rowOff>130342</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6A00-000004000000}"/>
            </a:ext>
          </a:extLst>
        </xdr:cNvPr>
        <xdr:cNvSpPr/>
      </xdr:nvSpPr>
      <xdr:spPr>
        <a:xfrm>
          <a:off x="1679408" y="313322"/>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390770</xdr:colOff>
      <xdr:row>1</xdr:row>
      <xdr:rowOff>48846</xdr:rowOff>
    </xdr:from>
    <xdr:to>
      <xdr:col>9</xdr:col>
      <xdr:colOff>755411</xdr:colOff>
      <xdr:row>4</xdr:row>
      <xdr:rowOff>12524</xdr:rowOff>
    </xdr:to>
    <xdr:pic>
      <xdr:nvPicPr>
        <xdr:cNvPr id="5" name="Imagen 4">
          <a:extLst>
            <a:ext uri="{FF2B5EF4-FFF2-40B4-BE49-F238E27FC236}">
              <a16:creationId xmlns="" xmlns:a16="http://schemas.microsoft.com/office/drawing/2014/main" id="{00000000-0008-0000-6A00-000005000000}"/>
            </a:ext>
          </a:extLst>
        </xdr:cNvPr>
        <xdr:cNvPicPr>
          <a:picLocks noChangeAspect="1"/>
        </xdr:cNvPicPr>
      </xdr:nvPicPr>
      <xdr:blipFill>
        <a:blip xmlns:r="http://schemas.openxmlformats.org/officeDocument/2006/relationships" r:embed="rId2"/>
        <a:stretch>
          <a:fillRect/>
        </a:stretch>
      </xdr:blipFill>
      <xdr:spPr>
        <a:xfrm>
          <a:off x="6411058" y="244231"/>
          <a:ext cx="1207238" cy="549831"/>
        </a:xfrm>
        <a:prstGeom prst="rect">
          <a:avLst/>
        </a:prstGeom>
      </xdr:spPr>
    </xdr:pic>
    <xdr:clientData/>
  </xdr:twoCellAnchor>
</xdr:wsDr>
</file>

<file path=xl/drawings/drawing10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40289" name="Object 1" hidden="1">
              <a:extLst>
                <a:ext uri="{63B3BB69-23CF-44E3-9099-C40C66FF867C}">
                  <a14:compatExt spid="_x0000_s140289"/>
                </a:ext>
              </a:extLst>
            </xdr:cNvPr>
            <xdr:cNvSpPr/>
          </xdr:nvSpPr>
          <xdr:spPr>
            <a:xfrm>
              <a:off x="0" y="0"/>
              <a:ext cx="0" cy="0"/>
            </a:xfrm>
            <a:prstGeom prst="rect">
              <a:avLst/>
            </a:prstGeom>
          </xdr:spPr>
        </xdr:sp>
        <xdr:clientData/>
      </xdr:twoCellAnchor>
    </mc:Choice>
    <mc:Fallback/>
  </mc:AlternateContent>
  <xdr:twoCellAnchor>
    <xdr:from>
      <xdr:col>2</xdr:col>
      <xdr:colOff>125329</xdr:colOff>
      <xdr:row>1</xdr:row>
      <xdr:rowOff>150395</xdr:rowOff>
    </xdr:from>
    <xdr:to>
      <xdr:col>3</xdr:col>
      <xdr:colOff>570498</xdr:colOff>
      <xdr:row>4</xdr:row>
      <xdr:rowOff>167941</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6B00-000004000000}"/>
            </a:ext>
          </a:extLst>
        </xdr:cNvPr>
        <xdr:cNvSpPr/>
      </xdr:nvSpPr>
      <xdr:spPr>
        <a:xfrm>
          <a:off x="1604211" y="350921"/>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378558</xdr:colOff>
      <xdr:row>1</xdr:row>
      <xdr:rowOff>36634</xdr:rowOff>
    </xdr:from>
    <xdr:to>
      <xdr:col>9</xdr:col>
      <xdr:colOff>743199</xdr:colOff>
      <xdr:row>4</xdr:row>
      <xdr:rowOff>312</xdr:rowOff>
    </xdr:to>
    <xdr:pic>
      <xdr:nvPicPr>
        <xdr:cNvPr id="5" name="Imagen 4">
          <a:extLst>
            <a:ext uri="{FF2B5EF4-FFF2-40B4-BE49-F238E27FC236}">
              <a16:creationId xmlns="" xmlns:a16="http://schemas.microsoft.com/office/drawing/2014/main" id="{00000000-0008-0000-6B00-000005000000}"/>
            </a:ext>
          </a:extLst>
        </xdr:cNvPr>
        <xdr:cNvPicPr>
          <a:picLocks noChangeAspect="1"/>
        </xdr:cNvPicPr>
      </xdr:nvPicPr>
      <xdr:blipFill>
        <a:blip xmlns:r="http://schemas.openxmlformats.org/officeDocument/2006/relationships" r:embed="rId2"/>
        <a:stretch>
          <a:fillRect/>
        </a:stretch>
      </xdr:blipFill>
      <xdr:spPr>
        <a:xfrm>
          <a:off x="6398846" y="232019"/>
          <a:ext cx="1207238" cy="549831"/>
        </a:xfrm>
        <a:prstGeom prst="rect">
          <a:avLst/>
        </a:prstGeom>
      </xdr:spPr>
    </xdr:pic>
    <xdr:clientData/>
  </xdr:twoCellAnchor>
</xdr:wsDr>
</file>

<file path=xl/drawings/drawing10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41313" name="Object 1" hidden="1">
              <a:extLst>
                <a:ext uri="{63B3BB69-23CF-44E3-9099-C40C66FF867C}">
                  <a14:compatExt spid="_x0000_s141313"/>
                </a:ext>
              </a:extLst>
            </xdr:cNvPr>
            <xdr:cNvSpPr/>
          </xdr:nvSpPr>
          <xdr:spPr>
            <a:xfrm>
              <a:off x="0" y="0"/>
              <a:ext cx="0" cy="0"/>
            </a:xfrm>
            <a:prstGeom prst="rect">
              <a:avLst/>
            </a:prstGeom>
          </xdr:spPr>
        </xdr:sp>
        <xdr:clientData/>
      </xdr:twoCellAnchor>
    </mc:Choice>
    <mc:Fallback/>
  </mc:AlternateContent>
  <xdr:twoCellAnchor>
    <xdr:from>
      <xdr:col>2</xdr:col>
      <xdr:colOff>137861</xdr:colOff>
      <xdr:row>1</xdr:row>
      <xdr:rowOff>162928</xdr:rowOff>
    </xdr:from>
    <xdr:to>
      <xdr:col>3</xdr:col>
      <xdr:colOff>583030</xdr:colOff>
      <xdr:row>4</xdr:row>
      <xdr:rowOff>180474</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6C00-000004000000}"/>
            </a:ext>
          </a:extLst>
        </xdr:cNvPr>
        <xdr:cNvSpPr/>
      </xdr:nvSpPr>
      <xdr:spPr>
        <a:xfrm>
          <a:off x="1616743" y="363454"/>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402981</xdr:colOff>
      <xdr:row>1</xdr:row>
      <xdr:rowOff>36634</xdr:rowOff>
    </xdr:from>
    <xdr:to>
      <xdr:col>9</xdr:col>
      <xdr:colOff>767622</xdr:colOff>
      <xdr:row>4</xdr:row>
      <xdr:rowOff>312</xdr:rowOff>
    </xdr:to>
    <xdr:pic>
      <xdr:nvPicPr>
        <xdr:cNvPr id="5" name="Imagen 4">
          <a:extLst>
            <a:ext uri="{FF2B5EF4-FFF2-40B4-BE49-F238E27FC236}">
              <a16:creationId xmlns="" xmlns:a16="http://schemas.microsoft.com/office/drawing/2014/main" id="{00000000-0008-0000-6C00-000005000000}"/>
            </a:ext>
          </a:extLst>
        </xdr:cNvPr>
        <xdr:cNvPicPr>
          <a:picLocks noChangeAspect="1"/>
        </xdr:cNvPicPr>
      </xdr:nvPicPr>
      <xdr:blipFill>
        <a:blip xmlns:r="http://schemas.openxmlformats.org/officeDocument/2006/relationships" r:embed="rId2"/>
        <a:stretch>
          <a:fillRect/>
        </a:stretch>
      </xdr:blipFill>
      <xdr:spPr>
        <a:xfrm>
          <a:off x="6423269" y="232019"/>
          <a:ext cx="1207238" cy="549831"/>
        </a:xfrm>
        <a:prstGeom prst="rect">
          <a:avLst/>
        </a:prstGeom>
      </xdr:spPr>
    </xdr:pic>
    <xdr:clientData/>
  </xdr:twoCellAnchor>
</xdr:wsDr>
</file>

<file path=xl/drawings/drawing1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42337" name="Object 1" hidden="1">
              <a:extLst>
                <a:ext uri="{63B3BB69-23CF-44E3-9099-C40C66FF867C}">
                  <a14:compatExt spid="_x0000_s142337"/>
                </a:ext>
              </a:extLst>
            </xdr:cNvPr>
            <xdr:cNvSpPr/>
          </xdr:nvSpPr>
          <xdr:spPr>
            <a:xfrm>
              <a:off x="0" y="0"/>
              <a:ext cx="0" cy="0"/>
            </a:xfrm>
            <a:prstGeom prst="rect">
              <a:avLst/>
            </a:prstGeom>
          </xdr:spPr>
        </xdr:sp>
        <xdr:clientData/>
      </xdr:twoCellAnchor>
    </mc:Choice>
    <mc:Fallback/>
  </mc:AlternateContent>
  <xdr:twoCellAnchor>
    <xdr:from>
      <xdr:col>2</xdr:col>
      <xdr:colOff>150395</xdr:colOff>
      <xdr:row>1</xdr:row>
      <xdr:rowOff>100264</xdr:rowOff>
    </xdr:from>
    <xdr:to>
      <xdr:col>3</xdr:col>
      <xdr:colOff>595564</xdr:colOff>
      <xdr:row>4</xdr:row>
      <xdr:rowOff>117810</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6D00-000004000000}"/>
            </a:ext>
          </a:extLst>
        </xdr:cNvPr>
        <xdr:cNvSpPr/>
      </xdr:nvSpPr>
      <xdr:spPr>
        <a:xfrm>
          <a:off x="1629277" y="300790"/>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402981</xdr:colOff>
      <xdr:row>1</xdr:row>
      <xdr:rowOff>36634</xdr:rowOff>
    </xdr:from>
    <xdr:to>
      <xdr:col>9</xdr:col>
      <xdr:colOff>767622</xdr:colOff>
      <xdr:row>4</xdr:row>
      <xdr:rowOff>312</xdr:rowOff>
    </xdr:to>
    <xdr:pic>
      <xdr:nvPicPr>
        <xdr:cNvPr id="5" name="Imagen 4">
          <a:extLst>
            <a:ext uri="{FF2B5EF4-FFF2-40B4-BE49-F238E27FC236}">
              <a16:creationId xmlns="" xmlns:a16="http://schemas.microsoft.com/office/drawing/2014/main" id="{00000000-0008-0000-6D00-000005000000}"/>
            </a:ext>
          </a:extLst>
        </xdr:cNvPr>
        <xdr:cNvPicPr>
          <a:picLocks noChangeAspect="1"/>
        </xdr:cNvPicPr>
      </xdr:nvPicPr>
      <xdr:blipFill>
        <a:blip xmlns:r="http://schemas.openxmlformats.org/officeDocument/2006/relationships" r:embed="rId2"/>
        <a:stretch>
          <a:fillRect/>
        </a:stretch>
      </xdr:blipFill>
      <xdr:spPr>
        <a:xfrm>
          <a:off x="6423269" y="232019"/>
          <a:ext cx="1207238" cy="549831"/>
        </a:xfrm>
        <a:prstGeom prst="rect">
          <a:avLst/>
        </a:prstGeom>
      </xdr:spPr>
    </xdr:pic>
    <xdr:clientData/>
  </xdr:twoCellAnchor>
</xdr:wsDr>
</file>

<file path=xl/drawings/drawing1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44385" name="Object 1" hidden="1">
              <a:extLst>
                <a:ext uri="{63B3BB69-23CF-44E3-9099-C40C66FF867C}">
                  <a14:compatExt spid="_x0000_s144385"/>
                </a:ext>
              </a:extLst>
            </xdr:cNvPr>
            <xdr:cNvSpPr/>
          </xdr:nvSpPr>
          <xdr:spPr>
            <a:xfrm>
              <a:off x="0" y="0"/>
              <a:ext cx="0" cy="0"/>
            </a:xfrm>
            <a:prstGeom prst="rect">
              <a:avLst/>
            </a:prstGeom>
          </xdr:spPr>
        </xdr:sp>
        <xdr:clientData/>
      </xdr:twoCellAnchor>
    </mc:Choice>
    <mc:Fallback/>
  </mc:AlternateContent>
  <xdr:twoCellAnchor>
    <xdr:from>
      <xdr:col>2</xdr:col>
      <xdr:colOff>150395</xdr:colOff>
      <xdr:row>1</xdr:row>
      <xdr:rowOff>137862</xdr:rowOff>
    </xdr:from>
    <xdr:to>
      <xdr:col>3</xdr:col>
      <xdr:colOff>595564</xdr:colOff>
      <xdr:row>4</xdr:row>
      <xdr:rowOff>155408</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6E00-000004000000}"/>
            </a:ext>
          </a:extLst>
        </xdr:cNvPr>
        <xdr:cNvSpPr/>
      </xdr:nvSpPr>
      <xdr:spPr>
        <a:xfrm>
          <a:off x="1629277" y="338388"/>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415193</xdr:colOff>
      <xdr:row>1</xdr:row>
      <xdr:rowOff>36635</xdr:rowOff>
    </xdr:from>
    <xdr:to>
      <xdr:col>9</xdr:col>
      <xdr:colOff>779834</xdr:colOff>
      <xdr:row>4</xdr:row>
      <xdr:rowOff>313</xdr:rowOff>
    </xdr:to>
    <xdr:pic>
      <xdr:nvPicPr>
        <xdr:cNvPr id="5" name="Imagen 4">
          <a:extLst>
            <a:ext uri="{FF2B5EF4-FFF2-40B4-BE49-F238E27FC236}">
              <a16:creationId xmlns="" xmlns:a16="http://schemas.microsoft.com/office/drawing/2014/main" id="{00000000-0008-0000-6E00-000005000000}"/>
            </a:ext>
          </a:extLst>
        </xdr:cNvPr>
        <xdr:cNvPicPr>
          <a:picLocks noChangeAspect="1"/>
        </xdr:cNvPicPr>
      </xdr:nvPicPr>
      <xdr:blipFill>
        <a:blip xmlns:r="http://schemas.openxmlformats.org/officeDocument/2006/relationships" r:embed="rId2"/>
        <a:stretch>
          <a:fillRect/>
        </a:stretch>
      </xdr:blipFill>
      <xdr:spPr>
        <a:xfrm>
          <a:off x="6435481" y="232020"/>
          <a:ext cx="1207238" cy="549831"/>
        </a:xfrm>
        <a:prstGeom prst="rect">
          <a:avLst/>
        </a:prstGeom>
      </xdr:spPr>
    </xdr:pic>
    <xdr:clientData/>
  </xdr:twoCellAnchor>
</xdr:wsDr>
</file>

<file path=xl/drawings/drawing1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43361" name="Object 1" hidden="1">
              <a:extLst>
                <a:ext uri="{63B3BB69-23CF-44E3-9099-C40C66FF867C}">
                  <a14:compatExt spid="_x0000_s143361"/>
                </a:ext>
              </a:extLst>
            </xdr:cNvPr>
            <xdr:cNvSpPr/>
          </xdr:nvSpPr>
          <xdr:spPr>
            <a:xfrm>
              <a:off x="0" y="0"/>
              <a:ext cx="0" cy="0"/>
            </a:xfrm>
            <a:prstGeom prst="rect">
              <a:avLst/>
            </a:prstGeom>
          </xdr:spPr>
        </xdr:sp>
        <xdr:clientData/>
      </xdr:twoCellAnchor>
    </mc:Choice>
    <mc:Fallback/>
  </mc:AlternateContent>
  <xdr:twoCellAnchor>
    <xdr:from>
      <xdr:col>2</xdr:col>
      <xdr:colOff>100263</xdr:colOff>
      <xdr:row>1</xdr:row>
      <xdr:rowOff>100263</xdr:rowOff>
    </xdr:from>
    <xdr:to>
      <xdr:col>3</xdr:col>
      <xdr:colOff>545432</xdr:colOff>
      <xdr:row>4</xdr:row>
      <xdr:rowOff>117809</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6F00-000004000000}"/>
            </a:ext>
          </a:extLst>
        </xdr:cNvPr>
        <xdr:cNvSpPr/>
      </xdr:nvSpPr>
      <xdr:spPr>
        <a:xfrm>
          <a:off x="1579145" y="300789"/>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390770</xdr:colOff>
      <xdr:row>1</xdr:row>
      <xdr:rowOff>48846</xdr:rowOff>
    </xdr:from>
    <xdr:to>
      <xdr:col>9</xdr:col>
      <xdr:colOff>755411</xdr:colOff>
      <xdr:row>4</xdr:row>
      <xdr:rowOff>12524</xdr:rowOff>
    </xdr:to>
    <xdr:pic>
      <xdr:nvPicPr>
        <xdr:cNvPr id="5" name="Imagen 4">
          <a:extLst>
            <a:ext uri="{FF2B5EF4-FFF2-40B4-BE49-F238E27FC236}">
              <a16:creationId xmlns="" xmlns:a16="http://schemas.microsoft.com/office/drawing/2014/main" id="{00000000-0008-0000-6F00-000005000000}"/>
            </a:ext>
          </a:extLst>
        </xdr:cNvPr>
        <xdr:cNvPicPr>
          <a:picLocks noChangeAspect="1"/>
        </xdr:cNvPicPr>
      </xdr:nvPicPr>
      <xdr:blipFill>
        <a:blip xmlns:r="http://schemas.openxmlformats.org/officeDocument/2006/relationships" r:embed="rId2"/>
        <a:stretch>
          <a:fillRect/>
        </a:stretch>
      </xdr:blipFill>
      <xdr:spPr>
        <a:xfrm>
          <a:off x="6411058" y="244231"/>
          <a:ext cx="1207238" cy="549831"/>
        </a:xfrm>
        <a:prstGeom prst="rect">
          <a:avLst/>
        </a:prstGeom>
      </xdr:spPr>
    </xdr:pic>
    <xdr:clientData/>
  </xdr:twoCellAnchor>
</xdr:wsDr>
</file>

<file path=xl/drawings/drawing1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45409" name="Object 1" hidden="1">
              <a:extLst>
                <a:ext uri="{63B3BB69-23CF-44E3-9099-C40C66FF867C}">
                  <a14:compatExt spid="_x0000_s145409"/>
                </a:ext>
              </a:extLst>
            </xdr:cNvPr>
            <xdr:cNvSpPr/>
          </xdr:nvSpPr>
          <xdr:spPr>
            <a:xfrm>
              <a:off x="0" y="0"/>
              <a:ext cx="0" cy="0"/>
            </a:xfrm>
            <a:prstGeom prst="rect">
              <a:avLst/>
            </a:prstGeom>
          </xdr:spPr>
        </xdr:sp>
        <xdr:clientData/>
      </xdr:twoCellAnchor>
    </mc:Choice>
    <mc:Fallback/>
  </mc:AlternateContent>
  <xdr:twoCellAnchor>
    <xdr:from>
      <xdr:col>2</xdr:col>
      <xdr:colOff>112796</xdr:colOff>
      <xdr:row>1</xdr:row>
      <xdr:rowOff>100263</xdr:rowOff>
    </xdr:from>
    <xdr:to>
      <xdr:col>3</xdr:col>
      <xdr:colOff>557965</xdr:colOff>
      <xdr:row>4</xdr:row>
      <xdr:rowOff>117809</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7000-000004000000}"/>
            </a:ext>
          </a:extLst>
        </xdr:cNvPr>
        <xdr:cNvSpPr/>
      </xdr:nvSpPr>
      <xdr:spPr>
        <a:xfrm>
          <a:off x="1591678" y="300789"/>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415192</xdr:colOff>
      <xdr:row>1</xdr:row>
      <xdr:rowOff>48846</xdr:rowOff>
    </xdr:from>
    <xdr:to>
      <xdr:col>9</xdr:col>
      <xdr:colOff>779833</xdr:colOff>
      <xdr:row>4</xdr:row>
      <xdr:rowOff>12524</xdr:rowOff>
    </xdr:to>
    <xdr:pic>
      <xdr:nvPicPr>
        <xdr:cNvPr id="5" name="Imagen 4">
          <a:extLst>
            <a:ext uri="{FF2B5EF4-FFF2-40B4-BE49-F238E27FC236}">
              <a16:creationId xmlns="" xmlns:a16="http://schemas.microsoft.com/office/drawing/2014/main" id="{00000000-0008-0000-7000-000005000000}"/>
            </a:ext>
          </a:extLst>
        </xdr:cNvPr>
        <xdr:cNvPicPr>
          <a:picLocks noChangeAspect="1"/>
        </xdr:cNvPicPr>
      </xdr:nvPicPr>
      <xdr:blipFill>
        <a:blip xmlns:r="http://schemas.openxmlformats.org/officeDocument/2006/relationships" r:embed="rId2"/>
        <a:stretch>
          <a:fillRect/>
        </a:stretch>
      </xdr:blipFill>
      <xdr:spPr>
        <a:xfrm>
          <a:off x="6435480" y="244231"/>
          <a:ext cx="1207238" cy="549831"/>
        </a:xfrm>
        <a:prstGeom prst="rect">
          <a:avLst/>
        </a:prstGeom>
      </xdr:spPr>
    </xdr:pic>
    <xdr:clientData/>
  </xdr:twoCellAnchor>
</xdr:wsDr>
</file>

<file path=xl/drawings/drawing1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46433" name="Object 1" hidden="1">
              <a:extLst>
                <a:ext uri="{63B3BB69-23CF-44E3-9099-C40C66FF867C}">
                  <a14:compatExt spid="_x0000_s146433"/>
                </a:ext>
              </a:extLst>
            </xdr:cNvPr>
            <xdr:cNvSpPr/>
          </xdr:nvSpPr>
          <xdr:spPr>
            <a:xfrm>
              <a:off x="0" y="0"/>
              <a:ext cx="0" cy="0"/>
            </a:xfrm>
            <a:prstGeom prst="rect">
              <a:avLst/>
            </a:prstGeom>
          </xdr:spPr>
        </xdr:sp>
        <xdr:clientData/>
      </xdr:twoCellAnchor>
    </mc:Choice>
    <mc:Fallback/>
  </mc:AlternateContent>
  <xdr:twoCellAnchor>
    <xdr:from>
      <xdr:col>2</xdr:col>
      <xdr:colOff>162928</xdr:colOff>
      <xdr:row>1</xdr:row>
      <xdr:rowOff>75198</xdr:rowOff>
    </xdr:from>
    <xdr:to>
      <xdr:col>3</xdr:col>
      <xdr:colOff>608097</xdr:colOff>
      <xdr:row>4</xdr:row>
      <xdr:rowOff>92744</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7100-000004000000}"/>
            </a:ext>
          </a:extLst>
        </xdr:cNvPr>
        <xdr:cNvSpPr/>
      </xdr:nvSpPr>
      <xdr:spPr>
        <a:xfrm>
          <a:off x="1641810" y="275724"/>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439616</xdr:colOff>
      <xdr:row>1</xdr:row>
      <xdr:rowOff>36635</xdr:rowOff>
    </xdr:from>
    <xdr:to>
      <xdr:col>9</xdr:col>
      <xdr:colOff>804257</xdr:colOff>
      <xdr:row>4</xdr:row>
      <xdr:rowOff>313</xdr:rowOff>
    </xdr:to>
    <xdr:pic>
      <xdr:nvPicPr>
        <xdr:cNvPr id="5" name="Imagen 4">
          <a:extLst>
            <a:ext uri="{FF2B5EF4-FFF2-40B4-BE49-F238E27FC236}">
              <a16:creationId xmlns="" xmlns:a16="http://schemas.microsoft.com/office/drawing/2014/main" id="{00000000-0008-0000-7100-000005000000}"/>
            </a:ext>
          </a:extLst>
        </xdr:cNvPr>
        <xdr:cNvPicPr>
          <a:picLocks noChangeAspect="1"/>
        </xdr:cNvPicPr>
      </xdr:nvPicPr>
      <xdr:blipFill>
        <a:blip xmlns:r="http://schemas.openxmlformats.org/officeDocument/2006/relationships" r:embed="rId2"/>
        <a:stretch>
          <a:fillRect/>
        </a:stretch>
      </xdr:blipFill>
      <xdr:spPr>
        <a:xfrm>
          <a:off x="6459904" y="232020"/>
          <a:ext cx="1207238" cy="549831"/>
        </a:xfrm>
        <a:prstGeom prst="rect">
          <a:avLst/>
        </a:prstGeom>
      </xdr:spPr>
    </xdr:pic>
    <xdr:clientData/>
  </xdr:twoCellAnchor>
</xdr:wsDr>
</file>

<file path=xl/drawings/drawing1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47457" name="Object 1" hidden="1">
              <a:extLst>
                <a:ext uri="{63B3BB69-23CF-44E3-9099-C40C66FF867C}">
                  <a14:compatExt spid="_x0000_s147457"/>
                </a:ext>
              </a:extLst>
            </xdr:cNvPr>
            <xdr:cNvSpPr/>
          </xdr:nvSpPr>
          <xdr:spPr>
            <a:xfrm>
              <a:off x="0" y="0"/>
              <a:ext cx="0" cy="0"/>
            </a:xfrm>
            <a:prstGeom prst="rect">
              <a:avLst/>
            </a:prstGeom>
          </xdr:spPr>
        </xdr:sp>
        <xdr:clientData/>
      </xdr:twoCellAnchor>
    </mc:Choice>
    <mc:Fallback/>
  </mc:AlternateContent>
  <xdr:twoCellAnchor>
    <xdr:from>
      <xdr:col>2</xdr:col>
      <xdr:colOff>137862</xdr:colOff>
      <xdr:row>1</xdr:row>
      <xdr:rowOff>125329</xdr:rowOff>
    </xdr:from>
    <xdr:to>
      <xdr:col>3</xdr:col>
      <xdr:colOff>583031</xdr:colOff>
      <xdr:row>4</xdr:row>
      <xdr:rowOff>142875</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7200-000004000000}"/>
            </a:ext>
          </a:extLst>
        </xdr:cNvPr>
        <xdr:cNvSpPr/>
      </xdr:nvSpPr>
      <xdr:spPr>
        <a:xfrm>
          <a:off x="1616744" y="325855"/>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451827</xdr:colOff>
      <xdr:row>1</xdr:row>
      <xdr:rowOff>36634</xdr:rowOff>
    </xdr:from>
    <xdr:to>
      <xdr:col>9</xdr:col>
      <xdr:colOff>816468</xdr:colOff>
      <xdr:row>4</xdr:row>
      <xdr:rowOff>312</xdr:rowOff>
    </xdr:to>
    <xdr:pic>
      <xdr:nvPicPr>
        <xdr:cNvPr id="5" name="Imagen 4">
          <a:extLst>
            <a:ext uri="{FF2B5EF4-FFF2-40B4-BE49-F238E27FC236}">
              <a16:creationId xmlns="" xmlns:a16="http://schemas.microsoft.com/office/drawing/2014/main" id="{00000000-0008-0000-7200-000005000000}"/>
            </a:ext>
          </a:extLst>
        </xdr:cNvPr>
        <xdr:cNvPicPr>
          <a:picLocks noChangeAspect="1"/>
        </xdr:cNvPicPr>
      </xdr:nvPicPr>
      <xdr:blipFill>
        <a:blip xmlns:r="http://schemas.openxmlformats.org/officeDocument/2006/relationships" r:embed="rId2"/>
        <a:stretch>
          <a:fillRect/>
        </a:stretch>
      </xdr:blipFill>
      <xdr:spPr>
        <a:xfrm>
          <a:off x="6472115" y="232019"/>
          <a:ext cx="1207238" cy="549831"/>
        </a:xfrm>
        <a:prstGeom prst="rect">
          <a:avLst/>
        </a:prstGeom>
      </xdr:spPr>
    </xdr:pic>
    <xdr:clientData/>
  </xdr:twoCellAnchor>
</xdr:wsDr>
</file>

<file path=xl/drawings/drawing1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48481" name="Object 1" hidden="1">
              <a:extLst>
                <a:ext uri="{63B3BB69-23CF-44E3-9099-C40C66FF867C}">
                  <a14:compatExt spid="_x0000_s148481"/>
                </a:ext>
              </a:extLst>
            </xdr:cNvPr>
            <xdr:cNvSpPr/>
          </xdr:nvSpPr>
          <xdr:spPr>
            <a:xfrm>
              <a:off x="0" y="0"/>
              <a:ext cx="0" cy="0"/>
            </a:xfrm>
            <a:prstGeom prst="rect">
              <a:avLst/>
            </a:prstGeom>
          </xdr:spPr>
        </xdr:sp>
        <xdr:clientData/>
      </xdr:twoCellAnchor>
    </mc:Choice>
    <mc:Fallback/>
  </mc:AlternateContent>
  <xdr:twoCellAnchor>
    <xdr:from>
      <xdr:col>2</xdr:col>
      <xdr:colOff>150395</xdr:colOff>
      <xdr:row>2</xdr:row>
      <xdr:rowOff>0</xdr:rowOff>
    </xdr:from>
    <xdr:to>
      <xdr:col>3</xdr:col>
      <xdr:colOff>595564</xdr:colOff>
      <xdr:row>5</xdr:row>
      <xdr:rowOff>17546</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7300-000004000000}"/>
            </a:ext>
          </a:extLst>
        </xdr:cNvPr>
        <xdr:cNvSpPr/>
      </xdr:nvSpPr>
      <xdr:spPr>
        <a:xfrm>
          <a:off x="1629277" y="401053"/>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415193</xdr:colOff>
      <xdr:row>1</xdr:row>
      <xdr:rowOff>36635</xdr:rowOff>
    </xdr:from>
    <xdr:to>
      <xdr:col>9</xdr:col>
      <xdr:colOff>779834</xdr:colOff>
      <xdr:row>4</xdr:row>
      <xdr:rowOff>313</xdr:rowOff>
    </xdr:to>
    <xdr:pic>
      <xdr:nvPicPr>
        <xdr:cNvPr id="5" name="Imagen 4">
          <a:extLst>
            <a:ext uri="{FF2B5EF4-FFF2-40B4-BE49-F238E27FC236}">
              <a16:creationId xmlns="" xmlns:a16="http://schemas.microsoft.com/office/drawing/2014/main" id="{00000000-0008-0000-7300-000005000000}"/>
            </a:ext>
          </a:extLst>
        </xdr:cNvPr>
        <xdr:cNvPicPr>
          <a:picLocks noChangeAspect="1"/>
        </xdr:cNvPicPr>
      </xdr:nvPicPr>
      <xdr:blipFill>
        <a:blip xmlns:r="http://schemas.openxmlformats.org/officeDocument/2006/relationships" r:embed="rId2"/>
        <a:stretch>
          <a:fillRect/>
        </a:stretch>
      </xdr:blipFill>
      <xdr:spPr>
        <a:xfrm>
          <a:off x="6435481" y="232020"/>
          <a:ext cx="1207238" cy="549831"/>
        </a:xfrm>
        <a:prstGeom prst="rect">
          <a:avLst/>
        </a:prstGeom>
      </xdr:spPr>
    </xdr:pic>
    <xdr:clientData/>
  </xdr:twoCellAnchor>
</xdr:wsDr>
</file>

<file path=xl/drawings/drawing1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49505" name="Object 1" hidden="1">
              <a:extLst>
                <a:ext uri="{63B3BB69-23CF-44E3-9099-C40C66FF867C}">
                  <a14:compatExt spid="_x0000_s149505"/>
                </a:ext>
              </a:extLst>
            </xdr:cNvPr>
            <xdr:cNvSpPr/>
          </xdr:nvSpPr>
          <xdr:spPr>
            <a:xfrm>
              <a:off x="0" y="0"/>
              <a:ext cx="0" cy="0"/>
            </a:xfrm>
            <a:prstGeom prst="rect">
              <a:avLst/>
            </a:prstGeom>
          </xdr:spPr>
        </xdr:sp>
        <xdr:clientData/>
      </xdr:twoCellAnchor>
    </mc:Choice>
    <mc:Fallback/>
  </mc:AlternateContent>
  <xdr:twoCellAnchor>
    <xdr:from>
      <xdr:col>2</xdr:col>
      <xdr:colOff>112796</xdr:colOff>
      <xdr:row>1</xdr:row>
      <xdr:rowOff>137862</xdr:rowOff>
    </xdr:from>
    <xdr:to>
      <xdr:col>3</xdr:col>
      <xdr:colOff>557965</xdr:colOff>
      <xdr:row>4</xdr:row>
      <xdr:rowOff>155408</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7400-000004000000}"/>
            </a:ext>
          </a:extLst>
        </xdr:cNvPr>
        <xdr:cNvSpPr/>
      </xdr:nvSpPr>
      <xdr:spPr>
        <a:xfrm>
          <a:off x="1591678" y="338388"/>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415193</xdr:colOff>
      <xdr:row>1</xdr:row>
      <xdr:rowOff>48846</xdr:rowOff>
    </xdr:from>
    <xdr:to>
      <xdr:col>9</xdr:col>
      <xdr:colOff>779834</xdr:colOff>
      <xdr:row>4</xdr:row>
      <xdr:rowOff>12524</xdr:rowOff>
    </xdr:to>
    <xdr:pic>
      <xdr:nvPicPr>
        <xdr:cNvPr id="5" name="Imagen 4">
          <a:extLst>
            <a:ext uri="{FF2B5EF4-FFF2-40B4-BE49-F238E27FC236}">
              <a16:creationId xmlns="" xmlns:a16="http://schemas.microsoft.com/office/drawing/2014/main" id="{00000000-0008-0000-7400-000005000000}"/>
            </a:ext>
          </a:extLst>
        </xdr:cNvPr>
        <xdr:cNvPicPr>
          <a:picLocks noChangeAspect="1"/>
        </xdr:cNvPicPr>
      </xdr:nvPicPr>
      <xdr:blipFill>
        <a:blip xmlns:r="http://schemas.openxmlformats.org/officeDocument/2006/relationships" r:embed="rId2"/>
        <a:stretch>
          <a:fillRect/>
        </a:stretch>
      </xdr:blipFill>
      <xdr:spPr>
        <a:xfrm>
          <a:off x="6435481" y="244231"/>
          <a:ext cx="1207238" cy="549831"/>
        </a:xfrm>
        <a:prstGeom prst="rect">
          <a:avLst/>
        </a:prstGeom>
      </xdr:spPr>
    </xdr:pic>
    <xdr:clientData/>
  </xdr:twoCellAnchor>
</xdr:wsDr>
</file>

<file path=xl/drawings/drawing1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50529" name="Object 1" hidden="1">
              <a:extLst>
                <a:ext uri="{63B3BB69-23CF-44E3-9099-C40C66FF867C}">
                  <a14:compatExt spid="_x0000_s150529"/>
                </a:ext>
              </a:extLst>
            </xdr:cNvPr>
            <xdr:cNvSpPr/>
          </xdr:nvSpPr>
          <xdr:spPr>
            <a:xfrm>
              <a:off x="0" y="0"/>
              <a:ext cx="0" cy="0"/>
            </a:xfrm>
            <a:prstGeom prst="rect">
              <a:avLst/>
            </a:prstGeom>
          </xdr:spPr>
        </xdr:sp>
        <xdr:clientData/>
      </xdr:twoCellAnchor>
    </mc:Choice>
    <mc:Fallback/>
  </mc:AlternateContent>
  <xdr:twoCellAnchor>
    <xdr:from>
      <xdr:col>2</xdr:col>
      <xdr:colOff>162927</xdr:colOff>
      <xdr:row>2</xdr:row>
      <xdr:rowOff>37598</xdr:rowOff>
    </xdr:from>
    <xdr:to>
      <xdr:col>3</xdr:col>
      <xdr:colOff>608096</xdr:colOff>
      <xdr:row>5</xdr:row>
      <xdr:rowOff>55144</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7500-000004000000}"/>
            </a:ext>
          </a:extLst>
        </xdr:cNvPr>
        <xdr:cNvSpPr/>
      </xdr:nvSpPr>
      <xdr:spPr>
        <a:xfrm>
          <a:off x="1641809" y="438651"/>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451828</xdr:colOff>
      <xdr:row>1</xdr:row>
      <xdr:rowOff>48846</xdr:rowOff>
    </xdr:from>
    <xdr:to>
      <xdr:col>9</xdr:col>
      <xdr:colOff>816470</xdr:colOff>
      <xdr:row>4</xdr:row>
      <xdr:rowOff>12524</xdr:rowOff>
    </xdr:to>
    <xdr:pic>
      <xdr:nvPicPr>
        <xdr:cNvPr id="5" name="Imagen 4">
          <a:extLst>
            <a:ext uri="{FF2B5EF4-FFF2-40B4-BE49-F238E27FC236}">
              <a16:creationId xmlns="" xmlns:a16="http://schemas.microsoft.com/office/drawing/2014/main" id="{00000000-0008-0000-7500-000005000000}"/>
            </a:ext>
          </a:extLst>
        </xdr:cNvPr>
        <xdr:cNvPicPr>
          <a:picLocks noChangeAspect="1"/>
        </xdr:cNvPicPr>
      </xdr:nvPicPr>
      <xdr:blipFill>
        <a:blip xmlns:r="http://schemas.openxmlformats.org/officeDocument/2006/relationships" r:embed="rId2"/>
        <a:stretch>
          <a:fillRect/>
        </a:stretch>
      </xdr:blipFill>
      <xdr:spPr>
        <a:xfrm>
          <a:off x="6557597" y="244231"/>
          <a:ext cx="1207238" cy="549831"/>
        </a:xfrm>
        <a:prstGeom prst="rect">
          <a:avLst/>
        </a:prstGeom>
      </xdr:spPr>
    </xdr:pic>
    <xdr:clientData/>
  </xdr:twoCellAnchor>
</xdr:wsDr>
</file>

<file path=xl/drawings/drawing1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52577" name="Object 1" hidden="1">
              <a:extLst>
                <a:ext uri="{63B3BB69-23CF-44E3-9099-C40C66FF867C}">
                  <a14:compatExt spid="_x0000_s152577"/>
                </a:ext>
              </a:extLst>
            </xdr:cNvPr>
            <xdr:cNvSpPr/>
          </xdr:nvSpPr>
          <xdr:spPr>
            <a:xfrm>
              <a:off x="0" y="0"/>
              <a:ext cx="0" cy="0"/>
            </a:xfrm>
            <a:prstGeom prst="rect">
              <a:avLst/>
            </a:prstGeom>
          </xdr:spPr>
        </xdr:sp>
        <xdr:clientData/>
      </xdr:twoCellAnchor>
    </mc:Choice>
    <mc:Fallback/>
  </mc:AlternateContent>
  <xdr:twoCellAnchor>
    <xdr:from>
      <xdr:col>2</xdr:col>
      <xdr:colOff>137862</xdr:colOff>
      <xdr:row>1</xdr:row>
      <xdr:rowOff>187993</xdr:rowOff>
    </xdr:from>
    <xdr:to>
      <xdr:col>3</xdr:col>
      <xdr:colOff>583031</xdr:colOff>
      <xdr:row>5</xdr:row>
      <xdr:rowOff>5012</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7600-000004000000}"/>
            </a:ext>
          </a:extLst>
        </xdr:cNvPr>
        <xdr:cNvSpPr/>
      </xdr:nvSpPr>
      <xdr:spPr>
        <a:xfrm>
          <a:off x="1616744" y="388519"/>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439615</xdr:colOff>
      <xdr:row>1</xdr:row>
      <xdr:rowOff>36635</xdr:rowOff>
    </xdr:from>
    <xdr:to>
      <xdr:col>9</xdr:col>
      <xdr:colOff>804257</xdr:colOff>
      <xdr:row>4</xdr:row>
      <xdr:rowOff>313</xdr:rowOff>
    </xdr:to>
    <xdr:pic>
      <xdr:nvPicPr>
        <xdr:cNvPr id="5" name="Imagen 4">
          <a:extLst>
            <a:ext uri="{FF2B5EF4-FFF2-40B4-BE49-F238E27FC236}">
              <a16:creationId xmlns="" xmlns:a16="http://schemas.microsoft.com/office/drawing/2014/main" id="{00000000-0008-0000-7600-000005000000}"/>
            </a:ext>
          </a:extLst>
        </xdr:cNvPr>
        <xdr:cNvPicPr>
          <a:picLocks noChangeAspect="1"/>
        </xdr:cNvPicPr>
      </xdr:nvPicPr>
      <xdr:blipFill>
        <a:blip xmlns:r="http://schemas.openxmlformats.org/officeDocument/2006/relationships" r:embed="rId2"/>
        <a:stretch>
          <a:fillRect/>
        </a:stretch>
      </xdr:blipFill>
      <xdr:spPr>
        <a:xfrm>
          <a:off x="6545384" y="232020"/>
          <a:ext cx="1207238" cy="549831"/>
        </a:xfrm>
        <a:prstGeom prst="rect">
          <a:avLst/>
        </a:prstGeom>
      </xdr:spPr>
    </xdr:pic>
    <xdr:clientData/>
  </xdr:twoCellAnchor>
</xdr:wsDr>
</file>

<file path=xl/drawings/drawing1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51553" name="Object 1" hidden="1">
              <a:extLst>
                <a:ext uri="{63B3BB69-23CF-44E3-9099-C40C66FF867C}">
                  <a14:compatExt spid="_x0000_s151553"/>
                </a:ext>
              </a:extLst>
            </xdr:cNvPr>
            <xdr:cNvSpPr/>
          </xdr:nvSpPr>
          <xdr:spPr>
            <a:xfrm>
              <a:off x="0" y="0"/>
              <a:ext cx="0" cy="0"/>
            </a:xfrm>
            <a:prstGeom prst="rect">
              <a:avLst/>
            </a:prstGeom>
          </xdr:spPr>
        </xdr:sp>
        <xdr:clientData/>
      </xdr:twoCellAnchor>
    </mc:Choice>
    <mc:Fallback/>
  </mc:AlternateContent>
  <xdr:twoCellAnchor>
    <xdr:from>
      <xdr:col>2</xdr:col>
      <xdr:colOff>162928</xdr:colOff>
      <xdr:row>1</xdr:row>
      <xdr:rowOff>150395</xdr:rowOff>
    </xdr:from>
    <xdr:to>
      <xdr:col>3</xdr:col>
      <xdr:colOff>608097</xdr:colOff>
      <xdr:row>4</xdr:row>
      <xdr:rowOff>167941</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7700-000004000000}"/>
            </a:ext>
          </a:extLst>
        </xdr:cNvPr>
        <xdr:cNvSpPr/>
      </xdr:nvSpPr>
      <xdr:spPr>
        <a:xfrm>
          <a:off x="1641810" y="350921"/>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402981</xdr:colOff>
      <xdr:row>1</xdr:row>
      <xdr:rowOff>48846</xdr:rowOff>
    </xdr:from>
    <xdr:to>
      <xdr:col>9</xdr:col>
      <xdr:colOff>767623</xdr:colOff>
      <xdr:row>4</xdr:row>
      <xdr:rowOff>12524</xdr:rowOff>
    </xdr:to>
    <xdr:pic>
      <xdr:nvPicPr>
        <xdr:cNvPr id="5" name="Imagen 4">
          <a:extLst>
            <a:ext uri="{FF2B5EF4-FFF2-40B4-BE49-F238E27FC236}">
              <a16:creationId xmlns="" xmlns:a16="http://schemas.microsoft.com/office/drawing/2014/main" id="{00000000-0008-0000-7700-000005000000}"/>
            </a:ext>
          </a:extLst>
        </xdr:cNvPr>
        <xdr:cNvPicPr>
          <a:picLocks noChangeAspect="1"/>
        </xdr:cNvPicPr>
      </xdr:nvPicPr>
      <xdr:blipFill>
        <a:blip xmlns:r="http://schemas.openxmlformats.org/officeDocument/2006/relationships" r:embed="rId2"/>
        <a:stretch>
          <a:fillRect/>
        </a:stretch>
      </xdr:blipFill>
      <xdr:spPr>
        <a:xfrm>
          <a:off x="6508750" y="244231"/>
          <a:ext cx="1207238" cy="549831"/>
        </a:xfrm>
        <a:prstGeom prst="rect">
          <a:avLst/>
        </a:prstGeom>
      </xdr:spPr>
    </xdr:pic>
    <xdr:clientData/>
  </xdr:twoCellAnchor>
</xdr:wsDr>
</file>

<file path=xl/drawings/drawing1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53601" name="Object 1" hidden="1">
              <a:extLst>
                <a:ext uri="{63B3BB69-23CF-44E3-9099-C40C66FF867C}">
                  <a14:compatExt spid="_x0000_s153601"/>
                </a:ext>
              </a:extLst>
            </xdr:cNvPr>
            <xdr:cNvSpPr/>
          </xdr:nvSpPr>
          <xdr:spPr>
            <a:xfrm>
              <a:off x="0" y="0"/>
              <a:ext cx="0" cy="0"/>
            </a:xfrm>
            <a:prstGeom prst="rect">
              <a:avLst/>
            </a:prstGeom>
          </xdr:spPr>
        </xdr:sp>
        <xdr:clientData/>
      </xdr:twoCellAnchor>
    </mc:Choice>
    <mc:Fallback/>
  </mc:AlternateContent>
  <xdr:twoCellAnchor>
    <xdr:from>
      <xdr:col>2</xdr:col>
      <xdr:colOff>200526</xdr:colOff>
      <xdr:row>2</xdr:row>
      <xdr:rowOff>0</xdr:rowOff>
    </xdr:from>
    <xdr:to>
      <xdr:col>3</xdr:col>
      <xdr:colOff>645695</xdr:colOff>
      <xdr:row>5</xdr:row>
      <xdr:rowOff>17546</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7800-000004000000}"/>
            </a:ext>
          </a:extLst>
        </xdr:cNvPr>
        <xdr:cNvSpPr/>
      </xdr:nvSpPr>
      <xdr:spPr>
        <a:xfrm>
          <a:off x="1679408" y="401053"/>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378558</xdr:colOff>
      <xdr:row>1</xdr:row>
      <xdr:rowOff>48846</xdr:rowOff>
    </xdr:from>
    <xdr:to>
      <xdr:col>9</xdr:col>
      <xdr:colOff>743200</xdr:colOff>
      <xdr:row>4</xdr:row>
      <xdr:rowOff>12524</xdr:rowOff>
    </xdr:to>
    <xdr:pic>
      <xdr:nvPicPr>
        <xdr:cNvPr id="5" name="Imagen 4">
          <a:extLst>
            <a:ext uri="{FF2B5EF4-FFF2-40B4-BE49-F238E27FC236}">
              <a16:creationId xmlns="" xmlns:a16="http://schemas.microsoft.com/office/drawing/2014/main" id="{00000000-0008-0000-7800-000005000000}"/>
            </a:ext>
          </a:extLst>
        </xdr:cNvPr>
        <xdr:cNvPicPr>
          <a:picLocks noChangeAspect="1"/>
        </xdr:cNvPicPr>
      </xdr:nvPicPr>
      <xdr:blipFill>
        <a:blip xmlns:r="http://schemas.openxmlformats.org/officeDocument/2006/relationships" r:embed="rId2"/>
        <a:stretch>
          <a:fillRect/>
        </a:stretch>
      </xdr:blipFill>
      <xdr:spPr>
        <a:xfrm>
          <a:off x="6484327" y="244231"/>
          <a:ext cx="1207238" cy="549831"/>
        </a:xfrm>
        <a:prstGeom prst="rect">
          <a:avLst/>
        </a:prstGeom>
      </xdr:spPr>
    </xdr:pic>
    <xdr:clientData/>
  </xdr:twoCellAnchor>
</xdr:wsDr>
</file>

<file path=xl/drawings/drawing1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54625" name="Object 1" hidden="1">
              <a:extLst>
                <a:ext uri="{63B3BB69-23CF-44E3-9099-C40C66FF867C}">
                  <a14:compatExt spid="_x0000_s154625"/>
                </a:ext>
              </a:extLst>
            </xdr:cNvPr>
            <xdr:cNvSpPr/>
          </xdr:nvSpPr>
          <xdr:spPr>
            <a:xfrm>
              <a:off x="0" y="0"/>
              <a:ext cx="0" cy="0"/>
            </a:xfrm>
            <a:prstGeom prst="rect">
              <a:avLst/>
            </a:prstGeom>
          </xdr:spPr>
        </xdr:sp>
        <xdr:clientData/>
      </xdr:twoCellAnchor>
    </mc:Choice>
    <mc:Fallback/>
  </mc:AlternateContent>
  <xdr:twoCellAnchor>
    <xdr:from>
      <xdr:col>2</xdr:col>
      <xdr:colOff>125329</xdr:colOff>
      <xdr:row>1</xdr:row>
      <xdr:rowOff>162928</xdr:rowOff>
    </xdr:from>
    <xdr:to>
      <xdr:col>3</xdr:col>
      <xdr:colOff>570498</xdr:colOff>
      <xdr:row>4</xdr:row>
      <xdr:rowOff>180474</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7900-000004000000}"/>
            </a:ext>
          </a:extLst>
        </xdr:cNvPr>
        <xdr:cNvSpPr/>
      </xdr:nvSpPr>
      <xdr:spPr>
        <a:xfrm>
          <a:off x="1604211" y="363454"/>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402980</xdr:colOff>
      <xdr:row>1</xdr:row>
      <xdr:rowOff>36634</xdr:rowOff>
    </xdr:from>
    <xdr:to>
      <xdr:col>9</xdr:col>
      <xdr:colOff>767622</xdr:colOff>
      <xdr:row>4</xdr:row>
      <xdr:rowOff>312</xdr:rowOff>
    </xdr:to>
    <xdr:pic>
      <xdr:nvPicPr>
        <xdr:cNvPr id="5" name="Imagen 4">
          <a:extLst>
            <a:ext uri="{FF2B5EF4-FFF2-40B4-BE49-F238E27FC236}">
              <a16:creationId xmlns="" xmlns:a16="http://schemas.microsoft.com/office/drawing/2014/main" id="{00000000-0008-0000-7900-000005000000}"/>
            </a:ext>
          </a:extLst>
        </xdr:cNvPr>
        <xdr:cNvPicPr>
          <a:picLocks noChangeAspect="1"/>
        </xdr:cNvPicPr>
      </xdr:nvPicPr>
      <xdr:blipFill>
        <a:blip xmlns:r="http://schemas.openxmlformats.org/officeDocument/2006/relationships" r:embed="rId2"/>
        <a:stretch>
          <a:fillRect/>
        </a:stretch>
      </xdr:blipFill>
      <xdr:spPr>
        <a:xfrm>
          <a:off x="6435480" y="232019"/>
          <a:ext cx="1207238" cy="549831"/>
        </a:xfrm>
        <a:prstGeom prst="rect">
          <a:avLst/>
        </a:prstGeom>
      </xdr:spPr>
    </xdr:pic>
    <xdr:clientData/>
  </xdr:twoCellAnchor>
</xdr:wsDr>
</file>

<file path=xl/drawings/drawing1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55649" name="Object 1" hidden="1">
              <a:extLst>
                <a:ext uri="{63B3BB69-23CF-44E3-9099-C40C66FF867C}">
                  <a14:compatExt spid="_x0000_s155649"/>
                </a:ext>
              </a:extLst>
            </xdr:cNvPr>
            <xdr:cNvSpPr/>
          </xdr:nvSpPr>
          <xdr:spPr>
            <a:xfrm>
              <a:off x="0" y="0"/>
              <a:ext cx="0" cy="0"/>
            </a:xfrm>
            <a:prstGeom prst="rect">
              <a:avLst/>
            </a:prstGeom>
          </xdr:spPr>
        </xdr:sp>
        <xdr:clientData/>
      </xdr:twoCellAnchor>
    </mc:Choice>
    <mc:Fallback/>
  </mc:AlternateContent>
  <xdr:twoCellAnchor>
    <xdr:from>
      <xdr:col>2</xdr:col>
      <xdr:colOff>87730</xdr:colOff>
      <xdr:row>1</xdr:row>
      <xdr:rowOff>162928</xdr:rowOff>
    </xdr:from>
    <xdr:to>
      <xdr:col>3</xdr:col>
      <xdr:colOff>532899</xdr:colOff>
      <xdr:row>4</xdr:row>
      <xdr:rowOff>180474</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7A00-000004000000}"/>
            </a:ext>
          </a:extLst>
        </xdr:cNvPr>
        <xdr:cNvSpPr/>
      </xdr:nvSpPr>
      <xdr:spPr>
        <a:xfrm>
          <a:off x="1566612" y="363454"/>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415192</xdr:colOff>
      <xdr:row>1</xdr:row>
      <xdr:rowOff>36634</xdr:rowOff>
    </xdr:from>
    <xdr:to>
      <xdr:col>9</xdr:col>
      <xdr:colOff>779834</xdr:colOff>
      <xdr:row>4</xdr:row>
      <xdr:rowOff>312</xdr:rowOff>
    </xdr:to>
    <xdr:pic>
      <xdr:nvPicPr>
        <xdr:cNvPr id="5" name="Imagen 4">
          <a:extLst>
            <a:ext uri="{FF2B5EF4-FFF2-40B4-BE49-F238E27FC236}">
              <a16:creationId xmlns="" xmlns:a16="http://schemas.microsoft.com/office/drawing/2014/main" id="{00000000-0008-0000-7A00-000005000000}"/>
            </a:ext>
          </a:extLst>
        </xdr:cNvPr>
        <xdr:cNvPicPr>
          <a:picLocks noChangeAspect="1"/>
        </xdr:cNvPicPr>
      </xdr:nvPicPr>
      <xdr:blipFill>
        <a:blip xmlns:r="http://schemas.openxmlformats.org/officeDocument/2006/relationships" r:embed="rId2"/>
        <a:stretch>
          <a:fillRect/>
        </a:stretch>
      </xdr:blipFill>
      <xdr:spPr>
        <a:xfrm>
          <a:off x="6520961" y="232019"/>
          <a:ext cx="1207238" cy="549831"/>
        </a:xfrm>
        <a:prstGeom prst="rect">
          <a:avLst/>
        </a:prstGeom>
      </xdr:spPr>
    </xdr:pic>
    <xdr:clientData/>
  </xdr:twoCellAnchor>
</xdr:wsDr>
</file>

<file path=xl/drawings/drawing1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57697" name="Object 1" hidden="1">
              <a:extLst>
                <a:ext uri="{63B3BB69-23CF-44E3-9099-C40C66FF867C}">
                  <a14:compatExt spid="_x0000_s157697"/>
                </a:ext>
              </a:extLst>
            </xdr:cNvPr>
            <xdr:cNvSpPr/>
          </xdr:nvSpPr>
          <xdr:spPr>
            <a:xfrm>
              <a:off x="0" y="0"/>
              <a:ext cx="0" cy="0"/>
            </a:xfrm>
            <a:prstGeom prst="rect">
              <a:avLst/>
            </a:prstGeom>
          </xdr:spPr>
        </xdr:sp>
        <xdr:clientData/>
      </xdr:twoCellAnchor>
    </mc:Choice>
    <mc:Fallback/>
  </mc:AlternateContent>
  <xdr:twoCellAnchor>
    <xdr:from>
      <xdr:col>2</xdr:col>
      <xdr:colOff>213059</xdr:colOff>
      <xdr:row>1</xdr:row>
      <xdr:rowOff>100263</xdr:rowOff>
    </xdr:from>
    <xdr:to>
      <xdr:col>3</xdr:col>
      <xdr:colOff>658228</xdr:colOff>
      <xdr:row>4</xdr:row>
      <xdr:rowOff>117809</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7B00-000004000000}"/>
            </a:ext>
          </a:extLst>
        </xdr:cNvPr>
        <xdr:cNvSpPr/>
      </xdr:nvSpPr>
      <xdr:spPr>
        <a:xfrm>
          <a:off x="1691941" y="300789"/>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427404</xdr:colOff>
      <xdr:row>1</xdr:row>
      <xdr:rowOff>36634</xdr:rowOff>
    </xdr:from>
    <xdr:to>
      <xdr:col>9</xdr:col>
      <xdr:colOff>792046</xdr:colOff>
      <xdr:row>4</xdr:row>
      <xdr:rowOff>312</xdr:rowOff>
    </xdr:to>
    <xdr:pic>
      <xdr:nvPicPr>
        <xdr:cNvPr id="5" name="Imagen 4">
          <a:extLst>
            <a:ext uri="{FF2B5EF4-FFF2-40B4-BE49-F238E27FC236}">
              <a16:creationId xmlns="" xmlns:a16="http://schemas.microsoft.com/office/drawing/2014/main" id="{00000000-0008-0000-7B00-000005000000}"/>
            </a:ext>
          </a:extLst>
        </xdr:cNvPr>
        <xdr:cNvPicPr>
          <a:picLocks noChangeAspect="1"/>
        </xdr:cNvPicPr>
      </xdr:nvPicPr>
      <xdr:blipFill>
        <a:blip xmlns:r="http://schemas.openxmlformats.org/officeDocument/2006/relationships" r:embed="rId2"/>
        <a:stretch>
          <a:fillRect/>
        </a:stretch>
      </xdr:blipFill>
      <xdr:spPr>
        <a:xfrm>
          <a:off x="6533173" y="232019"/>
          <a:ext cx="1207238" cy="549831"/>
        </a:xfrm>
        <a:prstGeom prst="rect">
          <a:avLst/>
        </a:prstGeom>
      </xdr:spPr>
    </xdr:pic>
    <xdr:clientData/>
  </xdr:twoCellAnchor>
</xdr:wsDr>
</file>

<file path=xl/drawings/drawing1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238593" name="Object 1" hidden="1">
              <a:extLst>
                <a:ext uri="{63B3BB69-23CF-44E3-9099-C40C66FF867C}">
                  <a14:compatExt spid="_x0000_s238593"/>
                </a:ext>
              </a:extLst>
            </xdr:cNvPr>
            <xdr:cNvSpPr/>
          </xdr:nvSpPr>
          <xdr:spPr>
            <a:xfrm>
              <a:off x="0" y="0"/>
              <a:ext cx="0" cy="0"/>
            </a:xfrm>
            <a:prstGeom prst="rect">
              <a:avLst/>
            </a:prstGeom>
          </xdr:spPr>
        </xdr:sp>
        <xdr:clientData/>
      </xdr:twoCellAnchor>
    </mc:Choice>
    <mc:Fallback/>
  </mc:AlternateContent>
  <xdr:twoCellAnchor>
    <xdr:from>
      <xdr:col>2</xdr:col>
      <xdr:colOff>162927</xdr:colOff>
      <xdr:row>1</xdr:row>
      <xdr:rowOff>125329</xdr:rowOff>
    </xdr:from>
    <xdr:to>
      <xdr:col>3</xdr:col>
      <xdr:colOff>608096</xdr:colOff>
      <xdr:row>4</xdr:row>
      <xdr:rowOff>142875</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7C00-000004000000}"/>
            </a:ext>
          </a:extLst>
        </xdr:cNvPr>
        <xdr:cNvSpPr/>
      </xdr:nvSpPr>
      <xdr:spPr>
        <a:xfrm>
          <a:off x="1641809" y="325855"/>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451827</xdr:colOff>
      <xdr:row>1</xdr:row>
      <xdr:rowOff>36635</xdr:rowOff>
    </xdr:from>
    <xdr:to>
      <xdr:col>9</xdr:col>
      <xdr:colOff>816469</xdr:colOff>
      <xdr:row>4</xdr:row>
      <xdr:rowOff>313</xdr:rowOff>
    </xdr:to>
    <xdr:pic>
      <xdr:nvPicPr>
        <xdr:cNvPr id="5" name="Imagen 4">
          <a:extLst>
            <a:ext uri="{FF2B5EF4-FFF2-40B4-BE49-F238E27FC236}">
              <a16:creationId xmlns="" xmlns:a16="http://schemas.microsoft.com/office/drawing/2014/main" id="{00000000-0008-0000-7C00-000005000000}"/>
            </a:ext>
          </a:extLst>
        </xdr:cNvPr>
        <xdr:cNvPicPr>
          <a:picLocks noChangeAspect="1"/>
        </xdr:cNvPicPr>
      </xdr:nvPicPr>
      <xdr:blipFill>
        <a:blip xmlns:r="http://schemas.openxmlformats.org/officeDocument/2006/relationships" r:embed="rId2"/>
        <a:stretch>
          <a:fillRect/>
        </a:stretch>
      </xdr:blipFill>
      <xdr:spPr>
        <a:xfrm>
          <a:off x="6557596" y="232020"/>
          <a:ext cx="1207238" cy="549831"/>
        </a:xfrm>
        <a:prstGeom prst="rect">
          <a:avLst/>
        </a:prstGeom>
      </xdr:spPr>
    </xdr:pic>
    <xdr:clientData/>
  </xdr:twoCellAnchor>
</xdr:wsDr>
</file>

<file path=xl/drawings/drawing12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56673" name="Object 1" hidden="1">
              <a:extLst>
                <a:ext uri="{63B3BB69-23CF-44E3-9099-C40C66FF867C}">
                  <a14:compatExt spid="_x0000_s156673"/>
                </a:ext>
              </a:extLst>
            </xdr:cNvPr>
            <xdr:cNvSpPr/>
          </xdr:nvSpPr>
          <xdr:spPr>
            <a:xfrm>
              <a:off x="0" y="0"/>
              <a:ext cx="0" cy="0"/>
            </a:xfrm>
            <a:prstGeom prst="rect">
              <a:avLst/>
            </a:prstGeom>
          </xdr:spPr>
        </xdr:sp>
        <xdr:clientData/>
      </xdr:twoCellAnchor>
    </mc:Choice>
    <mc:Fallback/>
  </mc:AlternateContent>
  <xdr:twoCellAnchor>
    <xdr:from>
      <xdr:col>2</xdr:col>
      <xdr:colOff>162927</xdr:colOff>
      <xdr:row>1</xdr:row>
      <xdr:rowOff>162928</xdr:rowOff>
    </xdr:from>
    <xdr:to>
      <xdr:col>3</xdr:col>
      <xdr:colOff>608096</xdr:colOff>
      <xdr:row>4</xdr:row>
      <xdr:rowOff>180474</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7D00-000004000000}"/>
            </a:ext>
          </a:extLst>
        </xdr:cNvPr>
        <xdr:cNvSpPr/>
      </xdr:nvSpPr>
      <xdr:spPr>
        <a:xfrm>
          <a:off x="1641809" y="363454"/>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427404</xdr:colOff>
      <xdr:row>1</xdr:row>
      <xdr:rowOff>48846</xdr:rowOff>
    </xdr:from>
    <xdr:to>
      <xdr:col>9</xdr:col>
      <xdr:colOff>792046</xdr:colOff>
      <xdr:row>4</xdr:row>
      <xdr:rowOff>12524</xdr:rowOff>
    </xdr:to>
    <xdr:pic>
      <xdr:nvPicPr>
        <xdr:cNvPr id="5" name="Imagen 4">
          <a:extLst>
            <a:ext uri="{FF2B5EF4-FFF2-40B4-BE49-F238E27FC236}">
              <a16:creationId xmlns="" xmlns:a16="http://schemas.microsoft.com/office/drawing/2014/main" id="{00000000-0008-0000-7D00-000005000000}"/>
            </a:ext>
          </a:extLst>
        </xdr:cNvPr>
        <xdr:cNvPicPr>
          <a:picLocks noChangeAspect="1"/>
        </xdr:cNvPicPr>
      </xdr:nvPicPr>
      <xdr:blipFill>
        <a:blip xmlns:r="http://schemas.openxmlformats.org/officeDocument/2006/relationships" r:embed="rId2"/>
        <a:stretch>
          <a:fillRect/>
        </a:stretch>
      </xdr:blipFill>
      <xdr:spPr>
        <a:xfrm>
          <a:off x="6533173" y="244231"/>
          <a:ext cx="1207238" cy="549831"/>
        </a:xfrm>
        <a:prstGeom prst="rect">
          <a:avLst/>
        </a:prstGeom>
      </xdr:spPr>
    </xdr:pic>
    <xdr:clientData/>
  </xdr:twoCellAnchor>
</xdr:wsDr>
</file>

<file path=xl/drawings/drawing12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58721" name="Object 1" hidden="1">
              <a:extLst>
                <a:ext uri="{63B3BB69-23CF-44E3-9099-C40C66FF867C}">
                  <a14:compatExt spid="_x0000_s158721"/>
                </a:ext>
              </a:extLst>
            </xdr:cNvPr>
            <xdr:cNvSpPr/>
          </xdr:nvSpPr>
          <xdr:spPr>
            <a:xfrm>
              <a:off x="0" y="0"/>
              <a:ext cx="0" cy="0"/>
            </a:xfrm>
            <a:prstGeom prst="rect">
              <a:avLst/>
            </a:prstGeom>
          </xdr:spPr>
        </xdr:sp>
        <xdr:clientData/>
      </xdr:twoCellAnchor>
    </mc:Choice>
    <mc:Fallback/>
  </mc:AlternateContent>
  <xdr:twoCellAnchor>
    <xdr:from>
      <xdr:col>2</xdr:col>
      <xdr:colOff>187993</xdr:colOff>
      <xdr:row>1</xdr:row>
      <xdr:rowOff>125329</xdr:rowOff>
    </xdr:from>
    <xdr:to>
      <xdr:col>3</xdr:col>
      <xdr:colOff>633162</xdr:colOff>
      <xdr:row>4</xdr:row>
      <xdr:rowOff>142875</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7E00-000004000000}"/>
            </a:ext>
          </a:extLst>
        </xdr:cNvPr>
        <xdr:cNvSpPr/>
      </xdr:nvSpPr>
      <xdr:spPr>
        <a:xfrm>
          <a:off x="1666875" y="325855"/>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415193</xdr:colOff>
      <xdr:row>1</xdr:row>
      <xdr:rowOff>48846</xdr:rowOff>
    </xdr:from>
    <xdr:to>
      <xdr:col>9</xdr:col>
      <xdr:colOff>779835</xdr:colOff>
      <xdr:row>4</xdr:row>
      <xdr:rowOff>12524</xdr:rowOff>
    </xdr:to>
    <xdr:pic>
      <xdr:nvPicPr>
        <xdr:cNvPr id="5" name="Imagen 4">
          <a:extLst>
            <a:ext uri="{FF2B5EF4-FFF2-40B4-BE49-F238E27FC236}">
              <a16:creationId xmlns="" xmlns:a16="http://schemas.microsoft.com/office/drawing/2014/main" id="{00000000-0008-0000-7E00-000005000000}"/>
            </a:ext>
          </a:extLst>
        </xdr:cNvPr>
        <xdr:cNvPicPr>
          <a:picLocks noChangeAspect="1"/>
        </xdr:cNvPicPr>
      </xdr:nvPicPr>
      <xdr:blipFill>
        <a:blip xmlns:r="http://schemas.openxmlformats.org/officeDocument/2006/relationships" r:embed="rId2"/>
        <a:stretch>
          <a:fillRect/>
        </a:stretch>
      </xdr:blipFill>
      <xdr:spPr>
        <a:xfrm>
          <a:off x="6520962" y="244231"/>
          <a:ext cx="1207238" cy="549831"/>
        </a:xfrm>
        <a:prstGeom prst="rect">
          <a:avLst/>
        </a:prstGeom>
      </xdr:spPr>
    </xdr:pic>
    <xdr:clientData/>
  </xdr:twoCellAnchor>
</xdr:wsDr>
</file>

<file path=xl/drawings/drawing1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59745" name="Object 1" hidden="1">
              <a:extLst>
                <a:ext uri="{63B3BB69-23CF-44E3-9099-C40C66FF867C}">
                  <a14:compatExt spid="_x0000_s159745"/>
                </a:ext>
              </a:extLst>
            </xdr:cNvPr>
            <xdr:cNvSpPr/>
          </xdr:nvSpPr>
          <xdr:spPr>
            <a:xfrm>
              <a:off x="0" y="0"/>
              <a:ext cx="0" cy="0"/>
            </a:xfrm>
            <a:prstGeom prst="rect">
              <a:avLst/>
            </a:prstGeom>
          </xdr:spPr>
        </xdr:sp>
        <xdr:clientData/>
      </xdr:twoCellAnchor>
    </mc:Choice>
    <mc:Fallback/>
  </mc:AlternateContent>
  <xdr:twoCellAnchor>
    <xdr:from>
      <xdr:col>2</xdr:col>
      <xdr:colOff>125329</xdr:colOff>
      <xdr:row>1</xdr:row>
      <xdr:rowOff>137862</xdr:rowOff>
    </xdr:from>
    <xdr:to>
      <xdr:col>3</xdr:col>
      <xdr:colOff>570498</xdr:colOff>
      <xdr:row>4</xdr:row>
      <xdr:rowOff>155408</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7F00-000004000000}"/>
            </a:ext>
          </a:extLst>
        </xdr:cNvPr>
        <xdr:cNvSpPr/>
      </xdr:nvSpPr>
      <xdr:spPr>
        <a:xfrm>
          <a:off x="1604211" y="338388"/>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415193</xdr:colOff>
      <xdr:row>1</xdr:row>
      <xdr:rowOff>36634</xdr:rowOff>
    </xdr:from>
    <xdr:to>
      <xdr:col>9</xdr:col>
      <xdr:colOff>779835</xdr:colOff>
      <xdr:row>4</xdr:row>
      <xdr:rowOff>312</xdr:rowOff>
    </xdr:to>
    <xdr:pic>
      <xdr:nvPicPr>
        <xdr:cNvPr id="5" name="Imagen 4">
          <a:extLst>
            <a:ext uri="{FF2B5EF4-FFF2-40B4-BE49-F238E27FC236}">
              <a16:creationId xmlns="" xmlns:a16="http://schemas.microsoft.com/office/drawing/2014/main" id="{00000000-0008-0000-7F00-000005000000}"/>
            </a:ext>
          </a:extLst>
        </xdr:cNvPr>
        <xdr:cNvPicPr>
          <a:picLocks noChangeAspect="1"/>
        </xdr:cNvPicPr>
      </xdr:nvPicPr>
      <xdr:blipFill>
        <a:blip xmlns:r="http://schemas.openxmlformats.org/officeDocument/2006/relationships" r:embed="rId2"/>
        <a:stretch>
          <a:fillRect/>
        </a:stretch>
      </xdr:blipFill>
      <xdr:spPr>
        <a:xfrm>
          <a:off x="6520962" y="232019"/>
          <a:ext cx="1207238" cy="549831"/>
        </a:xfrm>
        <a:prstGeom prst="rect">
          <a:avLst/>
        </a:prstGeom>
      </xdr:spPr>
    </xdr:pic>
    <xdr:clientData/>
  </xdr:twoCellAnchor>
</xdr:wsDr>
</file>

<file path=xl/drawings/drawing1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60769" name="Object 1" hidden="1">
              <a:extLst>
                <a:ext uri="{63B3BB69-23CF-44E3-9099-C40C66FF867C}">
                  <a14:compatExt spid="_x0000_s160769"/>
                </a:ext>
              </a:extLst>
            </xdr:cNvPr>
            <xdr:cNvSpPr/>
          </xdr:nvSpPr>
          <xdr:spPr>
            <a:xfrm>
              <a:off x="0" y="0"/>
              <a:ext cx="0" cy="0"/>
            </a:xfrm>
            <a:prstGeom prst="rect">
              <a:avLst/>
            </a:prstGeom>
          </xdr:spPr>
        </xdr:sp>
        <xdr:clientData/>
      </xdr:twoCellAnchor>
    </mc:Choice>
    <mc:Fallback/>
  </mc:AlternateContent>
  <xdr:twoCellAnchor>
    <xdr:from>
      <xdr:col>2</xdr:col>
      <xdr:colOff>112796</xdr:colOff>
      <xdr:row>1</xdr:row>
      <xdr:rowOff>150395</xdr:rowOff>
    </xdr:from>
    <xdr:to>
      <xdr:col>3</xdr:col>
      <xdr:colOff>557965</xdr:colOff>
      <xdr:row>4</xdr:row>
      <xdr:rowOff>167941</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8000-000004000000}"/>
            </a:ext>
          </a:extLst>
        </xdr:cNvPr>
        <xdr:cNvSpPr/>
      </xdr:nvSpPr>
      <xdr:spPr>
        <a:xfrm>
          <a:off x="1591678" y="350921"/>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415193</xdr:colOff>
      <xdr:row>1</xdr:row>
      <xdr:rowOff>24423</xdr:rowOff>
    </xdr:from>
    <xdr:to>
      <xdr:col>9</xdr:col>
      <xdr:colOff>779835</xdr:colOff>
      <xdr:row>3</xdr:row>
      <xdr:rowOff>183485</xdr:rowOff>
    </xdr:to>
    <xdr:pic>
      <xdr:nvPicPr>
        <xdr:cNvPr id="5" name="Imagen 4">
          <a:extLst>
            <a:ext uri="{FF2B5EF4-FFF2-40B4-BE49-F238E27FC236}">
              <a16:creationId xmlns="" xmlns:a16="http://schemas.microsoft.com/office/drawing/2014/main" id="{00000000-0008-0000-8000-000005000000}"/>
            </a:ext>
          </a:extLst>
        </xdr:cNvPr>
        <xdr:cNvPicPr>
          <a:picLocks noChangeAspect="1"/>
        </xdr:cNvPicPr>
      </xdr:nvPicPr>
      <xdr:blipFill>
        <a:blip xmlns:r="http://schemas.openxmlformats.org/officeDocument/2006/relationships" r:embed="rId2"/>
        <a:stretch>
          <a:fillRect/>
        </a:stretch>
      </xdr:blipFill>
      <xdr:spPr>
        <a:xfrm>
          <a:off x="6520962" y="219808"/>
          <a:ext cx="1207238" cy="549831"/>
        </a:xfrm>
        <a:prstGeom prst="rect">
          <a:avLst/>
        </a:prstGeom>
      </xdr:spPr>
    </xdr:pic>
    <xdr:clientData/>
  </xdr:twoCellAnchor>
</xdr:wsDr>
</file>

<file path=xl/drawings/drawing13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61793" name="Object 1" hidden="1">
              <a:extLst>
                <a:ext uri="{63B3BB69-23CF-44E3-9099-C40C66FF867C}">
                  <a14:compatExt spid="_x0000_s161793"/>
                </a:ext>
              </a:extLst>
            </xdr:cNvPr>
            <xdr:cNvSpPr/>
          </xdr:nvSpPr>
          <xdr:spPr>
            <a:xfrm>
              <a:off x="0" y="0"/>
              <a:ext cx="0" cy="0"/>
            </a:xfrm>
            <a:prstGeom prst="rect">
              <a:avLst/>
            </a:prstGeom>
          </xdr:spPr>
        </xdr:sp>
        <xdr:clientData/>
      </xdr:twoCellAnchor>
    </mc:Choice>
    <mc:Fallback/>
  </mc:AlternateContent>
  <xdr:twoCellAnchor>
    <xdr:from>
      <xdr:col>2</xdr:col>
      <xdr:colOff>112797</xdr:colOff>
      <xdr:row>1</xdr:row>
      <xdr:rowOff>62665</xdr:rowOff>
    </xdr:from>
    <xdr:to>
      <xdr:col>3</xdr:col>
      <xdr:colOff>557965</xdr:colOff>
      <xdr:row>4</xdr:row>
      <xdr:rowOff>80211</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8100-000004000000}"/>
            </a:ext>
          </a:extLst>
        </xdr:cNvPr>
        <xdr:cNvSpPr/>
      </xdr:nvSpPr>
      <xdr:spPr>
        <a:xfrm>
          <a:off x="1854869" y="263191"/>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390770</xdr:colOff>
      <xdr:row>1</xdr:row>
      <xdr:rowOff>36634</xdr:rowOff>
    </xdr:from>
    <xdr:to>
      <xdr:col>9</xdr:col>
      <xdr:colOff>755412</xdr:colOff>
      <xdr:row>4</xdr:row>
      <xdr:rowOff>312</xdr:rowOff>
    </xdr:to>
    <xdr:pic>
      <xdr:nvPicPr>
        <xdr:cNvPr id="5" name="Imagen 4">
          <a:extLst>
            <a:ext uri="{FF2B5EF4-FFF2-40B4-BE49-F238E27FC236}">
              <a16:creationId xmlns="" xmlns:a16="http://schemas.microsoft.com/office/drawing/2014/main" id="{00000000-0008-0000-8100-000005000000}"/>
            </a:ext>
          </a:extLst>
        </xdr:cNvPr>
        <xdr:cNvPicPr>
          <a:picLocks noChangeAspect="1"/>
        </xdr:cNvPicPr>
      </xdr:nvPicPr>
      <xdr:blipFill>
        <a:blip xmlns:r="http://schemas.openxmlformats.org/officeDocument/2006/relationships" r:embed="rId2"/>
        <a:stretch>
          <a:fillRect/>
        </a:stretch>
      </xdr:blipFill>
      <xdr:spPr>
        <a:xfrm>
          <a:off x="6496539" y="232019"/>
          <a:ext cx="1207238" cy="549831"/>
        </a:xfrm>
        <a:prstGeom prst="rect">
          <a:avLst/>
        </a:prstGeom>
      </xdr:spPr>
    </xdr:pic>
    <xdr:clientData/>
  </xdr:twoCellAnchor>
</xdr:wsDr>
</file>

<file path=xl/drawings/drawing13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62817" name="Object 1" hidden="1">
              <a:extLst>
                <a:ext uri="{63B3BB69-23CF-44E3-9099-C40C66FF867C}">
                  <a14:compatExt spid="_x0000_s162817"/>
                </a:ext>
              </a:extLst>
            </xdr:cNvPr>
            <xdr:cNvSpPr/>
          </xdr:nvSpPr>
          <xdr:spPr>
            <a:xfrm>
              <a:off x="0" y="0"/>
              <a:ext cx="0" cy="0"/>
            </a:xfrm>
            <a:prstGeom prst="rect">
              <a:avLst/>
            </a:prstGeom>
          </xdr:spPr>
        </xdr:sp>
        <xdr:clientData/>
      </xdr:twoCellAnchor>
    </mc:Choice>
    <mc:Fallback/>
  </mc:AlternateContent>
  <xdr:twoCellAnchor>
    <xdr:from>
      <xdr:col>2</xdr:col>
      <xdr:colOff>175460</xdr:colOff>
      <xdr:row>1</xdr:row>
      <xdr:rowOff>137862</xdr:rowOff>
    </xdr:from>
    <xdr:to>
      <xdr:col>3</xdr:col>
      <xdr:colOff>620628</xdr:colOff>
      <xdr:row>4</xdr:row>
      <xdr:rowOff>155408</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8200-000004000000}"/>
            </a:ext>
          </a:extLst>
        </xdr:cNvPr>
        <xdr:cNvSpPr/>
      </xdr:nvSpPr>
      <xdr:spPr>
        <a:xfrm>
          <a:off x="1917532" y="338388"/>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427404</xdr:colOff>
      <xdr:row>1</xdr:row>
      <xdr:rowOff>48846</xdr:rowOff>
    </xdr:from>
    <xdr:to>
      <xdr:col>9</xdr:col>
      <xdr:colOff>792046</xdr:colOff>
      <xdr:row>4</xdr:row>
      <xdr:rowOff>12524</xdr:rowOff>
    </xdr:to>
    <xdr:pic>
      <xdr:nvPicPr>
        <xdr:cNvPr id="5" name="Imagen 4">
          <a:extLst>
            <a:ext uri="{FF2B5EF4-FFF2-40B4-BE49-F238E27FC236}">
              <a16:creationId xmlns="" xmlns:a16="http://schemas.microsoft.com/office/drawing/2014/main" id="{00000000-0008-0000-8200-000005000000}"/>
            </a:ext>
          </a:extLst>
        </xdr:cNvPr>
        <xdr:cNvPicPr>
          <a:picLocks noChangeAspect="1"/>
        </xdr:cNvPicPr>
      </xdr:nvPicPr>
      <xdr:blipFill>
        <a:blip xmlns:r="http://schemas.openxmlformats.org/officeDocument/2006/relationships" r:embed="rId2"/>
        <a:stretch>
          <a:fillRect/>
        </a:stretch>
      </xdr:blipFill>
      <xdr:spPr>
        <a:xfrm>
          <a:off x="6533173" y="244231"/>
          <a:ext cx="1207238" cy="549831"/>
        </a:xfrm>
        <a:prstGeom prst="rect">
          <a:avLst/>
        </a:prstGeom>
      </xdr:spPr>
    </xdr:pic>
    <xdr:clientData/>
  </xdr:twoCellAnchor>
</xdr:wsDr>
</file>

<file path=xl/drawings/drawing13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63841" name="Object 1" hidden="1">
              <a:extLst>
                <a:ext uri="{63B3BB69-23CF-44E3-9099-C40C66FF867C}">
                  <a14:compatExt spid="_x0000_s163841"/>
                </a:ext>
              </a:extLst>
            </xdr:cNvPr>
            <xdr:cNvSpPr/>
          </xdr:nvSpPr>
          <xdr:spPr>
            <a:xfrm>
              <a:off x="0" y="0"/>
              <a:ext cx="0" cy="0"/>
            </a:xfrm>
            <a:prstGeom prst="rect">
              <a:avLst/>
            </a:prstGeom>
          </xdr:spPr>
        </xdr:sp>
        <xdr:clientData/>
      </xdr:twoCellAnchor>
    </mc:Choice>
    <mc:Fallback/>
  </mc:AlternateContent>
  <xdr:twoCellAnchor>
    <xdr:from>
      <xdr:col>2</xdr:col>
      <xdr:colOff>137862</xdr:colOff>
      <xdr:row>1</xdr:row>
      <xdr:rowOff>162928</xdr:rowOff>
    </xdr:from>
    <xdr:to>
      <xdr:col>3</xdr:col>
      <xdr:colOff>583030</xdr:colOff>
      <xdr:row>4</xdr:row>
      <xdr:rowOff>180474</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8300-000004000000}"/>
            </a:ext>
          </a:extLst>
        </xdr:cNvPr>
        <xdr:cNvSpPr/>
      </xdr:nvSpPr>
      <xdr:spPr>
        <a:xfrm>
          <a:off x="1879934" y="363454"/>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402981</xdr:colOff>
      <xdr:row>1</xdr:row>
      <xdr:rowOff>36634</xdr:rowOff>
    </xdr:from>
    <xdr:to>
      <xdr:col>9</xdr:col>
      <xdr:colOff>767623</xdr:colOff>
      <xdr:row>4</xdr:row>
      <xdr:rowOff>312</xdr:rowOff>
    </xdr:to>
    <xdr:pic>
      <xdr:nvPicPr>
        <xdr:cNvPr id="5" name="Imagen 4">
          <a:extLst>
            <a:ext uri="{FF2B5EF4-FFF2-40B4-BE49-F238E27FC236}">
              <a16:creationId xmlns="" xmlns:a16="http://schemas.microsoft.com/office/drawing/2014/main" id="{00000000-0008-0000-8300-000005000000}"/>
            </a:ext>
          </a:extLst>
        </xdr:cNvPr>
        <xdr:cNvPicPr>
          <a:picLocks noChangeAspect="1"/>
        </xdr:cNvPicPr>
      </xdr:nvPicPr>
      <xdr:blipFill>
        <a:blip xmlns:r="http://schemas.openxmlformats.org/officeDocument/2006/relationships" r:embed="rId2"/>
        <a:stretch>
          <a:fillRect/>
        </a:stretch>
      </xdr:blipFill>
      <xdr:spPr>
        <a:xfrm>
          <a:off x="6508750" y="232019"/>
          <a:ext cx="1207238" cy="549831"/>
        </a:xfrm>
        <a:prstGeom prst="rect">
          <a:avLst/>
        </a:prstGeom>
      </xdr:spPr>
    </xdr:pic>
    <xdr:clientData/>
  </xdr:twoCellAnchor>
</xdr:wsDr>
</file>

<file path=xl/drawings/drawing13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64865" name="Object 1" hidden="1">
              <a:extLst>
                <a:ext uri="{63B3BB69-23CF-44E3-9099-C40C66FF867C}">
                  <a14:compatExt spid="_x0000_s164865"/>
                </a:ext>
              </a:extLst>
            </xdr:cNvPr>
            <xdr:cNvSpPr/>
          </xdr:nvSpPr>
          <xdr:spPr>
            <a:xfrm>
              <a:off x="0" y="0"/>
              <a:ext cx="0" cy="0"/>
            </a:xfrm>
            <a:prstGeom prst="rect">
              <a:avLst/>
            </a:prstGeom>
          </xdr:spPr>
        </xdr:sp>
        <xdr:clientData/>
      </xdr:twoCellAnchor>
    </mc:Choice>
    <mc:Fallback/>
  </mc:AlternateContent>
  <xdr:twoCellAnchor>
    <xdr:from>
      <xdr:col>2</xdr:col>
      <xdr:colOff>200527</xdr:colOff>
      <xdr:row>1</xdr:row>
      <xdr:rowOff>100263</xdr:rowOff>
    </xdr:from>
    <xdr:to>
      <xdr:col>3</xdr:col>
      <xdr:colOff>645695</xdr:colOff>
      <xdr:row>4</xdr:row>
      <xdr:rowOff>117809</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8400-000004000000}"/>
            </a:ext>
          </a:extLst>
        </xdr:cNvPr>
        <xdr:cNvSpPr/>
      </xdr:nvSpPr>
      <xdr:spPr>
        <a:xfrm>
          <a:off x="1942599" y="300789"/>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451827</xdr:colOff>
      <xdr:row>1</xdr:row>
      <xdr:rowOff>48846</xdr:rowOff>
    </xdr:from>
    <xdr:to>
      <xdr:col>9</xdr:col>
      <xdr:colOff>816469</xdr:colOff>
      <xdr:row>4</xdr:row>
      <xdr:rowOff>12524</xdr:rowOff>
    </xdr:to>
    <xdr:pic>
      <xdr:nvPicPr>
        <xdr:cNvPr id="5" name="Imagen 4">
          <a:extLst>
            <a:ext uri="{FF2B5EF4-FFF2-40B4-BE49-F238E27FC236}">
              <a16:creationId xmlns="" xmlns:a16="http://schemas.microsoft.com/office/drawing/2014/main" id="{00000000-0008-0000-8400-000005000000}"/>
            </a:ext>
          </a:extLst>
        </xdr:cNvPr>
        <xdr:cNvPicPr>
          <a:picLocks noChangeAspect="1"/>
        </xdr:cNvPicPr>
      </xdr:nvPicPr>
      <xdr:blipFill>
        <a:blip xmlns:r="http://schemas.openxmlformats.org/officeDocument/2006/relationships" r:embed="rId2"/>
        <a:stretch>
          <a:fillRect/>
        </a:stretch>
      </xdr:blipFill>
      <xdr:spPr>
        <a:xfrm>
          <a:off x="6557596" y="244231"/>
          <a:ext cx="1207238" cy="549831"/>
        </a:xfrm>
        <a:prstGeom prst="rect">
          <a:avLst/>
        </a:prstGeom>
      </xdr:spPr>
    </xdr:pic>
    <xdr:clientData/>
  </xdr:twoCellAnchor>
</xdr:wsDr>
</file>

<file path=xl/drawings/drawing13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65889" name="Object 1" hidden="1">
              <a:extLst>
                <a:ext uri="{63B3BB69-23CF-44E3-9099-C40C66FF867C}">
                  <a14:compatExt spid="_x0000_s165889"/>
                </a:ext>
              </a:extLst>
            </xdr:cNvPr>
            <xdr:cNvSpPr/>
          </xdr:nvSpPr>
          <xdr:spPr>
            <a:xfrm>
              <a:off x="0" y="0"/>
              <a:ext cx="0" cy="0"/>
            </a:xfrm>
            <a:prstGeom prst="rect">
              <a:avLst/>
            </a:prstGeom>
          </xdr:spPr>
        </xdr:sp>
        <xdr:clientData/>
      </xdr:twoCellAnchor>
    </mc:Choice>
    <mc:Fallback/>
  </mc:AlternateContent>
  <xdr:twoCellAnchor>
    <xdr:from>
      <xdr:col>2</xdr:col>
      <xdr:colOff>112796</xdr:colOff>
      <xdr:row>2</xdr:row>
      <xdr:rowOff>37598</xdr:rowOff>
    </xdr:from>
    <xdr:to>
      <xdr:col>3</xdr:col>
      <xdr:colOff>557964</xdr:colOff>
      <xdr:row>5</xdr:row>
      <xdr:rowOff>55144</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8500-000004000000}"/>
            </a:ext>
          </a:extLst>
        </xdr:cNvPr>
        <xdr:cNvSpPr/>
      </xdr:nvSpPr>
      <xdr:spPr>
        <a:xfrm>
          <a:off x="1854868" y="438651"/>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390769</xdr:colOff>
      <xdr:row>1</xdr:row>
      <xdr:rowOff>36635</xdr:rowOff>
    </xdr:from>
    <xdr:to>
      <xdr:col>9</xdr:col>
      <xdr:colOff>755411</xdr:colOff>
      <xdr:row>4</xdr:row>
      <xdr:rowOff>313</xdr:rowOff>
    </xdr:to>
    <xdr:pic>
      <xdr:nvPicPr>
        <xdr:cNvPr id="5" name="Imagen 4">
          <a:extLst>
            <a:ext uri="{FF2B5EF4-FFF2-40B4-BE49-F238E27FC236}">
              <a16:creationId xmlns="" xmlns:a16="http://schemas.microsoft.com/office/drawing/2014/main" id="{00000000-0008-0000-8500-000005000000}"/>
            </a:ext>
          </a:extLst>
        </xdr:cNvPr>
        <xdr:cNvPicPr>
          <a:picLocks noChangeAspect="1"/>
        </xdr:cNvPicPr>
      </xdr:nvPicPr>
      <xdr:blipFill>
        <a:blip xmlns:r="http://schemas.openxmlformats.org/officeDocument/2006/relationships" r:embed="rId2"/>
        <a:stretch>
          <a:fillRect/>
        </a:stretch>
      </xdr:blipFill>
      <xdr:spPr>
        <a:xfrm>
          <a:off x="6496538" y="232020"/>
          <a:ext cx="1207238" cy="549831"/>
        </a:xfrm>
        <a:prstGeom prst="rect">
          <a:avLst/>
        </a:prstGeom>
      </xdr:spPr>
    </xdr:pic>
    <xdr:clientData/>
  </xdr:twoCellAnchor>
</xdr:wsDr>
</file>

<file path=xl/drawings/drawing13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66913" name="Object 1" hidden="1">
              <a:extLst>
                <a:ext uri="{63B3BB69-23CF-44E3-9099-C40C66FF867C}">
                  <a14:compatExt spid="_x0000_s166913"/>
                </a:ext>
              </a:extLst>
            </xdr:cNvPr>
            <xdr:cNvSpPr/>
          </xdr:nvSpPr>
          <xdr:spPr>
            <a:xfrm>
              <a:off x="0" y="0"/>
              <a:ext cx="0" cy="0"/>
            </a:xfrm>
            <a:prstGeom prst="rect">
              <a:avLst/>
            </a:prstGeom>
          </xdr:spPr>
        </xdr:sp>
        <xdr:clientData/>
      </xdr:twoCellAnchor>
    </mc:Choice>
    <mc:Fallback/>
  </mc:AlternateContent>
  <xdr:twoCellAnchor>
    <xdr:from>
      <xdr:col>2</xdr:col>
      <xdr:colOff>112796</xdr:colOff>
      <xdr:row>2</xdr:row>
      <xdr:rowOff>0</xdr:rowOff>
    </xdr:from>
    <xdr:to>
      <xdr:col>3</xdr:col>
      <xdr:colOff>557964</xdr:colOff>
      <xdr:row>5</xdr:row>
      <xdr:rowOff>17546</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8600-000004000000}"/>
            </a:ext>
          </a:extLst>
        </xdr:cNvPr>
        <xdr:cNvSpPr/>
      </xdr:nvSpPr>
      <xdr:spPr>
        <a:xfrm>
          <a:off x="1854868" y="401053"/>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415193</xdr:colOff>
      <xdr:row>1</xdr:row>
      <xdr:rowOff>48846</xdr:rowOff>
    </xdr:from>
    <xdr:to>
      <xdr:col>9</xdr:col>
      <xdr:colOff>779835</xdr:colOff>
      <xdr:row>4</xdr:row>
      <xdr:rowOff>12524</xdr:rowOff>
    </xdr:to>
    <xdr:pic>
      <xdr:nvPicPr>
        <xdr:cNvPr id="5" name="Imagen 4">
          <a:extLst>
            <a:ext uri="{FF2B5EF4-FFF2-40B4-BE49-F238E27FC236}">
              <a16:creationId xmlns="" xmlns:a16="http://schemas.microsoft.com/office/drawing/2014/main" id="{00000000-0008-0000-8600-000005000000}"/>
            </a:ext>
          </a:extLst>
        </xdr:cNvPr>
        <xdr:cNvPicPr>
          <a:picLocks noChangeAspect="1"/>
        </xdr:cNvPicPr>
      </xdr:nvPicPr>
      <xdr:blipFill>
        <a:blip xmlns:r="http://schemas.openxmlformats.org/officeDocument/2006/relationships" r:embed="rId2"/>
        <a:stretch>
          <a:fillRect/>
        </a:stretch>
      </xdr:blipFill>
      <xdr:spPr>
        <a:xfrm>
          <a:off x="6520962" y="244231"/>
          <a:ext cx="1207238" cy="549831"/>
        </a:xfrm>
        <a:prstGeom prst="rect">
          <a:avLst/>
        </a:prstGeom>
      </xdr:spPr>
    </xdr:pic>
    <xdr:clientData/>
  </xdr:twoCellAnchor>
</xdr:wsDr>
</file>

<file path=xl/drawings/drawing13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67937" name="Object 1" hidden="1">
              <a:extLst>
                <a:ext uri="{63B3BB69-23CF-44E3-9099-C40C66FF867C}">
                  <a14:compatExt spid="_x0000_s167937"/>
                </a:ext>
              </a:extLst>
            </xdr:cNvPr>
            <xdr:cNvSpPr/>
          </xdr:nvSpPr>
          <xdr:spPr>
            <a:xfrm>
              <a:off x="0" y="0"/>
              <a:ext cx="0" cy="0"/>
            </a:xfrm>
            <a:prstGeom prst="rect">
              <a:avLst/>
            </a:prstGeom>
          </xdr:spPr>
        </xdr:sp>
        <xdr:clientData/>
      </xdr:twoCellAnchor>
    </mc:Choice>
    <mc:Fallback/>
  </mc:AlternateContent>
  <xdr:twoCellAnchor>
    <xdr:from>
      <xdr:col>2</xdr:col>
      <xdr:colOff>162928</xdr:colOff>
      <xdr:row>2</xdr:row>
      <xdr:rowOff>-1</xdr:rowOff>
    </xdr:from>
    <xdr:to>
      <xdr:col>3</xdr:col>
      <xdr:colOff>608096</xdr:colOff>
      <xdr:row>5</xdr:row>
      <xdr:rowOff>17545</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8700-000004000000}"/>
            </a:ext>
          </a:extLst>
        </xdr:cNvPr>
        <xdr:cNvSpPr/>
      </xdr:nvSpPr>
      <xdr:spPr>
        <a:xfrm>
          <a:off x="1905000" y="401052"/>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390769</xdr:colOff>
      <xdr:row>1</xdr:row>
      <xdr:rowOff>48846</xdr:rowOff>
    </xdr:from>
    <xdr:to>
      <xdr:col>9</xdr:col>
      <xdr:colOff>755411</xdr:colOff>
      <xdr:row>4</xdr:row>
      <xdr:rowOff>12524</xdr:rowOff>
    </xdr:to>
    <xdr:pic>
      <xdr:nvPicPr>
        <xdr:cNvPr id="5" name="Imagen 4">
          <a:extLst>
            <a:ext uri="{FF2B5EF4-FFF2-40B4-BE49-F238E27FC236}">
              <a16:creationId xmlns="" xmlns:a16="http://schemas.microsoft.com/office/drawing/2014/main" id="{00000000-0008-0000-8700-000005000000}"/>
            </a:ext>
          </a:extLst>
        </xdr:cNvPr>
        <xdr:cNvPicPr>
          <a:picLocks noChangeAspect="1"/>
        </xdr:cNvPicPr>
      </xdr:nvPicPr>
      <xdr:blipFill>
        <a:blip xmlns:r="http://schemas.openxmlformats.org/officeDocument/2006/relationships" r:embed="rId2"/>
        <a:stretch>
          <a:fillRect/>
        </a:stretch>
      </xdr:blipFill>
      <xdr:spPr>
        <a:xfrm>
          <a:off x="6496538" y="244231"/>
          <a:ext cx="1207238" cy="549831"/>
        </a:xfrm>
        <a:prstGeom prst="rect">
          <a:avLst/>
        </a:prstGeom>
      </xdr:spPr>
    </xdr:pic>
    <xdr:clientData/>
  </xdr:twoCellAnchor>
</xdr:wsDr>
</file>

<file path=xl/drawings/drawing13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323585" name="Object 1" hidden="1">
              <a:extLst>
                <a:ext uri="{63B3BB69-23CF-44E3-9099-C40C66FF867C}">
                  <a14:compatExt spid="_x0000_s323585"/>
                </a:ext>
              </a:extLst>
            </xdr:cNvPr>
            <xdr:cNvSpPr/>
          </xdr:nvSpPr>
          <xdr:spPr>
            <a:xfrm>
              <a:off x="0" y="0"/>
              <a:ext cx="0" cy="0"/>
            </a:xfrm>
            <a:prstGeom prst="rect">
              <a:avLst/>
            </a:prstGeom>
          </xdr:spPr>
        </xdr:sp>
        <xdr:clientData/>
      </xdr:twoCellAnchor>
    </mc:Choice>
    <mc:Fallback/>
  </mc:AlternateContent>
  <xdr:twoCellAnchor>
    <xdr:from>
      <xdr:col>2</xdr:col>
      <xdr:colOff>125329</xdr:colOff>
      <xdr:row>2</xdr:row>
      <xdr:rowOff>-1</xdr:rowOff>
    </xdr:from>
    <xdr:to>
      <xdr:col>3</xdr:col>
      <xdr:colOff>570497</xdr:colOff>
      <xdr:row>5</xdr:row>
      <xdr:rowOff>17545</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8800-000004000000}"/>
            </a:ext>
          </a:extLst>
        </xdr:cNvPr>
        <xdr:cNvSpPr/>
      </xdr:nvSpPr>
      <xdr:spPr>
        <a:xfrm>
          <a:off x="1867401" y="401052"/>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378558</xdr:colOff>
      <xdr:row>1</xdr:row>
      <xdr:rowOff>24423</xdr:rowOff>
    </xdr:from>
    <xdr:to>
      <xdr:col>9</xdr:col>
      <xdr:colOff>743200</xdr:colOff>
      <xdr:row>3</xdr:row>
      <xdr:rowOff>183485</xdr:rowOff>
    </xdr:to>
    <xdr:pic>
      <xdr:nvPicPr>
        <xdr:cNvPr id="5" name="Imagen 4">
          <a:extLst>
            <a:ext uri="{FF2B5EF4-FFF2-40B4-BE49-F238E27FC236}">
              <a16:creationId xmlns="" xmlns:a16="http://schemas.microsoft.com/office/drawing/2014/main" id="{00000000-0008-0000-8800-000005000000}"/>
            </a:ext>
          </a:extLst>
        </xdr:cNvPr>
        <xdr:cNvPicPr>
          <a:picLocks noChangeAspect="1"/>
        </xdr:cNvPicPr>
      </xdr:nvPicPr>
      <xdr:blipFill>
        <a:blip xmlns:r="http://schemas.openxmlformats.org/officeDocument/2006/relationships" r:embed="rId2"/>
        <a:stretch>
          <a:fillRect/>
        </a:stretch>
      </xdr:blipFill>
      <xdr:spPr>
        <a:xfrm>
          <a:off x="6484327" y="219808"/>
          <a:ext cx="1207238" cy="549831"/>
        </a:xfrm>
        <a:prstGeom prst="rect">
          <a:avLst/>
        </a:prstGeom>
      </xdr:spPr>
    </xdr:pic>
    <xdr:clientData/>
  </xdr:twoCellAnchor>
</xdr:wsDr>
</file>

<file path=xl/drawings/drawing13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68961" name="Object 1" hidden="1">
              <a:extLst>
                <a:ext uri="{63B3BB69-23CF-44E3-9099-C40C66FF867C}">
                  <a14:compatExt spid="_x0000_s168961"/>
                </a:ext>
              </a:extLst>
            </xdr:cNvPr>
            <xdr:cNvSpPr/>
          </xdr:nvSpPr>
          <xdr:spPr>
            <a:xfrm>
              <a:off x="0" y="0"/>
              <a:ext cx="0" cy="0"/>
            </a:xfrm>
            <a:prstGeom prst="rect">
              <a:avLst/>
            </a:prstGeom>
          </xdr:spPr>
        </xdr:sp>
        <xdr:clientData/>
      </xdr:twoCellAnchor>
    </mc:Choice>
    <mc:Fallback/>
  </mc:AlternateContent>
  <xdr:twoCellAnchor>
    <xdr:from>
      <xdr:col>2</xdr:col>
      <xdr:colOff>112796</xdr:colOff>
      <xdr:row>1</xdr:row>
      <xdr:rowOff>175461</xdr:rowOff>
    </xdr:from>
    <xdr:to>
      <xdr:col>3</xdr:col>
      <xdr:colOff>557964</xdr:colOff>
      <xdr:row>4</xdr:row>
      <xdr:rowOff>193007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8900-000004000000}"/>
            </a:ext>
          </a:extLst>
        </xdr:cNvPr>
        <xdr:cNvSpPr/>
      </xdr:nvSpPr>
      <xdr:spPr>
        <a:xfrm>
          <a:off x="1854868" y="375987"/>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378558</xdr:colOff>
      <xdr:row>1</xdr:row>
      <xdr:rowOff>48845</xdr:rowOff>
    </xdr:from>
    <xdr:to>
      <xdr:col>9</xdr:col>
      <xdr:colOff>743200</xdr:colOff>
      <xdr:row>4</xdr:row>
      <xdr:rowOff>12523</xdr:rowOff>
    </xdr:to>
    <xdr:pic>
      <xdr:nvPicPr>
        <xdr:cNvPr id="5" name="Imagen 4">
          <a:extLst>
            <a:ext uri="{FF2B5EF4-FFF2-40B4-BE49-F238E27FC236}">
              <a16:creationId xmlns="" xmlns:a16="http://schemas.microsoft.com/office/drawing/2014/main" id="{00000000-0008-0000-8900-000005000000}"/>
            </a:ext>
          </a:extLst>
        </xdr:cNvPr>
        <xdr:cNvPicPr>
          <a:picLocks noChangeAspect="1"/>
        </xdr:cNvPicPr>
      </xdr:nvPicPr>
      <xdr:blipFill>
        <a:blip xmlns:r="http://schemas.openxmlformats.org/officeDocument/2006/relationships" r:embed="rId2"/>
        <a:stretch>
          <a:fillRect/>
        </a:stretch>
      </xdr:blipFill>
      <xdr:spPr>
        <a:xfrm>
          <a:off x="6484327" y="244230"/>
          <a:ext cx="1207238" cy="549831"/>
        </a:xfrm>
        <a:prstGeom prst="rect">
          <a:avLst/>
        </a:prstGeom>
      </xdr:spPr>
    </xdr:pic>
    <xdr:clientData/>
  </xdr:twoCellAnchor>
</xdr:wsDr>
</file>

<file path=xl/drawings/drawing13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69985" name="Object 1" hidden="1">
              <a:extLst>
                <a:ext uri="{63B3BB69-23CF-44E3-9099-C40C66FF867C}">
                  <a14:compatExt spid="_x0000_s169985"/>
                </a:ext>
              </a:extLst>
            </xdr:cNvPr>
            <xdr:cNvSpPr/>
          </xdr:nvSpPr>
          <xdr:spPr>
            <a:xfrm>
              <a:off x="0" y="0"/>
              <a:ext cx="0" cy="0"/>
            </a:xfrm>
            <a:prstGeom prst="rect">
              <a:avLst/>
            </a:prstGeom>
          </xdr:spPr>
        </xdr:sp>
        <xdr:clientData/>
      </xdr:twoCellAnchor>
    </mc:Choice>
    <mc:Fallback/>
  </mc:AlternateContent>
  <xdr:twoCellAnchor>
    <xdr:from>
      <xdr:col>2</xdr:col>
      <xdr:colOff>125328</xdr:colOff>
      <xdr:row>1</xdr:row>
      <xdr:rowOff>187994</xdr:rowOff>
    </xdr:from>
    <xdr:to>
      <xdr:col>3</xdr:col>
      <xdr:colOff>570496</xdr:colOff>
      <xdr:row>5</xdr:row>
      <xdr:rowOff>5013</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8A00-000004000000}"/>
            </a:ext>
          </a:extLst>
        </xdr:cNvPr>
        <xdr:cNvSpPr/>
      </xdr:nvSpPr>
      <xdr:spPr>
        <a:xfrm>
          <a:off x="1867400" y="388520"/>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415193</xdr:colOff>
      <xdr:row>1</xdr:row>
      <xdr:rowOff>36634</xdr:rowOff>
    </xdr:from>
    <xdr:to>
      <xdr:col>9</xdr:col>
      <xdr:colOff>779835</xdr:colOff>
      <xdr:row>4</xdr:row>
      <xdr:rowOff>312</xdr:rowOff>
    </xdr:to>
    <xdr:pic>
      <xdr:nvPicPr>
        <xdr:cNvPr id="5" name="Imagen 4">
          <a:extLst>
            <a:ext uri="{FF2B5EF4-FFF2-40B4-BE49-F238E27FC236}">
              <a16:creationId xmlns="" xmlns:a16="http://schemas.microsoft.com/office/drawing/2014/main" id="{00000000-0008-0000-8A00-000005000000}"/>
            </a:ext>
          </a:extLst>
        </xdr:cNvPr>
        <xdr:cNvPicPr>
          <a:picLocks noChangeAspect="1"/>
        </xdr:cNvPicPr>
      </xdr:nvPicPr>
      <xdr:blipFill>
        <a:blip xmlns:r="http://schemas.openxmlformats.org/officeDocument/2006/relationships" r:embed="rId2"/>
        <a:stretch>
          <a:fillRect/>
        </a:stretch>
      </xdr:blipFill>
      <xdr:spPr>
        <a:xfrm>
          <a:off x="6520962" y="232019"/>
          <a:ext cx="1207238" cy="549831"/>
        </a:xfrm>
        <a:prstGeom prst="rect">
          <a:avLst/>
        </a:prstGeom>
      </xdr:spPr>
    </xdr:pic>
    <xdr:clientData/>
  </xdr:twoCellAnchor>
</xdr:wsDr>
</file>

<file path=xl/drawings/drawing14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71009" name="Object 1" hidden="1">
              <a:extLst>
                <a:ext uri="{63B3BB69-23CF-44E3-9099-C40C66FF867C}">
                  <a14:compatExt spid="_x0000_s171009"/>
                </a:ext>
              </a:extLst>
            </xdr:cNvPr>
            <xdr:cNvSpPr/>
          </xdr:nvSpPr>
          <xdr:spPr>
            <a:xfrm>
              <a:off x="0" y="0"/>
              <a:ext cx="0" cy="0"/>
            </a:xfrm>
            <a:prstGeom prst="rect">
              <a:avLst/>
            </a:prstGeom>
          </xdr:spPr>
        </xdr:sp>
        <xdr:clientData/>
      </xdr:twoCellAnchor>
    </mc:Choice>
    <mc:Fallback/>
  </mc:AlternateContent>
  <xdr:twoCellAnchor>
    <xdr:from>
      <xdr:col>2</xdr:col>
      <xdr:colOff>150395</xdr:colOff>
      <xdr:row>1</xdr:row>
      <xdr:rowOff>162928</xdr:rowOff>
    </xdr:from>
    <xdr:to>
      <xdr:col>3</xdr:col>
      <xdr:colOff>595563</xdr:colOff>
      <xdr:row>4</xdr:row>
      <xdr:rowOff>180474</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8B00-000004000000}"/>
            </a:ext>
          </a:extLst>
        </xdr:cNvPr>
        <xdr:cNvSpPr/>
      </xdr:nvSpPr>
      <xdr:spPr>
        <a:xfrm>
          <a:off x="1892467" y="363454"/>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415192</xdr:colOff>
      <xdr:row>1</xdr:row>
      <xdr:rowOff>24423</xdr:rowOff>
    </xdr:from>
    <xdr:to>
      <xdr:col>9</xdr:col>
      <xdr:colOff>779834</xdr:colOff>
      <xdr:row>3</xdr:row>
      <xdr:rowOff>183485</xdr:rowOff>
    </xdr:to>
    <xdr:pic>
      <xdr:nvPicPr>
        <xdr:cNvPr id="5" name="Imagen 4">
          <a:extLst>
            <a:ext uri="{FF2B5EF4-FFF2-40B4-BE49-F238E27FC236}">
              <a16:creationId xmlns="" xmlns:a16="http://schemas.microsoft.com/office/drawing/2014/main" id="{00000000-0008-0000-8B00-000005000000}"/>
            </a:ext>
          </a:extLst>
        </xdr:cNvPr>
        <xdr:cNvPicPr>
          <a:picLocks noChangeAspect="1"/>
        </xdr:cNvPicPr>
      </xdr:nvPicPr>
      <xdr:blipFill>
        <a:blip xmlns:r="http://schemas.openxmlformats.org/officeDocument/2006/relationships" r:embed="rId2"/>
        <a:stretch>
          <a:fillRect/>
        </a:stretch>
      </xdr:blipFill>
      <xdr:spPr>
        <a:xfrm>
          <a:off x="6533173" y="219808"/>
          <a:ext cx="1207238" cy="549831"/>
        </a:xfrm>
        <a:prstGeom prst="rect">
          <a:avLst/>
        </a:prstGeom>
      </xdr:spPr>
    </xdr:pic>
    <xdr:clientData/>
  </xdr:twoCellAnchor>
</xdr:wsDr>
</file>

<file path=xl/drawings/drawing14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78177" name="Object 1" hidden="1">
              <a:extLst>
                <a:ext uri="{63B3BB69-23CF-44E3-9099-C40C66FF867C}">
                  <a14:compatExt spid="_x0000_s178177"/>
                </a:ext>
              </a:extLst>
            </xdr:cNvPr>
            <xdr:cNvSpPr/>
          </xdr:nvSpPr>
          <xdr:spPr>
            <a:xfrm>
              <a:off x="0" y="0"/>
              <a:ext cx="0" cy="0"/>
            </a:xfrm>
            <a:prstGeom prst="rect">
              <a:avLst/>
            </a:prstGeom>
          </xdr:spPr>
        </xdr:sp>
        <xdr:clientData/>
      </xdr:twoCellAnchor>
    </mc:Choice>
    <mc:Fallback/>
  </mc:AlternateContent>
  <xdr:twoCellAnchor>
    <xdr:from>
      <xdr:col>2</xdr:col>
      <xdr:colOff>225592</xdr:colOff>
      <xdr:row>1</xdr:row>
      <xdr:rowOff>75197</xdr:rowOff>
    </xdr:from>
    <xdr:to>
      <xdr:col>3</xdr:col>
      <xdr:colOff>670760</xdr:colOff>
      <xdr:row>4</xdr:row>
      <xdr:rowOff>92743</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8C00-000004000000}"/>
            </a:ext>
          </a:extLst>
        </xdr:cNvPr>
        <xdr:cNvSpPr/>
      </xdr:nvSpPr>
      <xdr:spPr>
        <a:xfrm>
          <a:off x="1967664" y="275723"/>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415192</xdr:colOff>
      <xdr:row>1</xdr:row>
      <xdr:rowOff>36634</xdr:rowOff>
    </xdr:from>
    <xdr:to>
      <xdr:col>9</xdr:col>
      <xdr:colOff>779834</xdr:colOff>
      <xdr:row>4</xdr:row>
      <xdr:rowOff>312</xdr:rowOff>
    </xdr:to>
    <xdr:pic>
      <xdr:nvPicPr>
        <xdr:cNvPr id="5" name="Imagen 4">
          <a:extLst>
            <a:ext uri="{FF2B5EF4-FFF2-40B4-BE49-F238E27FC236}">
              <a16:creationId xmlns="" xmlns:a16="http://schemas.microsoft.com/office/drawing/2014/main" id="{00000000-0008-0000-8C00-000005000000}"/>
            </a:ext>
          </a:extLst>
        </xdr:cNvPr>
        <xdr:cNvPicPr>
          <a:picLocks noChangeAspect="1"/>
        </xdr:cNvPicPr>
      </xdr:nvPicPr>
      <xdr:blipFill>
        <a:blip xmlns:r="http://schemas.openxmlformats.org/officeDocument/2006/relationships" r:embed="rId2"/>
        <a:stretch>
          <a:fillRect/>
        </a:stretch>
      </xdr:blipFill>
      <xdr:spPr>
        <a:xfrm>
          <a:off x="6520961" y="232019"/>
          <a:ext cx="1207238" cy="549831"/>
        </a:xfrm>
        <a:prstGeom prst="rect">
          <a:avLst/>
        </a:prstGeom>
      </xdr:spPr>
    </xdr:pic>
    <xdr:clientData/>
  </xdr:twoCellAnchor>
</xdr:wsDr>
</file>

<file path=xl/drawings/drawing14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77153" name="Object 1" hidden="1">
              <a:extLst>
                <a:ext uri="{63B3BB69-23CF-44E3-9099-C40C66FF867C}">
                  <a14:compatExt spid="_x0000_s177153"/>
                </a:ext>
              </a:extLst>
            </xdr:cNvPr>
            <xdr:cNvSpPr/>
          </xdr:nvSpPr>
          <xdr:spPr>
            <a:xfrm>
              <a:off x="0" y="0"/>
              <a:ext cx="0" cy="0"/>
            </a:xfrm>
            <a:prstGeom prst="rect">
              <a:avLst/>
            </a:prstGeom>
          </xdr:spPr>
        </xdr:sp>
        <xdr:clientData/>
      </xdr:twoCellAnchor>
    </mc:Choice>
    <mc:Fallback/>
  </mc:AlternateContent>
  <xdr:twoCellAnchor>
    <xdr:from>
      <xdr:col>2</xdr:col>
      <xdr:colOff>125329</xdr:colOff>
      <xdr:row>1</xdr:row>
      <xdr:rowOff>150395</xdr:rowOff>
    </xdr:from>
    <xdr:to>
      <xdr:col>3</xdr:col>
      <xdr:colOff>570497</xdr:colOff>
      <xdr:row>4</xdr:row>
      <xdr:rowOff>167941</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8D00-000004000000}"/>
            </a:ext>
          </a:extLst>
        </xdr:cNvPr>
        <xdr:cNvSpPr/>
      </xdr:nvSpPr>
      <xdr:spPr>
        <a:xfrm>
          <a:off x="1867401" y="350921"/>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402981</xdr:colOff>
      <xdr:row>1</xdr:row>
      <xdr:rowOff>36634</xdr:rowOff>
    </xdr:from>
    <xdr:to>
      <xdr:col>9</xdr:col>
      <xdr:colOff>767623</xdr:colOff>
      <xdr:row>4</xdr:row>
      <xdr:rowOff>312</xdr:rowOff>
    </xdr:to>
    <xdr:pic>
      <xdr:nvPicPr>
        <xdr:cNvPr id="5" name="Imagen 4">
          <a:extLst>
            <a:ext uri="{FF2B5EF4-FFF2-40B4-BE49-F238E27FC236}">
              <a16:creationId xmlns="" xmlns:a16="http://schemas.microsoft.com/office/drawing/2014/main" id="{00000000-0008-0000-8D00-000005000000}"/>
            </a:ext>
          </a:extLst>
        </xdr:cNvPr>
        <xdr:cNvPicPr>
          <a:picLocks noChangeAspect="1"/>
        </xdr:cNvPicPr>
      </xdr:nvPicPr>
      <xdr:blipFill>
        <a:blip xmlns:r="http://schemas.openxmlformats.org/officeDocument/2006/relationships" r:embed="rId2"/>
        <a:stretch>
          <a:fillRect/>
        </a:stretch>
      </xdr:blipFill>
      <xdr:spPr>
        <a:xfrm>
          <a:off x="6508750" y="232019"/>
          <a:ext cx="1207238" cy="549831"/>
        </a:xfrm>
        <a:prstGeom prst="rect">
          <a:avLst/>
        </a:prstGeom>
      </xdr:spPr>
    </xdr:pic>
    <xdr:clientData/>
  </xdr:twoCellAnchor>
</xdr:wsDr>
</file>

<file path=xl/drawings/drawing14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76129" name="Object 1" hidden="1">
              <a:extLst>
                <a:ext uri="{63B3BB69-23CF-44E3-9099-C40C66FF867C}">
                  <a14:compatExt spid="_x0000_s176129"/>
                </a:ext>
              </a:extLst>
            </xdr:cNvPr>
            <xdr:cNvSpPr/>
          </xdr:nvSpPr>
          <xdr:spPr>
            <a:xfrm>
              <a:off x="0" y="0"/>
              <a:ext cx="0" cy="0"/>
            </a:xfrm>
            <a:prstGeom prst="rect">
              <a:avLst/>
            </a:prstGeom>
          </xdr:spPr>
        </xdr:sp>
        <xdr:clientData/>
      </xdr:twoCellAnchor>
    </mc:Choice>
    <mc:Fallback/>
  </mc:AlternateContent>
  <xdr:twoCellAnchor>
    <xdr:from>
      <xdr:col>2</xdr:col>
      <xdr:colOff>62665</xdr:colOff>
      <xdr:row>1</xdr:row>
      <xdr:rowOff>137863</xdr:rowOff>
    </xdr:from>
    <xdr:to>
      <xdr:col>3</xdr:col>
      <xdr:colOff>507833</xdr:colOff>
      <xdr:row>4</xdr:row>
      <xdr:rowOff>155409</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8E00-000004000000}"/>
            </a:ext>
          </a:extLst>
        </xdr:cNvPr>
        <xdr:cNvSpPr/>
      </xdr:nvSpPr>
      <xdr:spPr>
        <a:xfrm>
          <a:off x="1804737" y="338389"/>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451827</xdr:colOff>
      <xdr:row>1</xdr:row>
      <xdr:rowOff>36634</xdr:rowOff>
    </xdr:from>
    <xdr:to>
      <xdr:col>9</xdr:col>
      <xdr:colOff>816469</xdr:colOff>
      <xdr:row>4</xdr:row>
      <xdr:rowOff>312</xdr:rowOff>
    </xdr:to>
    <xdr:pic>
      <xdr:nvPicPr>
        <xdr:cNvPr id="5" name="Imagen 4">
          <a:extLst>
            <a:ext uri="{FF2B5EF4-FFF2-40B4-BE49-F238E27FC236}">
              <a16:creationId xmlns="" xmlns:a16="http://schemas.microsoft.com/office/drawing/2014/main" id="{00000000-0008-0000-8E00-000005000000}"/>
            </a:ext>
          </a:extLst>
        </xdr:cNvPr>
        <xdr:cNvPicPr>
          <a:picLocks noChangeAspect="1"/>
        </xdr:cNvPicPr>
      </xdr:nvPicPr>
      <xdr:blipFill>
        <a:blip xmlns:r="http://schemas.openxmlformats.org/officeDocument/2006/relationships" r:embed="rId2"/>
        <a:stretch>
          <a:fillRect/>
        </a:stretch>
      </xdr:blipFill>
      <xdr:spPr>
        <a:xfrm>
          <a:off x="6557596" y="232019"/>
          <a:ext cx="1207238" cy="549831"/>
        </a:xfrm>
        <a:prstGeom prst="rect">
          <a:avLst/>
        </a:prstGeom>
      </xdr:spPr>
    </xdr:pic>
    <xdr:clientData/>
  </xdr:twoCellAnchor>
</xdr:wsDr>
</file>

<file path=xl/drawings/drawing14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75105" name="Object 1" hidden="1">
              <a:extLst>
                <a:ext uri="{63B3BB69-23CF-44E3-9099-C40C66FF867C}">
                  <a14:compatExt spid="_x0000_s175105"/>
                </a:ext>
              </a:extLst>
            </xdr:cNvPr>
            <xdr:cNvSpPr/>
          </xdr:nvSpPr>
          <xdr:spPr>
            <a:xfrm>
              <a:off x="0" y="0"/>
              <a:ext cx="0" cy="0"/>
            </a:xfrm>
            <a:prstGeom prst="rect">
              <a:avLst/>
            </a:prstGeom>
          </xdr:spPr>
        </xdr:sp>
        <xdr:clientData/>
      </xdr:twoCellAnchor>
    </mc:Choice>
    <mc:Fallback/>
  </mc:AlternateContent>
  <xdr:twoCellAnchor>
    <xdr:from>
      <xdr:col>2</xdr:col>
      <xdr:colOff>213059</xdr:colOff>
      <xdr:row>1</xdr:row>
      <xdr:rowOff>37599</xdr:rowOff>
    </xdr:from>
    <xdr:to>
      <xdr:col>3</xdr:col>
      <xdr:colOff>658227</xdr:colOff>
      <xdr:row>4</xdr:row>
      <xdr:rowOff>55145</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8F00-000004000000}"/>
            </a:ext>
          </a:extLst>
        </xdr:cNvPr>
        <xdr:cNvSpPr/>
      </xdr:nvSpPr>
      <xdr:spPr>
        <a:xfrm>
          <a:off x="1955131" y="238125"/>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427404</xdr:colOff>
      <xdr:row>1</xdr:row>
      <xdr:rowOff>36634</xdr:rowOff>
    </xdr:from>
    <xdr:to>
      <xdr:col>9</xdr:col>
      <xdr:colOff>792046</xdr:colOff>
      <xdr:row>4</xdr:row>
      <xdr:rowOff>312</xdr:rowOff>
    </xdr:to>
    <xdr:pic>
      <xdr:nvPicPr>
        <xdr:cNvPr id="5" name="Imagen 4">
          <a:extLst>
            <a:ext uri="{FF2B5EF4-FFF2-40B4-BE49-F238E27FC236}">
              <a16:creationId xmlns="" xmlns:a16="http://schemas.microsoft.com/office/drawing/2014/main" id="{00000000-0008-0000-8F00-000005000000}"/>
            </a:ext>
          </a:extLst>
        </xdr:cNvPr>
        <xdr:cNvPicPr>
          <a:picLocks noChangeAspect="1"/>
        </xdr:cNvPicPr>
      </xdr:nvPicPr>
      <xdr:blipFill>
        <a:blip xmlns:r="http://schemas.openxmlformats.org/officeDocument/2006/relationships" r:embed="rId2"/>
        <a:stretch>
          <a:fillRect/>
        </a:stretch>
      </xdr:blipFill>
      <xdr:spPr>
        <a:xfrm>
          <a:off x="6533173" y="232019"/>
          <a:ext cx="1207238" cy="549831"/>
        </a:xfrm>
        <a:prstGeom prst="rect">
          <a:avLst/>
        </a:prstGeom>
      </xdr:spPr>
    </xdr:pic>
    <xdr:clientData/>
  </xdr:twoCellAnchor>
</xdr:wsDr>
</file>

<file path=xl/drawings/drawing14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74081" name="Object 1" hidden="1">
              <a:extLst>
                <a:ext uri="{63B3BB69-23CF-44E3-9099-C40C66FF867C}">
                  <a14:compatExt spid="_x0000_s174081"/>
                </a:ext>
              </a:extLst>
            </xdr:cNvPr>
            <xdr:cNvSpPr/>
          </xdr:nvSpPr>
          <xdr:spPr>
            <a:xfrm>
              <a:off x="0" y="0"/>
              <a:ext cx="0" cy="0"/>
            </a:xfrm>
            <a:prstGeom prst="rect">
              <a:avLst/>
            </a:prstGeom>
          </xdr:spPr>
        </xdr:sp>
        <xdr:clientData/>
      </xdr:twoCellAnchor>
    </mc:Choice>
    <mc:Fallback/>
  </mc:AlternateContent>
  <xdr:twoCellAnchor>
    <xdr:from>
      <xdr:col>2</xdr:col>
      <xdr:colOff>200526</xdr:colOff>
      <xdr:row>1</xdr:row>
      <xdr:rowOff>100264</xdr:rowOff>
    </xdr:from>
    <xdr:to>
      <xdr:col>3</xdr:col>
      <xdr:colOff>645694</xdr:colOff>
      <xdr:row>4</xdr:row>
      <xdr:rowOff>117810</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9000-000004000000}"/>
            </a:ext>
          </a:extLst>
        </xdr:cNvPr>
        <xdr:cNvSpPr/>
      </xdr:nvSpPr>
      <xdr:spPr>
        <a:xfrm>
          <a:off x="1942598" y="300790"/>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464039</xdr:colOff>
      <xdr:row>1</xdr:row>
      <xdr:rowOff>48846</xdr:rowOff>
    </xdr:from>
    <xdr:to>
      <xdr:col>9</xdr:col>
      <xdr:colOff>828681</xdr:colOff>
      <xdr:row>4</xdr:row>
      <xdr:rowOff>12524</xdr:rowOff>
    </xdr:to>
    <xdr:pic>
      <xdr:nvPicPr>
        <xdr:cNvPr id="5" name="Imagen 4">
          <a:extLst>
            <a:ext uri="{FF2B5EF4-FFF2-40B4-BE49-F238E27FC236}">
              <a16:creationId xmlns="" xmlns:a16="http://schemas.microsoft.com/office/drawing/2014/main" id="{00000000-0008-0000-9000-000005000000}"/>
            </a:ext>
          </a:extLst>
        </xdr:cNvPr>
        <xdr:cNvPicPr>
          <a:picLocks noChangeAspect="1"/>
        </xdr:cNvPicPr>
      </xdr:nvPicPr>
      <xdr:blipFill>
        <a:blip xmlns:r="http://schemas.openxmlformats.org/officeDocument/2006/relationships" r:embed="rId2"/>
        <a:stretch>
          <a:fillRect/>
        </a:stretch>
      </xdr:blipFill>
      <xdr:spPr>
        <a:xfrm>
          <a:off x="6569808" y="244231"/>
          <a:ext cx="1207238" cy="549831"/>
        </a:xfrm>
        <a:prstGeom prst="rect">
          <a:avLst/>
        </a:prstGeom>
      </xdr:spPr>
    </xdr:pic>
    <xdr:clientData/>
  </xdr:twoCellAnchor>
</xdr:wsDr>
</file>

<file path=xl/drawings/drawing14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73057" name="Object 1" hidden="1">
              <a:extLst>
                <a:ext uri="{63B3BB69-23CF-44E3-9099-C40C66FF867C}">
                  <a14:compatExt spid="_x0000_s173057"/>
                </a:ext>
              </a:extLst>
            </xdr:cNvPr>
            <xdr:cNvSpPr/>
          </xdr:nvSpPr>
          <xdr:spPr>
            <a:xfrm>
              <a:off x="0" y="0"/>
              <a:ext cx="0" cy="0"/>
            </a:xfrm>
            <a:prstGeom prst="rect">
              <a:avLst/>
            </a:prstGeom>
          </xdr:spPr>
        </xdr:sp>
        <xdr:clientData/>
      </xdr:twoCellAnchor>
    </mc:Choice>
    <mc:Fallback/>
  </mc:AlternateContent>
  <xdr:twoCellAnchor>
    <xdr:from>
      <xdr:col>2</xdr:col>
      <xdr:colOff>137862</xdr:colOff>
      <xdr:row>1</xdr:row>
      <xdr:rowOff>137862</xdr:rowOff>
    </xdr:from>
    <xdr:to>
      <xdr:col>3</xdr:col>
      <xdr:colOff>583030</xdr:colOff>
      <xdr:row>4</xdr:row>
      <xdr:rowOff>155408</xdr:rowOff>
    </xdr:to>
    <xdr:sp macro="" textlink="">
      <xdr:nvSpPr>
        <xdr:cNvPr id="5" name="4 Rectángulo redondeado">
          <a:hlinkClick xmlns:r="http://schemas.openxmlformats.org/officeDocument/2006/relationships" r:id="rId1"/>
          <a:extLst>
            <a:ext uri="{FF2B5EF4-FFF2-40B4-BE49-F238E27FC236}">
              <a16:creationId xmlns="" xmlns:a16="http://schemas.microsoft.com/office/drawing/2014/main" id="{00000000-0008-0000-9100-000005000000}"/>
            </a:ext>
          </a:extLst>
        </xdr:cNvPr>
        <xdr:cNvSpPr/>
      </xdr:nvSpPr>
      <xdr:spPr>
        <a:xfrm>
          <a:off x="1879934" y="338388"/>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427404</xdr:colOff>
      <xdr:row>1</xdr:row>
      <xdr:rowOff>36634</xdr:rowOff>
    </xdr:from>
    <xdr:to>
      <xdr:col>9</xdr:col>
      <xdr:colOff>792046</xdr:colOff>
      <xdr:row>4</xdr:row>
      <xdr:rowOff>312</xdr:rowOff>
    </xdr:to>
    <xdr:pic>
      <xdr:nvPicPr>
        <xdr:cNvPr id="6" name="Imagen 5">
          <a:extLst>
            <a:ext uri="{FF2B5EF4-FFF2-40B4-BE49-F238E27FC236}">
              <a16:creationId xmlns="" xmlns:a16="http://schemas.microsoft.com/office/drawing/2014/main" id="{00000000-0008-0000-9100-000006000000}"/>
            </a:ext>
          </a:extLst>
        </xdr:cNvPr>
        <xdr:cNvPicPr>
          <a:picLocks noChangeAspect="1"/>
        </xdr:cNvPicPr>
      </xdr:nvPicPr>
      <xdr:blipFill>
        <a:blip xmlns:r="http://schemas.openxmlformats.org/officeDocument/2006/relationships" r:embed="rId2"/>
        <a:stretch>
          <a:fillRect/>
        </a:stretch>
      </xdr:blipFill>
      <xdr:spPr>
        <a:xfrm>
          <a:off x="6533173" y="232019"/>
          <a:ext cx="1207238" cy="549831"/>
        </a:xfrm>
        <a:prstGeom prst="rect">
          <a:avLst/>
        </a:prstGeom>
      </xdr:spPr>
    </xdr:pic>
    <xdr:clientData/>
  </xdr:twoCellAnchor>
</xdr:wsDr>
</file>

<file path=xl/drawings/drawing14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72033" name="Object 1" hidden="1">
              <a:extLst>
                <a:ext uri="{63B3BB69-23CF-44E3-9099-C40C66FF867C}">
                  <a14:compatExt spid="_x0000_s172033"/>
                </a:ext>
              </a:extLst>
            </xdr:cNvPr>
            <xdr:cNvSpPr/>
          </xdr:nvSpPr>
          <xdr:spPr>
            <a:xfrm>
              <a:off x="0" y="0"/>
              <a:ext cx="0" cy="0"/>
            </a:xfrm>
            <a:prstGeom prst="rect">
              <a:avLst/>
            </a:prstGeom>
          </xdr:spPr>
        </xdr:sp>
        <xdr:clientData/>
      </xdr:twoCellAnchor>
    </mc:Choice>
    <mc:Fallback/>
  </mc:AlternateContent>
  <xdr:twoCellAnchor>
    <xdr:from>
      <xdr:col>2</xdr:col>
      <xdr:colOff>112796</xdr:colOff>
      <xdr:row>1</xdr:row>
      <xdr:rowOff>100263</xdr:rowOff>
    </xdr:from>
    <xdr:to>
      <xdr:col>3</xdr:col>
      <xdr:colOff>557964</xdr:colOff>
      <xdr:row>4</xdr:row>
      <xdr:rowOff>117809</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9200-000004000000}"/>
            </a:ext>
          </a:extLst>
        </xdr:cNvPr>
        <xdr:cNvSpPr/>
      </xdr:nvSpPr>
      <xdr:spPr>
        <a:xfrm>
          <a:off x="1854868" y="300789"/>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402981</xdr:colOff>
      <xdr:row>1</xdr:row>
      <xdr:rowOff>36634</xdr:rowOff>
    </xdr:from>
    <xdr:to>
      <xdr:col>9</xdr:col>
      <xdr:colOff>767623</xdr:colOff>
      <xdr:row>4</xdr:row>
      <xdr:rowOff>312</xdr:rowOff>
    </xdr:to>
    <xdr:pic>
      <xdr:nvPicPr>
        <xdr:cNvPr id="5" name="Imagen 4">
          <a:extLst>
            <a:ext uri="{FF2B5EF4-FFF2-40B4-BE49-F238E27FC236}">
              <a16:creationId xmlns="" xmlns:a16="http://schemas.microsoft.com/office/drawing/2014/main" id="{00000000-0008-0000-9200-000005000000}"/>
            </a:ext>
          </a:extLst>
        </xdr:cNvPr>
        <xdr:cNvPicPr>
          <a:picLocks noChangeAspect="1"/>
        </xdr:cNvPicPr>
      </xdr:nvPicPr>
      <xdr:blipFill>
        <a:blip xmlns:r="http://schemas.openxmlformats.org/officeDocument/2006/relationships" r:embed="rId2"/>
        <a:stretch>
          <a:fillRect/>
        </a:stretch>
      </xdr:blipFill>
      <xdr:spPr>
        <a:xfrm>
          <a:off x="6508750" y="232019"/>
          <a:ext cx="1207238" cy="549831"/>
        </a:xfrm>
        <a:prstGeom prst="rect">
          <a:avLst/>
        </a:prstGeom>
      </xdr:spPr>
    </xdr:pic>
    <xdr:clientData/>
  </xdr:twoCellAnchor>
</xdr:wsDr>
</file>

<file path=xl/drawings/drawing14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79201" name="Object 1" hidden="1">
              <a:extLst>
                <a:ext uri="{63B3BB69-23CF-44E3-9099-C40C66FF867C}">
                  <a14:compatExt spid="_x0000_s179201"/>
                </a:ext>
              </a:extLst>
            </xdr:cNvPr>
            <xdr:cNvSpPr/>
          </xdr:nvSpPr>
          <xdr:spPr>
            <a:xfrm>
              <a:off x="0" y="0"/>
              <a:ext cx="0" cy="0"/>
            </a:xfrm>
            <a:prstGeom prst="rect">
              <a:avLst/>
            </a:prstGeom>
          </xdr:spPr>
        </xdr:sp>
        <xdr:clientData/>
      </xdr:twoCellAnchor>
    </mc:Choice>
    <mc:Fallback/>
  </mc:AlternateContent>
  <xdr:twoCellAnchor>
    <xdr:from>
      <xdr:col>2</xdr:col>
      <xdr:colOff>213059</xdr:colOff>
      <xdr:row>1</xdr:row>
      <xdr:rowOff>112796</xdr:rowOff>
    </xdr:from>
    <xdr:to>
      <xdr:col>3</xdr:col>
      <xdr:colOff>658227</xdr:colOff>
      <xdr:row>4</xdr:row>
      <xdr:rowOff>130342</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9300-000004000000}"/>
            </a:ext>
          </a:extLst>
        </xdr:cNvPr>
        <xdr:cNvSpPr/>
      </xdr:nvSpPr>
      <xdr:spPr>
        <a:xfrm>
          <a:off x="1955131" y="313322"/>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390769</xdr:colOff>
      <xdr:row>1</xdr:row>
      <xdr:rowOff>48846</xdr:rowOff>
    </xdr:from>
    <xdr:to>
      <xdr:col>9</xdr:col>
      <xdr:colOff>706565</xdr:colOff>
      <xdr:row>4</xdr:row>
      <xdr:rowOff>12524</xdr:rowOff>
    </xdr:to>
    <xdr:pic>
      <xdr:nvPicPr>
        <xdr:cNvPr id="5" name="Imagen 4">
          <a:extLst>
            <a:ext uri="{FF2B5EF4-FFF2-40B4-BE49-F238E27FC236}">
              <a16:creationId xmlns="" xmlns:a16="http://schemas.microsoft.com/office/drawing/2014/main" id="{00000000-0008-0000-9300-000005000000}"/>
            </a:ext>
          </a:extLst>
        </xdr:cNvPr>
        <xdr:cNvPicPr>
          <a:picLocks noChangeAspect="1"/>
        </xdr:cNvPicPr>
      </xdr:nvPicPr>
      <xdr:blipFill>
        <a:blip xmlns:r="http://schemas.openxmlformats.org/officeDocument/2006/relationships" r:embed="rId2"/>
        <a:stretch>
          <a:fillRect/>
        </a:stretch>
      </xdr:blipFill>
      <xdr:spPr>
        <a:xfrm>
          <a:off x="6496538" y="244231"/>
          <a:ext cx="1207238" cy="549831"/>
        </a:xfrm>
        <a:prstGeom prst="rect">
          <a:avLst/>
        </a:prstGeom>
      </xdr:spPr>
    </xdr:pic>
    <xdr:clientData/>
  </xdr:twoCellAnchor>
</xdr:wsDr>
</file>

<file path=xl/drawings/drawing14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83297" name="Object 1" hidden="1">
              <a:extLst>
                <a:ext uri="{63B3BB69-23CF-44E3-9099-C40C66FF867C}">
                  <a14:compatExt spid="_x0000_s183297"/>
                </a:ext>
              </a:extLst>
            </xdr:cNvPr>
            <xdr:cNvSpPr/>
          </xdr:nvSpPr>
          <xdr:spPr>
            <a:xfrm>
              <a:off x="0" y="0"/>
              <a:ext cx="0" cy="0"/>
            </a:xfrm>
            <a:prstGeom prst="rect">
              <a:avLst/>
            </a:prstGeom>
          </xdr:spPr>
        </xdr:sp>
        <xdr:clientData/>
      </xdr:twoCellAnchor>
    </mc:Choice>
    <mc:Fallback/>
  </mc:AlternateContent>
  <xdr:twoCellAnchor>
    <xdr:from>
      <xdr:col>2</xdr:col>
      <xdr:colOff>137862</xdr:colOff>
      <xdr:row>1</xdr:row>
      <xdr:rowOff>175460</xdr:rowOff>
    </xdr:from>
    <xdr:to>
      <xdr:col>3</xdr:col>
      <xdr:colOff>583030</xdr:colOff>
      <xdr:row>4</xdr:row>
      <xdr:rowOff>193006</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9400-000004000000}"/>
            </a:ext>
          </a:extLst>
        </xdr:cNvPr>
        <xdr:cNvSpPr/>
      </xdr:nvSpPr>
      <xdr:spPr>
        <a:xfrm>
          <a:off x="1879934" y="375986"/>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427404</xdr:colOff>
      <xdr:row>1</xdr:row>
      <xdr:rowOff>36634</xdr:rowOff>
    </xdr:from>
    <xdr:to>
      <xdr:col>9</xdr:col>
      <xdr:colOff>743200</xdr:colOff>
      <xdr:row>4</xdr:row>
      <xdr:rowOff>312</xdr:rowOff>
    </xdr:to>
    <xdr:pic>
      <xdr:nvPicPr>
        <xdr:cNvPr id="5" name="Imagen 4">
          <a:extLst>
            <a:ext uri="{FF2B5EF4-FFF2-40B4-BE49-F238E27FC236}">
              <a16:creationId xmlns="" xmlns:a16="http://schemas.microsoft.com/office/drawing/2014/main" id="{00000000-0008-0000-9400-000005000000}"/>
            </a:ext>
          </a:extLst>
        </xdr:cNvPr>
        <xdr:cNvPicPr>
          <a:picLocks noChangeAspect="1"/>
        </xdr:cNvPicPr>
      </xdr:nvPicPr>
      <xdr:blipFill>
        <a:blip xmlns:r="http://schemas.openxmlformats.org/officeDocument/2006/relationships" r:embed="rId2"/>
        <a:stretch>
          <a:fillRect/>
        </a:stretch>
      </xdr:blipFill>
      <xdr:spPr>
        <a:xfrm>
          <a:off x="6545385" y="232019"/>
          <a:ext cx="1207238" cy="549831"/>
        </a:xfrm>
        <a:prstGeom prst="rect">
          <a:avLst/>
        </a:prstGeom>
      </xdr:spPr>
    </xdr:pic>
    <xdr:clientData/>
  </xdr:twoCellAnchor>
</xdr:wsDr>
</file>

<file path=xl/drawings/drawing15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84321" name="Object 1" hidden="1">
              <a:extLst>
                <a:ext uri="{63B3BB69-23CF-44E3-9099-C40C66FF867C}">
                  <a14:compatExt spid="_x0000_s184321"/>
                </a:ext>
              </a:extLst>
            </xdr:cNvPr>
            <xdr:cNvSpPr/>
          </xdr:nvSpPr>
          <xdr:spPr>
            <a:xfrm>
              <a:off x="0" y="0"/>
              <a:ext cx="0" cy="0"/>
            </a:xfrm>
            <a:prstGeom prst="rect">
              <a:avLst/>
            </a:prstGeom>
          </xdr:spPr>
        </xdr:sp>
        <xdr:clientData/>
      </xdr:twoCellAnchor>
    </mc:Choice>
    <mc:Fallback/>
  </mc:AlternateContent>
  <xdr:twoCellAnchor>
    <xdr:from>
      <xdr:col>2</xdr:col>
      <xdr:colOff>100263</xdr:colOff>
      <xdr:row>1</xdr:row>
      <xdr:rowOff>162928</xdr:rowOff>
    </xdr:from>
    <xdr:to>
      <xdr:col>3</xdr:col>
      <xdr:colOff>545431</xdr:colOff>
      <xdr:row>4</xdr:row>
      <xdr:rowOff>180474</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9500-000004000000}"/>
            </a:ext>
          </a:extLst>
        </xdr:cNvPr>
        <xdr:cNvSpPr/>
      </xdr:nvSpPr>
      <xdr:spPr>
        <a:xfrm>
          <a:off x="1842335" y="363454"/>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451827</xdr:colOff>
      <xdr:row>1</xdr:row>
      <xdr:rowOff>36635</xdr:rowOff>
    </xdr:from>
    <xdr:to>
      <xdr:col>9</xdr:col>
      <xdr:colOff>767623</xdr:colOff>
      <xdr:row>4</xdr:row>
      <xdr:rowOff>313</xdr:rowOff>
    </xdr:to>
    <xdr:pic>
      <xdr:nvPicPr>
        <xdr:cNvPr id="5" name="Imagen 4">
          <a:extLst>
            <a:ext uri="{FF2B5EF4-FFF2-40B4-BE49-F238E27FC236}">
              <a16:creationId xmlns="" xmlns:a16="http://schemas.microsoft.com/office/drawing/2014/main" id="{00000000-0008-0000-9500-000005000000}"/>
            </a:ext>
          </a:extLst>
        </xdr:cNvPr>
        <xdr:cNvPicPr>
          <a:picLocks noChangeAspect="1"/>
        </xdr:cNvPicPr>
      </xdr:nvPicPr>
      <xdr:blipFill>
        <a:blip xmlns:r="http://schemas.openxmlformats.org/officeDocument/2006/relationships" r:embed="rId2"/>
        <a:stretch>
          <a:fillRect/>
        </a:stretch>
      </xdr:blipFill>
      <xdr:spPr>
        <a:xfrm>
          <a:off x="6569808" y="232020"/>
          <a:ext cx="1207238" cy="549831"/>
        </a:xfrm>
        <a:prstGeom prst="rect">
          <a:avLst/>
        </a:prstGeom>
      </xdr:spPr>
    </xdr:pic>
    <xdr:clientData/>
  </xdr:twoCellAnchor>
</xdr:wsDr>
</file>

<file path=xl/drawings/drawing15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86369" name="Object 1" hidden="1">
              <a:extLst>
                <a:ext uri="{63B3BB69-23CF-44E3-9099-C40C66FF867C}">
                  <a14:compatExt spid="_x0000_s186369"/>
                </a:ext>
              </a:extLst>
            </xdr:cNvPr>
            <xdr:cNvSpPr/>
          </xdr:nvSpPr>
          <xdr:spPr>
            <a:xfrm>
              <a:off x="0" y="0"/>
              <a:ext cx="0" cy="0"/>
            </a:xfrm>
            <a:prstGeom prst="rect">
              <a:avLst/>
            </a:prstGeom>
          </xdr:spPr>
        </xdr:sp>
        <xdr:clientData/>
      </xdr:twoCellAnchor>
    </mc:Choice>
    <mc:Fallback/>
  </mc:AlternateContent>
  <xdr:twoCellAnchor>
    <xdr:from>
      <xdr:col>2</xdr:col>
      <xdr:colOff>125329</xdr:colOff>
      <xdr:row>1</xdr:row>
      <xdr:rowOff>175461</xdr:rowOff>
    </xdr:from>
    <xdr:to>
      <xdr:col>3</xdr:col>
      <xdr:colOff>570497</xdr:colOff>
      <xdr:row>4</xdr:row>
      <xdr:rowOff>193007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9600-000004000000}"/>
            </a:ext>
          </a:extLst>
        </xdr:cNvPr>
        <xdr:cNvSpPr/>
      </xdr:nvSpPr>
      <xdr:spPr>
        <a:xfrm>
          <a:off x="1867401" y="375987"/>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390769</xdr:colOff>
      <xdr:row>1</xdr:row>
      <xdr:rowOff>24422</xdr:rowOff>
    </xdr:from>
    <xdr:to>
      <xdr:col>9</xdr:col>
      <xdr:colOff>706565</xdr:colOff>
      <xdr:row>3</xdr:row>
      <xdr:rowOff>183484</xdr:rowOff>
    </xdr:to>
    <xdr:pic>
      <xdr:nvPicPr>
        <xdr:cNvPr id="5" name="Imagen 4">
          <a:extLst>
            <a:ext uri="{FF2B5EF4-FFF2-40B4-BE49-F238E27FC236}">
              <a16:creationId xmlns="" xmlns:a16="http://schemas.microsoft.com/office/drawing/2014/main" id="{00000000-0008-0000-9600-000005000000}"/>
            </a:ext>
          </a:extLst>
        </xdr:cNvPr>
        <xdr:cNvPicPr>
          <a:picLocks noChangeAspect="1"/>
        </xdr:cNvPicPr>
      </xdr:nvPicPr>
      <xdr:blipFill>
        <a:blip xmlns:r="http://schemas.openxmlformats.org/officeDocument/2006/relationships" r:embed="rId2"/>
        <a:stretch>
          <a:fillRect/>
        </a:stretch>
      </xdr:blipFill>
      <xdr:spPr>
        <a:xfrm>
          <a:off x="6508750" y="219807"/>
          <a:ext cx="1207238" cy="549831"/>
        </a:xfrm>
        <a:prstGeom prst="rect">
          <a:avLst/>
        </a:prstGeom>
      </xdr:spPr>
    </xdr:pic>
    <xdr:clientData/>
  </xdr:twoCellAnchor>
</xdr:wsDr>
</file>

<file path=xl/drawings/drawing15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87393" name="Object 1" hidden="1">
              <a:extLst>
                <a:ext uri="{63B3BB69-23CF-44E3-9099-C40C66FF867C}">
                  <a14:compatExt spid="_x0000_s187393"/>
                </a:ext>
              </a:extLst>
            </xdr:cNvPr>
            <xdr:cNvSpPr/>
          </xdr:nvSpPr>
          <xdr:spPr>
            <a:xfrm>
              <a:off x="0" y="0"/>
              <a:ext cx="0" cy="0"/>
            </a:xfrm>
            <a:prstGeom prst="rect">
              <a:avLst/>
            </a:prstGeom>
          </xdr:spPr>
        </xdr:sp>
        <xdr:clientData/>
      </xdr:twoCellAnchor>
    </mc:Choice>
    <mc:Fallback/>
  </mc:AlternateContent>
  <xdr:twoCellAnchor>
    <xdr:from>
      <xdr:col>2</xdr:col>
      <xdr:colOff>150394</xdr:colOff>
      <xdr:row>1</xdr:row>
      <xdr:rowOff>62664</xdr:rowOff>
    </xdr:from>
    <xdr:to>
      <xdr:col>3</xdr:col>
      <xdr:colOff>595562</xdr:colOff>
      <xdr:row>4</xdr:row>
      <xdr:rowOff>80210</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9700-000004000000}"/>
            </a:ext>
          </a:extLst>
        </xdr:cNvPr>
        <xdr:cNvSpPr/>
      </xdr:nvSpPr>
      <xdr:spPr>
        <a:xfrm>
          <a:off x="1892466" y="263190"/>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427404</xdr:colOff>
      <xdr:row>1</xdr:row>
      <xdr:rowOff>48846</xdr:rowOff>
    </xdr:from>
    <xdr:to>
      <xdr:col>9</xdr:col>
      <xdr:colOff>743200</xdr:colOff>
      <xdr:row>4</xdr:row>
      <xdr:rowOff>12524</xdr:rowOff>
    </xdr:to>
    <xdr:pic>
      <xdr:nvPicPr>
        <xdr:cNvPr id="5" name="Imagen 4">
          <a:extLst>
            <a:ext uri="{FF2B5EF4-FFF2-40B4-BE49-F238E27FC236}">
              <a16:creationId xmlns="" xmlns:a16="http://schemas.microsoft.com/office/drawing/2014/main" id="{00000000-0008-0000-9700-000005000000}"/>
            </a:ext>
          </a:extLst>
        </xdr:cNvPr>
        <xdr:cNvPicPr>
          <a:picLocks noChangeAspect="1"/>
        </xdr:cNvPicPr>
      </xdr:nvPicPr>
      <xdr:blipFill>
        <a:blip xmlns:r="http://schemas.openxmlformats.org/officeDocument/2006/relationships" r:embed="rId2"/>
        <a:stretch>
          <a:fillRect/>
        </a:stretch>
      </xdr:blipFill>
      <xdr:spPr>
        <a:xfrm>
          <a:off x="6533173" y="244231"/>
          <a:ext cx="1207238" cy="549831"/>
        </a:xfrm>
        <a:prstGeom prst="rect">
          <a:avLst/>
        </a:prstGeom>
      </xdr:spPr>
    </xdr:pic>
    <xdr:clientData/>
  </xdr:twoCellAnchor>
</xdr:wsDr>
</file>

<file path=xl/drawings/drawing15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89441" name="Object 1" hidden="1">
              <a:extLst>
                <a:ext uri="{63B3BB69-23CF-44E3-9099-C40C66FF867C}">
                  <a14:compatExt spid="_x0000_s189441"/>
                </a:ext>
              </a:extLst>
            </xdr:cNvPr>
            <xdr:cNvSpPr/>
          </xdr:nvSpPr>
          <xdr:spPr>
            <a:xfrm>
              <a:off x="0" y="0"/>
              <a:ext cx="0" cy="0"/>
            </a:xfrm>
            <a:prstGeom prst="rect">
              <a:avLst/>
            </a:prstGeom>
          </xdr:spPr>
        </xdr:sp>
        <xdr:clientData/>
      </xdr:twoCellAnchor>
    </mc:Choice>
    <mc:Fallback/>
  </mc:AlternateContent>
  <xdr:twoCellAnchor>
    <xdr:from>
      <xdr:col>2</xdr:col>
      <xdr:colOff>125329</xdr:colOff>
      <xdr:row>1</xdr:row>
      <xdr:rowOff>137862</xdr:rowOff>
    </xdr:from>
    <xdr:to>
      <xdr:col>3</xdr:col>
      <xdr:colOff>570497</xdr:colOff>
      <xdr:row>4</xdr:row>
      <xdr:rowOff>155408</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9800-000004000000}"/>
            </a:ext>
          </a:extLst>
        </xdr:cNvPr>
        <xdr:cNvSpPr/>
      </xdr:nvSpPr>
      <xdr:spPr>
        <a:xfrm>
          <a:off x="1867401" y="338388"/>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402981</xdr:colOff>
      <xdr:row>1</xdr:row>
      <xdr:rowOff>36634</xdr:rowOff>
    </xdr:from>
    <xdr:to>
      <xdr:col>9</xdr:col>
      <xdr:colOff>718777</xdr:colOff>
      <xdr:row>4</xdr:row>
      <xdr:rowOff>312</xdr:rowOff>
    </xdr:to>
    <xdr:pic>
      <xdr:nvPicPr>
        <xdr:cNvPr id="5" name="Imagen 4">
          <a:extLst>
            <a:ext uri="{FF2B5EF4-FFF2-40B4-BE49-F238E27FC236}">
              <a16:creationId xmlns="" xmlns:a16="http://schemas.microsoft.com/office/drawing/2014/main" id="{00000000-0008-0000-9800-000005000000}"/>
            </a:ext>
          </a:extLst>
        </xdr:cNvPr>
        <xdr:cNvPicPr>
          <a:picLocks noChangeAspect="1"/>
        </xdr:cNvPicPr>
      </xdr:nvPicPr>
      <xdr:blipFill>
        <a:blip xmlns:r="http://schemas.openxmlformats.org/officeDocument/2006/relationships" r:embed="rId2"/>
        <a:stretch>
          <a:fillRect/>
        </a:stretch>
      </xdr:blipFill>
      <xdr:spPr>
        <a:xfrm>
          <a:off x="6520962" y="232019"/>
          <a:ext cx="1207238" cy="549831"/>
        </a:xfrm>
        <a:prstGeom prst="rect">
          <a:avLst/>
        </a:prstGeom>
      </xdr:spPr>
    </xdr:pic>
    <xdr:clientData/>
  </xdr:twoCellAnchor>
</xdr:wsDr>
</file>

<file path=xl/drawings/drawing15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91489" name="Object 1" hidden="1">
              <a:extLst>
                <a:ext uri="{63B3BB69-23CF-44E3-9099-C40C66FF867C}">
                  <a14:compatExt spid="_x0000_s191489"/>
                </a:ext>
              </a:extLst>
            </xdr:cNvPr>
            <xdr:cNvSpPr/>
          </xdr:nvSpPr>
          <xdr:spPr>
            <a:xfrm>
              <a:off x="0" y="0"/>
              <a:ext cx="0" cy="0"/>
            </a:xfrm>
            <a:prstGeom prst="rect">
              <a:avLst/>
            </a:prstGeom>
          </xdr:spPr>
        </xdr:sp>
        <xdr:clientData/>
      </xdr:twoCellAnchor>
    </mc:Choice>
    <mc:Fallback/>
  </mc:AlternateContent>
  <xdr:twoCellAnchor>
    <xdr:from>
      <xdr:col>2</xdr:col>
      <xdr:colOff>87730</xdr:colOff>
      <xdr:row>1</xdr:row>
      <xdr:rowOff>187993</xdr:rowOff>
    </xdr:from>
    <xdr:to>
      <xdr:col>3</xdr:col>
      <xdr:colOff>532898</xdr:colOff>
      <xdr:row>5</xdr:row>
      <xdr:rowOff>5012</xdr:rowOff>
    </xdr:to>
    <xdr:sp macro="" textlink="">
      <xdr:nvSpPr>
        <xdr:cNvPr id="5" name="4 Rectángulo redondeado">
          <a:hlinkClick xmlns:r="http://schemas.openxmlformats.org/officeDocument/2006/relationships" r:id="rId1"/>
          <a:extLst>
            <a:ext uri="{FF2B5EF4-FFF2-40B4-BE49-F238E27FC236}">
              <a16:creationId xmlns="" xmlns:a16="http://schemas.microsoft.com/office/drawing/2014/main" id="{00000000-0008-0000-9900-000005000000}"/>
            </a:ext>
          </a:extLst>
        </xdr:cNvPr>
        <xdr:cNvSpPr/>
      </xdr:nvSpPr>
      <xdr:spPr>
        <a:xfrm>
          <a:off x="1829802" y="388519"/>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415192</xdr:colOff>
      <xdr:row>1</xdr:row>
      <xdr:rowOff>36634</xdr:rowOff>
    </xdr:from>
    <xdr:to>
      <xdr:col>9</xdr:col>
      <xdr:colOff>730988</xdr:colOff>
      <xdr:row>4</xdr:row>
      <xdr:rowOff>312</xdr:rowOff>
    </xdr:to>
    <xdr:pic>
      <xdr:nvPicPr>
        <xdr:cNvPr id="6" name="Imagen 5">
          <a:extLst>
            <a:ext uri="{FF2B5EF4-FFF2-40B4-BE49-F238E27FC236}">
              <a16:creationId xmlns="" xmlns:a16="http://schemas.microsoft.com/office/drawing/2014/main" id="{00000000-0008-0000-9900-000006000000}"/>
            </a:ext>
          </a:extLst>
        </xdr:cNvPr>
        <xdr:cNvPicPr>
          <a:picLocks noChangeAspect="1"/>
        </xdr:cNvPicPr>
      </xdr:nvPicPr>
      <xdr:blipFill>
        <a:blip xmlns:r="http://schemas.openxmlformats.org/officeDocument/2006/relationships" r:embed="rId2"/>
        <a:stretch>
          <a:fillRect/>
        </a:stretch>
      </xdr:blipFill>
      <xdr:spPr>
        <a:xfrm>
          <a:off x="6533173" y="232019"/>
          <a:ext cx="1207238" cy="549831"/>
        </a:xfrm>
        <a:prstGeom prst="rect">
          <a:avLst/>
        </a:prstGeom>
      </xdr:spPr>
    </xdr:pic>
    <xdr:clientData/>
  </xdr:twoCellAnchor>
</xdr:wsDr>
</file>

<file path=xl/drawings/drawing15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93537" name="Object 1" hidden="1">
              <a:extLst>
                <a:ext uri="{63B3BB69-23CF-44E3-9099-C40C66FF867C}">
                  <a14:compatExt spid="_x0000_s193537"/>
                </a:ext>
              </a:extLst>
            </xdr:cNvPr>
            <xdr:cNvSpPr/>
          </xdr:nvSpPr>
          <xdr:spPr>
            <a:xfrm>
              <a:off x="0" y="0"/>
              <a:ext cx="0" cy="0"/>
            </a:xfrm>
            <a:prstGeom prst="rect">
              <a:avLst/>
            </a:prstGeom>
          </xdr:spPr>
        </xdr:sp>
        <xdr:clientData/>
      </xdr:twoCellAnchor>
    </mc:Choice>
    <mc:Fallback/>
  </mc:AlternateContent>
  <xdr:twoCellAnchor>
    <xdr:from>
      <xdr:col>2</xdr:col>
      <xdr:colOff>137862</xdr:colOff>
      <xdr:row>2</xdr:row>
      <xdr:rowOff>-1</xdr:rowOff>
    </xdr:from>
    <xdr:to>
      <xdr:col>3</xdr:col>
      <xdr:colOff>583030</xdr:colOff>
      <xdr:row>5</xdr:row>
      <xdr:rowOff>17545</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9A00-000004000000}"/>
            </a:ext>
          </a:extLst>
        </xdr:cNvPr>
        <xdr:cNvSpPr/>
      </xdr:nvSpPr>
      <xdr:spPr>
        <a:xfrm>
          <a:off x="1879934" y="401052"/>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427404</xdr:colOff>
      <xdr:row>1</xdr:row>
      <xdr:rowOff>48846</xdr:rowOff>
    </xdr:from>
    <xdr:to>
      <xdr:col>9</xdr:col>
      <xdr:colOff>743200</xdr:colOff>
      <xdr:row>4</xdr:row>
      <xdr:rowOff>12524</xdr:rowOff>
    </xdr:to>
    <xdr:pic>
      <xdr:nvPicPr>
        <xdr:cNvPr id="5" name="Imagen 4">
          <a:extLst>
            <a:ext uri="{FF2B5EF4-FFF2-40B4-BE49-F238E27FC236}">
              <a16:creationId xmlns="" xmlns:a16="http://schemas.microsoft.com/office/drawing/2014/main" id="{00000000-0008-0000-9A00-000005000000}"/>
            </a:ext>
          </a:extLst>
        </xdr:cNvPr>
        <xdr:cNvPicPr>
          <a:picLocks noChangeAspect="1"/>
        </xdr:cNvPicPr>
      </xdr:nvPicPr>
      <xdr:blipFill>
        <a:blip xmlns:r="http://schemas.openxmlformats.org/officeDocument/2006/relationships" r:embed="rId2"/>
        <a:stretch>
          <a:fillRect/>
        </a:stretch>
      </xdr:blipFill>
      <xdr:spPr>
        <a:xfrm>
          <a:off x="6545385" y="244231"/>
          <a:ext cx="1207238" cy="549831"/>
        </a:xfrm>
        <a:prstGeom prst="rect">
          <a:avLst/>
        </a:prstGeom>
      </xdr:spPr>
    </xdr:pic>
    <xdr:clientData/>
  </xdr:twoCellAnchor>
</xdr:wsDr>
</file>

<file path=xl/drawings/drawing15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94561" name="Object 1" hidden="1">
              <a:extLst>
                <a:ext uri="{63B3BB69-23CF-44E3-9099-C40C66FF867C}">
                  <a14:compatExt spid="_x0000_s194561"/>
                </a:ext>
              </a:extLst>
            </xdr:cNvPr>
            <xdr:cNvSpPr/>
          </xdr:nvSpPr>
          <xdr:spPr>
            <a:xfrm>
              <a:off x="0" y="0"/>
              <a:ext cx="0" cy="0"/>
            </a:xfrm>
            <a:prstGeom prst="rect">
              <a:avLst/>
            </a:prstGeom>
          </xdr:spPr>
        </xdr:sp>
        <xdr:clientData/>
      </xdr:twoCellAnchor>
    </mc:Choice>
    <mc:Fallback/>
  </mc:AlternateContent>
  <xdr:twoCellAnchor>
    <xdr:from>
      <xdr:col>2</xdr:col>
      <xdr:colOff>125329</xdr:colOff>
      <xdr:row>1</xdr:row>
      <xdr:rowOff>137862</xdr:rowOff>
    </xdr:from>
    <xdr:to>
      <xdr:col>3</xdr:col>
      <xdr:colOff>570497</xdr:colOff>
      <xdr:row>4</xdr:row>
      <xdr:rowOff>155408</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9B00-000004000000}"/>
            </a:ext>
          </a:extLst>
        </xdr:cNvPr>
        <xdr:cNvSpPr/>
      </xdr:nvSpPr>
      <xdr:spPr>
        <a:xfrm>
          <a:off x="1867401" y="338388"/>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451827</xdr:colOff>
      <xdr:row>1</xdr:row>
      <xdr:rowOff>48845</xdr:rowOff>
    </xdr:from>
    <xdr:to>
      <xdr:col>9</xdr:col>
      <xdr:colOff>767623</xdr:colOff>
      <xdr:row>4</xdr:row>
      <xdr:rowOff>12523</xdr:rowOff>
    </xdr:to>
    <xdr:pic>
      <xdr:nvPicPr>
        <xdr:cNvPr id="5" name="Imagen 4">
          <a:extLst>
            <a:ext uri="{FF2B5EF4-FFF2-40B4-BE49-F238E27FC236}">
              <a16:creationId xmlns="" xmlns:a16="http://schemas.microsoft.com/office/drawing/2014/main" id="{00000000-0008-0000-9B00-000005000000}"/>
            </a:ext>
          </a:extLst>
        </xdr:cNvPr>
        <xdr:cNvPicPr>
          <a:picLocks noChangeAspect="1"/>
        </xdr:cNvPicPr>
      </xdr:nvPicPr>
      <xdr:blipFill>
        <a:blip xmlns:r="http://schemas.openxmlformats.org/officeDocument/2006/relationships" r:embed="rId2"/>
        <a:stretch>
          <a:fillRect/>
        </a:stretch>
      </xdr:blipFill>
      <xdr:spPr>
        <a:xfrm>
          <a:off x="6569808" y="244230"/>
          <a:ext cx="1207238" cy="549831"/>
        </a:xfrm>
        <a:prstGeom prst="rect">
          <a:avLst/>
        </a:prstGeom>
      </xdr:spPr>
    </xdr:pic>
    <xdr:clientData/>
  </xdr:twoCellAnchor>
</xdr:wsDr>
</file>

<file path=xl/drawings/drawing15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97633" name="Object 1" hidden="1">
              <a:extLst>
                <a:ext uri="{63B3BB69-23CF-44E3-9099-C40C66FF867C}">
                  <a14:compatExt spid="_x0000_s197633"/>
                </a:ext>
              </a:extLst>
            </xdr:cNvPr>
            <xdr:cNvSpPr/>
          </xdr:nvSpPr>
          <xdr:spPr>
            <a:xfrm>
              <a:off x="0" y="0"/>
              <a:ext cx="0" cy="0"/>
            </a:xfrm>
            <a:prstGeom prst="rect">
              <a:avLst/>
            </a:prstGeom>
          </xdr:spPr>
        </xdr:sp>
        <xdr:clientData/>
      </xdr:twoCellAnchor>
    </mc:Choice>
    <mc:Fallback/>
  </mc:AlternateContent>
  <xdr:twoCellAnchor>
    <xdr:from>
      <xdr:col>2</xdr:col>
      <xdr:colOff>137862</xdr:colOff>
      <xdr:row>1</xdr:row>
      <xdr:rowOff>75198</xdr:rowOff>
    </xdr:from>
    <xdr:to>
      <xdr:col>3</xdr:col>
      <xdr:colOff>583030</xdr:colOff>
      <xdr:row>4</xdr:row>
      <xdr:rowOff>92744</xdr:rowOff>
    </xdr:to>
    <xdr:sp macro="" textlink="">
      <xdr:nvSpPr>
        <xdr:cNvPr id="5" name="4 Rectángulo redondeado">
          <a:hlinkClick xmlns:r="http://schemas.openxmlformats.org/officeDocument/2006/relationships" r:id="rId1"/>
          <a:extLst>
            <a:ext uri="{FF2B5EF4-FFF2-40B4-BE49-F238E27FC236}">
              <a16:creationId xmlns="" xmlns:a16="http://schemas.microsoft.com/office/drawing/2014/main" id="{00000000-0008-0000-9C00-000005000000}"/>
            </a:ext>
          </a:extLst>
        </xdr:cNvPr>
        <xdr:cNvSpPr/>
      </xdr:nvSpPr>
      <xdr:spPr>
        <a:xfrm>
          <a:off x="1879934" y="275724"/>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427404</xdr:colOff>
      <xdr:row>1</xdr:row>
      <xdr:rowOff>48846</xdr:rowOff>
    </xdr:from>
    <xdr:to>
      <xdr:col>9</xdr:col>
      <xdr:colOff>743200</xdr:colOff>
      <xdr:row>4</xdr:row>
      <xdr:rowOff>12524</xdr:rowOff>
    </xdr:to>
    <xdr:pic>
      <xdr:nvPicPr>
        <xdr:cNvPr id="6" name="Imagen 5">
          <a:extLst>
            <a:ext uri="{FF2B5EF4-FFF2-40B4-BE49-F238E27FC236}">
              <a16:creationId xmlns="" xmlns:a16="http://schemas.microsoft.com/office/drawing/2014/main" id="{00000000-0008-0000-9C00-000006000000}"/>
            </a:ext>
          </a:extLst>
        </xdr:cNvPr>
        <xdr:cNvPicPr>
          <a:picLocks noChangeAspect="1"/>
        </xdr:cNvPicPr>
      </xdr:nvPicPr>
      <xdr:blipFill>
        <a:blip xmlns:r="http://schemas.openxmlformats.org/officeDocument/2006/relationships" r:embed="rId2"/>
        <a:stretch>
          <a:fillRect/>
        </a:stretch>
      </xdr:blipFill>
      <xdr:spPr>
        <a:xfrm>
          <a:off x="6545385" y="244231"/>
          <a:ext cx="1207238" cy="549831"/>
        </a:xfrm>
        <a:prstGeom prst="rect">
          <a:avLst/>
        </a:prstGeom>
      </xdr:spPr>
    </xdr:pic>
    <xdr:clientData/>
  </xdr:twoCellAnchor>
</xdr:wsDr>
</file>

<file path=xl/drawings/drawing15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199681" name="Object 1" hidden="1">
              <a:extLst>
                <a:ext uri="{63B3BB69-23CF-44E3-9099-C40C66FF867C}">
                  <a14:compatExt spid="_x0000_s199681"/>
                </a:ext>
              </a:extLst>
            </xdr:cNvPr>
            <xdr:cNvSpPr/>
          </xdr:nvSpPr>
          <xdr:spPr>
            <a:xfrm>
              <a:off x="0" y="0"/>
              <a:ext cx="0" cy="0"/>
            </a:xfrm>
            <a:prstGeom prst="rect">
              <a:avLst/>
            </a:prstGeom>
          </xdr:spPr>
        </xdr:sp>
        <xdr:clientData/>
      </xdr:twoCellAnchor>
    </mc:Choice>
    <mc:Fallback/>
  </mc:AlternateContent>
  <xdr:twoCellAnchor>
    <xdr:from>
      <xdr:col>2</xdr:col>
      <xdr:colOff>175460</xdr:colOff>
      <xdr:row>1</xdr:row>
      <xdr:rowOff>150395</xdr:rowOff>
    </xdr:from>
    <xdr:to>
      <xdr:col>3</xdr:col>
      <xdr:colOff>620628</xdr:colOff>
      <xdr:row>4</xdr:row>
      <xdr:rowOff>167941</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9D00-000004000000}"/>
            </a:ext>
          </a:extLst>
        </xdr:cNvPr>
        <xdr:cNvSpPr/>
      </xdr:nvSpPr>
      <xdr:spPr>
        <a:xfrm>
          <a:off x="1917532" y="350921"/>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402980</xdr:colOff>
      <xdr:row>1</xdr:row>
      <xdr:rowOff>36634</xdr:rowOff>
    </xdr:from>
    <xdr:to>
      <xdr:col>9</xdr:col>
      <xdr:colOff>718776</xdr:colOff>
      <xdr:row>4</xdr:row>
      <xdr:rowOff>312</xdr:rowOff>
    </xdr:to>
    <xdr:pic>
      <xdr:nvPicPr>
        <xdr:cNvPr id="5" name="Imagen 4">
          <a:extLst>
            <a:ext uri="{FF2B5EF4-FFF2-40B4-BE49-F238E27FC236}">
              <a16:creationId xmlns="" xmlns:a16="http://schemas.microsoft.com/office/drawing/2014/main" id="{00000000-0008-0000-9D00-000005000000}"/>
            </a:ext>
          </a:extLst>
        </xdr:cNvPr>
        <xdr:cNvPicPr>
          <a:picLocks noChangeAspect="1"/>
        </xdr:cNvPicPr>
      </xdr:nvPicPr>
      <xdr:blipFill>
        <a:blip xmlns:r="http://schemas.openxmlformats.org/officeDocument/2006/relationships" r:embed="rId2"/>
        <a:stretch>
          <a:fillRect/>
        </a:stretch>
      </xdr:blipFill>
      <xdr:spPr>
        <a:xfrm>
          <a:off x="6520961" y="232019"/>
          <a:ext cx="1207238" cy="549831"/>
        </a:xfrm>
        <a:prstGeom prst="rect">
          <a:avLst/>
        </a:prstGeom>
      </xdr:spPr>
    </xdr:pic>
    <xdr:clientData/>
  </xdr:twoCellAnchor>
</xdr:wsDr>
</file>

<file path=xl/drawings/drawing15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201729" name="Object 1" hidden="1">
              <a:extLst>
                <a:ext uri="{63B3BB69-23CF-44E3-9099-C40C66FF867C}">
                  <a14:compatExt spid="_x0000_s201729"/>
                </a:ext>
              </a:extLst>
            </xdr:cNvPr>
            <xdr:cNvSpPr/>
          </xdr:nvSpPr>
          <xdr:spPr>
            <a:xfrm>
              <a:off x="0" y="0"/>
              <a:ext cx="0" cy="0"/>
            </a:xfrm>
            <a:prstGeom prst="rect">
              <a:avLst/>
            </a:prstGeom>
          </xdr:spPr>
        </xdr:sp>
        <xdr:clientData/>
      </xdr:twoCellAnchor>
    </mc:Choice>
    <mc:Fallback/>
  </mc:AlternateContent>
  <xdr:twoCellAnchor>
    <xdr:from>
      <xdr:col>2</xdr:col>
      <xdr:colOff>150395</xdr:colOff>
      <xdr:row>1</xdr:row>
      <xdr:rowOff>150395</xdr:rowOff>
    </xdr:from>
    <xdr:to>
      <xdr:col>3</xdr:col>
      <xdr:colOff>595563</xdr:colOff>
      <xdr:row>4</xdr:row>
      <xdr:rowOff>167941</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9E00-000004000000}"/>
            </a:ext>
          </a:extLst>
        </xdr:cNvPr>
        <xdr:cNvSpPr/>
      </xdr:nvSpPr>
      <xdr:spPr>
        <a:xfrm>
          <a:off x="1892467" y="350921"/>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390769</xdr:colOff>
      <xdr:row>1</xdr:row>
      <xdr:rowOff>36635</xdr:rowOff>
    </xdr:from>
    <xdr:to>
      <xdr:col>9</xdr:col>
      <xdr:colOff>706565</xdr:colOff>
      <xdr:row>4</xdr:row>
      <xdr:rowOff>313</xdr:rowOff>
    </xdr:to>
    <xdr:pic>
      <xdr:nvPicPr>
        <xdr:cNvPr id="5" name="Imagen 4">
          <a:extLst>
            <a:ext uri="{FF2B5EF4-FFF2-40B4-BE49-F238E27FC236}">
              <a16:creationId xmlns="" xmlns:a16="http://schemas.microsoft.com/office/drawing/2014/main" id="{00000000-0008-0000-9E00-000005000000}"/>
            </a:ext>
          </a:extLst>
        </xdr:cNvPr>
        <xdr:cNvPicPr>
          <a:picLocks noChangeAspect="1"/>
        </xdr:cNvPicPr>
      </xdr:nvPicPr>
      <xdr:blipFill>
        <a:blip xmlns:r="http://schemas.openxmlformats.org/officeDocument/2006/relationships" r:embed="rId2"/>
        <a:stretch>
          <a:fillRect/>
        </a:stretch>
      </xdr:blipFill>
      <xdr:spPr>
        <a:xfrm>
          <a:off x="6508750" y="232020"/>
          <a:ext cx="1207238" cy="549831"/>
        </a:xfrm>
        <a:prstGeom prst="rect">
          <a:avLst/>
        </a:prstGeom>
      </xdr:spPr>
    </xdr:pic>
    <xdr:clientData/>
  </xdr:twoCellAnchor>
</xdr:wsDr>
</file>

<file path=xl/drawings/drawing16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203777" name="Object 1" hidden="1">
              <a:extLst>
                <a:ext uri="{63B3BB69-23CF-44E3-9099-C40C66FF867C}">
                  <a14:compatExt spid="_x0000_s203777"/>
                </a:ext>
              </a:extLst>
            </xdr:cNvPr>
            <xdr:cNvSpPr/>
          </xdr:nvSpPr>
          <xdr:spPr>
            <a:xfrm>
              <a:off x="0" y="0"/>
              <a:ext cx="0" cy="0"/>
            </a:xfrm>
            <a:prstGeom prst="rect">
              <a:avLst/>
            </a:prstGeom>
          </xdr:spPr>
        </xdr:sp>
        <xdr:clientData/>
      </xdr:twoCellAnchor>
    </mc:Choice>
    <mc:Fallback/>
  </mc:AlternateContent>
  <xdr:twoCellAnchor>
    <xdr:from>
      <xdr:col>2</xdr:col>
      <xdr:colOff>125328</xdr:colOff>
      <xdr:row>1</xdr:row>
      <xdr:rowOff>12534</xdr:rowOff>
    </xdr:from>
    <xdr:to>
      <xdr:col>3</xdr:col>
      <xdr:colOff>570496</xdr:colOff>
      <xdr:row>4</xdr:row>
      <xdr:rowOff>30080</xdr:rowOff>
    </xdr:to>
    <xdr:sp macro="" textlink="">
      <xdr:nvSpPr>
        <xdr:cNvPr id="5" name="4 Rectángulo redondeado">
          <a:hlinkClick xmlns:r="http://schemas.openxmlformats.org/officeDocument/2006/relationships" r:id="rId1"/>
          <a:extLst>
            <a:ext uri="{FF2B5EF4-FFF2-40B4-BE49-F238E27FC236}">
              <a16:creationId xmlns="" xmlns:a16="http://schemas.microsoft.com/office/drawing/2014/main" id="{00000000-0008-0000-9F00-000005000000}"/>
            </a:ext>
          </a:extLst>
        </xdr:cNvPr>
        <xdr:cNvSpPr/>
      </xdr:nvSpPr>
      <xdr:spPr>
        <a:xfrm>
          <a:off x="1867400" y="213060"/>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439615</xdr:colOff>
      <xdr:row>1</xdr:row>
      <xdr:rowOff>36634</xdr:rowOff>
    </xdr:from>
    <xdr:to>
      <xdr:col>9</xdr:col>
      <xdr:colOff>755411</xdr:colOff>
      <xdr:row>4</xdr:row>
      <xdr:rowOff>312</xdr:rowOff>
    </xdr:to>
    <xdr:pic>
      <xdr:nvPicPr>
        <xdr:cNvPr id="6" name="Imagen 5">
          <a:extLst>
            <a:ext uri="{FF2B5EF4-FFF2-40B4-BE49-F238E27FC236}">
              <a16:creationId xmlns="" xmlns:a16="http://schemas.microsoft.com/office/drawing/2014/main" id="{00000000-0008-0000-9F00-000006000000}"/>
            </a:ext>
          </a:extLst>
        </xdr:cNvPr>
        <xdr:cNvPicPr>
          <a:picLocks noChangeAspect="1"/>
        </xdr:cNvPicPr>
      </xdr:nvPicPr>
      <xdr:blipFill>
        <a:blip xmlns:r="http://schemas.openxmlformats.org/officeDocument/2006/relationships" r:embed="rId2"/>
        <a:stretch>
          <a:fillRect/>
        </a:stretch>
      </xdr:blipFill>
      <xdr:spPr>
        <a:xfrm>
          <a:off x="6557596" y="232019"/>
          <a:ext cx="1207238" cy="549831"/>
        </a:xfrm>
        <a:prstGeom prst="rect">
          <a:avLst/>
        </a:prstGeom>
      </xdr:spPr>
    </xdr:pic>
    <xdr:clientData/>
  </xdr:twoCellAnchor>
</xdr:wsDr>
</file>

<file path=xl/drawings/drawing16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205825" name="Object 1" hidden="1">
              <a:extLst>
                <a:ext uri="{63B3BB69-23CF-44E3-9099-C40C66FF867C}">
                  <a14:compatExt spid="_x0000_s205825"/>
                </a:ext>
              </a:extLst>
            </xdr:cNvPr>
            <xdr:cNvSpPr/>
          </xdr:nvSpPr>
          <xdr:spPr>
            <a:xfrm>
              <a:off x="0" y="0"/>
              <a:ext cx="0" cy="0"/>
            </a:xfrm>
            <a:prstGeom prst="rect">
              <a:avLst/>
            </a:prstGeom>
          </xdr:spPr>
        </xdr:sp>
        <xdr:clientData/>
      </xdr:twoCellAnchor>
    </mc:Choice>
    <mc:Fallback/>
  </mc:AlternateContent>
  <xdr:twoCellAnchor>
    <xdr:from>
      <xdr:col>2</xdr:col>
      <xdr:colOff>87730</xdr:colOff>
      <xdr:row>1</xdr:row>
      <xdr:rowOff>112796</xdr:rowOff>
    </xdr:from>
    <xdr:to>
      <xdr:col>3</xdr:col>
      <xdr:colOff>532898</xdr:colOff>
      <xdr:row>4</xdr:row>
      <xdr:rowOff>130342</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A000-000004000000}"/>
            </a:ext>
          </a:extLst>
        </xdr:cNvPr>
        <xdr:cNvSpPr/>
      </xdr:nvSpPr>
      <xdr:spPr>
        <a:xfrm>
          <a:off x="1829802" y="313322"/>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402980</xdr:colOff>
      <xdr:row>1</xdr:row>
      <xdr:rowOff>36634</xdr:rowOff>
    </xdr:from>
    <xdr:to>
      <xdr:col>9</xdr:col>
      <xdr:colOff>718776</xdr:colOff>
      <xdr:row>4</xdr:row>
      <xdr:rowOff>312</xdr:rowOff>
    </xdr:to>
    <xdr:pic>
      <xdr:nvPicPr>
        <xdr:cNvPr id="5" name="Imagen 4">
          <a:extLst>
            <a:ext uri="{FF2B5EF4-FFF2-40B4-BE49-F238E27FC236}">
              <a16:creationId xmlns="" xmlns:a16="http://schemas.microsoft.com/office/drawing/2014/main" id="{00000000-0008-0000-A000-000005000000}"/>
            </a:ext>
          </a:extLst>
        </xdr:cNvPr>
        <xdr:cNvPicPr>
          <a:picLocks noChangeAspect="1"/>
        </xdr:cNvPicPr>
      </xdr:nvPicPr>
      <xdr:blipFill>
        <a:blip xmlns:r="http://schemas.openxmlformats.org/officeDocument/2006/relationships" r:embed="rId2"/>
        <a:stretch>
          <a:fillRect/>
        </a:stretch>
      </xdr:blipFill>
      <xdr:spPr>
        <a:xfrm>
          <a:off x="6520961" y="232019"/>
          <a:ext cx="1207238" cy="549831"/>
        </a:xfrm>
        <a:prstGeom prst="rect">
          <a:avLst/>
        </a:prstGeom>
      </xdr:spPr>
    </xdr:pic>
    <xdr:clientData/>
  </xdr:twoCellAnchor>
</xdr:wsDr>
</file>

<file path=xl/drawings/drawing16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200705" name="Object 1" hidden="1">
              <a:extLst>
                <a:ext uri="{63B3BB69-23CF-44E3-9099-C40C66FF867C}">
                  <a14:compatExt spid="_x0000_s200705"/>
                </a:ext>
              </a:extLst>
            </xdr:cNvPr>
            <xdr:cNvSpPr/>
          </xdr:nvSpPr>
          <xdr:spPr>
            <a:xfrm>
              <a:off x="0" y="0"/>
              <a:ext cx="0" cy="0"/>
            </a:xfrm>
            <a:prstGeom prst="rect">
              <a:avLst/>
            </a:prstGeom>
          </xdr:spPr>
        </xdr:sp>
        <xdr:clientData/>
      </xdr:twoCellAnchor>
    </mc:Choice>
    <mc:Fallback/>
  </mc:AlternateContent>
  <xdr:twoCellAnchor>
    <xdr:from>
      <xdr:col>2</xdr:col>
      <xdr:colOff>87730</xdr:colOff>
      <xdr:row>1</xdr:row>
      <xdr:rowOff>87731</xdr:rowOff>
    </xdr:from>
    <xdr:to>
      <xdr:col>3</xdr:col>
      <xdr:colOff>532898</xdr:colOff>
      <xdr:row>4</xdr:row>
      <xdr:rowOff>105277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A100-000004000000}"/>
            </a:ext>
          </a:extLst>
        </xdr:cNvPr>
        <xdr:cNvSpPr/>
      </xdr:nvSpPr>
      <xdr:spPr>
        <a:xfrm>
          <a:off x="1829802" y="288257"/>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415192</xdr:colOff>
      <xdr:row>1</xdr:row>
      <xdr:rowOff>36635</xdr:rowOff>
    </xdr:from>
    <xdr:to>
      <xdr:col>9</xdr:col>
      <xdr:colOff>730988</xdr:colOff>
      <xdr:row>4</xdr:row>
      <xdr:rowOff>313</xdr:rowOff>
    </xdr:to>
    <xdr:pic>
      <xdr:nvPicPr>
        <xdr:cNvPr id="5" name="Imagen 4">
          <a:extLst>
            <a:ext uri="{FF2B5EF4-FFF2-40B4-BE49-F238E27FC236}">
              <a16:creationId xmlns="" xmlns:a16="http://schemas.microsoft.com/office/drawing/2014/main" id="{00000000-0008-0000-A100-000005000000}"/>
            </a:ext>
          </a:extLst>
        </xdr:cNvPr>
        <xdr:cNvPicPr>
          <a:picLocks noChangeAspect="1"/>
        </xdr:cNvPicPr>
      </xdr:nvPicPr>
      <xdr:blipFill>
        <a:blip xmlns:r="http://schemas.openxmlformats.org/officeDocument/2006/relationships" r:embed="rId2"/>
        <a:stretch>
          <a:fillRect/>
        </a:stretch>
      </xdr:blipFill>
      <xdr:spPr>
        <a:xfrm>
          <a:off x="6533173" y="232020"/>
          <a:ext cx="1207238" cy="549831"/>
        </a:xfrm>
        <a:prstGeom prst="rect">
          <a:avLst/>
        </a:prstGeom>
      </xdr:spPr>
    </xdr:pic>
    <xdr:clientData/>
  </xdr:twoCellAnchor>
</xdr:wsDr>
</file>

<file path=xl/drawings/drawing16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207873" name="Object 1" hidden="1">
              <a:extLst>
                <a:ext uri="{63B3BB69-23CF-44E3-9099-C40C66FF867C}">
                  <a14:compatExt spid="_x0000_s207873"/>
                </a:ext>
              </a:extLst>
            </xdr:cNvPr>
            <xdr:cNvSpPr/>
          </xdr:nvSpPr>
          <xdr:spPr>
            <a:xfrm>
              <a:off x="0" y="0"/>
              <a:ext cx="0" cy="0"/>
            </a:xfrm>
            <a:prstGeom prst="rect">
              <a:avLst/>
            </a:prstGeom>
          </xdr:spPr>
        </xdr:sp>
        <xdr:clientData/>
      </xdr:twoCellAnchor>
    </mc:Choice>
    <mc:Fallback/>
  </mc:AlternateContent>
  <xdr:twoCellAnchor>
    <xdr:from>
      <xdr:col>2</xdr:col>
      <xdr:colOff>112796</xdr:colOff>
      <xdr:row>1</xdr:row>
      <xdr:rowOff>137863</xdr:rowOff>
    </xdr:from>
    <xdr:to>
      <xdr:col>3</xdr:col>
      <xdr:colOff>557964</xdr:colOff>
      <xdr:row>4</xdr:row>
      <xdr:rowOff>155409</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A200-000004000000}"/>
            </a:ext>
          </a:extLst>
        </xdr:cNvPr>
        <xdr:cNvSpPr/>
      </xdr:nvSpPr>
      <xdr:spPr>
        <a:xfrm>
          <a:off x="1854868" y="338389"/>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415192</xdr:colOff>
      <xdr:row>1</xdr:row>
      <xdr:rowOff>36634</xdr:rowOff>
    </xdr:from>
    <xdr:to>
      <xdr:col>9</xdr:col>
      <xdr:colOff>730988</xdr:colOff>
      <xdr:row>4</xdr:row>
      <xdr:rowOff>312</xdr:rowOff>
    </xdr:to>
    <xdr:pic>
      <xdr:nvPicPr>
        <xdr:cNvPr id="5" name="Imagen 4">
          <a:extLst>
            <a:ext uri="{FF2B5EF4-FFF2-40B4-BE49-F238E27FC236}">
              <a16:creationId xmlns="" xmlns:a16="http://schemas.microsoft.com/office/drawing/2014/main" id="{00000000-0008-0000-A200-000005000000}"/>
            </a:ext>
          </a:extLst>
        </xdr:cNvPr>
        <xdr:cNvPicPr>
          <a:picLocks noChangeAspect="1"/>
        </xdr:cNvPicPr>
      </xdr:nvPicPr>
      <xdr:blipFill>
        <a:blip xmlns:r="http://schemas.openxmlformats.org/officeDocument/2006/relationships" r:embed="rId2"/>
        <a:stretch>
          <a:fillRect/>
        </a:stretch>
      </xdr:blipFill>
      <xdr:spPr>
        <a:xfrm>
          <a:off x="6533173" y="232019"/>
          <a:ext cx="1207238" cy="549831"/>
        </a:xfrm>
        <a:prstGeom prst="rect">
          <a:avLst/>
        </a:prstGeom>
      </xdr:spPr>
    </xdr:pic>
    <xdr:clientData/>
  </xdr:twoCellAnchor>
</xdr:wsDr>
</file>

<file path=xl/drawings/drawing16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208897" name="Object 1" hidden="1">
              <a:extLst>
                <a:ext uri="{63B3BB69-23CF-44E3-9099-C40C66FF867C}">
                  <a14:compatExt spid="_x0000_s208897"/>
                </a:ext>
              </a:extLst>
            </xdr:cNvPr>
            <xdr:cNvSpPr/>
          </xdr:nvSpPr>
          <xdr:spPr>
            <a:xfrm>
              <a:off x="0" y="0"/>
              <a:ext cx="0" cy="0"/>
            </a:xfrm>
            <a:prstGeom prst="rect">
              <a:avLst/>
            </a:prstGeom>
          </xdr:spPr>
        </xdr:sp>
        <xdr:clientData/>
      </xdr:twoCellAnchor>
    </mc:Choice>
    <mc:Fallback/>
  </mc:AlternateContent>
  <xdr:twoCellAnchor>
    <xdr:from>
      <xdr:col>2</xdr:col>
      <xdr:colOff>162928</xdr:colOff>
      <xdr:row>1</xdr:row>
      <xdr:rowOff>112796</xdr:rowOff>
    </xdr:from>
    <xdr:to>
      <xdr:col>3</xdr:col>
      <xdr:colOff>608096</xdr:colOff>
      <xdr:row>4</xdr:row>
      <xdr:rowOff>130342</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A300-000004000000}"/>
            </a:ext>
          </a:extLst>
        </xdr:cNvPr>
        <xdr:cNvSpPr/>
      </xdr:nvSpPr>
      <xdr:spPr>
        <a:xfrm>
          <a:off x="1905000" y="313322"/>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390769</xdr:colOff>
      <xdr:row>1</xdr:row>
      <xdr:rowOff>48846</xdr:rowOff>
    </xdr:from>
    <xdr:to>
      <xdr:col>9</xdr:col>
      <xdr:colOff>706565</xdr:colOff>
      <xdr:row>4</xdr:row>
      <xdr:rowOff>12524</xdr:rowOff>
    </xdr:to>
    <xdr:pic>
      <xdr:nvPicPr>
        <xdr:cNvPr id="5" name="Imagen 4">
          <a:extLst>
            <a:ext uri="{FF2B5EF4-FFF2-40B4-BE49-F238E27FC236}">
              <a16:creationId xmlns="" xmlns:a16="http://schemas.microsoft.com/office/drawing/2014/main" id="{00000000-0008-0000-A300-000005000000}"/>
            </a:ext>
          </a:extLst>
        </xdr:cNvPr>
        <xdr:cNvPicPr>
          <a:picLocks noChangeAspect="1"/>
        </xdr:cNvPicPr>
      </xdr:nvPicPr>
      <xdr:blipFill>
        <a:blip xmlns:r="http://schemas.openxmlformats.org/officeDocument/2006/relationships" r:embed="rId2"/>
        <a:stretch>
          <a:fillRect/>
        </a:stretch>
      </xdr:blipFill>
      <xdr:spPr>
        <a:xfrm>
          <a:off x="6508750" y="244231"/>
          <a:ext cx="1207238" cy="549831"/>
        </a:xfrm>
        <a:prstGeom prst="rect">
          <a:avLst/>
        </a:prstGeom>
      </xdr:spPr>
    </xdr:pic>
    <xdr:clientData/>
  </xdr:twoCellAnchor>
</xdr:wsDr>
</file>

<file path=xl/drawings/drawing16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209921" name="Object 1" hidden="1">
              <a:extLst>
                <a:ext uri="{63B3BB69-23CF-44E3-9099-C40C66FF867C}">
                  <a14:compatExt spid="_x0000_s209921"/>
                </a:ext>
              </a:extLst>
            </xdr:cNvPr>
            <xdr:cNvSpPr/>
          </xdr:nvSpPr>
          <xdr:spPr>
            <a:xfrm>
              <a:off x="0" y="0"/>
              <a:ext cx="0" cy="0"/>
            </a:xfrm>
            <a:prstGeom prst="rect">
              <a:avLst/>
            </a:prstGeom>
          </xdr:spPr>
        </xdr:sp>
        <xdr:clientData/>
      </xdr:twoCellAnchor>
    </mc:Choice>
    <mc:Fallback/>
  </mc:AlternateContent>
  <xdr:twoCellAnchor>
    <xdr:from>
      <xdr:col>2</xdr:col>
      <xdr:colOff>87730</xdr:colOff>
      <xdr:row>1</xdr:row>
      <xdr:rowOff>187994</xdr:rowOff>
    </xdr:from>
    <xdr:to>
      <xdr:col>3</xdr:col>
      <xdr:colOff>532898</xdr:colOff>
      <xdr:row>5</xdr:row>
      <xdr:rowOff>5013</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A400-000004000000}"/>
            </a:ext>
          </a:extLst>
        </xdr:cNvPr>
        <xdr:cNvSpPr/>
      </xdr:nvSpPr>
      <xdr:spPr>
        <a:xfrm>
          <a:off x="1829802" y="388520"/>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402980</xdr:colOff>
      <xdr:row>1</xdr:row>
      <xdr:rowOff>48846</xdr:rowOff>
    </xdr:from>
    <xdr:to>
      <xdr:col>9</xdr:col>
      <xdr:colOff>718776</xdr:colOff>
      <xdr:row>4</xdr:row>
      <xdr:rowOff>12524</xdr:rowOff>
    </xdr:to>
    <xdr:pic>
      <xdr:nvPicPr>
        <xdr:cNvPr id="5" name="Imagen 4">
          <a:extLst>
            <a:ext uri="{FF2B5EF4-FFF2-40B4-BE49-F238E27FC236}">
              <a16:creationId xmlns="" xmlns:a16="http://schemas.microsoft.com/office/drawing/2014/main" id="{00000000-0008-0000-A400-000005000000}"/>
            </a:ext>
          </a:extLst>
        </xdr:cNvPr>
        <xdr:cNvPicPr>
          <a:picLocks noChangeAspect="1"/>
        </xdr:cNvPicPr>
      </xdr:nvPicPr>
      <xdr:blipFill>
        <a:blip xmlns:r="http://schemas.openxmlformats.org/officeDocument/2006/relationships" r:embed="rId2"/>
        <a:stretch>
          <a:fillRect/>
        </a:stretch>
      </xdr:blipFill>
      <xdr:spPr>
        <a:xfrm>
          <a:off x="6520961" y="244231"/>
          <a:ext cx="1207238" cy="549831"/>
        </a:xfrm>
        <a:prstGeom prst="rect">
          <a:avLst/>
        </a:prstGeom>
      </xdr:spPr>
    </xdr:pic>
    <xdr:clientData/>
  </xdr:twoCellAnchor>
</xdr:wsDr>
</file>

<file path=xl/drawings/drawing16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206849" name="Object 1" hidden="1">
              <a:extLst>
                <a:ext uri="{63B3BB69-23CF-44E3-9099-C40C66FF867C}">
                  <a14:compatExt spid="_x0000_s206849"/>
                </a:ext>
              </a:extLst>
            </xdr:cNvPr>
            <xdr:cNvSpPr/>
          </xdr:nvSpPr>
          <xdr:spPr>
            <a:xfrm>
              <a:off x="0" y="0"/>
              <a:ext cx="0" cy="0"/>
            </a:xfrm>
            <a:prstGeom prst="rect">
              <a:avLst/>
            </a:prstGeom>
          </xdr:spPr>
        </xdr:sp>
        <xdr:clientData/>
      </xdr:twoCellAnchor>
    </mc:Choice>
    <mc:Fallback/>
  </mc:AlternateContent>
  <xdr:twoCellAnchor>
    <xdr:from>
      <xdr:col>2</xdr:col>
      <xdr:colOff>175461</xdr:colOff>
      <xdr:row>1</xdr:row>
      <xdr:rowOff>112796</xdr:rowOff>
    </xdr:from>
    <xdr:to>
      <xdr:col>3</xdr:col>
      <xdr:colOff>620629</xdr:colOff>
      <xdr:row>4</xdr:row>
      <xdr:rowOff>130342</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A500-000004000000}"/>
            </a:ext>
          </a:extLst>
        </xdr:cNvPr>
        <xdr:cNvSpPr/>
      </xdr:nvSpPr>
      <xdr:spPr>
        <a:xfrm>
          <a:off x="1917533" y="313322"/>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402980</xdr:colOff>
      <xdr:row>1</xdr:row>
      <xdr:rowOff>24423</xdr:rowOff>
    </xdr:from>
    <xdr:to>
      <xdr:col>9</xdr:col>
      <xdr:colOff>718776</xdr:colOff>
      <xdr:row>3</xdr:row>
      <xdr:rowOff>183485</xdr:rowOff>
    </xdr:to>
    <xdr:pic>
      <xdr:nvPicPr>
        <xdr:cNvPr id="5" name="Imagen 4">
          <a:extLst>
            <a:ext uri="{FF2B5EF4-FFF2-40B4-BE49-F238E27FC236}">
              <a16:creationId xmlns="" xmlns:a16="http://schemas.microsoft.com/office/drawing/2014/main" id="{00000000-0008-0000-A500-000005000000}"/>
            </a:ext>
          </a:extLst>
        </xdr:cNvPr>
        <xdr:cNvPicPr>
          <a:picLocks noChangeAspect="1"/>
        </xdr:cNvPicPr>
      </xdr:nvPicPr>
      <xdr:blipFill>
        <a:blip xmlns:r="http://schemas.openxmlformats.org/officeDocument/2006/relationships" r:embed="rId2"/>
        <a:stretch>
          <a:fillRect/>
        </a:stretch>
      </xdr:blipFill>
      <xdr:spPr>
        <a:xfrm>
          <a:off x="6520961" y="219808"/>
          <a:ext cx="1207238" cy="549831"/>
        </a:xfrm>
        <a:prstGeom prst="rect">
          <a:avLst/>
        </a:prstGeom>
      </xdr:spPr>
    </xdr:pic>
    <xdr:clientData/>
  </xdr:twoCellAnchor>
</xdr:wsDr>
</file>

<file path=xl/drawings/drawing16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210945" name="Object 1" hidden="1">
              <a:extLst>
                <a:ext uri="{63B3BB69-23CF-44E3-9099-C40C66FF867C}">
                  <a14:compatExt spid="_x0000_s210945"/>
                </a:ext>
              </a:extLst>
            </xdr:cNvPr>
            <xdr:cNvSpPr/>
          </xdr:nvSpPr>
          <xdr:spPr>
            <a:xfrm>
              <a:off x="0" y="0"/>
              <a:ext cx="0" cy="0"/>
            </a:xfrm>
            <a:prstGeom prst="rect">
              <a:avLst/>
            </a:prstGeom>
          </xdr:spPr>
        </xdr:sp>
        <xdr:clientData/>
      </xdr:twoCellAnchor>
    </mc:Choice>
    <mc:Fallback/>
  </mc:AlternateContent>
  <xdr:twoCellAnchor>
    <xdr:from>
      <xdr:col>2</xdr:col>
      <xdr:colOff>100263</xdr:colOff>
      <xdr:row>1</xdr:row>
      <xdr:rowOff>162928</xdr:rowOff>
    </xdr:from>
    <xdr:to>
      <xdr:col>3</xdr:col>
      <xdr:colOff>545431</xdr:colOff>
      <xdr:row>4</xdr:row>
      <xdr:rowOff>180474</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A600-000004000000}"/>
            </a:ext>
          </a:extLst>
        </xdr:cNvPr>
        <xdr:cNvSpPr/>
      </xdr:nvSpPr>
      <xdr:spPr>
        <a:xfrm>
          <a:off x="1842335" y="363454"/>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427403</xdr:colOff>
      <xdr:row>1</xdr:row>
      <xdr:rowOff>36634</xdr:rowOff>
    </xdr:from>
    <xdr:to>
      <xdr:col>9</xdr:col>
      <xdr:colOff>743199</xdr:colOff>
      <xdr:row>4</xdr:row>
      <xdr:rowOff>312</xdr:rowOff>
    </xdr:to>
    <xdr:pic>
      <xdr:nvPicPr>
        <xdr:cNvPr id="5" name="Imagen 4">
          <a:extLst>
            <a:ext uri="{FF2B5EF4-FFF2-40B4-BE49-F238E27FC236}">
              <a16:creationId xmlns="" xmlns:a16="http://schemas.microsoft.com/office/drawing/2014/main" id="{00000000-0008-0000-A600-000005000000}"/>
            </a:ext>
          </a:extLst>
        </xdr:cNvPr>
        <xdr:cNvPicPr>
          <a:picLocks noChangeAspect="1"/>
        </xdr:cNvPicPr>
      </xdr:nvPicPr>
      <xdr:blipFill>
        <a:blip xmlns:r="http://schemas.openxmlformats.org/officeDocument/2006/relationships" r:embed="rId2"/>
        <a:stretch>
          <a:fillRect/>
        </a:stretch>
      </xdr:blipFill>
      <xdr:spPr>
        <a:xfrm>
          <a:off x="6545384" y="232019"/>
          <a:ext cx="1207238" cy="549831"/>
        </a:xfrm>
        <a:prstGeom prst="rect">
          <a:avLst/>
        </a:prstGeom>
      </xdr:spPr>
    </xdr:pic>
    <xdr:clientData/>
  </xdr:twoCellAnchor>
</xdr:wsDr>
</file>

<file path=xl/drawings/drawing16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211969" name="Object 1" hidden="1">
              <a:extLst>
                <a:ext uri="{63B3BB69-23CF-44E3-9099-C40C66FF867C}">
                  <a14:compatExt spid="_x0000_s211969"/>
                </a:ext>
              </a:extLst>
            </xdr:cNvPr>
            <xdr:cNvSpPr/>
          </xdr:nvSpPr>
          <xdr:spPr>
            <a:xfrm>
              <a:off x="0" y="0"/>
              <a:ext cx="0" cy="0"/>
            </a:xfrm>
            <a:prstGeom prst="rect">
              <a:avLst/>
            </a:prstGeom>
          </xdr:spPr>
        </xdr:sp>
        <xdr:clientData/>
      </xdr:twoCellAnchor>
    </mc:Choice>
    <mc:Fallback/>
  </mc:AlternateContent>
  <xdr:twoCellAnchor>
    <xdr:from>
      <xdr:col>2</xdr:col>
      <xdr:colOff>100263</xdr:colOff>
      <xdr:row>1</xdr:row>
      <xdr:rowOff>187993</xdr:rowOff>
    </xdr:from>
    <xdr:to>
      <xdr:col>3</xdr:col>
      <xdr:colOff>545431</xdr:colOff>
      <xdr:row>5</xdr:row>
      <xdr:rowOff>5012</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A700-000004000000}"/>
            </a:ext>
          </a:extLst>
        </xdr:cNvPr>
        <xdr:cNvSpPr/>
      </xdr:nvSpPr>
      <xdr:spPr>
        <a:xfrm>
          <a:off x="1842335" y="388519"/>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402980</xdr:colOff>
      <xdr:row>1</xdr:row>
      <xdr:rowOff>24422</xdr:rowOff>
    </xdr:from>
    <xdr:to>
      <xdr:col>9</xdr:col>
      <xdr:colOff>718776</xdr:colOff>
      <xdr:row>3</xdr:row>
      <xdr:rowOff>183484</xdr:rowOff>
    </xdr:to>
    <xdr:pic>
      <xdr:nvPicPr>
        <xdr:cNvPr id="5" name="Imagen 4">
          <a:extLst>
            <a:ext uri="{FF2B5EF4-FFF2-40B4-BE49-F238E27FC236}">
              <a16:creationId xmlns="" xmlns:a16="http://schemas.microsoft.com/office/drawing/2014/main" id="{00000000-0008-0000-A700-000005000000}"/>
            </a:ext>
          </a:extLst>
        </xdr:cNvPr>
        <xdr:cNvPicPr>
          <a:picLocks noChangeAspect="1"/>
        </xdr:cNvPicPr>
      </xdr:nvPicPr>
      <xdr:blipFill>
        <a:blip xmlns:r="http://schemas.openxmlformats.org/officeDocument/2006/relationships" r:embed="rId2"/>
        <a:stretch>
          <a:fillRect/>
        </a:stretch>
      </xdr:blipFill>
      <xdr:spPr>
        <a:xfrm>
          <a:off x="6520961" y="219807"/>
          <a:ext cx="1207238" cy="549831"/>
        </a:xfrm>
        <a:prstGeom prst="rect">
          <a:avLst/>
        </a:prstGeom>
      </xdr:spPr>
    </xdr:pic>
    <xdr:clientData/>
  </xdr:twoCellAnchor>
</xdr:wsDr>
</file>

<file path=xl/drawings/drawing16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212993" name="Object 1" hidden="1">
              <a:extLst>
                <a:ext uri="{63B3BB69-23CF-44E3-9099-C40C66FF867C}">
                  <a14:compatExt spid="_x0000_s212993"/>
                </a:ext>
              </a:extLst>
            </xdr:cNvPr>
            <xdr:cNvSpPr/>
          </xdr:nvSpPr>
          <xdr:spPr>
            <a:xfrm>
              <a:off x="0" y="0"/>
              <a:ext cx="0" cy="0"/>
            </a:xfrm>
            <a:prstGeom prst="rect">
              <a:avLst/>
            </a:prstGeom>
          </xdr:spPr>
        </xdr:sp>
        <xdr:clientData/>
      </xdr:twoCellAnchor>
    </mc:Choice>
    <mc:Fallback/>
  </mc:AlternateContent>
  <xdr:twoCellAnchor>
    <xdr:from>
      <xdr:col>2</xdr:col>
      <xdr:colOff>150395</xdr:colOff>
      <xdr:row>1</xdr:row>
      <xdr:rowOff>50132</xdr:rowOff>
    </xdr:from>
    <xdr:to>
      <xdr:col>3</xdr:col>
      <xdr:colOff>595563</xdr:colOff>
      <xdr:row>4</xdr:row>
      <xdr:rowOff>67678</xdr:rowOff>
    </xdr:to>
    <xdr:sp macro="" textlink="">
      <xdr:nvSpPr>
        <xdr:cNvPr id="5" name="4 Rectángulo redondeado">
          <a:hlinkClick xmlns:r="http://schemas.openxmlformats.org/officeDocument/2006/relationships" r:id="rId1"/>
          <a:extLst>
            <a:ext uri="{FF2B5EF4-FFF2-40B4-BE49-F238E27FC236}">
              <a16:creationId xmlns="" xmlns:a16="http://schemas.microsoft.com/office/drawing/2014/main" id="{00000000-0008-0000-A800-000005000000}"/>
            </a:ext>
          </a:extLst>
        </xdr:cNvPr>
        <xdr:cNvSpPr/>
      </xdr:nvSpPr>
      <xdr:spPr>
        <a:xfrm>
          <a:off x="1892467" y="250658"/>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402980</xdr:colOff>
      <xdr:row>1</xdr:row>
      <xdr:rowOff>36634</xdr:rowOff>
    </xdr:from>
    <xdr:to>
      <xdr:col>9</xdr:col>
      <xdr:colOff>718776</xdr:colOff>
      <xdr:row>4</xdr:row>
      <xdr:rowOff>312</xdr:rowOff>
    </xdr:to>
    <xdr:pic>
      <xdr:nvPicPr>
        <xdr:cNvPr id="6" name="Imagen 5">
          <a:extLst>
            <a:ext uri="{FF2B5EF4-FFF2-40B4-BE49-F238E27FC236}">
              <a16:creationId xmlns="" xmlns:a16="http://schemas.microsoft.com/office/drawing/2014/main" id="{00000000-0008-0000-A800-000006000000}"/>
            </a:ext>
          </a:extLst>
        </xdr:cNvPr>
        <xdr:cNvPicPr>
          <a:picLocks noChangeAspect="1"/>
        </xdr:cNvPicPr>
      </xdr:nvPicPr>
      <xdr:blipFill>
        <a:blip xmlns:r="http://schemas.openxmlformats.org/officeDocument/2006/relationships" r:embed="rId2"/>
        <a:stretch>
          <a:fillRect/>
        </a:stretch>
      </xdr:blipFill>
      <xdr:spPr>
        <a:xfrm>
          <a:off x="6520961" y="232019"/>
          <a:ext cx="1207238" cy="549831"/>
        </a:xfrm>
        <a:prstGeom prst="rect">
          <a:avLst/>
        </a:prstGeom>
      </xdr:spPr>
    </xdr:pic>
    <xdr:clientData/>
  </xdr:twoCellAnchor>
</xdr:wsDr>
</file>

<file path=xl/drawings/drawing17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214017" name="Object 1" hidden="1">
              <a:extLst>
                <a:ext uri="{63B3BB69-23CF-44E3-9099-C40C66FF867C}">
                  <a14:compatExt spid="_x0000_s214017"/>
                </a:ext>
              </a:extLst>
            </xdr:cNvPr>
            <xdr:cNvSpPr/>
          </xdr:nvSpPr>
          <xdr:spPr>
            <a:xfrm>
              <a:off x="0" y="0"/>
              <a:ext cx="0" cy="0"/>
            </a:xfrm>
            <a:prstGeom prst="rect">
              <a:avLst/>
            </a:prstGeom>
          </xdr:spPr>
        </xdr:sp>
        <xdr:clientData/>
      </xdr:twoCellAnchor>
    </mc:Choice>
    <mc:Fallback/>
  </mc:AlternateContent>
  <xdr:twoCellAnchor>
    <xdr:from>
      <xdr:col>2</xdr:col>
      <xdr:colOff>76200</xdr:colOff>
      <xdr:row>1</xdr:row>
      <xdr:rowOff>38100</xdr:rowOff>
    </xdr:from>
    <xdr:to>
      <xdr:col>3</xdr:col>
      <xdr:colOff>523875</xdr:colOff>
      <xdr:row>4</xdr:row>
      <xdr:rowOff>57150</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A900-000004000000}"/>
            </a:ext>
          </a:extLst>
        </xdr:cNvPr>
        <xdr:cNvSpPr/>
      </xdr:nvSpPr>
      <xdr:spPr>
        <a:xfrm>
          <a:off x="1819275" y="238125"/>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549520</xdr:colOff>
      <xdr:row>1</xdr:row>
      <xdr:rowOff>48846</xdr:rowOff>
    </xdr:from>
    <xdr:to>
      <xdr:col>9</xdr:col>
      <xdr:colOff>865316</xdr:colOff>
      <xdr:row>4</xdr:row>
      <xdr:rowOff>12524</xdr:rowOff>
    </xdr:to>
    <xdr:pic>
      <xdr:nvPicPr>
        <xdr:cNvPr id="5" name="Imagen 4">
          <a:extLst>
            <a:ext uri="{FF2B5EF4-FFF2-40B4-BE49-F238E27FC236}">
              <a16:creationId xmlns="" xmlns:a16="http://schemas.microsoft.com/office/drawing/2014/main" id="{00000000-0008-0000-A900-000005000000}"/>
            </a:ext>
          </a:extLst>
        </xdr:cNvPr>
        <xdr:cNvPicPr>
          <a:picLocks noChangeAspect="1"/>
        </xdr:cNvPicPr>
      </xdr:nvPicPr>
      <xdr:blipFill>
        <a:blip xmlns:r="http://schemas.openxmlformats.org/officeDocument/2006/relationships" r:embed="rId2"/>
        <a:stretch>
          <a:fillRect/>
        </a:stretch>
      </xdr:blipFill>
      <xdr:spPr>
        <a:xfrm>
          <a:off x="6655289" y="244231"/>
          <a:ext cx="1207238" cy="549831"/>
        </a:xfrm>
        <a:prstGeom prst="rect">
          <a:avLst/>
        </a:prstGeom>
      </xdr:spPr>
    </xdr:pic>
    <xdr:clientData/>
  </xdr:twoCellAnchor>
</xdr:wsDr>
</file>

<file path=xl/drawings/drawing17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215041" name="Object 1" hidden="1">
              <a:extLst>
                <a:ext uri="{63B3BB69-23CF-44E3-9099-C40C66FF867C}">
                  <a14:compatExt spid="_x0000_s215041"/>
                </a:ext>
              </a:extLst>
            </xdr:cNvPr>
            <xdr:cNvSpPr/>
          </xdr:nvSpPr>
          <xdr:spPr>
            <a:xfrm>
              <a:off x="0" y="0"/>
              <a:ext cx="0" cy="0"/>
            </a:xfrm>
            <a:prstGeom prst="rect">
              <a:avLst/>
            </a:prstGeom>
          </xdr:spPr>
        </xdr:sp>
        <xdr:clientData/>
      </xdr:twoCellAnchor>
    </mc:Choice>
    <mc:Fallback/>
  </mc:AlternateContent>
  <xdr:twoCellAnchor>
    <xdr:from>
      <xdr:col>2</xdr:col>
      <xdr:colOff>161925</xdr:colOff>
      <xdr:row>0</xdr:row>
      <xdr:rowOff>190500</xdr:rowOff>
    </xdr:from>
    <xdr:to>
      <xdr:col>3</xdr:col>
      <xdr:colOff>609600</xdr:colOff>
      <xdr:row>4</xdr:row>
      <xdr:rowOff>9525</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AA00-000004000000}"/>
            </a:ext>
          </a:extLst>
        </xdr:cNvPr>
        <xdr:cNvSpPr/>
      </xdr:nvSpPr>
      <xdr:spPr>
        <a:xfrm>
          <a:off x="1905000" y="190500"/>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427404</xdr:colOff>
      <xdr:row>1</xdr:row>
      <xdr:rowOff>36634</xdr:rowOff>
    </xdr:from>
    <xdr:to>
      <xdr:col>9</xdr:col>
      <xdr:colOff>743200</xdr:colOff>
      <xdr:row>4</xdr:row>
      <xdr:rowOff>312</xdr:rowOff>
    </xdr:to>
    <xdr:pic>
      <xdr:nvPicPr>
        <xdr:cNvPr id="5" name="Imagen 4">
          <a:extLst>
            <a:ext uri="{FF2B5EF4-FFF2-40B4-BE49-F238E27FC236}">
              <a16:creationId xmlns="" xmlns:a16="http://schemas.microsoft.com/office/drawing/2014/main" id="{00000000-0008-0000-AA00-000005000000}"/>
            </a:ext>
          </a:extLst>
        </xdr:cNvPr>
        <xdr:cNvPicPr>
          <a:picLocks noChangeAspect="1"/>
        </xdr:cNvPicPr>
      </xdr:nvPicPr>
      <xdr:blipFill>
        <a:blip xmlns:r="http://schemas.openxmlformats.org/officeDocument/2006/relationships" r:embed="rId2"/>
        <a:stretch>
          <a:fillRect/>
        </a:stretch>
      </xdr:blipFill>
      <xdr:spPr>
        <a:xfrm>
          <a:off x="6533173" y="232019"/>
          <a:ext cx="1207238" cy="549831"/>
        </a:xfrm>
        <a:prstGeom prst="rect">
          <a:avLst/>
        </a:prstGeom>
      </xdr:spPr>
    </xdr:pic>
    <xdr:clientData/>
  </xdr:twoCellAnchor>
</xdr:wsDr>
</file>

<file path=xl/drawings/drawing17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216065" name="Object 1" hidden="1">
              <a:extLst>
                <a:ext uri="{63B3BB69-23CF-44E3-9099-C40C66FF867C}">
                  <a14:compatExt spid="_x0000_s216065"/>
                </a:ext>
              </a:extLst>
            </xdr:cNvPr>
            <xdr:cNvSpPr/>
          </xdr:nvSpPr>
          <xdr:spPr>
            <a:xfrm>
              <a:off x="0" y="0"/>
              <a:ext cx="0" cy="0"/>
            </a:xfrm>
            <a:prstGeom prst="rect">
              <a:avLst/>
            </a:prstGeom>
          </xdr:spPr>
        </xdr:sp>
        <xdr:clientData/>
      </xdr:twoCellAnchor>
    </mc:Choice>
    <mc:Fallback/>
  </mc:AlternateContent>
  <xdr:twoCellAnchor>
    <xdr:from>
      <xdr:col>2</xdr:col>
      <xdr:colOff>160534</xdr:colOff>
      <xdr:row>1</xdr:row>
      <xdr:rowOff>64213</xdr:rowOff>
    </xdr:from>
    <xdr:to>
      <xdr:col>3</xdr:col>
      <xdr:colOff>610349</xdr:colOff>
      <xdr:row>4</xdr:row>
      <xdr:rowOff>73310</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AB00-000004000000}"/>
            </a:ext>
          </a:extLst>
        </xdr:cNvPr>
        <xdr:cNvSpPr/>
      </xdr:nvSpPr>
      <xdr:spPr>
        <a:xfrm>
          <a:off x="1905000" y="267556"/>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427404</xdr:colOff>
      <xdr:row>1</xdr:row>
      <xdr:rowOff>36635</xdr:rowOff>
    </xdr:from>
    <xdr:to>
      <xdr:col>9</xdr:col>
      <xdr:colOff>743200</xdr:colOff>
      <xdr:row>4</xdr:row>
      <xdr:rowOff>313</xdr:rowOff>
    </xdr:to>
    <xdr:pic>
      <xdr:nvPicPr>
        <xdr:cNvPr id="5" name="Imagen 4">
          <a:extLst>
            <a:ext uri="{FF2B5EF4-FFF2-40B4-BE49-F238E27FC236}">
              <a16:creationId xmlns="" xmlns:a16="http://schemas.microsoft.com/office/drawing/2014/main" id="{00000000-0008-0000-AB00-000005000000}"/>
            </a:ext>
          </a:extLst>
        </xdr:cNvPr>
        <xdr:cNvPicPr>
          <a:picLocks noChangeAspect="1"/>
        </xdr:cNvPicPr>
      </xdr:nvPicPr>
      <xdr:blipFill>
        <a:blip xmlns:r="http://schemas.openxmlformats.org/officeDocument/2006/relationships" r:embed="rId2"/>
        <a:stretch>
          <a:fillRect/>
        </a:stretch>
      </xdr:blipFill>
      <xdr:spPr>
        <a:xfrm>
          <a:off x="6533173" y="232020"/>
          <a:ext cx="1207238" cy="549831"/>
        </a:xfrm>
        <a:prstGeom prst="rect">
          <a:avLst/>
        </a:prstGeom>
      </xdr:spPr>
    </xdr:pic>
    <xdr:clientData/>
  </xdr:twoCellAnchor>
</xdr:wsDr>
</file>

<file path=xl/drawings/drawing17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218113" name="Object 1" hidden="1">
              <a:extLst>
                <a:ext uri="{63B3BB69-23CF-44E3-9099-C40C66FF867C}">
                  <a14:compatExt spid="_x0000_s218113"/>
                </a:ext>
              </a:extLst>
            </xdr:cNvPr>
            <xdr:cNvSpPr/>
          </xdr:nvSpPr>
          <xdr:spPr>
            <a:xfrm>
              <a:off x="0" y="0"/>
              <a:ext cx="0" cy="0"/>
            </a:xfrm>
            <a:prstGeom prst="rect">
              <a:avLst/>
            </a:prstGeom>
          </xdr:spPr>
        </xdr:sp>
        <xdr:clientData/>
      </xdr:twoCellAnchor>
    </mc:Choice>
    <mc:Fallback/>
  </mc:AlternateContent>
  <xdr:twoCellAnchor>
    <xdr:from>
      <xdr:col>2</xdr:col>
      <xdr:colOff>187994</xdr:colOff>
      <xdr:row>1</xdr:row>
      <xdr:rowOff>100263</xdr:rowOff>
    </xdr:from>
    <xdr:to>
      <xdr:col>3</xdr:col>
      <xdr:colOff>633162</xdr:colOff>
      <xdr:row>4</xdr:row>
      <xdr:rowOff>117809</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AC00-000004000000}"/>
            </a:ext>
          </a:extLst>
        </xdr:cNvPr>
        <xdr:cNvSpPr/>
      </xdr:nvSpPr>
      <xdr:spPr>
        <a:xfrm>
          <a:off x="1930066" y="300789"/>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439615</xdr:colOff>
      <xdr:row>1</xdr:row>
      <xdr:rowOff>24423</xdr:rowOff>
    </xdr:from>
    <xdr:to>
      <xdr:col>9</xdr:col>
      <xdr:colOff>755411</xdr:colOff>
      <xdr:row>3</xdr:row>
      <xdr:rowOff>183485</xdr:rowOff>
    </xdr:to>
    <xdr:pic>
      <xdr:nvPicPr>
        <xdr:cNvPr id="5" name="Imagen 4">
          <a:extLst>
            <a:ext uri="{FF2B5EF4-FFF2-40B4-BE49-F238E27FC236}">
              <a16:creationId xmlns="" xmlns:a16="http://schemas.microsoft.com/office/drawing/2014/main" id="{00000000-0008-0000-AC00-000005000000}"/>
            </a:ext>
          </a:extLst>
        </xdr:cNvPr>
        <xdr:cNvPicPr>
          <a:picLocks noChangeAspect="1"/>
        </xdr:cNvPicPr>
      </xdr:nvPicPr>
      <xdr:blipFill>
        <a:blip xmlns:r="http://schemas.openxmlformats.org/officeDocument/2006/relationships" r:embed="rId2"/>
        <a:stretch>
          <a:fillRect/>
        </a:stretch>
      </xdr:blipFill>
      <xdr:spPr>
        <a:xfrm>
          <a:off x="6557596" y="219808"/>
          <a:ext cx="1207238" cy="549831"/>
        </a:xfrm>
        <a:prstGeom prst="rect">
          <a:avLst/>
        </a:prstGeom>
      </xdr:spPr>
    </xdr:pic>
    <xdr:clientData/>
  </xdr:twoCellAnchor>
</xdr:wsDr>
</file>

<file path=xl/drawings/drawing17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217089" name="Object 1" hidden="1">
              <a:extLst>
                <a:ext uri="{63B3BB69-23CF-44E3-9099-C40C66FF867C}">
                  <a14:compatExt spid="_x0000_s217089"/>
                </a:ext>
              </a:extLst>
            </xdr:cNvPr>
            <xdr:cNvSpPr/>
          </xdr:nvSpPr>
          <xdr:spPr>
            <a:xfrm>
              <a:off x="0" y="0"/>
              <a:ext cx="0" cy="0"/>
            </a:xfrm>
            <a:prstGeom prst="rect">
              <a:avLst/>
            </a:prstGeom>
          </xdr:spPr>
        </xdr:sp>
        <xdr:clientData/>
      </xdr:twoCellAnchor>
    </mc:Choice>
    <mc:Fallback/>
  </mc:AlternateContent>
  <xdr:twoCellAnchor>
    <xdr:from>
      <xdr:col>2</xdr:col>
      <xdr:colOff>200526</xdr:colOff>
      <xdr:row>1</xdr:row>
      <xdr:rowOff>100263</xdr:rowOff>
    </xdr:from>
    <xdr:to>
      <xdr:col>3</xdr:col>
      <xdr:colOff>645694</xdr:colOff>
      <xdr:row>4</xdr:row>
      <xdr:rowOff>117809</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AD00-000004000000}"/>
            </a:ext>
          </a:extLst>
        </xdr:cNvPr>
        <xdr:cNvSpPr/>
      </xdr:nvSpPr>
      <xdr:spPr>
        <a:xfrm>
          <a:off x="1942598" y="300789"/>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415192</xdr:colOff>
      <xdr:row>1</xdr:row>
      <xdr:rowOff>36635</xdr:rowOff>
    </xdr:from>
    <xdr:to>
      <xdr:col>9</xdr:col>
      <xdr:colOff>730988</xdr:colOff>
      <xdr:row>4</xdr:row>
      <xdr:rowOff>313</xdr:rowOff>
    </xdr:to>
    <xdr:pic>
      <xdr:nvPicPr>
        <xdr:cNvPr id="5" name="Imagen 4">
          <a:extLst>
            <a:ext uri="{FF2B5EF4-FFF2-40B4-BE49-F238E27FC236}">
              <a16:creationId xmlns="" xmlns:a16="http://schemas.microsoft.com/office/drawing/2014/main" id="{00000000-0008-0000-AD00-000005000000}"/>
            </a:ext>
          </a:extLst>
        </xdr:cNvPr>
        <xdr:cNvPicPr>
          <a:picLocks noChangeAspect="1"/>
        </xdr:cNvPicPr>
      </xdr:nvPicPr>
      <xdr:blipFill>
        <a:blip xmlns:r="http://schemas.openxmlformats.org/officeDocument/2006/relationships" r:embed="rId2"/>
        <a:stretch>
          <a:fillRect/>
        </a:stretch>
      </xdr:blipFill>
      <xdr:spPr>
        <a:xfrm>
          <a:off x="6533173" y="232020"/>
          <a:ext cx="1207238" cy="549831"/>
        </a:xfrm>
        <a:prstGeom prst="rect">
          <a:avLst/>
        </a:prstGeom>
      </xdr:spPr>
    </xdr:pic>
    <xdr:clientData/>
  </xdr:twoCellAnchor>
</xdr:wsDr>
</file>

<file path=xl/drawings/drawing17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219137" name="Object 1" hidden="1">
              <a:extLst>
                <a:ext uri="{63B3BB69-23CF-44E3-9099-C40C66FF867C}">
                  <a14:compatExt spid="_x0000_s219137"/>
                </a:ext>
              </a:extLst>
            </xdr:cNvPr>
            <xdr:cNvSpPr/>
          </xdr:nvSpPr>
          <xdr:spPr>
            <a:xfrm>
              <a:off x="0" y="0"/>
              <a:ext cx="0" cy="0"/>
            </a:xfrm>
            <a:prstGeom prst="rect">
              <a:avLst/>
            </a:prstGeom>
          </xdr:spPr>
        </xdr:sp>
        <xdr:clientData/>
      </xdr:twoCellAnchor>
    </mc:Choice>
    <mc:Fallback/>
  </mc:AlternateContent>
  <xdr:twoCellAnchor>
    <xdr:from>
      <xdr:col>2</xdr:col>
      <xdr:colOff>125329</xdr:colOff>
      <xdr:row>1</xdr:row>
      <xdr:rowOff>125329</xdr:rowOff>
    </xdr:from>
    <xdr:to>
      <xdr:col>3</xdr:col>
      <xdr:colOff>570497</xdr:colOff>
      <xdr:row>4</xdr:row>
      <xdr:rowOff>142875</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AE00-000004000000}"/>
            </a:ext>
          </a:extLst>
        </xdr:cNvPr>
        <xdr:cNvSpPr/>
      </xdr:nvSpPr>
      <xdr:spPr>
        <a:xfrm>
          <a:off x="1867401" y="325855"/>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415193</xdr:colOff>
      <xdr:row>1</xdr:row>
      <xdr:rowOff>48846</xdr:rowOff>
    </xdr:from>
    <xdr:to>
      <xdr:col>9</xdr:col>
      <xdr:colOff>730989</xdr:colOff>
      <xdr:row>4</xdr:row>
      <xdr:rowOff>12524</xdr:rowOff>
    </xdr:to>
    <xdr:pic>
      <xdr:nvPicPr>
        <xdr:cNvPr id="5" name="Imagen 4">
          <a:extLst>
            <a:ext uri="{FF2B5EF4-FFF2-40B4-BE49-F238E27FC236}">
              <a16:creationId xmlns="" xmlns:a16="http://schemas.microsoft.com/office/drawing/2014/main" id="{00000000-0008-0000-AE00-000005000000}"/>
            </a:ext>
          </a:extLst>
        </xdr:cNvPr>
        <xdr:cNvPicPr>
          <a:picLocks noChangeAspect="1"/>
        </xdr:cNvPicPr>
      </xdr:nvPicPr>
      <xdr:blipFill>
        <a:blip xmlns:r="http://schemas.openxmlformats.org/officeDocument/2006/relationships" r:embed="rId2"/>
        <a:stretch>
          <a:fillRect/>
        </a:stretch>
      </xdr:blipFill>
      <xdr:spPr>
        <a:xfrm>
          <a:off x="6533174" y="244231"/>
          <a:ext cx="1207238" cy="549831"/>
        </a:xfrm>
        <a:prstGeom prst="rect">
          <a:avLst/>
        </a:prstGeom>
      </xdr:spPr>
    </xdr:pic>
    <xdr:clientData/>
  </xdr:twoCellAnchor>
</xdr:wsDr>
</file>

<file path=xl/drawings/drawing17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220161" name="Object 1" hidden="1">
              <a:extLst>
                <a:ext uri="{63B3BB69-23CF-44E3-9099-C40C66FF867C}">
                  <a14:compatExt spid="_x0000_s220161"/>
                </a:ext>
              </a:extLst>
            </xdr:cNvPr>
            <xdr:cNvSpPr/>
          </xdr:nvSpPr>
          <xdr:spPr>
            <a:xfrm>
              <a:off x="0" y="0"/>
              <a:ext cx="0" cy="0"/>
            </a:xfrm>
            <a:prstGeom prst="rect">
              <a:avLst/>
            </a:prstGeom>
          </xdr:spPr>
        </xdr:sp>
        <xdr:clientData/>
      </xdr:twoCellAnchor>
    </mc:Choice>
    <mc:Fallback/>
  </mc:AlternateContent>
  <xdr:twoCellAnchor>
    <xdr:from>
      <xdr:col>2</xdr:col>
      <xdr:colOff>137862</xdr:colOff>
      <xdr:row>1</xdr:row>
      <xdr:rowOff>162928</xdr:rowOff>
    </xdr:from>
    <xdr:to>
      <xdr:col>3</xdr:col>
      <xdr:colOff>583030</xdr:colOff>
      <xdr:row>4</xdr:row>
      <xdr:rowOff>180474</xdr:rowOff>
    </xdr:to>
    <xdr:sp macro="" textlink="">
      <xdr:nvSpPr>
        <xdr:cNvPr id="5" name="4 Rectángulo redondeado">
          <a:hlinkClick xmlns:r="http://schemas.openxmlformats.org/officeDocument/2006/relationships" r:id="rId1"/>
          <a:extLst>
            <a:ext uri="{FF2B5EF4-FFF2-40B4-BE49-F238E27FC236}">
              <a16:creationId xmlns="" xmlns:a16="http://schemas.microsoft.com/office/drawing/2014/main" id="{00000000-0008-0000-AF00-000005000000}"/>
            </a:ext>
          </a:extLst>
        </xdr:cNvPr>
        <xdr:cNvSpPr/>
      </xdr:nvSpPr>
      <xdr:spPr>
        <a:xfrm>
          <a:off x="1879934" y="363454"/>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415192</xdr:colOff>
      <xdr:row>1</xdr:row>
      <xdr:rowOff>36635</xdr:rowOff>
    </xdr:from>
    <xdr:to>
      <xdr:col>9</xdr:col>
      <xdr:colOff>779834</xdr:colOff>
      <xdr:row>4</xdr:row>
      <xdr:rowOff>313</xdr:rowOff>
    </xdr:to>
    <xdr:pic>
      <xdr:nvPicPr>
        <xdr:cNvPr id="6" name="Imagen 5">
          <a:extLst>
            <a:ext uri="{FF2B5EF4-FFF2-40B4-BE49-F238E27FC236}">
              <a16:creationId xmlns="" xmlns:a16="http://schemas.microsoft.com/office/drawing/2014/main" id="{00000000-0008-0000-AF00-000006000000}"/>
            </a:ext>
          </a:extLst>
        </xdr:cNvPr>
        <xdr:cNvPicPr>
          <a:picLocks noChangeAspect="1"/>
        </xdr:cNvPicPr>
      </xdr:nvPicPr>
      <xdr:blipFill>
        <a:blip xmlns:r="http://schemas.openxmlformats.org/officeDocument/2006/relationships" r:embed="rId2"/>
        <a:stretch>
          <a:fillRect/>
        </a:stretch>
      </xdr:blipFill>
      <xdr:spPr>
        <a:xfrm>
          <a:off x="6533173" y="232020"/>
          <a:ext cx="1207238" cy="549831"/>
        </a:xfrm>
        <a:prstGeom prst="rect">
          <a:avLst/>
        </a:prstGeom>
      </xdr:spPr>
    </xdr:pic>
    <xdr:clientData/>
  </xdr:twoCellAnchor>
</xdr:wsDr>
</file>

<file path=xl/drawings/drawing17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221185" name="Object 1" hidden="1">
              <a:extLst>
                <a:ext uri="{63B3BB69-23CF-44E3-9099-C40C66FF867C}">
                  <a14:compatExt spid="_x0000_s221185"/>
                </a:ext>
              </a:extLst>
            </xdr:cNvPr>
            <xdr:cNvSpPr/>
          </xdr:nvSpPr>
          <xdr:spPr>
            <a:xfrm>
              <a:off x="0" y="0"/>
              <a:ext cx="0" cy="0"/>
            </a:xfrm>
            <a:prstGeom prst="rect">
              <a:avLst/>
            </a:prstGeom>
          </xdr:spPr>
        </xdr:sp>
        <xdr:clientData/>
      </xdr:twoCellAnchor>
    </mc:Choice>
    <mc:Fallback/>
  </mc:AlternateContent>
  <xdr:twoCellAnchor>
    <xdr:from>
      <xdr:col>2</xdr:col>
      <xdr:colOff>112796</xdr:colOff>
      <xdr:row>1</xdr:row>
      <xdr:rowOff>175461</xdr:rowOff>
    </xdr:from>
    <xdr:to>
      <xdr:col>3</xdr:col>
      <xdr:colOff>557964</xdr:colOff>
      <xdr:row>4</xdr:row>
      <xdr:rowOff>193007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B000-000004000000}"/>
            </a:ext>
          </a:extLst>
        </xdr:cNvPr>
        <xdr:cNvSpPr/>
      </xdr:nvSpPr>
      <xdr:spPr>
        <a:xfrm>
          <a:off x="1854868" y="375987"/>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439615</xdr:colOff>
      <xdr:row>1</xdr:row>
      <xdr:rowOff>48846</xdr:rowOff>
    </xdr:from>
    <xdr:to>
      <xdr:col>9</xdr:col>
      <xdr:colOff>804257</xdr:colOff>
      <xdr:row>4</xdr:row>
      <xdr:rowOff>12524</xdr:rowOff>
    </xdr:to>
    <xdr:pic>
      <xdr:nvPicPr>
        <xdr:cNvPr id="5" name="Imagen 4">
          <a:extLst>
            <a:ext uri="{FF2B5EF4-FFF2-40B4-BE49-F238E27FC236}">
              <a16:creationId xmlns="" xmlns:a16="http://schemas.microsoft.com/office/drawing/2014/main" id="{00000000-0008-0000-B000-000005000000}"/>
            </a:ext>
          </a:extLst>
        </xdr:cNvPr>
        <xdr:cNvPicPr>
          <a:picLocks noChangeAspect="1"/>
        </xdr:cNvPicPr>
      </xdr:nvPicPr>
      <xdr:blipFill>
        <a:blip xmlns:r="http://schemas.openxmlformats.org/officeDocument/2006/relationships" r:embed="rId2"/>
        <a:stretch>
          <a:fillRect/>
        </a:stretch>
      </xdr:blipFill>
      <xdr:spPr>
        <a:xfrm>
          <a:off x="6557596" y="244231"/>
          <a:ext cx="1207238" cy="549831"/>
        </a:xfrm>
        <a:prstGeom prst="rect">
          <a:avLst/>
        </a:prstGeom>
      </xdr:spPr>
    </xdr:pic>
    <xdr:clientData/>
  </xdr:twoCellAnchor>
</xdr:wsDr>
</file>

<file path=xl/drawings/drawing17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222209" name="Object 1" hidden="1">
              <a:extLst>
                <a:ext uri="{63B3BB69-23CF-44E3-9099-C40C66FF867C}">
                  <a14:compatExt spid="_x0000_s222209"/>
                </a:ext>
              </a:extLst>
            </xdr:cNvPr>
            <xdr:cNvSpPr/>
          </xdr:nvSpPr>
          <xdr:spPr>
            <a:xfrm>
              <a:off x="0" y="0"/>
              <a:ext cx="0" cy="0"/>
            </a:xfrm>
            <a:prstGeom prst="rect">
              <a:avLst/>
            </a:prstGeom>
          </xdr:spPr>
        </xdr:sp>
        <xdr:clientData/>
      </xdr:twoCellAnchor>
    </mc:Choice>
    <mc:Fallback/>
  </mc:AlternateContent>
  <xdr:twoCellAnchor>
    <xdr:from>
      <xdr:col>2</xdr:col>
      <xdr:colOff>100263</xdr:colOff>
      <xdr:row>1</xdr:row>
      <xdr:rowOff>137862</xdr:rowOff>
    </xdr:from>
    <xdr:to>
      <xdr:col>3</xdr:col>
      <xdr:colOff>545431</xdr:colOff>
      <xdr:row>4</xdr:row>
      <xdr:rowOff>155408</xdr:rowOff>
    </xdr:to>
    <xdr:sp macro="" textlink="">
      <xdr:nvSpPr>
        <xdr:cNvPr id="5" name="4 Rectángulo redondeado">
          <a:hlinkClick xmlns:r="http://schemas.openxmlformats.org/officeDocument/2006/relationships" r:id="rId1"/>
          <a:extLst>
            <a:ext uri="{FF2B5EF4-FFF2-40B4-BE49-F238E27FC236}">
              <a16:creationId xmlns="" xmlns:a16="http://schemas.microsoft.com/office/drawing/2014/main" id="{00000000-0008-0000-B100-000005000000}"/>
            </a:ext>
          </a:extLst>
        </xdr:cNvPr>
        <xdr:cNvSpPr/>
      </xdr:nvSpPr>
      <xdr:spPr>
        <a:xfrm>
          <a:off x="1842335" y="338388"/>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427404</xdr:colOff>
      <xdr:row>1</xdr:row>
      <xdr:rowOff>24423</xdr:rowOff>
    </xdr:from>
    <xdr:to>
      <xdr:col>9</xdr:col>
      <xdr:colOff>792046</xdr:colOff>
      <xdr:row>3</xdr:row>
      <xdr:rowOff>183485</xdr:rowOff>
    </xdr:to>
    <xdr:pic>
      <xdr:nvPicPr>
        <xdr:cNvPr id="6" name="Imagen 5">
          <a:extLst>
            <a:ext uri="{FF2B5EF4-FFF2-40B4-BE49-F238E27FC236}">
              <a16:creationId xmlns="" xmlns:a16="http://schemas.microsoft.com/office/drawing/2014/main" id="{00000000-0008-0000-B100-000006000000}"/>
            </a:ext>
          </a:extLst>
        </xdr:cNvPr>
        <xdr:cNvPicPr>
          <a:picLocks noChangeAspect="1"/>
        </xdr:cNvPicPr>
      </xdr:nvPicPr>
      <xdr:blipFill>
        <a:blip xmlns:r="http://schemas.openxmlformats.org/officeDocument/2006/relationships" r:embed="rId2"/>
        <a:stretch>
          <a:fillRect/>
        </a:stretch>
      </xdr:blipFill>
      <xdr:spPr>
        <a:xfrm>
          <a:off x="6545385" y="219808"/>
          <a:ext cx="1207238" cy="549831"/>
        </a:xfrm>
        <a:prstGeom prst="rect">
          <a:avLst/>
        </a:prstGeom>
      </xdr:spPr>
    </xdr:pic>
    <xdr:clientData/>
  </xdr:twoCellAnchor>
</xdr:wsDr>
</file>

<file path=xl/drawings/drawing17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223233" name="Object 1" hidden="1">
              <a:extLst>
                <a:ext uri="{63B3BB69-23CF-44E3-9099-C40C66FF867C}">
                  <a14:compatExt spid="_x0000_s223233"/>
                </a:ext>
              </a:extLst>
            </xdr:cNvPr>
            <xdr:cNvSpPr/>
          </xdr:nvSpPr>
          <xdr:spPr>
            <a:xfrm>
              <a:off x="0" y="0"/>
              <a:ext cx="0" cy="0"/>
            </a:xfrm>
            <a:prstGeom prst="rect">
              <a:avLst/>
            </a:prstGeom>
          </xdr:spPr>
        </xdr:sp>
        <xdr:clientData/>
      </xdr:twoCellAnchor>
    </mc:Choice>
    <mc:Fallback/>
  </mc:AlternateContent>
  <xdr:twoCellAnchor>
    <xdr:from>
      <xdr:col>2</xdr:col>
      <xdr:colOff>150395</xdr:colOff>
      <xdr:row>1</xdr:row>
      <xdr:rowOff>125329</xdr:rowOff>
    </xdr:from>
    <xdr:to>
      <xdr:col>3</xdr:col>
      <xdr:colOff>595563</xdr:colOff>
      <xdr:row>4</xdr:row>
      <xdr:rowOff>142875</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B200-000004000000}"/>
            </a:ext>
          </a:extLst>
        </xdr:cNvPr>
        <xdr:cNvSpPr/>
      </xdr:nvSpPr>
      <xdr:spPr>
        <a:xfrm>
          <a:off x="1892467" y="325855"/>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415192</xdr:colOff>
      <xdr:row>1</xdr:row>
      <xdr:rowOff>48846</xdr:rowOff>
    </xdr:from>
    <xdr:to>
      <xdr:col>9</xdr:col>
      <xdr:colOff>779834</xdr:colOff>
      <xdr:row>4</xdr:row>
      <xdr:rowOff>12524</xdr:rowOff>
    </xdr:to>
    <xdr:pic>
      <xdr:nvPicPr>
        <xdr:cNvPr id="5" name="Imagen 4">
          <a:extLst>
            <a:ext uri="{FF2B5EF4-FFF2-40B4-BE49-F238E27FC236}">
              <a16:creationId xmlns="" xmlns:a16="http://schemas.microsoft.com/office/drawing/2014/main" id="{00000000-0008-0000-B200-000005000000}"/>
            </a:ext>
          </a:extLst>
        </xdr:cNvPr>
        <xdr:cNvPicPr>
          <a:picLocks noChangeAspect="1"/>
        </xdr:cNvPicPr>
      </xdr:nvPicPr>
      <xdr:blipFill>
        <a:blip xmlns:r="http://schemas.openxmlformats.org/officeDocument/2006/relationships" r:embed="rId2"/>
        <a:stretch>
          <a:fillRect/>
        </a:stretch>
      </xdr:blipFill>
      <xdr:spPr>
        <a:xfrm>
          <a:off x="6533173" y="244231"/>
          <a:ext cx="1207238" cy="549831"/>
        </a:xfrm>
        <a:prstGeom prst="rect">
          <a:avLst/>
        </a:prstGeom>
      </xdr:spPr>
    </xdr:pic>
    <xdr:clientData/>
  </xdr:twoCellAnchor>
</xdr:wsDr>
</file>

<file path=xl/drawings/drawing18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397313" name="Object 1" hidden="1">
              <a:extLst>
                <a:ext uri="{63B3BB69-23CF-44E3-9099-C40C66FF867C}">
                  <a14:compatExt spid="_x0000_s397313"/>
                </a:ext>
              </a:extLst>
            </xdr:cNvPr>
            <xdr:cNvSpPr/>
          </xdr:nvSpPr>
          <xdr:spPr>
            <a:xfrm>
              <a:off x="0" y="0"/>
              <a:ext cx="0" cy="0"/>
            </a:xfrm>
            <a:prstGeom prst="rect">
              <a:avLst/>
            </a:prstGeom>
          </xdr:spPr>
        </xdr:sp>
        <xdr:clientData/>
      </xdr:twoCellAnchor>
    </mc:Choice>
    <mc:Fallback/>
  </mc:AlternateContent>
  <xdr:twoCellAnchor>
    <xdr:from>
      <xdr:col>2</xdr:col>
      <xdr:colOff>125329</xdr:colOff>
      <xdr:row>1</xdr:row>
      <xdr:rowOff>150395</xdr:rowOff>
    </xdr:from>
    <xdr:to>
      <xdr:col>3</xdr:col>
      <xdr:colOff>570497</xdr:colOff>
      <xdr:row>4</xdr:row>
      <xdr:rowOff>167941</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B300-000004000000}"/>
            </a:ext>
          </a:extLst>
        </xdr:cNvPr>
        <xdr:cNvSpPr/>
      </xdr:nvSpPr>
      <xdr:spPr>
        <a:xfrm>
          <a:off x="1867401" y="350921"/>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464038</xdr:colOff>
      <xdr:row>1</xdr:row>
      <xdr:rowOff>48846</xdr:rowOff>
    </xdr:from>
    <xdr:to>
      <xdr:col>9</xdr:col>
      <xdr:colOff>828680</xdr:colOff>
      <xdr:row>4</xdr:row>
      <xdr:rowOff>12524</xdr:rowOff>
    </xdr:to>
    <xdr:pic>
      <xdr:nvPicPr>
        <xdr:cNvPr id="5" name="Imagen 4">
          <a:extLst>
            <a:ext uri="{FF2B5EF4-FFF2-40B4-BE49-F238E27FC236}">
              <a16:creationId xmlns="" xmlns:a16="http://schemas.microsoft.com/office/drawing/2014/main" id="{00000000-0008-0000-B300-000005000000}"/>
            </a:ext>
          </a:extLst>
        </xdr:cNvPr>
        <xdr:cNvPicPr>
          <a:picLocks noChangeAspect="1"/>
        </xdr:cNvPicPr>
      </xdr:nvPicPr>
      <xdr:blipFill>
        <a:blip xmlns:r="http://schemas.openxmlformats.org/officeDocument/2006/relationships" r:embed="rId2"/>
        <a:stretch>
          <a:fillRect/>
        </a:stretch>
      </xdr:blipFill>
      <xdr:spPr>
        <a:xfrm>
          <a:off x="6582019" y="244231"/>
          <a:ext cx="1207238" cy="549831"/>
        </a:xfrm>
        <a:prstGeom prst="rect">
          <a:avLst/>
        </a:prstGeom>
      </xdr:spPr>
    </xdr:pic>
    <xdr:clientData/>
  </xdr:twoCellAnchor>
</xdr:wsDr>
</file>

<file path=xl/drawings/drawing18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398337" name="Object 1" hidden="1">
              <a:extLst>
                <a:ext uri="{63B3BB69-23CF-44E3-9099-C40C66FF867C}">
                  <a14:compatExt spid="_x0000_s398337"/>
                </a:ext>
              </a:extLst>
            </xdr:cNvPr>
            <xdr:cNvSpPr/>
          </xdr:nvSpPr>
          <xdr:spPr>
            <a:xfrm>
              <a:off x="0" y="0"/>
              <a:ext cx="0" cy="0"/>
            </a:xfrm>
            <a:prstGeom prst="rect">
              <a:avLst/>
            </a:prstGeom>
          </xdr:spPr>
        </xdr:sp>
        <xdr:clientData/>
      </xdr:twoCellAnchor>
    </mc:Choice>
    <mc:Fallback/>
  </mc:AlternateContent>
  <xdr:twoCellAnchor>
    <xdr:from>
      <xdr:col>2</xdr:col>
      <xdr:colOff>112796</xdr:colOff>
      <xdr:row>1</xdr:row>
      <xdr:rowOff>162928</xdr:rowOff>
    </xdr:from>
    <xdr:to>
      <xdr:col>3</xdr:col>
      <xdr:colOff>557964</xdr:colOff>
      <xdr:row>4</xdr:row>
      <xdr:rowOff>180474</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B400-000004000000}"/>
            </a:ext>
          </a:extLst>
        </xdr:cNvPr>
        <xdr:cNvSpPr/>
      </xdr:nvSpPr>
      <xdr:spPr>
        <a:xfrm>
          <a:off x="1854868" y="363454"/>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464039</xdr:colOff>
      <xdr:row>1</xdr:row>
      <xdr:rowOff>36634</xdr:rowOff>
    </xdr:from>
    <xdr:to>
      <xdr:col>9</xdr:col>
      <xdr:colOff>828681</xdr:colOff>
      <xdr:row>4</xdr:row>
      <xdr:rowOff>312</xdr:rowOff>
    </xdr:to>
    <xdr:pic>
      <xdr:nvPicPr>
        <xdr:cNvPr id="5" name="Imagen 4">
          <a:extLst>
            <a:ext uri="{FF2B5EF4-FFF2-40B4-BE49-F238E27FC236}">
              <a16:creationId xmlns="" xmlns:a16="http://schemas.microsoft.com/office/drawing/2014/main" id="{00000000-0008-0000-B400-000005000000}"/>
            </a:ext>
          </a:extLst>
        </xdr:cNvPr>
        <xdr:cNvPicPr>
          <a:picLocks noChangeAspect="1"/>
        </xdr:cNvPicPr>
      </xdr:nvPicPr>
      <xdr:blipFill>
        <a:blip xmlns:r="http://schemas.openxmlformats.org/officeDocument/2006/relationships" r:embed="rId2"/>
        <a:stretch>
          <a:fillRect/>
        </a:stretch>
      </xdr:blipFill>
      <xdr:spPr>
        <a:xfrm>
          <a:off x="6569808" y="232019"/>
          <a:ext cx="1207238" cy="549831"/>
        </a:xfrm>
        <a:prstGeom prst="rect">
          <a:avLst/>
        </a:prstGeom>
      </xdr:spPr>
    </xdr:pic>
    <xdr:clientData/>
  </xdr:twoCellAnchor>
</xdr:wsDr>
</file>

<file path=xl/drawings/drawing18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399361" name="Object 1" hidden="1">
              <a:extLst>
                <a:ext uri="{63B3BB69-23CF-44E3-9099-C40C66FF867C}">
                  <a14:compatExt spid="_x0000_s399361"/>
                </a:ext>
              </a:extLst>
            </xdr:cNvPr>
            <xdr:cNvSpPr/>
          </xdr:nvSpPr>
          <xdr:spPr>
            <a:xfrm>
              <a:off x="0" y="0"/>
              <a:ext cx="0" cy="0"/>
            </a:xfrm>
            <a:prstGeom prst="rect">
              <a:avLst/>
            </a:prstGeom>
          </xdr:spPr>
        </xdr:sp>
        <xdr:clientData/>
      </xdr:twoCellAnchor>
    </mc:Choice>
    <mc:Fallback/>
  </mc:AlternateContent>
  <xdr:twoCellAnchor>
    <xdr:from>
      <xdr:col>2</xdr:col>
      <xdr:colOff>125329</xdr:colOff>
      <xdr:row>1</xdr:row>
      <xdr:rowOff>187994</xdr:rowOff>
    </xdr:from>
    <xdr:to>
      <xdr:col>3</xdr:col>
      <xdr:colOff>570497</xdr:colOff>
      <xdr:row>5</xdr:row>
      <xdr:rowOff>5013</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B500-000004000000}"/>
            </a:ext>
          </a:extLst>
        </xdr:cNvPr>
        <xdr:cNvSpPr/>
      </xdr:nvSpPr>
      <xdr:spPr>
        <a:xfrm>
          <a:off x="1867401" y="388520"/>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415192</xdr:colOff>
      <xdr:row>1</xdr:row>
      <xdr:rowOff>24423</xdr:rowOff>
    </xdr:from>
    <xdr:to>
      <xdr:col>9</xdr:col>
      <xdr:colOff>779834</xdr:colOff>
      <xdr:row>3</xdr:row>
      <xdr:rowOff>183485</xdr:rowOff>
    </xdr:to>
    <xdr:pic>
      <xdr:nvPicPr>
        <xdr:cNvPr id="5" name="Imagen 4">
          <a:extLst>
            <a:ext uri="{FF2B5EF4-FFF2-40B4-BE49-F238E27FC236}">
              <a16:creationId xmlns="" xmlns:a16="http://schemas.microsoft.com/office/drawing/2014/main" id="{00000000-0008-0000-B500-000005000000}"/>
            </a:ext>
          </a:extLst>
        </xdr:cNvPr>
        <xdr:cNvPicPr>
          <a:picLocks noChangeAspect="1"/>
        </xdr:cNvPicPr>
      </xdr:nvPicPr>
      <xdr:blipFill>
        <a:blip xmlns:r="http://schemas.openxmlformats.org/officeDocument/2006/relationships" r:embed="rId2"/>
        <a:stretch>
          <a:fillRect/>
        </a:stretch>
      </xdr:blipFill>
      <xdr:spPr>
        <a:xfrm>
          <a:off x="6533173" y="219808"/>
          <a:ext cx="1207238" cy="549831"/>
        </a:xfrm>
        <a:prstGeom prst="rect">
          <a:avLst/>
        </a:prstGeom>
      </xdr:spPr>
    </xdr:pic>
    <xdr:clientData/>
  </xdr:twoCellAnchor>
</xdr:wsDr>
</file>

<file path=xl/drawings/drawing18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00385" name="Object 1" hidden="1">
              <a:extLst>
                <a:ext uri="{63B3BB69-23CF-44E3-9099-C40C66FF867C}">
                  <a14:compatExt spid="_x0000_s400385"/>
                </a:ext>
              </a:extLst>
            </xdr:cNvPr>
            <xdr:cNvSpPr/>
          </xdr:nvSpPr>
          <xdr:spPr>
            <a:xfrm>
              <a:off x="0" y="0"/>
              <a:ext cx="0" cy="0"/>
            </a:xfrm>
            <a:prstGeom prst="rect">
              <a:avLst/>
            </a:prstGeom>
          </xdr:spPr>
        </xdr:sp>
        <xdr:clientData/>
      </xdr:twoCellAnchor>
    </mc:Choice>
    <mc:Fallback/>
  </mc:AlternateContent>
  <xdr:twoCellAnchor>
    <xdr:from>
      <xdr:col>2</xdr:col>
      <xdr:colOff>175460</xdr:colOff>
      <xdr:row>1</xdr:row>
      <xdr:rowOff>137862</xdr:rowOff>
    </xdr:from>
    <xdr:to>
      <xdr:col>3</xdr:col>
      <xdr:colOff>620628</xdr:colOff>
      <xdr:row>4</xdr:row>
      <xdr:rowOff>155408</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B600-000004000000}"/>
            </a:ext>
          </a:extLst>
        </xdr:cNvPr>
        <xdr:cNvSpPr/>
      </xdr:nvSpPr>
      <xdr:spPr>
        <a:xfrm>
          <a:off x="1917532" y="338388"/>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402980</xdr:colOff>
      <xdr:row>1</xdr:row>
      <xdr:rowOff>48845</xdr:rowOff>
    </xdr:from>
    <xdr:to>
      <xdr:col>9</xdr:col>
      <xdr:colOff>767622</xdr:colOff>
      <xdr:row>4</xdr:row>
      <xdr:rowOff>12523</xdr:rowOff>
    </xdr:to>
    <xdr:pic>
      <xdr:nvPicPr>
        <xdr:cNvPr id="5" name="Imagen 4">
          <a:extLst>
            <a:ext uri="{FF2B5EF4-FFF2-40B4-BE49-F238E27FC236}">
              <a16:creationId xmlns="" xmlns:a16="http://schemas.microsoft.com/office/drawing/2014/main" id="{00000000-0008-0000-B600-000005000000}"/>
            </a:ext>
          </a:extLst>
        </xdr:cNvPr>
        <xdr:cNvPicPr>
          <a:picLocks noChangeAspect="1"/>
        </xdr:cNvPicPr>
      </xdr:nvPicPr>
      <xdr:blipFill>
        <a:blip xmlns:r="http://schemas.openxmlformats.org/officeDocument/2006/relationships" r:embed="rId2"/>
        <a:stretch>
          <a:fillRect/>
        </a:stretch>
      </xdr:blipFill>
      <xdr:spPr>
        <a:xfrm>
          <a:off x="6520961" y="244230"/>
          <a:ext cx="1207238" cy="549831"/>
        </a:xfrm>
        <a:prstGeom prst="rect">
          <a:avLst/>
        </a:prstGeom>
      </xdr:spPr>
    </xdr:pic>
    <xdr:clientData/>
  </xdr:twoCellAnchor>
</xdr:wsDr>
</file>

<file path=xl/drawings/drawing18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01409" name="Object 1" hidden="1">
              <a:extLst>
                <a:ext uri="{63B3BB69-23CF-44E3-9099-C40C66FF867C}">
                  <a14:compatExt spid="_x0000_s401409"/>
                </a:ext>
              </a:extLst>
            </xdr:cNvPr>
            <xdr:cNvSpPr/>
          </xdr:nvSpPr>
          <xdr:spPr>
            <a:xfrm>
              <a:off x="0" y="0"/>
              <a:ext cx="0" cy="0"/>
            </a:xfrm>
            <a:prstGeom prst="rect">
              <a:avLst/>
            </a:prstGeom>
          </xdr:spPr>
        </xdr:sp>
        <xdr:clientData/>
      </xdr:twoCellAnchor>
    </mc:Choice>
    <mc:Fallback/>
  </mc:AlternateContent>
  <xdr:twoCellAnchor>
    <xdr:from>
      <xdr:col>2</xdr:col>
      <xdr:colOff>162928</xdr:colOff>
      <xdr:row>1</xdr:row>
      <xdr:rowOff>100263</xdr:rowOff>
    </xdr:from>
    <xdr:to>
      <xdr:col>3</xdr:col>
      <xdr:colOff>608096</xdr:colOff>
      <xdr:row>4</xdr:row>
      <xdr:rowOff>117809</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B700-000004000000}"/>
            </a:ext>
          </a:extLst>
        </xdr:cNvPr>
        <xdr:cNvSpPr/>
      </xdr:nvSpPr>
      <xdr:spPr>
        <a:xfrm>
          <a:off x="1905000" y="300789"/>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439615</xdr:colOff>
      <xdr:row>1</xdr:row>
      <xdr:rowOff>48845</xdr:rowOff>
    </xdr:from>
    <xdr:to>
      <xdr:col>9</xdr:col>
      <xdr:colOff>804257</xdr:colOff>
      <xdr:row>4</xdr:row>
      <xdr:rowOff>12523</xdr:rowOff>
    </xdr:to>
    <xdr:pic>
      <xdr:nvPicPr>
        <xdr:cNvPr id="5" name="Imagen 4">
          <a:extLst>
            <a:ext uri="{FF2B5EF4-FFF2-40B4-BE49-F238E27FC236}">
              <a16:creationId xmlns="" xmlns:a16="http://schemas.microsoft.com/office/drawing/2014/main" id="{00000000-0008-0000-B700-000005000000}"/>
            </a:ext>
          </a:extLst>
        </xdr:cNvPr>
        <xdr:cNvPicPr>
          <a:picLocks noChangeAspect="1"/>
        </xdr:cNvPicPr>
      </xdr:nvPicPr>
      <xdr:blipFill>
        <a:blip xmlns:r="http://schemas.openxmlformats.org/officeDocument/2006/relationships" r:embed="rId2"/>
        <a:stretch>
          <a:fillRect/>
        </a:stretch>
      </xdr:blipFill>
      <xdr:spPr>
        <a:xfrm>
          <a:off x="6557596" y="244230"/>
          <a:ext cx="1207238" cy="549831"/>
        </a:xfrm>
        <a:prstGeom prst="rect">
          <a:avLst/>
        </a:prstGeom>
      </xdr:spPr>
    </xdr:pic>
    <xdr:clientData/>
  </xdr:twoCellAnchor>
</xdr:wsDr>
</file>

<file path=xl/drawings/drawing18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04481" name="Object 1" hidden="1">
              <a:extLst>
                <a:ext uri="{63B3BB69-23CF-44E3-9099-C40C66FF867C}">
                  <a14:compatExt spid="_x0000_s404481"/>
                </a:ext>
              </a:extLst>
            </xdr:cNvPr>
            <xdr:cNvSpPr/>
          </xdr:nvSpPr>
          <xdr:spPr>
            <a:xfrm>
              <a:off x="0" y="0"/>
              <a:ext cx="0" cy="0"/>
            </a:xfrm>
            <a:prstGeom prst="rect">
              <a:avLst/>
            </a:prstGeom>
          </xdr:spPr>
        </xdr:sp>
        <xdr:clientData/>
      </xdr:twoCellAnchor>
    </mc:Choice>
    <mc:Fallback/>
  </mc:AlternateContent>
  <xdr:twoCellAnchor>
    <xdr:from>
      <xdr:col>2</xdr:col>
      <xdr:colOff>125329</xdr:colOff>
      <xdr:row>1</xdr:row>
      <xdr:rowOff>87730</xdr:rowOff>
    </xdr:from>
    <xdr:to>
      <xdr:col>3</xdr:col>
      <xdr:colOff>570497</xdr:colOff>
      <xdr:row>4</xdr:row>
      <xdr:rowOff>105276</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B800-000004000000}"/>
            </a:ext>
          </a:extLst>
        </xdr:cNvPr>
        <xdr:cNvSpPr/>
      </xdr:nvSpPr>
      <xdr:spPr>
        <a:xfrm>
          <a:off x="1867401" y="288256"/>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402980</xdr:colOff>
      <xdr:row>1</xdr:row>
      <xdr:rowOff>61057</xdr:rowOff>
    </xdr:from>
    <xdr:to>
      <xdr:col>9</xdr:col>
      <xdr:colOff>767622</xdr:colOff>
      <xdr:row>4</xdr:row>
      <xdr:rowOff>24735</xdr:rowOff>
    </xdr:to>
    <xdr:pic>
      <xdr:nvPicPr>
        <xdr:cNvPr id="5" name="Imagen 4">
          <a:extLst>
            <a:ext uri="{FF2B5EF4-FFF2-40B4-BE49-F238E27FC236}">
              <a16:creationId xmlns="" xmlns:a16="http://schemas.microsoft.com/office/drawing/2014/main" id="{00000000-0008-0000-B800-000005000000}"/>
            </a:ext>
          </a:extLst>
        </xdr:cNvPr>
        <xdr:cNvPicPr>
          <a:picLocks noChangeAspect="1"/>
        </xdr:cNvPicPr>
      </xdr:nvPicPr>
      <xdr:blipFill>
        <a:blip xmlns:r="http://schemas.openxmlformats.org/officeDocument/2006/relationships" r:embed="rId2"/>
        <a:stretch>
          <a:fillRect/>
        </a:stretch>
      </xdr:blipFill>
      <xdr:spPr>
        <a:xfrm>
          <a:off x="6520961" y="256442"/>
          <a:ext cx="1207238" cy="549831"/>
        </a:xfrm>
        <a:prstGeom prst="rect">
          <a:avLst/>
        </a:prstGeom>
      </xdr:spPr>
    </xdr:pic>
    <xdr:clientData/>
  </xdr:twoCellAnchor>
</xdr:wsDr>
</file>

<file path=xl/drawings/drawing18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06529" name="Object 1" hidden="1">
              <a:extLst>
                <a:ext uri="{63B3BB69-23CF-44E3-9099-C40C66FF867C}">
                  <a14:compatExt spid="_x0000_s406529"/>
                </a:ext>
              </a:extLst>
            </xdr:cNvPr>
            <xdr:cNvSpPr/>
          </xdr:nvSpPr>
          <xdr:spPr>
            <a:xfrm>
              <a:off x="0" y="0"/>
              <a:ext cx="0" cy="0"/>
            </a:xfrm>
            <a:prstGeom prst="rect">
              <a:avLst/>
            </a:prstGeom>
          </xdr:spPr>
        </xdr:sp>
        <xdr:clientData/>
      </xdr:twoCellAnchor>
    </mc:Choice>
    <mc:Fallback/>
  </mc:AlternateContent>
  <xdr:twoCellAnchor>
    <xdr:from>
      <xdr:col>2</xdr:col>
      <xdr:colOff>143387</xdr:colOff>
      <xdr:row>1</xdr:row>
      <xdr:rowOff>122902</xdr:rowOff>
    </xdr:from>
    <xdr:to>
      <xdr:col>3</xdr:col>
      <xdr:colOff>595159</xdr:colOff>
      <xdr:row>4</xdr:row>
      <xdr:rowOff>127511</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B900-000004000000}"/>
            </a:ext>
          </a:extLst>
        </xdr:cNvPr>
        <xdr:cNvSpPr/>
      </xdr:nvSpPr>
      <xdr:spPr>
        <a:xfrm>
          <a:off x="1884516" y="327741"/>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402981</xdr:colOff>
      <xdr:row>1</xdr:row>
      <xdr:rowOff>36634</xdr:rowOff>
    </xdr:from>
    <xdr:to>
      <xdr:col>9</xdr:col>
      <xdr:colOff>767623</xdr:colOff>
      <xdr:row>4</xdr:row>
      <xdr:rowOff>312</xdr:rowOff>
    </xdr:to>
    <xdr:pic>
      <xdr:nvPicPr>
        <xdr:cNvPr id="5" name="Imagen 4">
          <a:extLst>
            <a:ext uri="{FF2B5EF4-FFF2-40B4-BE49-F238E27FC236}">
              <a16:creationId xmlns="" xmlns:a16="http://schemas.microsoft.com/office/drawing/2014/main" id="{00000000-0008-0000-B900-000005000000}"/>
            </a:ext>
          </a:extLst>
        </xdr:cNvPr>
        <xdr:cNvPicPr>
          <a:picLocks noChangeAspect="1"/>
        </xdr:cNvPicPr>
      </xdr:nvPicPr>
      <xdr:blipFill>
        <a:blip xmlns:r="http://schemas.openxmlformats.org/officeDocument/2006/relationships" r:embed="rId2"/>
        <a:stretch>
          <a:fillRect/>
        </a:stretch>
      </xdr:blipFill>
      <xdr:spPr>
        <a:xfrm>
          <a:off x="6508750" y="232019"/>
          <a:ext cx="1207238" cy="549831"/>
        </a:xfrm>
        <a:prstGeom prst="rect">
          <a:avLst/>
        </a:prstGeom>
      </xdr:spPr>
    </xdr:pic>
    <xdr:clientData/>
  </xdr:twoCellAnchor>
</xdr:wsDr>
</file>

<file path=xl/drawings/drawing18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07553" name="Object 1" hidden="1">
              <a:extLst>
                <a:ext uri="{63B3BB69-23CF-44E3-9099-C40C66FF867C}">
                  <a14:compatExt spid="_x0000_s407553"/>
                </a:ext>
              </a:extLst>
            </xdr:cNvPr>
            <xdr:cNvSpPr/>
          </xdr:nvSpPr>
          <xdr:spPr>
            <a:xfrm>
              <a:off x="0" y="0"/>
              <a:ext cx="0" cy="0"/>
            </a:xfrm>
            <a:prstGeom prst="rect">
              <a:avLst/>
            </a:prstGeom>
          </xdr:spPr>
        </xdr:sp>
        <xdr:clientData/>
      </xdr:twoCellAnchor>
    </mc:Choice>
    <mc:Fallback/>
  </mc:AlternateContent>
  <xdr:twoCellAnchor>
    <xdr:from>
      <xdr:col>2</xdr:col>
      <xdr:colOff>71694</xdr:colOff>
      <xdr:row>1</xdr:row>
      <xdr:rowOff>112661</xdr:rowOff>
    </xdr:from>
    <xdr:to>
      <xdr:col>3</xdr:col>
      <xdr:colOff>523466</xdr:colOff>
      <xdr:row>4</xdr:row>
      <xdr:rowOff>117270</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BA00-000004000000}"/>
            </a:ext>
          </a:extLst>
        </xdr:cNvPr>
        <xdr:cNvSpPr/>
      </xdr:nvSpPr>
      <xdr:spPr>
        <a:xfrm>
          <a:off x="1812823" y="317500"/>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402981</xdr:colOff>
      <xdr:row>1</xdr:row>
      <xdr:rowOff>48846</xdr:rowOff>
    </xdr:from>
    <xdr:to>
      <xdr:col>9</xdr:col>
      <xdr:colOff>767623</xdr:colOff>
      <xdr:row>4</xdr:row>
      <xdr:rowOff>12524</xdr:rowOff>
    </xdr:to>
    <xdr:pic>
      <xdr:nvPicPr>
        <xdr:cNvPr id="5" name="Imagen 4">
          <a:extLst>
            <a:ext uri="{FF2B5EF4-FFF2-40B4-BE49-F238E27FC236}">
              <a16:creationId xmlns="" xmlns:a16="http://schemas.microsoft.com/office/drawing/2014/main" id="{00000000-0008-0000-BA00-000005000000}"/>
            </a:ext>
          </a:extLst>
        </xdr:cNvPr>
        <xdr:cNvPicPr>
          <a:picLocks noChangeAspect="1"/>
        </xdr:cNvPicPr>
      </xdr:nvPicPr>
      <xdr:blipFill>
        <a:blip xmlns:r="http://schemas.openxmlformats.org/officeDocument/2006/relationships" r:embed="rId2"/>
        <a:stretch>
          <a:fillRect/>
        </a:stretch>
      </xdr:blipFill>
      <xdr:spPr>
        <a:xfrm>
          <a:off x="6508750" y="244231"/>
          <a:ext cx="1207238" cy="549831"/>
        </a:xfrm>
        <a:prstGeom prst="rect">
          <a:avLst/>
        </a:prstGeom>
      </xdr:spPr>
    </xdr:pic>
    <xdr:clientData/>
  </xdr:twoCellAnchor>
</xdr:wsDr>
</file>

<file path=xl/drawings/drawing18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08577" name="Object 1" hidden="1">
              <a:extLst>
                <a:ext uri="{63B3BB69-23CF-44E3-9099-C40C66FF867C}">
                  <a14:compatExt spid="_x0000_s408577"/>
                </a:ext>
              </a:extLst>
            </xdr:cNvPr>
            <xdr:cNvSpPr/>
          </xdr:nvSpPr>
          <xdr:spPr>
            <a:xfrm>
              <a:off x="0" y="0"/>
              <a:ext cx="0" cy="0"/>
            </a:xfrm>
            <a:prstGeom prst="rect">
              <a:avLst/>
            </a:prstGeom>
          </xdr:spPr>
        </xdr:sp>
        <xdr:clientData/>
      </xdr:twoCellAnchor>
    </mc:Choice>
    <mc:Fallback/>
  </mc:AlternateContent>
  <xdr:twoCellAnchor>
    <xdr:from>
      <xdr:col>2</xdr:col>
      <xdr:colOff>112661</xdr:colOff>
      <xdr:row>1</xdr:row>
      <xdr:rowOff>143386</xdr:rowOff>
    </xdr:from>
    <xdr:to>
      <xdr:col>3</xdr:col>
      <xdr:colOff>564433</xdr:colOff>
      <xdr:row>4</xdr:row>
      <xdr:rowOff>147995</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BB00-000004000000}"/>
            </a:ext>
          </a:extLst>
        </xdr:cNvPr>
        <xdr:cNvSpPr/>
      </xdr:nvSpPr>
      <xdr:spPr>
        <a:xfrm>
          <a:off x="1853790" y="348225"/>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402981</xdr:colOff>
      <xdr:row>1</xdr:row>
      <xdr:rowOff>36634</xdr:rowOff>
    </xdr:from>
    <xdr:to>
      <xdr:col>9</xdr:col>
      <xdr:colOff>767623</xdr:colOff>
      <xdr:row>4</xdr:row>
      <xdr:rowOff>312</xdr:rowOff>
    </xdr:to>
    <xdr:pic>
      <xdr:nvPicPr>
        <xdr:cNvPr id="5" name="Imagen 4">
          <a:extLst>
            <a:ext uri="{FF2B5EF4-FFF2-40B4-BE49-F238E27FC236}">
              <a16:creationId xmlns="" xmlns:a16="http://schemas.microsoft.com/office/drawing/2014/main" id="{00000000-0008-0000-BB00-000005000000}"/>
            </a:ext>
          </a:extLst>
        </xdr:cNvPr>
        <xdr:cNvPicPr>
          <a:picLocks noChangeAspect="1"/>
        </xdr:cNvPicPr>
      </xdr:nvPicPr>
      <xdr:blipFill>
        <a:blip xmlns:r="http://schemas.openxmlformats.org/officeDocument/2006/relationships" r:embed="rId2"/>
        <a:stretch>
          <a:fillRect/>
        </a:stretch>
      </xdr:blipFill>
      <xdr:spPr>
        <a:xfrm>
          <a:off x="6508750" y="232019"/>
          <a:ext cx="1207238" cy="549831"/>
        </a:xfrm>
        <a:prstGeom prst="rect">
          <a:avLst/>
        </a:prstGeom>
      </xdr:spPr>
    </xdr:pic>
    <xdr:clientData/>
  </xdr:twoCellAnchor>
</xdr:wsDr>
</file>

<file path=xl/drawings/drawing18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237569" name="Object 1" hidden="1">
              <a:extLst>
                <a:ext uri="{63B3BB69-23CF-44E3-9099-C40C66FF867C}">
                  <a14:compatExt spid="_x0000_s237569"/>
                </a:ext>
              </a:extLst>
            </xdr:cNvPr>
            <xdr:cNvSpPr/>
          </xdr:nvSpPr>
          <xdr:spPr>
            <a:xfrm>
              <a:off x="0" y="0"/>
              <a:ext cx="0" cy="0"/>
            </a:xfrm>
            <a:prstGeom prst="rect">
              <a:avLst/>
            </a:prstGeom>
          </xdr:spPr>
        </xdr:sp>
        <xdr:clientData/>
      </xdr:twoCellAnchor>
    </mc:Choice>
    <mc:Fallback/>
  </mc:AlternateContent>
  <xdr:twoCellAnchor>
    <xdr:from>
      <xdr:col>2</xdr:col>
      <xdr:colOff>52335</xdr:colOff>
      <xdr:row>1</xdr:row>
      <xdr:rowOff>146538</xdr:rowOff>
    </xdr:from>
    <xdr:to>
      <xdr:col>3</xdr:col>
      <xdr:colOff>497917</xdr:colOff>
      <xdr:row>4</xdr:row>
      <xdr:rowOff>169042</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BC00-000004000000}"/>
            </a:ext>
          </a:extLst>
        </xdr:cNvPr>
        <xdr:cNvSpPr/>
      </xdr:nvSpPr>
      <xdr:spPr>
        <a:xfrm>
          <a:off x="1800330" y="345412"/>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402981</xdr:colOff>
      <xdr:row>1</xdr:row>
      <xdr:rowOff>24423</xdr:rowOff>
    </xdr:from>
    <xdr:to>
      <xdr:col>9</xdr:col>
      <xdr:colOff>767623</xdr:colOff>
      <xdr:row>3</xdr:row>
      <xdr:rowOff>183485</xdr:rowOff>
    </xdr:to>
    <xdr:pic>
      <xdr:nvPicPr>
        <xdr:cNvPr id="5" name="Imagen 4">
          <a:extLst>
            <a:ext uri="{FF2B5EF4-FFF2-40B4-BE49-F238E27FC236}">
              <a16:creationId xmlns="" xmlns:a16="http://schemas.microsoft.com/office/drawing/2014/main" id="{00000000-0008-0000-BC00-000005000000}"/>
            </a:ext>
          </a:extLst>
        </xdr:cNvPr>
        <xdr:cNvPicPr>
          <a:picLocks noChangeAspect="1"/>
        </xdr:cNvPicPr>
      </xdr:nvPicPr>
      <xdr:blipFill>
        <a:blip xmlns:r="http://schemas.openxmlformats.org/officeDocument/2006/relationships" r:embed="rId2"/>
        <a:stretch>
          <a:fillRect/>
        </a:stretch>
      </xdr:blipFill>
      <xdr:spPr>
        <a:xfrm>
          <a:off x="6508750" y="219808"/>
          <a:ext cx="1207238" cy="549831"/>
        </a:xfrm>
        <a:prstGeom prst="rect">
          <a:avLst/>
        </a:prstGeom>
      </xdr:spPr>
    </xdr:pic>
    <xdr:clientData/>
  </xdr:twoCellAnchor>
  <xdr:twoCellAnchor editAs="oneCell">
    <xdr:from>
      <xdr:col>1</xdr:col>
      <xdr:colOff>1</xdr:colOff>
      <xdr:row>126</xdr:row>
      <xdr:rowOff>12211</xdr:rowOff>
    </xdr:from>
    <xdr:to>
      <xdr:col>1</xdr:col>
      <xdr:colOff>227136</xdr:colOff>
      <xdr:row>126</xdr:row>
      <xdr:rowOff>142602</xdr:rowOff>
    </xdr:to>
    <xdr:pic>
      <xdr:nvPicPr>
        <xdr:cNvPr id="6" name="Imagen 5">
          <a:extLst>
            <a:ext uri="{FF2B5EF4-FFF2-40B4-BE49-F238E27FC236}">
              <a16:creationId xmlns="" xmlns:a16="http://schemas.microsoft.com/office/drawing/2014/main" id="{00000000-0008-0000-BC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71636" y="24764999"/>
          <a:ext cx="227135" cy="130391"/>
        </a:xfrm>
        <a:prstGeom prst="rect">
          <a:avLst/>
        </a:prstGeom>
      </xdr:spPr>
    </xdr:pic>
    <xdr:clientData/>
  </xdr:twoCellAnchor>
</xdr:wsDr>
</file>

<file path=xl/drawings/drawing19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12673" name="Object 1" hidden="1">
              <a:extLst>
                <a:ext uri="{63B3BB69-23CF-44E3-9099-C40C66FF867C}">
                  <a14:compatExt spid="_x0000_s412673"/>
                </a:ext>
              </a:extLst>
            </xdr:cNvPr>
            <xdr:cNvSpPr/>
          </xdr:nvSpPr>
          <xdr:spPr>
            <a:xfrm>
              <a:off x="0" y="0"/>
              <a:ext cx="0" cy="0"/>
            </a:xfrm>
            <a:prstGeom prst="rect">
              <a:avLst/>
            </a:prstGeom>
          </xdr:spPr>
        </xdr:sp>
        <xdr:clientData/>
      </xdr:twoCellAnchor>
    </mc:Choice>
    <mc:Fallback/>
  </mc:AlternateContent>
  <xdr:twoCellAnchor>
    <xdr:from>
      <xdr:col>2</xdr:col>
      <xdr:colOff>115137</xdr:colOff>
      <xdr:row>1</xdr:row>
      <xdr:rowOff>115137</xdr:rowOff>
    </xdr:from>
    <xdr:to>
      <xdr:col>3</xdr:col>
      <xdr:colOff>560719</xdr:colOff>
      <xdr:row>4</xdr:row>
      <xdr:rowOff>137641</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BD00-000004000000}"/>
            </a:ext>
          </a:extLst>
        </xdr:cNvPr>
        <xdr:cNvSpPr/>
      </xdr:nvSpPr>
      <xdr:spPr>
        <a:xfrm>
          <a:off x="1863132" y="314011"/>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402981</xdr:colOff>
      <xdr:row>1</xdr:row>
      <xdr:rowOff>48845</xdr:rowOff>
    </xdr:from>
    <xdr:to>
      <xdr:col>9</xdr:col>
      <xdr:colOff>767623</xdr:colOff>
      <xdr:row>4</xdr:row>
      <xdr:rowOff>12523</xdr:rowOff>
    </xdr:to>
    <xdr:pic>
      <xdr:nvPicPr>
        <xdr:cNvPr id="5" name="Imagen 4">
          <a:extLst>
            <a:ext uri="{FF2B5EF4-FFF2-40B4-BE49-F238E27FC236}">
              <a16:creationId xmlns="" xmlns:a16="http://schemas.microsoft.com/office/drawing/2014/main" id="{00000000-0008-0000-BD00-000005000000}"/>
            </a:ext>
          </a:extLst>
        </xdr:cNvPr>
        <xdr:cNvPicPr>
          <a:picLocks noChangeAspect="1"/>
        </xdr:cNvPicPr>
      </xdr:nvPicPr>
      <xdr:blipFill>
        <a:blip xmlns:r="http://schemas.openxmlformats.org/officeDocument/2006/relationships" r:embed="rId2"/>
        <a:stretch>
          <a:fillRect/>
        </a:stretch>
      </xdr:blipFill>
      <xdr:spPr>
        <a:xfrm>
          <a:off x="6533173" y="244230"/>
          <a:ext cx="1207238" cy="549831"/>
        </a:xfrm>
        <a:prstGeom prst="rect">
          <a:avLst/>
        </a:prstGeom>
      </xdr:spPr>
    </xdr:pic>
    <xdr:clientData/>
  </xdr:twoCellAnchor>
</xdr:wsDr>
</file>

<file path=xl/drawings/drawing19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15745" name="Object 1" hidden="1">
              <a:extLst>
                <a:ext uri="{63B3BB69-23CF-44E3-9099-C40C66FF867C}">
                  <a14:compatExt spid="_x0000_s415745"/>
                </a:ext>
              </a:extLst>
            </xdr:cNvPr>
            <xdr:cNvSpPr/>
          </xdr:nvSpPr>
          <xdr:spPr>
            <a:xfrm>
              <a:off x="0" y="0"/>
              <a:ext cx="0" cy="0"/>
            </a:xfrm>
            <a:prstGeom prst="rect">
              <a:avLst/>
            </a:prstGeom>
          </xdr:spPr>
        </xdr:sp>
        <xdr:clientData/>
      </xdr:twoCellAnchor>
    </mc:Choice>
    <mc:Fallback/>
  </mc:AlternateContent>
  <xdr:twoCellAnchor>
    <xdr:from>
      <xdr:col>2</xdr:col>
      <xdr:colOff>100263</xdr:colOff>
      <xdr:row>1</xdr:row>
      <xdr:rowOff>100264</xdr:rowOff>
    </xdr:from>
    <xdr:to>
      <xdr:col>3</xdr:col>
      <xdr:colOff>545431</xdr:colOff>
      <xdr:row>4</xdr:row>
      <xdr:rowOff>167942</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BE00-000004000000}"/>
            </a:ext>
          </a:extLst>
        </xdr:cNvPr>
        <xdr:cNvSpPr/>
      </xdr:nvSpPr>
      <xdr:spPr>
        <a:xfrm>
          <a:off x="1679408" y="288257"/>
          <a:ext cx="1209674" cy="631659"/>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426119</xdr:colOff>
      <xdr:row>1</xdr:row>
      <xdr:rowOff>62664</xdr:rowOff>
    </xdr:from>
    <xdr:to>
      <xdr:col>9</xdr:col>
      <xdr:colOff>793654</xdr:colOff>
      <xdr:row>4</xdr:row>
      <xdr:rowOff>48514</xdr:rowOff>
    </xdr:to>
    <xdr:pic>
      <xdr:nvPicPr>
        <xdr:cNvPr id="5" name="Imagen 4">
          <a:extLst>
            <a:ext uri="{FF2B5EF4-FFF2-40B4-BE49-F238E27FC236}">
              <a16:creationId xmlns="" xmlns:a16="http://schemas.microsoft.com/office/drawing/2014/main" id="{00000000-0008-0000-BE00-000005000000}"/>
            </a:ext>
          </a:extLst>
        </xdr:cNvPr>
        <xdr:cNvPicPr>
          <a:picLocks noChangeAspect="1"/>
        </xdr:cNvPicPr>
      </xdr:nvPicPr>
      <xdr:blipFill>
        <a:blip xmlns:r="http://schemas.openxmlformats.org/officeDocument/2006/relationships" r:embed="rId2"/>
        <a:stretch>
          <a:fillRect/>
        </a:stretch>
      </xdr:blipFill>
      <xdr:spPr>
        <a:xfrm>
          <a:off x="6592303" y="263190"/>
          <a:ext cx="1207238" cy="549831"/>
        </a:xfrm>
        <a:prstGeom prst="rect">
          <a:avLst/>
        </a:prstGeom>
      </xdr:spPr>
    </xdr:pic>
    <xdr:clientData/>
  </xdr:twoCellAnchor>
</xdr:wsDr>
</file>

<file path=xl/drawings/drawing19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16769" name="Object 1" hidden="1">
              <a:extLst>
                <a:ext uri="{63B3BB69-23CF-44E3-9099-C40C66FF867C}">
                  <a14:compatExt spid="_x0000_s416769"/>
                </a:ext>
              </a:extLst>
            </xdr:cNvPr>
            <xdr:cNvSpPr/>
          </xdr:nvSpPr>
          <xdr:spPr>
            <a:xfrm>
              <a:off x="0" y="0"/>
              <a:ext cx="0" cy="0"/>
            </a:xfrm>
            <a:prstGeom prst="rect">
              <a:avLst/>
            </a:prstGeom>
          </xdr:spPr>
        </xdr:sp>
        <xdr:clientData/>
      </xdr:twoCellAnchor>
    </mc:Choice>
    <mc:Fallback/>
  </mc:AlternateContent>
  <xdr:twoCellAnchor>
    <xdr:from>
      <xdr:col>2</xdr:col>
      <xdr:colOff>87729</xdr:colOff>
      <xdr:row>1</xdr:row>
      <xdr:rowOff>100264</xdr:rowOff>
    </xdr:from>
    <xdr:to>
      <xdr:col>3</xdr:col>
      <xdr:colOff>576512</xdr:colOff>
      <xdr:row>4</xdr:row>
      <xdr:rowOff>180474</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BF00-000004000000}"/>
            </a:ext>
          </a:extLst>
        </xdr:cNvPr>
        <xdr:cNvSpPr/>
      </xdr:nvSpPr>
      <xdr:spPr>
        <a:xfrm>
          <a:off x="1666874" y="288257"/>
          <a:ext cx="1253289" cy="64419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388520</xdr:colOff>
      <xdr:row>1</xdr:row>
      <xdr:rowOff>50132</xdr:rowOff>
    </xdr:from>
    <xdr:to>
      <xdr:col>9</xdr:col>
      <xdr:colOff>756055</xdr:colOff>
      <xdr:row>4</xdr:row>
      <xdr:rowOff>35982</xdr:rowOff>
    </xdr:to>
    <xdr:pic>
      <xdr:nvPicPr>
        <xdr:cNvPr id="5" name="Imagen 4">
          <a:extLst>
            <a:ext uri="{FF2B5EF4-FFF2-40B4-BE49-F238E27FC236}">
              <a16:creationId xmlns="" xmlns:a16="http://schemas.microsoft.com/office/drawing/2014/main" id="{00000000-0008-0000-BF00-000005000000}"/>
            </a:ext>
          </a:extLst>
        </xdr:cNvPr>
        <xdr:cNvPicPr>
          <a:picLocks noChangeAspect="1"/>
        </xdr:cNvPicPr>
      </xdr:nvPicPr>
      <xdr:blipFill>
        <a:blip xmlns:r="http://schemas.openxmlformats.org/officeDocument/2006/relationships" r:embed="rId2"/>
        <a:stretch>
          <a:fillRect/>
        </a:stretch>
      </xdr:blipFill>
      <xdr:spPr>
        <a:xfrm>
          <a:off x="6554704" y="250658"/>
          <a:ext cx="1207238" cy="549831"/>
        </a:xfrm>
        <a:prstGeom prst="rect">
          <a:avLst/>
        </a:prstGeom>
      </xdr:spPr>
    </xdr:pic>
    <xdr:clientData/>
  </xdr:twoCellAnchor>
</xdr:wsDr>
</file>

<file path=xl/drawings/drawing19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17793" name="Object 1" hidden="1">
              <a:extLst>
                <a:ext uri="{63B3BB69-23CF-44E3-9099-C40C66FF867C}">
                  <a14:compatExt spid="_x0000_s417793"/>
                </a:ext>
              </a:extLst>
            </xdr:cNvPr>
            <xdr:cNvSpPr/>
          </xdr:nvSpPr>
          <xdr:spPr>
            <a:xfrm>
              <a:off x="0" y="0"/>
              <a:ext cx="0" cy="0"/>
            </a:xfrm>
            <a:prstGeom prst="rect">
              <a:avLst/>
            </a:prstGeom>
          </xdr:spPr>
        </xdr:sp>
        <xdr:clientData/>
      </xdr:twoCellAnchor>
    </mc:Choice>
    <mc:Fallback/>
  </mc:AlternateContent>
  <xdr:twoCellAnchor>
    <xdr:from>
      <xdr:col>2</xdr:col>
      <xdr:colOff>100263</xdr:colOff>
      <xdr:row>1</xdr:row>
      <xdr:rowOff>150395</xdr:rowOff>
    </xdr:from>
    <xdr:to>
      <xdr:col>3</xdr:col>
      <xdr:colOff>563980</xdr:colOff>
      <xdr:row>5</xdr:row>
      <xdr:rowOff>17545</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C000-000004000000}"/>
            </a:ext>
          </a:extLst>
        </xdr:cNvPr>
        <xdr:cNvSpPr/>
      </xdr:nvSpPr>
      <xdr:spPr>
        <a:xfrm>
          <a:off x="1679408" y="338388"/>
          <a:ext cx="1228223" cy="619124"/>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401053</xdr:colOff>
      <xdr:row>1</xdr:row>
      <xdr:rowOff>37599</xdr:rowOff>
    </xdr:from>
    <xdr:to>
      <xdr:col>9</xdr:col>
      <xdr:colOff>768588</xdr:colOff>
      <xdr:row>4</xdr:row>
      <xdr:rowOff>23449</xdr:rowOff>
    </xdr:to>
    <xdr:pic>
      <xdr:nvPicPr>
        <xdr:cNvPr id="5" name="Imagen 4">
          <a:extLst>
            <a:ext uri="{FF2B5EF4-FFF2-40B4-BE49-F238E27FC236}">
              <a16:creationId xmlns="" xmlns:a16="http://schemas.microsoft.com/office/drawing/2014/main" id="{00000000-0008-0000-C000-000005000000}"/>
            </a:ext>
          </a:extLst>
        </xdr:cNvPr>
        <xdr:cNvPicPr>
          <a:picLocks noChangeAspect="1"/>
        </xdr:cNvPicPr>
      </xdr:nvPicPr>
      <xdr:blipFill>
        <a:blip xmlns:r="http://schemas.openxmlformats.org/officeDocument/2006/relationships" r:embed="rId2"/>
        <a:stretch>
          <a:fillRect/>
        </a:stretch>
      </xdr:blipFill>
      <xdr:spPr>
        <a:xfrm>
          <a:off x="6567237" y="238125"/>
          <a:ext cx="1207238" cy="549831"/>
        </a:xfrm>
        <a:prstGeom prst="rect">
          <a:avLst/>
        </a:prstGeom>
      </xdr:spPr>
    </xdr:pic>
    <xdr:clientData/>
  </xdr:twoCellAnchor>
</xdr:wsDr>
</file>

<file path=xl/drawings/drawing19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18817" name="Object 1" hidden="1">
              <a:extLst>
                <a:ext uri="{63B3BB69-23CF-44E3-9099-C40C66FF867C}">
                  <a14:compatExt spid="_x0000_s418817"/>
                </a:ext>
              </a:extLst>
            </xdr:cNvPr>
            <xdr:cNvSpPr/>
          </xdr:nvSpPr>
          <xdr:spPr>
            <a:xfrm>
              <a:off x="0" y="0"/>
              <a:ext cx="0" cy="0"/>
            </a:xfrm>
            <a:prstGeom prst="rect">
              <a:avLst/>
            </a:prstGeom>
          </xdr:spPr>
        </xdr:sp>
        <xdr:clientData/>
      </xdr:twoCellAnchor>
    </mc:Choice>
    <mc:Fallback/>
  </mc:AlternateContent>
  <xdr:twoCellAnchor>
    <xdr:from>
      <xdr:col>2</xdr:col>
      <xdr:colOff>75197</xdr:colOff>
      <xdr:row>1</xdr:row>
      <xdr:rowOff>125329</xdr:rowOff>
    </xdr:from>
    <xdr:to>
      <xdr:col>3</xdr:col>
      <xdr:colOff>520365</xdr:colOff>
      <xdr:row>4</xdr:row>
      <xdr:rowOff>142875</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C100-000004000000}"/>
            </a:ext>
          </a:extLst>
        </xdr:cNvPr>
        <xdr:cNvSpPr/>
      </xdr:nvSpPr>
      <xdr:spPr>
        <a:xfrm>
          <a:off x="1817269" y="325855"/>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415192</xdr:colOff>
      <xdr:row>1</xdr:row>
      <xdr:rowOff>48846</xdr:rowOff>
    </xdr:from>
    <xdr:to>
      <xdr:col>9</xdr:col>
      <xdr:colOff>730988</xdr:colOff>
      <xdr:row>4</xdr:row>
      <xdr:rowOff>12524</xdr:rowOff>
    </xdr:to>
    <xdr:pic>
      <xdr:nvPicPr>
        <xdr:cNvPr id="5" name="Imagen 4">
          <a:extLst>
            <a:ext uri="{FF2B5EF4-FFF2-40B4-BE49-F238E27FC236}">
              <a16:creationId xmlns="" xmlns:a16="http://schemas.microsoft.com/office/drawing/2014/main" id="{00000000-0008-0000-C100-000005000000}"/>
            </a:ext>
          </a:extLst>
        </xdr:cNvPr>
        <xdr:cNvPicPr>
          <a:picLocks noChangeAspect="1"/>
        </xdr:cNvPicPr>
      </xdr:nvPicPr>
      <xdr:blipFill>
        <a:blip xmlns:r="http://schemas.openxmlformats.org/officeDocument/2006/relationships" r:embed="rId2"/>
        <a:stretch>
          <a:fillRect/>
        </a:stretch>
      </xdr:blipFill>
      <xdr:spPr>
        <a:xfrm>
          <a:off x="6533173" y="244231"/>
          <a:ext cx="1207238" cy="549831"/>
        </a:xfrm>
        <a:prstGeom prst="rect">
          <a:avLst/>
        </a:prstGeom>
      </xdr:spPr>
    </xdr:pic>
    <xdr:clientData/>
  </xdr:twoCellAnchor>
</xdr:wsDr>
</file>

<file path=xl/drawings/drawing19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19841" name="Object 1" hidden="1">
              <a:extLst>
                <a:ext uri="{63B3BB69-23CF-44E3-9099-C40C66FF867C}">
                  <a14:compatExt spid="_x0000_s419841"/>
                </a:ext>
              </a:extLst>
            </xdr:cNvPr>
            <xdr:cNvSpPr/>
          </xdr:nvSpPr>
          <xdr:spPr>
            <a:xfrm>
              <a:off x="0" y="0"/>
              <a:ext cx="0" cy="0"/>
            </a:xfrm>
            <a:prstGeom prst="rect">
              <a:avLst/>
            </a:prstGeom>
          </xdr:spPr>
        </xdr:sp>
        <xdr:clientData/>
      </xdr:twoCellAnchor>
    </mc:Choice>
    <mc:Fallback/>
  </mc:AlternateContent>
  <xdr:twoCellAnchor>
    <xdr:from>
      <xdr:col>2</xdr:col>
      <xdr:colOff>104671</xdr:colOff>
      <xdr:row>1</xdr:row>
      <xdr:rowOff>49481</xdr:rowOff>
    </xdr:from>
    <xdr:to>
      <xdr:col>3</xdr:col>
      <xdr:colOff>531915</xdr:colOff>
      <xdr:row>4</xdr:row>
      <xdr:rowOff>137641</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C200-000004000000}"/>
            </a:ext>
          </a:extLst>
        </xdr:cNvPr>
        <xdr:cNvSpPr/>
      </xdr:nvSpPr>
      <xdr:spPr>
        <a:xfrm>
          <a:off x="1675677" y="358734"/>
          <a:ext cx="1194193" cy="644816"/>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420584</xdr:colOff>
      <xdr:row>1</xdr:row>
      <xdr:rowOff>61851</xdr:rowOff>
    </xdr:from>
    <xdr:to>
      <xdr:col>9</xdr:col>
      <xdr:colOff>724802</xdr:colOff>
      <xdr:row>4</xdr:row>
      <xdr:rowOff>55026</xdr:rowOff>
    </xdr:to>
    <xdr:pic>
      <xdr:nvPicPr>
        <xdr:cNvPr id="5" name="Imagen 4">
          <a:extLst>
            <a:ext uri="{FF2B5EF4-FFF2-40B4-BE49-F238E27FC236}">
              <a16:creationId xmlns="" xmlns:a16="http://schemas.microsoft.com/office/drawing/2014/main" id="{00000000-0008-0000-C200-000005000000}"/>
            </a:ext>
          </a:extLst>
        </xdr:cNvPr>
        <xdr:cNvPicPr>
          <a:picLocks noChangeAspect="1"/>
        </xdr:cNvPicPr>
      </xdr:nvPicPr>
      <xdr:blipFill>
        <a:blip xmlns:r="http://schemas.openxmlformats.org/officeDocument/2006/relationships" r:embed="rId2"/>
        <a:stretch>
          <a:fillRect/>
        </a:stretch>
      </xdr:blipFill>
      <xdr:spPr>
        <a:xfrm>
          <a:off x="6593279" y="371104"/>
          <a:ext cx="1207238" cy="549831"/>
        </a:xfrm>
        <a:prstGeom prst="rect">
          <a:avLst/>
        </a:prstGeom>
      </xdr:spPr>
    </xdr:pic>
    <xdr:clientData/>
  </xdr:twoCellAnchor>
</xdr:wsDr>
</file>

<file path=xl/drawings/drawing19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20865" name="Object 1" hidden="1">
              <a:extLst>
                <a:ext uri="{63B3BB69-23CF-44E3-9099-C40C66FF867C}">
                  <a14:compatExt spid="_x0000_s420865"/>
                </a:ext>
              </a:extLst>
            </xdr:cNvPr>
            <xdr:cNvSpPr/>
          </xdr:nvSpPr>
          <xdr:spPr>
            <a:xfrm>
              <a:off x="0" y="0"/>
              <a:ext cx="0" cy="0"/>
            </a:xfrm>
            <a:prstGeom prst="rect">
              <a:avLst/>
            </a:prstGeom>
          </xdr:spPr>
        </xdr:sp>
        <xdr:clientData/>
      </xdr:twoCellAnchor>
    </mc:Choice>
    <mc:Fallback/>
  </mc:AlternateContent>
  <xdr:twoCellAnchor>
    <xdr:from>
      <xdr:col>2</xdr:col>
      <xdr:colOff>115137</xdr:colOff>
      <xdr:row>1</xdr:row>
      <xdr:rowOff>157005</xdr:rowOff>
    </xdr:from>
    <xdr:to>
      <xdr:col>3</xdr:col>
      <xdr:colOff>560719</xdr:colOff>
      <xdr:row>4</xdr:row>
      <xdr:rowOff>179509</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C300-000004000000}"/>
            </a:ext>
          </a:extLst>
        </xdr:cNvPr>
        <xdr:cNvSpPr/>
      </xdr:nvSpPr>
      <xdr:spPr>
        <a:xfrm>
          <a:off x="1863132" y="355879"/>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378559</xdr:colOff>
      <xdr:row>1</xdr:row>
      <xdr:rowOff>48846</xdr:rowOff>
    </xdr:from>
    <xdr:to>
      <xdr:col>9</xdr:col>
      <xdr:colOff>743201</xdr:colOff>
      <xdr:row>4</xdr:row>
      <xdr:rowOff>12524</xdr:rowOff>
    </xdr:to>
    <xdr:pic>
      <xdr:nvPicPr>
        <xdr:cNvPr id="5" name="Imagen 4">
          <a:extLst>
            <a:ext uri="{FF2B5EF4-FFF2-40B4-BE49-F238E27FC236}">
              <a16:creationId xmlns="" xmlns:a16="http://schemas.microsoft.com/office/drawing/2014/main" id="{00000000-0008-0000-C300-000005000000}"/>
            </a:ext>
          </a:extLst>
        </xdr:cNvPr>
        <xdr:cNvPicPr>
          <a:picLocks noChangeAspect="1"/>
        </xdr:cNvPicPr>
      </xdr:nvPicPr>
      <xdr:blipFill>
        <a:blip xmlns:r="http://schemas.openxmlformats.org/officeDocument/2006/relationships" r:embed="rId2"/>
        <a:stretch>
          <a:fillRect/>
        </a:stretch>
      </xdr:blipFill>
      <xdr:spPr>
        <a:xfrm>
          <a:off x="6496540" y="244231"/>
          <a:ext cx="1207238" cy="549831"/>
        </a:xfrm>
        <a:prstGeom prst="rect">
          <a:avLst/>
        </a:prstGeom>
      </xdr:spPr>
    </xdr:pic>
    <xdr:clientData/>
  </xdr:twoCellAnchor>
</xdr:wsDr>
</file>

<file path=xl/drawings/drawing19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23937" name="Object 1" hidden="1">
              <a:extLst>
                <a:ext uri="{63B3BB69-23CF-44E3-9099-C40C66FF867C}">
                  <a14:compatExt spid="_x0000_s423937"/>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24740</xdr:rowOff>
    </xdr:from>
    <xdr:to>
      <xdr:col>3</xdr:col>
      <xdr:colOff>508384</xdr:colOff>
      <xdr:row>4</xdr:row>
      <xdr:rowOff>158575</xdr:rowOff>
    </xdr:to>
    <xdr:sp macro="" textlink="">
      <xdr:nvSpPr>
        <xdr:cNvPr id="5" name="4 Rectángulo redondeado">
          <a:hlinkClick xmlns:r="http://schemas.openxmlformats.org/officeDocument/2006/relationships" r:id="rId1"/>
          <a:extLst>
            <a:ext uri="{FF2B5EF4-FFF2-40B4-BE49-F238E27FC236}">
              <a16:creationId xmlns="" xmlns:a16="http://schemas.microsoft.com/office/drawing/2014/main" id="{00000000-0008-0000-C400-000005000000}"/>
            </a:ext>
          </a:extLst>
        </xdr:cNvPr>
        <xdr:cNvSpPr/>
      </xdr:nvSpPr>
      <xdr:spPr>
        <a:xfrm>
          <a:off x="1633808" y="321623"/>
          <a:ext cx="1212531" cy="69049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420584</xdr:colOff>
      <xdr:row>1</xdr:row>
      <xdr:rowOff>49481</xdr:rowOff>
    </xdr:from>
    <xdr:to>
      <xdr:col>9</xdr:col>
      <xdr:colOff>786653</xdr:colOff>
      <xdr:row>4</xdr:row>
      <xdr:rowOff>42656</xdr:rowOff>
    </xdr:to>
    <xdr:pic>
      <xdr:nvPicPr>
        <xdr:cNvPr id="6" name="Imagen 5">
          <a:extLst>
            <a:ext uri="{FF2B5EF4-FFF2-40B4-BE49-F238E27FC236}">
              <a16:creationId xmlns="" xmlns:a16="http://schemas.microsoft.com/office/drawing/2014/main" id="{00000000-0008-0000-C400-000006000000}"/>
            </a:ext>
          </a:extLst>
        </xdr:cNvPr>
        <xdr:cNvPicPr>
          <a:picLocks noChangeAspect="1"/>
        </xdr:cNvPicPr>
      </xdr:nvPicPr>
      <xdr:blipFill>
        <a:blip xmlns:r="http://schemas.openxmlformats.org/officeDocument/2006/relationships" r:embed="rId2"/>
        <a:stretch>
          <a:fillRect/>
        </a:stretch>
      </xdr:blipFill>
      <xdr:spPr>
        <a:xfrm>
          <a:off x="6605649" y="346364"/>
          <a:ext cx="1207238" cy="549831"/>
        </a:xfrm>
        <a:prstGeom prst="rect">
          <a:avLst/>
        </a:prstGeom>
      </xdr:spPr>
    </xdr:pic>
    <xdr:clientData/>
  </xdr:twoCellAnchor>
</xdr:wsDr>
</file>

<file path=xl/drawings/drawing19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25985" name="Object 1" hidden="1">
              <a:extLst>
                <a:ext uri="{63B3BB69-23CF-44E3-9099-C40C66FF867C}">
                  <a14:compatExt spid="_x0000_s425985"/>
                </a:ext>
              </a:extLst>
            </xdr:cNvPr>
            <xdr:cNvSpPr/>
          </xdr:nvSpPr>
          <xdr:spPr>
            <a:xfrm>
              <a:off x="0" y="0"/>
              <a:ext cx="0" cy="0"/>
            </a:xfrm>
            <a:prstGeom prst="rect">
              <a:avLst/>
            </a:prstGeom>
          </xdr:spPr>
        </xdr:sp>
        <xdr:clientData/>
      </xdr:twoCellAnchor>
    </mc:Choice>
    <mc:Fallback/>
  </mc:AlternateContent>
  <xdr:twoCellAnchor>
    <xdr:from>
      <xdr:col>2</xdr:col>
      <xdr:colOff>83737</xdr:colOff>
      <xdr:row>1</xdr:row>
      <xdr:rowOff>136072</xdr:rowOff>
    </xdr:from>
    <xdr:to>
      <xdr:col>3</xdr:col>
      <xdr:colOff>507176</xdr:colOff>
      <xdr:row>5</xdr:row>
      <xdr:rowOff>32971</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C500-000004000000}"/>
            </a:ext>
          </a:extLst>
        </xdr:cNvPr>
        <xdr:cNvSpPr/>
      </xdr:nvSpPr>
      <xdr:spPr>
        <a:xfrm>
          <a:off x="1654743" y="445325"/>
          <a:ext cx="1190388" cy="639107"/>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408214</xdr:colOff>
      <xdr:row>1</xdr:row>
      <xdr:rowOff>61850</xdr:rowOff>
    </xdr:from>
    <xdr:to>
      <xdr:col>9</xdr:col>
      <xdr:colOff>774283</xdr:colOff>
      <xdr:row>4</xdr:row>
      <xdr:rowOff>55025</xdr:rowOff>
    </xdr:to>
    <xdr:pic>
      <xdr:nvPicPr>
        <xdr:cNvPr id="5" name="Imagen 4">
          <a:extLst>
            <a:ext uri="{FF2B5EF4-FFF2-40B4-BE49-F238E27FC236}">
              <a16:creationId xmlns="" xmlns:a16="http://schemas.microsoft.com/office/drawing/2014/main" id="{00000000-0008-0000-C500-000005000000}"/>
            </a:ext>
          </a:extLst>
        </xdr:cNvPr>
        <xdr:cNvPicPr>
          <a:picLocks noChangeAspect="1"/>
        </xdr:cNvPicPr>
      </xdr:nvPicPr>
      <xdr:blipFill>
        <a:blip xmlns:r="http://schemas.openxmlformats.org/officeDocument/2006/relationships" r:embed="rId2"/>
        <a:stretch>
          <a:fillRect/>
        </a:stretch>
      </xdr:blipFill>
      <xdr:spPr>
        <a:xfrm>
          <a:off x="6580909" y="371103"/>
          <a:ext cx="1207238" cy="549831"/>
        </a:xfrm>
        <a:prstGeom prst="rect">
          <a:avLst/>
        </a:prstGeom>
      </xdr:spPr>
    </xdr:pic>
    <xdr:clientData/>
  </xdr:twoCellAnchor>
</xdr:wsDr>
</file>

<file path=xl/drawings/drawing19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27009" name="Object 1" hidden="1">
              <a:extLst>
                <a:ext uri="{63B3BB69-23CF-44E3-9099-C40C66FF867C}">
                  <a14:compatExt spid="_x0000_s427009"/>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148442</xdr:rowOff>
    </xdr:from>
    <xdr:to>
      <xdr:col>3</xdr:col>
      <xdr:colOff>470064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C600-000004000000}"/>
            </a:ext>
          </a:extLst>
        </xdr:cNvPr>
        <xdr:cNvSpPr/>
      </xdr:nvSpPr>
      <xdr:spPr>
        <a:xfrm>
          <a:off x="1633808" y="457695"/>
          <a:ext cx="1174211" cy="605803"/>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408215</xdr:colOff>
      <xdr:row>1</xdr:row>
      <xdr:rowOff>61851</xdr:rowOff>
    </xdr:from>
    <xdr:to>
      <xdr:col>9</xdr:col>
      <xdr:colOff>761914</xdr:colOff>
      <xdr:row>4</xdr:row>
      <xdr:rowOff>55026</xdr:rowOff>
    </xdr:to>
    <xdr:pic>
      <xdr:nvPicPr>
        <xdr:cNvPr id="5" name="Imagen 4">
          <a:extLst>
            <a:ext uri="{FF2B5EF4-FFF2-40B4-BE49-F238E27FC236}">
              <a16:creationId xmlns="" xmlns:a16="http://schemas.microsoft.com/office/drawing/2014/main" id="{00000000-0008-0000-C600-000005000000}"/>
            </a:ext>
          </a:extLst>
        </xdr:cNvPr>
        <xdr:cNvPicPr>
          <a:picLocks noChangeAspect="1"/>
        </xdr:cNvPicPr>
      </xdr:nvPicPr>
      <xdr:blipFill>
        <a:blip xmlns:r="http://schemas.openxmlformats.org/officeDocument/2006/relationships" r:embed="rId2"/>
        <a:stretch>
          <a:fillRect/>
        </a:stretch>
      </xdr:blipFill>
      <xdr:spPr>
        <a:xfrm>
          <a:off x="6618020" y="371104"/>
          <a:ext cx="1207238" cy="549831"/>
        </a:xfrm>
        <a:prstGeom prst="rect">
          <a:avLst/>
        </a:prstGeom>
      </xdr:spPr>
    </xdr:pic>
    <xdr:clientData/>
  </xdr:twoCellAnchor>
</xdr:wsDr>
</file>

<file path=xl/drawings/drawing20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28033" name="Object 1" hidden="1">
              <a:extLst>
                <a:ext uri="{63B3BB69-23CF-44E3-9099-C40C66FF867C}">
                  <a14:compatExt spid="_x0000_s428033"/>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150396</xdr:rowOff>
    </xdr:from>
    <xdr:to>
      <xdr:col>3</xdr:col>
      <xdr:colOff>508384</xdr:colOff>
      <xdr:row>5</xdr:row>
      <xdr:rowOff>12038</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C700-000004000000}"/>
            </a:ext>
          </a:extLst>
        </xdr:cNvPr>
        <xdr:cNvSpPr/>
      </xdr:nvSpPr>
      <xdr:spPr>
        <a:xfrm>
          <a:off x="1641947" y="451185"/>
          <a:ext cx="1210088" cy="613616"/>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413586</xdr:colOff>
      <xdr:row>1</xdr:row>
      <xdr:rowOff>50132</xdr:rowOff>
    </xdr:from>
    <xdr:to>
      <xdr:col>9</xdr:col>
      <xdr:colOff>768587</xdr:colOff>
      <xdr:row>4</xdr:row>
      <xdr:rowOff>35982</xdr:rowOff>
    </xdr:to>
    <xdr:pic>
      <xdr:nvPicPr>
        <xdr:cNvPr id="5" name="Imagen 4">
          <a:extLst>
            <a:ext uri="{FF2B5EF4-FFF2-40B4-BE49-F238E27FC236}">
              <a16:creationId xmlns="" xmlns:a16="http://schemas.microsoft.com/office/drawing/2014/main" id="{00000000-0008-0000-C700-000005000000}"/>
            </a:ext>
          </a:extLst>
        </xdr:cNvPr>
        <xdr:cNvPicPr>
          <a:picLocks noChangeAspect="1"/>
        </xdr:cNvPicPr>
      </xdr:nvPicPr>
      <xdr:blipFill>
        <a:blip xmlns:r="http://schemas.openxmlformats.org/officeDocument/2006/relationships" r:embed="rId2"/>
        <a:stretch>
          <a:fillRect/>
        </a:stretch>
      </xdr:blipFill>
      <xdr:spPr>
        <a:xfrm>
          <a:off x="6579770" y="350921"/>
          <a:ext cx="1207238" cy="549831"/>
        </a:xfrm>
        <a:prstGeom prst="rect">
          <a:avLst/>
        </a:prstGeom>
      </xdr:spPr>
    </xdr:pic>
    <xdr:clientData/>
  </xdr:twoCellAnchor>
</xdr:wsDr>
</file>

<file path=xl/drawings/drawing20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30081" name="Object 1" hidden="1">
              <a:extLst>
                <a:ext uri="{63B3BB69-23CF-44E3-9099-C40C66FF867C}">
                  <a14:compatExt spid="_x0000_s430081"/>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148442</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C800-000004000000}"/>
            </a:ext>
          </a:extLst>
        </xdr:cNvPr>
        <xdr:cNvSpPr/>
      </xdr:nvSpPr>
      <xdr:spPr>
        <a:xfrm>
          <a:off x="1633808" y="470065"/>
          <a:ext cx="1212531" cy="605803"/>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395844</xdr:colOff>
      <xdr:row>1</xdr:row>
      <xdr:rowOff>49481</xdr:rowOff>
    </xdr:from>
    <xdr:to>
      <xdr:col>9</xdr:col>
      <xdr:colOff>823764</xdr:colOff>
      <xdr:row>4</xdr:row>
      <xdr:rowOff>42656</xdr:rowOff>
    </xdr:to>
    <xdr:pic>
      <xdr:nvPicPr>
        <xdr:cNvPr id="5" name="Imagen 4">
          <a:extLst>
            <a:ext uri="{FF2B5EF4-FFF2-40B4-BE49-F238E27FC236}">
              <a16:creationId xmlns="" xmlns:a16="http://schemas.microsoft.com/office/drawing/2014/main" id="{00000000-0008-0000-C800-000005000000}"/>
            </a:ext>
          </a:extLst>
        </xdr:cNvPr>
        <xdr:cNvPicPr>
          <a:picLocks noChangeAspect="1"/>
        </xdr:cNvPicPr>
      </xdr:nvPicPr>
      <xdr:blipFill>
        <a:blip xmlns:r="http://schemas.openxmlformats.org/officeDocument/2006/relationships" r:embed="rId2"/>
        <a:stretch>
          <a:fillRect/>
        </a:stretch>
      </xdr:blipFill>
      <xdr:spPr>
        <a:xfrm>
          <a:off x="6568539" y="371104"/>
          <a:ext cx="1207238" cy="549831"/>
        </a:xfrm>
        <a:prstGeom prst="rect">
          <a:avLst/>
        </a:prstGeom>
      </xdr:spPr>
    </xdr:pic>
    <xdr:clientData/>
  </xdr:twoCellAnchor>
</xdr:wsDr>
</file>

<file path=xl/drawings/drawing20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31105" name="Object 1" hidden="1">
              <a:extLst>
                <a:ext uri="{63B3BB69-23CF-44E3-9099-C40C66FF867C}">
                  <a14:compatExt spid="_x0000_s431105"/>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C900-000004000000}"/>
            </a:ext>
          </a:extLst>
        </xdr:cNvPr>
        <xdr:cNvSpPr/>
      </xdr:nvSpPr>
      <xdr:spPr>
        <a:xfrm>
          <a:off x="1805877" y="388431"/>
          <a:ext cx="1207582" cy="62373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406400</xdr:colOff>
      <xdr:row>1</xdr:row>
      <xdr:rowOff>50800</xdr:rowOff>
    </xdr:from>
    <xdr:to>
      <xdr:col>9</xdr:col>
      <xdr:colOff>762738</xdr:colOff>
      <xdr:row>4</xdr:row>
      <xdr:rowOff>29131</xdr:rowOff>
    </xdr:to>
    <xdr:pic>
      <xdr:nvPicPr>
        <xdr:cNvPr id="5" name="Imagen 4">
          <a:extLst>
            <a:ext uri="{FF2B5EF4-FFF2-40B4-BE49-F238E27FC236}">
              <a16:creationId xmlns="" xmlns:a16="http://schemas.microsoft.com/office/drawing/2014/main" id="{00000000-0008-0000-C900-000005000000}"/>
            </a:ext>
          </a:extLst>
        </xdr:cNvPr>
        <xdr:cNvPicPr>
          <a:picLocks noChangeAspect="1"/>
        </xdr:cNvPicPr>
      </xdr:nvPicPr>
      <xdr:blipFill>
        <a:blip xmlns:r="http://schemas.openxmlformats.org/officeDocument/2006/relationships" r:embed="rId2"/>
        <a:stretch>
          <a:fillRect/>
        </a:stretch>
      </xdr:blipFill>
      <xdr:spPr>
        <a:xfrm>
          <a:off x="6565900" y="381000"/>
          <a:ext cx="1207238" cy="549831"/>
        </a:xfrm>
        <a:prstGeom prst="rect">
          <a:avLst/>
        </a:prstGeom>
      </xdr:spPr>
    </xdr:pic>
    <xdr:clientData/>
  </xdr:twoCellAnchor>
</xdr:wsDr>
</file>

<file path=xl/drawings/drawing20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33153" name="Object 1" hidden="1">
              <a:extLst>
                <a:ext uri="{63B3BB69-23CF-44E3-9099-C40C66FF867C}">
                  <a14:compatExt spid="_x0000_s433153"/>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150396</xdr:rowOff>
    </xdr:from>
    <xdr:to>
      <xdr:col>3</xdr:col>
      <xdr:colOff>508384</xdr:colOff>
      <xdr:row>5</xdr:row>
      <xdr:rowOff>12038</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CA00-000004000000}"/>
            </a:ext>
          </a:extLst>
        </xdr:cNvPr>
        <xdr:cNvSpPr/>
      </xdr:nvSpPr>
      <xdr:spPr>
        <a:xfrm>
          <a:off x="1641947" y="476251"/>
          <a:ext cx="1210088" cy="613616"/>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413586</xdr:colOff>
      <xdr:row>1</xdr:row>
      <xdr:rowOff>50132</xdr:rowOff>
    </xdr:from>
    <xdr:to>
      <xdr:col>9</xdr:col>
      <xdr:colOff>781120</xdr:colOff>
      <xdr:row>4</xdr:row>
      <xdr:rowOff>35982</xdr:rowOff>
    </xdr:to>
    <xdr:pic>
      <xdr:nvPicPr>
        <xdr:cNvPr id="5" name="Imagen 4">
          <a:extLst>
            <a:ext uri="{FF2B5EF4-FFF2-40B4-BE49-F238E27FC236}">
              <a16:creationId xmlns="" xmlns:a16="http://schemas.microsoft.com/office/drawing/2014/main" id="{00000000-0008-0000-CA00-000005000000}"/>
            </a:ext>
          </a:extLst>
        </xdr:cNvPr>
        <xdr:cNvPicPr>
          <a:picLocks noChangeAspect="1"/>
        </xdr:cNvPicPr>
      </xdr:nvPicPr>
      <xdr:blipFill>
        <a:blip xmlns:r="http://schemas.openxmlformats.org/officeDocument/2006/relationships" r:embed="rId2"/>
        <a:stretch>
          <a:fillRect/>
        </a:stretch>
      </xdr:blipFill>
      <xdr:spPr>
        <a:xfrm>
          <a:off x="6579770" y="375987"/>
          <a:ext cx="1207238" cy="549831"/>
        </a:xfrm>
        <a:prstGeom prst="rect">
          <a:avLst/>
        </a:prstGeom>
      </xdr:spPr>
    </xdr:pic>
    <xdr:clientData/>
  </xdr:twoCellAnchor>
</xdr:wsDr>
</file>

<file path=xl/drawings/drawing20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34177" name="Object 1" hidden="1">
              <a:extLst>
                <a:ext uri="{63B3BB69-23CF-44E3-9099-C40C66FF867C}">
                  <a14:compatExt spid="_x0000_s434177"/>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148442</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CB00-000004000000}"/>
            </a:ext>
          </a:extLst>
        </xdr:cNvPr>
        <xdr:cNvSpPr/>
      </xdr:nvSpPr>
      <xdr:spPr>
        <a:xfrm>
          <a:off x="1633808" y="457695"/>
          <a:ext cx="1212531" cy="605803"/>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383474</xdr:colOff>
      <xdr:row>1</xdr:row>
      <xdr:rowOff>49481</xdr:rowOff>
    </xdr:from>
    <xdr:to>
      <xdr:col>9</xdr:col>
      <xdr:colOff>811394</xdr:colOff>
      <xdr:row>4</xdr:row>
      <xdr:rowOff>42656</xdr:rowOff>
    </xdr:to>
    <xdr:pic>
      <xdr:nvPicPr>
        <xdr:cNvPr id="5" name="Imagen 4">
          <a:extLst>
            <a:ext uri="{FF2B5EF4-FFF2-40B4-BE49-F238E27FC236}">
              <a16:creationId xmlns="" xmlns:a16="http://schemas.microsoft.com/office/drawing/2014/main" id="{00000000-0008-0000-CB00-000005000000}"/>
            </a:ext>
          </a:extLst>
        </xdr:cNvPr>
        <xdr:cNvPicPr>
          <a:picLocks noChangeAspect="1"/>
        </xdr:cNvPicPr>
      </xdr:nvPicPr>
      <xdr:blipFill>
        <a:blip xmlns:r="http://schemas.openxmlformats.org/officeDocument/2006/relationships" r:embed="rId2"/>
        <a:stretch>
          <a:fillRect/>
        </a:stretch>
      </xdr:blipFill>
      <xdr:spPr>
        <a:xfrm>
          <a:off x="6556169" y="358734"/>
          <a:ext cx="1207238" cy="549831"/>
        </a:xfrm>
        <a:prstGeom prst="rect">
          <a:avLst/>
        </a:prstGeom>
      </xdr:spPr>
    </xdr:pic>
    <xdr:clientData/>
  </xdr:twoCellAnchor>
</xdr:wsDr>
</file>

<file path=xl/drawings/drawing20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35201" name="Object 1" hidden="1">
              <a:extLst>
                <a:ext uri="{63B3BB69-23CF-44E3-9099-C40C66FF867C}">
                  <a14:compatExt spid="_x0000_s435201"/>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123702</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CC00-000004000000}"/>
            </a:ext>
          </a:extLst>
        </xdr:cNvPr>
        <xdr:cNvSpPr/>
      </xdr:nvSpPr>
      <xdr:spPr>
        <a:xfrm>
          <a:off x="1621438" y="445325"/>
          <a:ext cx="1212530" cy="630543"/>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395844</xdr:colOff>
      <xdr:row>1</xdr:row>
      <xdr:rowOff>49481</xdr:rowOff>
    </xdr:from>
    <xdr:to>
      <xdr:col>9</xdr:col>
      <xdr:colOff>823764</xdr:colOff>
      <xdr:row>4</xdr:row>
      <xdr:rowOff>42656</xdr:rowOff>
    </xdr:to>
    <xdr:pic>
      <xdr:nvPicPr>
        <xdr:cNvPr id="5" name="Imagen 4">
          <a:extLst>
            <a:ext uri="{FF2B5EF4-FFF2-40B4-BE49-F238E27FC236}">
              <a16:creationId xmlns="" xmlns:a16="http://schemas.microsoft.com/office/drawing/2014/main" id="{00000000-0008-0000-CC00-000005000000}"/>
            </a:ext>
          </a:extLst>
        </xdr:cNvPr>
        <xdr:cNvPicPr>
          <a:picLocks noChangeAspect="1"/>
        </xdr:cNvPicPr>
      </xdr:nvPicPr>
      <xdr:blipFill>
        <a:blip xmlns:r="http://schemas.openxmlformats.org/officeDocument/2006/relationships" r:embed="rId2"/>
        <a:stretch>
          <a:fillRect/>
        </a:stretch>
      </xdr:blipFill>
      <xdr:spPr>
        <a:xfrm>
          <a:off x="6556169" y="371104"/>
          <a:ext cx="1207238" cy="549831"/>
        </a:xfrm>
        <a:prstGeom prst="rect">
          <a:avLst/>
        </a:prstGeom>
      </xdr:spPr>
    </xdr:pic>
    <xdr:clientData/>
  </xdr:twoCellAnchor>
</xdr:wsDr>
</file>

<file path=xl/drawings/drawing20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36225" name="Object 1" hidden="1">
              <a:extLst>
                <a:ext uri="{63B3BB69-23CF-44E3-9099-C40C66FF867C}">
                  <a14:compatExt spid="_x0000_s436225"/>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148442</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CD00-000004000000}"/>
            </a:ext>
          </a:extLst>
        </xdr:cNvPr>
        <xdr:cNvSpPr/>
      </xdr:nvSpPr>
      <xdr:spPr>
        <a:xfrm>
          <a:off x="1621438" y="470065"/>
          <a:ext cx="1212530" cy="605803"/>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395844</xdr:colOff>
      <xdr:row>1</xdr:row>
      <xdr:rowOff>37110</xdr:rowOff>
    </xdr:from>
    <xdr:to>
      <xdr:col>9</xdr:col>
      <xdr:colOff>823764</xdr:colOff>
      <xdr:row>4</xdr:row>
      <xdr:rowOff>30285</xdr:rowOff>
    </xdr:to>
    <xdr:pic>
      <xdr:nvPicPr>
        <xdr:cNvPr id="5" name="Imagen 4">
          <a:extLst>
            <a:ext uri="{FF2B5EF4-FFF2-40B4-BE49-F238E27FC236}">
              <a16:creationId xmlns="" xmlns:a16="http://schemas.microsoft.com/office/drawing/2014/main" id="{00000000-0008-0000-CD00-000005000000}"/>
            </a:ext>
          </a:extLst>
        </xdr:cNvPr>
        <xdr:cNvPicPr>
          <a:picLocks noChangeAspect="1"/>
        </xdr:cNvPicPr>
      </xdr:nvPicPr>
      <xdr:blipFill>
        <a:blip xmlns:r="http://schemas.openxmlformats.org/officeDocument/2006/relationships" r:embed="rId2"/>
        <a:stretch>
          <a:fillRect/>
        </a:stretch>
      </xdr:blipFill>
      <xdr:spPr>
        <a:xfrm>
          <a:off x="6556169" y="358733"/>
          <a:ext cx="1207238" cy="549831"/>
        </a:xfrm>
        <a:prstGeom prst="rect">
          <a:avLst/>
        </a:prstGeom>
      </xdr:spPr>
    </xdr:pic>
    <xdr:clientData/>
  </xdr:twoCellAnchor>
</xdr:wsDr>
</file>

<file path=xl/drawings/drawing20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39297" name="Object 1" hidden="1">
              <a:extLst>
                <a:ext uri="{63B3BB69-23CF-44E3-9099-C40C66FF867C}">
                  <a14:compatExt spid="_x0000_s439297"/>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162928</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CE00-000004000000}"/>
            </a:ext>
          </a:extLst>
        </xdr:cNvPr>
        <xdr:cNvSpPr/>
      </xdr:nvSpPr>
      <xdr:spPr>
        <a:xfrm>
          <a:off x="1629414" y="476250"/>
          <a:ext cx="1210088" cy="601083"/>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401053</xdr:colOff>
      <xdr:row>1</xdr:row>
      <xdr:rowOff>50132</xdr:rowOff>
    </xdr:from>
    <xdr:to>
      <xdr:col>9</xdr:col>
      <xdr:colOff>756054</xdr:colOff>
      <xdr:row>4</xdr:row>
      <xdr:rowOff>35982</xdr:rowOff>
    </xdr:to>
    <xdr:pic>
      <xdr:nvPicPr>
        <xdr:cNvPr id="5" name="Imagen 4">
          <a:extLst>
            <a:ext uri="{FF2B5EF4-FFF2-40B4-BE49-F238E27FC236}">
              <a16:creationId xmlns="" xmlns:a16="http://schemas.microsoft.com/office/drawing/2014/main" id="{00000000-0008-0000-CE00-000005000000}"/>
            </a:ext>
          </a:extLst>
        </xdr:cNvPr>
        <xdr:cNvPicPr>
          <a:picLocks noChangeAspect="1"/>
        </xdr:cNvPicPr>
      </xdr:nvPicPr>
      <xdr:blipFill>
        <a:blip xmlns:r="http://schemas.openxmlformats.org/officeDocument/2006/relationships" r:embed="rId2"/>
        <a:stretch>
          <a:fillRect/>
        </a:stretch>
      </xdr:blipFill>
      <xdr:spPr>
        <a:xfrm>
          <a:off x="6554704" y="363454"/>
          <a:ext cx="1207238" cy="549831"/>
        </a:xfrm>
        <a:prstGeom prst="rect">
          <a:avLst/>
        </a:prstGeom>
      </xdr:spPr>
    </xdr:pic>
    <xdr:clientData/>
  </xdr:twoCellAnchor>
</xdr:wsDr>
</file>

<file path=xl/drawings/drawing20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40321" name="Object 1" hidden="1">
              <a:extLst>
                <a:ext uri="{63B3BB69-23CF-44E3-9099-C40C66FF867C}">
                  <a14:compatExt spid="_x0000_s440321"/>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74221</xdr:rowOff>
    </xdr:from>
    <xdr:to>
      <xdr:col>3</xdr:col>
      <xdr:colOff>508384</xdr:colOff>
      <xdr:row>4</xdr:row>
      <xdr:rowOff>158575</xdr:rowOff>
    </xdr:to>
    <xdr:sp macro="" textlink="">
      <xdr:nvSpPr>
        <xdr:cNvPr id="4" name="4 Rectángulo redondeado">
          <a:hlinkClick xmlns:r="http://schemas.openxmlformats.org/officeDocument/2006/relationships" r:id="rId1"/>
          <a:extLst>
            <a:ext uri="{FF2B5EF4-FFF2-40B4-BE49-F238E27FC236}">
              <a16:creationId xmlns="" xmlns:a16="http://schemas.microsoft.com/office/drawing/2014/main" id="{00000000-0008-0000-CF00-000004000000}"/>
            </a:ext>
          </a:extLst>
        </xdr:cNvPr>
        <xdr:cNvSpPr/>
      </xdr:nvSpPr>
      <xdr:spPr>
        <a:xfrm>
          <a:off x="1633808" y="383474"/>
          <a:ext cx="1212531" cy="641010"/>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383474</xdr:colOff>
      <xdr:row>1</xdr:row>
      <xdr:rowOff>49481</xdr:rowOff>
    </xdr:from>
    <xdr:to>
      <xdr:col>9</xdr:col>
      <xdr:colOff>749543</xdr:colOff>
      <xdr:row>4</xdr:row>
      <xdr:rowOff>42656</xdr:rowOff>
    </xdr:to>
    <xdr:pic>
      <xdr:nvPicPr>
        <xdr:cNvPr id="5" name="Imagen 4">
          <a:extLst>
            <a:ext uri="{FF2B5EF4-FFF2-40B4-BE49-F238E27FC236}">
              <a16:creationId xmlns="" xmlns:a16="http://schemas.microsoft.com/office/drawing/2014/main" id="{00000000-0008-0000-CF00-000005000000}"/>
            </a:ext>
          </a:extLst>
        </xdr:cNvPr>
        <xdr:cNvPicPr>
          <a:picLocks noChangeAspect="1"/>
        </xdr:cNvPicPr>
      </xdr:nvPicPr>
      <xdr:blipFill>
        <a:blip xmlns:r="http://schemas.openxmlformats.org/officeDocument/2006/relationships" r:embed="rId2"/>
        <a:stretch>
          <a:fillRect/>
        </a:stretch>
      </xdr:blipFill>
      <xdr:spPr>
        <a:xfrm>
          <a:off x="6556169" y="358734"/>
          <a:ext cx="1207238" cy="549831"/>
        </a:xfrm>
        <a:prstGeom prst="rect">
          <a:avLst/>
        </a:prstGeom>
      </xdr:spPr>
    </xdr:pic>
    <xdr:clientData/>
  </xdr:twoCellAnchor>
</xdr:wsDr>
</file>

<file path=xl/drawings/drawing20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41345" name="Object 1" hidden="1">
              <a:extLst>
                <a:ext uri="{63B3BB69-23CF-44E3-9099-C40C66FF867C}">
                  <a14:compatExt spid="_x0000_s441345"/>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98961</xdr:rowOff>
    </xdr:from>
    <xdr:to>
      <xdr:col>3</xdr:col>
      <xdr:colOff>508384</xdr:colOff>
      <xdr:row>4</xdr:row>
      <xdr:rowOff>158575</xdr:rowOff>
    </xdr:to>
    <xdr:sp macro="" textlink="">
      <xdr:nvSpPr>
        <xdr:cNvPr id="4" name="4 Rectángulo redondeado">
          <a:hlinkClick xmlns:r="http://schemas.openxmlformats.org/officeDocument/2006/relationships" r:id="rId1"/>
          <a:extLst>
            <a:ext uri="{FF2B5EF4-FFF2-40B4-BE49-F238E27FC236}">
              <a16:creationId xmlns="" xmlns:a16="http://schemas.microsoft.com/office/drawing/2014/main" id="{00000000-0008-0000-D000-000004000000}"/>
            </a:ext>
          </a:extLst>
        </xdr:cNvPr>
        <xdr:cNvSpPr/>
      </xdr:nvSpPr>
      <xdr:spPr>
        <a:xfrm>
          <a:off x="1646179" y="395844"/>
          <a:ext cx="1212530" cy="616270"/>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408214</xdr:colOff>
      <xdr:row>1</xdr:row>
      <xdr:rowOff>37110</xdr:rowOff>
    </xdr:from>
    <xdr:to>
      <xdr:col>9</xdr:col>
      <xdr:colOff>774284</xdr:colOff>
      <xdr:row>4</xdr:row>
      <xdr:rowOff>30285</xdr:rowOff>
    </xdr:to>
    <xdr:pic>
      <xdr:nvPicPr>
        <xdr:cNvPr id="5" name="Imagen 4">
          <a:extLst>
            <a:ext uri="{FF2B5EF4-FFF2-40B4-BE49-F238E27FC236}">
              <a16:creationId xmlns="" xmlns:a16="http://schemas.microsoft.com/office/drawing/2014/main" id="{00000000-0008-0000-D000-000005000000}"/>
            </a:ext>
          </a:extLst>
        </xdr:cNvPr>
        <xdr:cNvPicPr>
          <a:picLocks noChangeAspect="1"/>
        </xdr:cNvPicPr>
      </xdr:nvPicPr>
      <xdr:blipFill>
        <a:blip xmlns:r="http://schemas.openxmlformats.org/officeDocument/2006/relationships" r:embed="rId2"/>
        <a:stretch>
          <a:fillRect/>
        </a:stretch>
      </xdr:blipFill>
      <xdr:spPr>
        <a:xfrm>
          <a:off x="6593279" y="333993"/>
          <a:ext cx="1207238" cy="549831"/>
        </a:xfrm>
        <a:prstGeom prst="rect">
          <a:avLst/>
        </a:prstGeom>
      </xdr:spPr>
    </xdr:pic>
    <xdr:clientData/>
  </xdr:twoCellAnchor>
</xdr:wsDr>
</file>

<file path=xl/drawings/drawing2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42369" name="Object 1" hidden="1">
              <a:extLst>
                <a:ext uri="{63B3BB69-23CF-44E3-9099-C40C66FF867C}">
                  <a14:compatExt spid="_x0000_s442369"/>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86591</xdr:rowOff>
    </xdr:from>
    <xdr:to>
      <xdr:col>3</xdr:col>
      <xdr:colOff>508384</xdr:colOff>
      <xdr:row>4</xdr:row>
      <xdr:rowOff>158575</xdr:rowOff>
    </xdr:to>
    <xdr:sp macro="" textlink="">
      <xdr:nvSpPr>
        <xdr:cNvPr id="4" name="4 Rectángulo redondeado">
          <a:hlinkClick xmlns:r="http://schemas.openxmlformats.org/officeDocument/2006/relationships" r:id="rId1"/>
          <a:extLst>
            <a:ext uri="{FF2B5EF4-FFF2-40B4-BE49-F238E27FC236}">
              <a16:creationId xmlns="" xmlns:a16="http://schemas.microsoft.com/office/drawing/2014/main" id="{00000000-0008-0000-D100-000004000000}"/>
            </a:ext>
          </a:extLst>
        </xdr:cNvPr>
        <xdr:cNvSpPr/>
      </xdr:nvSpPr>
      <xdr:spPr>
        <a:xfrm>
          <a:off x="1646179" y="395844"/>
          <a:ext cx="1212530" cy="628640"/>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371104</xdr:colOff>
      <xdr:row>1</xdr:row>
      <xdr:rowOff>49481</xdr:rowOff>
    </xdr:from>
    <xdr:to>
      <xdr:col>9</xdr:col>
      <xdr:colOff>675323</xdr:colOff>
      <xdr:row>4</xdr:row>
      <xdr:rowOff>42656</xdr:rowOff>
    </xdr:to>
    <xdr:pic>
      <xdr:nvPicPr>
        <xdr:cNvPr id="5" name="Imagen 4">
          <a:extLst>
            <a:ext uri="{FF2B5EF4-FFF2-40B4-BE49-F238E27FC236}">
              <a16:creationId xmlns="" xmlns:a16="http://schemas.microsoft.com/office/drawing/2014/main" id="{00000000-0008-0000-D100-000005000000}"/>
            </a:ext>
          </a:extLst>
        </xdr:cNvPr>
        <xdr:cNvPicPr>
          <a:picLocks noChangeAspect="1"/>
        </xdr:cNvPicPr>
      </xdr:nvPicPr>
      <xdr:blipFill>
        <a:blip xmlns:r="http://schemas.openxmlformats.org/officeDocument/2006/relationships" r:embed="rId2"/>
        <a:stretch>
          <a:fillRect/>
        </a:stretch>
      </xdr:blipFill>
      <xdr:spPr>
        <a:xfrm>
          <a:off x="6556169" y="358734"/>
          <a:ext cx="1207238" cy="549831"/>
        </a:xfrm>
        <a:prstGeom prst="rect">
          <a:avLst/>
        </a:prstGeom>
      </xdr:spPr>
    </xdr:pic>
    <xdr:clientData/>
  </xdr:twoCellAnchor>
</xdr:wsDr>
</file>

<file path=xl/drawings/drawing2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43393" name="Object 1" hidden="1">
              <a:extLst>
                <a:ext uri="{63B3BB69-23CF-44E3-9099-C40C66FF867C}">
                  <a14:compatExt spid="_x0000_s443393"/>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136071</xdr:rowOff>
    </xdr:from>
    <xdr:to>
      <xdr:col>3</xdr:col>
      <xdr:colOff>508384</xdr:colOff>
      <xdr:row>4</xdr:row>
      <xdr:rowOff>158575</xdr:rowOff>
    </xdr:to>
    <xdr:sp macro="" textlink="">
      <xdr:nvSpPr>
        <xdr:cNvPr id="4" name="4 Rectángulo redondeado">
          <a:hlinkClick xmlns:r="http://schemas.openxmlformats.org/officeDocument/2006/relationships" r:id="rId1"/>
          <a:extLst>
            <a:ext uri="{FF2B5EF4-FFF2-40B4-BE49-F238E27FC236}">
              <a16:creationId xmlns="" xmlns:a16="http://schemas.microsoft.com/office/drawing/2014/main" id="{00000000-0008-0000-D200-000004000000}"/>
            </a:ext>
          </a:extLst>
        </xdr:cNvPr>
        <xdr:cNvSpPr/>
      </xdr:nvSpPr>
      <xdr:spPr>
        <a:xfrm>
          <a:off x="1861122" y="326571"/>
          <a:ext cx="1238062" cy="616864"/>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419100</xdr:colOff>
      <xdr:row>1</xdr:row>
      <xdr:rowOff>63500</xdr:rowOff>
    </xdr:from>
    <xdr:to>
      <xdr:col>9</xdr:col>
      <xdr:colOff>750038</xdr:colOff>
      <xdr:row>4</xdr:row>
      <xdr:rowOff>41831</xdr:rowOff>
    </xdr:to>
    <xdr:pic>
      <xdr:nvPicPr>
        <xdr:cNvPr id="5" name="Imagen 4">
          <a:extLst>
            <a:ext uri="{FF2B5EF4-FFF2-40B4-BE49-F238E27FC236}">
              <a16:creationId xmlns="" xmlns:a16="http://schemas.microsoft.com/office/drawing/2014/main" id="{00000000-0008-0000-D200-000005000000}"/>
            </a:ext>
          </a:extLst>
        </xdr:cNvPr>
        <xdr:cNvPicPr>
          <a:picLocks noChangeAspect="1"/>
        </xdr:cNvPicPr>
      </xdr:nvPicPr>
      <xdr:blipFill>
        <a:blip xmlns:r="http://schemas.openxmlformats.org/officeDocument/2006/relationships" r:embed="rId2"/>
        <a:stretch>
          <a:fillRect/>
        </a:stretch>
      </xdr:blipFill>
      <xdr:spPr>
        <a:xfrm>
          <a:off x="6578600" y="381000"/>
          <a:ext cx="1207238" cy="549831"/>
        </a:xfrm>
        <a:prstGeom prst="rect">
          <a:avLst/>
        </a:prstGeom>
      </xdr:spPr>
    </xdr:pic>
    <xdr:clientData/>
  </xdr:twoCellAnchor>
</xdr:wsDr>
</file>

<file path=xl/drawings/drawing2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44417" name="Object 1" hidden="1">
              <a:extLst>
                <a:ext uri="{63B3BB69-23CF-44E3-9099-C40C66FF867C}">
                  <a14:compatExt spid="_x0000_s444417"/>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74221</xdr:rowOff>
    </xdr:from>
    <xdr:to>
      <xdr:col>3</xdr:col>
      <xdr:colOff>420584</xdr:colOff>
      <xdr:row>4</xdr:row>
      <xdr:rowOff>158575</xdr:rowOff>
    </xdr:to>
    <xdr:sp macro="" textlink="">
      <xdr:nvSpPr>
        <xdr:cNvPr id="4" name="4 Rectángulo redondeado">
          <a:hlinkClick xmlns:r="http://schemas.openxmlformats.org/officeDocument/2006/relationships" r:id="rId1"/>
          <a:extLst>
            <a:ext uri="{FF2B5EF4-FFF2-40B4-BE49-F238E27FC236}">
              <a16:creationId xmlns="" xmlns:a16="http://schemas.microsoft.com/office/drawing/2014/main" id="{00000000-0008-0000-D300-000004000000}"/>
            </a:ext>
          </a:extLst>
        </xdr:cNvPr>
        <xdr:cNvSpPr/>
      </xdr:nvSpPr>
      <xdr:spPr>
        <a:xfrm>
          <a:off x="1633808" y="371104"/>
          <a:ext cx="1124731" cy="641010"/>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420584</xdr:colOff>
      <xdr:row>1</xdr:row>
      <xdr:rowOff>49481</xdr:rowOff>
    </xdr:from>
    <xdr:to>
      <xdr:col>9</xdr:col>
      <xdr:colOff>786653</xdr:colOff>
      <xdr:row>4</xdr:row>
      <xdr:rowOff>42656</xdr:rowOff>
    </xdr:to>
    <xdr:pic>
      <xdr:nvPicPr>
        <xdr:cNvPr id="5" name="Imagen 4">
          <a:extLst>
            <a:ext uri="{FF2B5EF4-FFF2-40B4-BE49-F238E27FC236}">
              <a16:creationId xmlns="" xmlns:a16="http://schemas.microsoft.com/office/drawing/2014/main" id="{00000000-0008-0000-D300-000005000000}"/>
            </a:ext>
          </a:extLst>
        </xdr:cNvPr>
        <xdr:cNvPicPr>
          <a:picLocks noChangeAspect="1"/>
        </xdr:cNvPicPr>
      </xdr:nvPicPr>
      <xdr:blipFill>
        <a:blip xmlns:r="http://schemas.openxmlformats.org/officeDocument/2006/relationships" r:embed="rId2"/>
        <a:stretch>
          <a:fillRect/>
        </a:stretch>
      </xdr:blipFill>
      <xdr:spPr>
        <a:xfrm>
          <a:off x="6593279" y="346364"/>
          <a:ext cx="1207238" cy="549831"/>
        </a:xfrm>
        <a:prstGeom prst="rect">
          <a:avLst/>
        </a:prstGeom>
      </xdr:spPr>
    </xdr:pic>
    <xdr:clientData/>
  </xdr:twoCellAnchor>
</xdr:wsDr>
</file>

<file path=xl/drawings/drawing2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257175</xdr:rowOff>
        </xdr:from>
        <xdr:to>
          <xdr:col>1</xdr:col>
          <xdr:colOff>857250</xdr:colOff>
          <xdr:row>4</xdr:row>
          <xdr:rowOff>85725</xdr:rowOff>
        </xdr:to>
        <xdr:sp macro="" textlink="">
          <xdr:nvSpPr>
            <xdr:cNvPr id="445441" name="Object 1" hidden="1">
              <a:extLst>
                <a:ext uri="{63B3BB69-23CF-44E3-9099-C40C66FF867C}">
                  <a14:compatExt spid="_x0000_s445441"/>
                </a:ext>
              </a:extLst>
            </xdr:cNvPr>
            <xdr:cNvSpPr/>
          </xdr:nvSpPr>
          <xdr:spPr>
            <a:xfrm>
              <a:off x="0" y="0"/>
              <a:ext cx="0" cy="0"/>
            </a:xfrm>
            <a:prstGeom prst="rect">
              <a:avLst/>
            </a:prstGeom>
          </xdr:spPr>
        </xdr:sp>
        <xdr:clientData/>
      </xdr:twoCellAnchor>
    </mc:Choice>
    <mc:Fallback/>
  </mc:AlternateContent>
  <xdr:twoCellAnchor>
    <xdr:from>
      <xdr:col>2</xdr:col>
      <xdr:colOff>241300</xdr:colOff>
      <xdr:row>1</xdr:row>
      <xdr:rowOff>279400</xdr:rowOff>
    </xdr:from>
    <xdr:to>
      <xdr:col>3</xdr:col>
      <xdr:colOff>596900</xdr:colOff>
      <xdr:row>3</xdr:row>
      <xdr:rowOff>165100</xdr:rowOff>
    </xdr:to>
    <xdr:sp macro="" textlink="">
      <xdr:nvSpPr>
        <xdr:cNvPr id="4" name="4 Rectángulo redondeado">
          <a:hlinkClick xmlns:r="http://schemas.openxmlformats.org/officeDocument/2006/relationships" r:id="rId1"/>
          <a:extLst>
            <a:ext uri="{FF2B5EF4-FFF2-40B4-BE49-F238E27FC236}">
              <a16:creationId xmlns="" xmlns:a16="http://schemas.microsoft.com/office/drawing/2014/main" id="{00000000-0008-0000-D400-000004000000}"/>
            </a:ext>
          </a:extLst>
        </xdr:cNvPr>
        <xdr:cNvSpPr/>
      </xdr:nvSpPr>
      <xdr:spPr>
        <a:xfrm>
          <a:off x="1828800" y="279400"/>
          <a:ext cx="1117600" cy="609600"/>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393700</xdr:colOff>
      <xdr:row>1</xdr:row>
      <xdr:rowOff>368300</xdr:rowOff>
    </xdr:from>
    <xdr:to>
      <xdr:col>9</xdr:col>
      <xdr:colOff>724638</xdr:colOff>
      <xdr:row>4</xdr:row>
      <xdr:rowOff>16431</xdr:rowOff>
    </xdr:to>
    <xdr:pic>
      <xdr:nvPicPr>
        <xdr:cNvPr id="5" name="Imagen 4">
          <a:extLst>
            <a:ext uri="{FF2B5EF4-FFF2-40B4-BE49-F238E27FC236}">
              <a16:creationId xmlns="" xmlns:a16="http://schemas.microsoft.com/office/drawing/2014/main" id="{00000000-0008-0000-D400-000005000000}"/>
            </a:ext>
          </a:extLst>
        </xdr:cNvPr>
        <xdr:cNvPicPr>
          <a:picLocks noChangeAspect="1"/>
        </xdr:cNvPicPr>
      </xdr:nvPicPr>
      <xdr:blipFill>
        <a:blip xmlns:r="http://schemas.openxmlformats.org/officeDocument/2006/relationships" r:embed="rId2"/>
        <a:stretch>
          <a:fillRect/>
        </a:stretch>
      </xdr:blipFill>
      <xdr:spPr>
        <a:xfrm>
          <a:off x="6654800" y="368300"/>
          <a:ext cx="1207238" cy="549831"/>
        </a:xfrm>
        <a:prstGeom prst="rect">
          <a:avLst/>
        </a:prstGeom>
      </xdr:spPr>
    </xdr:pic>
    <xdr:clientData/>
  </xdr:twoCellAnchor>
</xdr:wsDr>
</file>

<file path=xl/drawings/drawing2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295275</xdr:rowOff>
        </xdr:from>
        <xdr:to>
          <xdr:col>1</xdr:col>
          <xdr:colOff>857250</xdr:colOff>
          <xdr:row>4</xdr:row>
          <xdr:rowOff>190500</xdr:rowOff>
        </xdr:to>
        <xdr:sp macro="" textlink="">
          <xdr:nvSpPr>
            <xdr:cNvPr id="446465" name="Object 1" hidden="1">
              <a:extLst>
                <a:ext uri="{63B3BB69-23CF-44E3-9099-C40C66FF867C}">
                  <a14:compatExt spid="_x0000_s446465"/>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304799</xdr:rowOff>
    </xdr:from>
    <xdr:to>
      <xdr:col>3</xdr:col>
      <xdr:colOff>381000</xdr:colOff>
      <xdr:row>4</xdr:row>
      <xdr:rowOff>158574</xdr:rowOff>
    </xdr:to>
    <xdr:sp macro="" textlink="">
      <xdr:nvSpPr>
        <xdr:cNvPr id="4" name="4 Rectángulo redondeado">
          <a:hlinkClick xmlns:r="http://schemas.openxmlformats.org/officeDocument/2006/relationships" r:id="rId1"/>
          <a:extLst>
            <a:ext uri="{FF2B5EF4-FFF2-40B4-BE49-F238E27FC236}">
              <a16:creationId xmlns="" xmlns:a16="http://schemas.microsoft.com/office/drawing/2014/main" id="{00000000-0008-0000-D500-000004000000}"/>
            </a:ext>
          </a:extLst>
        </xdr:cNvPr>
        <xdr:cNvSpPr/>
      </xdr:nvSpPr>
      <xdr:spPr>
        <a:xfrm>
          <a:off x="1650302" y="304799"/>
          <a:ext cx="1080198" cy="71737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419100</xdr:colOff>
      <xdr:row>1</xdr:row>
      <xdr:rowOff>330200</xdr:rowOff>
    </xdr:from>
    <xdr:to>
      <xdr:col>9</xdr:col>
      <xdr:colOff>699238</xdr:colOff>
      <xdr:row>4</xdr:row>
      <xdr:rowOff>16431</xdr:rowOff>
    </xdr:to>
    <xdr:pic>
      <xdr:nvPicPr>
        <xdr:cNvPr id="5" name="Imagen 4">
          <a:extLst>
            <a:ext uri="{FF2B5EF4-FFF2-40B4-BE49-F238E27FC236}">
              <a16:creationId xmlns="" xmlns:a16="http://schemas.microsoft.com/office/drawing/2014/main" id="{00000000-0008-0000-D500-000005000000}"/>
            </a:ext>
          </a:extLst>
        </xdr:cNvPr>
        <xdr:cNvPicPr>
          <a:picLocks noChangeAspect="1"/>
        </xdr:cNvPicPr>
      </xdr:nvPicPr>
      <xdr:blipFill>
        <a:blip xmlns:r="http://schemas.openxmlformats.org/officeDocument/2006/relationships" r:embed="rId2"/>
        <a:stretch>
          <a:fillRect/>
        </a:stretch>
      </xdr:blipFill>
      <xdr:spPr>
        <a:xfrm>
          <a:off x="6578600" y="330200"/>
          <a:ext cx="1207238" cy="549831"/>
        </a:xfrm>
        <a:prstGeom prst="rect">
          <a:avLst/>
        </a:prstGeom>
      </xdr:spPr>
    </xdr:pic>
    <xdr:clientData/>
  </xdr:twoCellAnchor>
</xdr:wsDr>
</file>

<file path=xl/drawings/drawing2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133350</xdr:rowOff>
        </xdr:from>
        <xdr:to>
          <xdr:col>1</xdr:col>
          <xdr:colOff>857250</xdr:colOff>
          <xdr:row>4</xdr:row>
          <xdr:rowOff>190500</xdr:rowOff>
        </xdr:to>
        <xdr:sp macro="" textlink="">
          <xdr:nvSpPr>
            <xdr:cNvPr id="447489" name="Object 1" hidden="1">
              <a:extLst>
                <a:ext uri="{63B3BB69-23CF-44E3-9099-C40C66FF867C}">
                  <a14:compatExt spid="_x0000_s447489"/>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280865</xdr:rowOff>
    </xdr:from>
    <xdr:to>
      <xdr:col>3</xdr:col>
      <xdr:colOff>378558</xdr:colOff>
      <xdr:row>4</xdr:row>
      <xdr:rowOff>158575</xdr:rowOff>
    </xdr:to>
    <xdr:sp macro="" textlink="">
      <xdr:nvSpPr>
        <xdr:cNvPr id="4" name="4 Rectángulo redondeado">
          <a:hlinkClick xmlns:r="http://schemas.openxmlformats.org/officeDocument/2006/relationships" r:id="rId1"/>
          <a:extLst>
            <a:ext uri="{FF2B5EF4-FFF2-40B4-BE49-F238E27FC236}">
              <a16:creationId xmlns="" xmlns:a16="http://schemas.microsoft.com/office/drawing/2014/main" id="{00000000-0008-0000-D600-000004000000}"/>
            </a:ext>
          </a:extLst>
        </xdr:cNvPr>
        <xdr:cNvSpPr/>
      </xdr:nvSpPr>
      <xdr:spPr>
        <a:xfrm>
          <a:off x="1625879" y="280865"/>
          <a:ext cx="1072871" cy="610402"/>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402981</xdr:colOff>
      <xdr:row>1</xdr:row>
      <xdr:rowOff>170962</xdr:rowOff>
    </xdr:from>
    <xdr:to>
      <xdr:col>9</xdr:col>
      <xdr:colOff>718777</xdr:colOff>
      <xdr:row>3</xdr:row>
      <xdr:rowOff>183485</xdr:rowOff>
    </xdr:to>
    <xdr:pic>
      <xdr:nvPicPr>
        <xdr:cNvPr id="5" name="Imagen 4">
          <a:extLst>
            <a:ext uri="{FF2B5EF4-FFF2-40B4-BE49-F238E27FC236}">
              <a16:creationId xmlns="" xmlns:a16="http://schemas.microsoft.com/office/drawing/2014/main" id="{00000000-0008-0000-D600-000005000000}"/>
            </a:ext>
          </a:extLst>
        </xdr:cNvPr>
        <xdr:cNvPicPr>
          <a:picLocks noChangeAspect="1"/>
        </xdr:cNvPicPr>
      </xdr:nvPicPr>
      <xdr:blipFill>
        <a:blip xmlns:r="http://schemas.openxmlformats.org/officeDocument/2006/relationships" r:embed="rId2"/>
        <a:stretch>
          <a:fillRect/>
        </a:stretch>
      </xdr:blipFill>
      <xdr:spPr>
        <a:xfrm>
          <a:off x="6508750" y="170962"/>
          <a:ext cx="1207238" cy="549831"/>
        </a:xfrm>
        <a:prstGeom prst="rect">
          <a:avLst/>
        </a:prstGeom>
      </xdr:spPr>
    </xdr:pic>
    <xdr:clientData/>
  </xdr:twoCellAnchor>
</xdr:wsDr>
</file>

<file path=xl/drawings/drawing2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123825</xdr:rowOff>
        </xdr:from>
        <xdr:to>
          <xdr:col>1</xdr:col>
          <xdr:colOff>857250</xdr:colOff>
          <xdr:row>4</xdr:row>
          <xdr:rowOff>190500</xdr:rowOff>
        </xdr:to>
        <xdr:sp macro="" textlink="">
          <xdr:nvSpPr>
            <xdr:cNvPr id="448513" name="Object 1" hidden="1">
              <a:extLst>
                <a:ext uri="{63B3BB69-23CF-44E3-9099-C40C66FF867C}">
                  <a14:compatExt spid="_x0000_s448513"/>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D700-000004000000}"/>
            </a:ext>
          </a:extLst>
        </xdr:cNvPr>
        <xdr:cNvSpPr/>
      </xdr:nvSpPr>
      <xdr:spPr>
        <a:xfrm>
          <a:off x="1861122" y="378906"/>
          <a:ext cx="1238062" cy="61611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419100</xdr:colOff>
      <xdr:row>1</xdr:row>
      <xdr:rowOff>139700</xdr:rowOff>
    </xdr:from>
    <xdr:to>
      <xdr:col>9</xdr:col>
      <xdr:colOff>699238</xdr:colOff>
      <xdr:row>4</xdr:row>
      <xdr:rowOff>16431</xdr:rowOff>
    </xdr:to>
    <xdr:pic>
      <xdr:nvPicPr>
        <xdr:cNvPr id="5" name="Imagen 4">
          <a:extLst>
            <a:ext uri="{FF2B5EF4-FFF2-40B4-BE49-F238E27FC236}">
              <a16:creationId xmlns="" xmlns:a16="http://schemas.microsoft.com/office/drawing/2014/main" id="{00000000-0008-0000-D700-000005000000}"/>
            </a:ext>
          </a:extLst>
        </xdr:cNvPr>
        <xdr:cNvPicPr>
          <a:picLocks noChangeAspect="1"/>
        </xdr:cNvPicPr>
      </xdr:nvPicPr>
      <xdr:blipFill>
        <a:blip xmlns:r="http://schemas.openxmlformats.org/officeDocument/2006/relationships" r:embed="rId2"/>
        <a:stretch>
          <a:fillRect/>
        </a:stretch>
      </xdr:blipFill>
      <xdr:spPr>
        <a:xfrm>
          <a:off x="6578600" y="381000"/>
          <a:ext cx="1207238" cy="549831"/>
        </a:xfrm>
        <a:prstGeom prst="rect">
          <a:avLst/>
        </a:prstGeom>
      </xdr:spPr>
    </xdr:pic>
    <xdr:clientData/>
  </xdr:twoCellAnchor>
</xdr:wsDr>
</file>

<file path=xl/drawings/drawing2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49537" name="Object 1" hidden="1">
              <a:extLst>
                <a:ext uri="{63B3BB69-23CF-44E3-9099-C40C66FF867C}">
                  <a14:compatExt spid="_x0000_s449537"/>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D800-000004000000}"/>
            </a:ext>
          </a:extLst>
        </xdr:cNvPr>
        <xdr:cNvSpPr/>
      </xdr:nvSpPr>
      <xdr:spPr>
        <a:xfrm>
          <a:off x="1861122" y="378906"/>
          <a:ext cx="1238062" cy="61611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444500</xdr:colOff>
      <xdr:row>1</xdr:row>
      <xdr:rowOff>63500</xdr:rowOff>
    </xdr:from>
    <xdr:to>
      <xdr:col>9</xdr:col>
      <xdr:colOff>864338</xdr:colOff>
      <xdr:row>4</xdr:row>
      <xdr:rowOff>41831</xdr:rowOff>
    </xdr:to>
    <xdr:pic>
      <xdr:nvPicPr>
        <xdr:cNvPr id="5" name="Imagen 4">
          <a:extLst>
            <a:ext uri="{FF2B5EF4-FFF2-40B4-BE49-F238E27FC236}">
              <a16:creationId xmlns="" xmlns:a16="http://schemas.microsoft.com/office/drawing/2014/main" id="{00000000-0008-0000-D800-000005000000}"/>
            </a:ext>
          </a:extLst>
        </xdr:cNvPr>
        <xdr:cNvPicPr>
          <a:picLocks noChangeAspect="1"/>
        </xdr:cNvPicPr>
      </xdr:nvPicPr>
      <xdr:blipFill>
        <a:blip xmlns:r="http://schemas.openxmlformats.org/officeDocument/2006/relationships" r:embed="rId2"/>
        <a:stretch>
          <a:fillRect/>
        </a:stretch>
      </xdr:blipFill>
      <xdr:spPr>
        <a:xfrm>
          <a:off x="6604000" y="393700"/>
          <a:ext cx="1207238" cy="549831"/>
        </a:xfrm>
        <a:prstGeom prst="rect">
          <a:avLst/>
        </a:prstGeom>
      </xdr:spPr>
    </xdr:pic>
    <xdr:clientData/>
  </xdr:twoCellAnchor>
</xdr:wsDr>
</file>

<file path=xl/drawings/drawing2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50561" name="Object 1" hidden="1">
              <a:extLst>
                <a:ext uri="{63B3BB69-23CF-44E3-9099-C40C66FF867C}">
                  <a14:compatExt spid="_x0000_s450561"/>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111331</xdr:rowOff>
    </xdr:from>
    <xdr:to>
      <xdr:col>3</xdr:col>
      <xdr:colOff>432954</xdr:colOff>
      <xdr:row>4</xdr:row>
      <xdr:rowOff>158575</xdr:rowOff>
    </xdr:to>
    <xdr:sp macro="" textlink="">
      <xdr:nvSpPr>
        <xdr:cNvPr id="4" name="4 Rectángulo redondeado">
          <a:hlinkClick xmlns:r="http://schemas.openxmlformats.org/officeDocument/2006/relationships" r:id="rId1"/>
          <a:extLst>
            <a:ext uri="{FF2B5EF4-FFF2-40B4-BE49-F238E27FC236}">
              <a16:creationId xmlns="" xmlns:a16="http://schemas.microsoft.com/office/drawing/2014/main" id="{00000000-0008-0000-D900-000004000000}"/>
            </a:ext>
          </a:extLst>
        </xdr:cNvPr>
        <xdr:cNvSpPr/>
      </xdr:nvSpPr>
      <xdr:spPr>
        <a:xfrm>
          <a:off x="1633808" y="371104"/>
          <a:ext cx="1137101" cy="603900"/>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420584</xdr:colOff>
      <xdr:row>1</xdr:row>
      <xdr:rowOff>61850</xdr:rowOff>
    </xdr:from>
    <xdr:to>
      <xdr:col>9</xdr:col>
      <xdr:colOff>724802</xdr:colOff>
      <xdr:row>4</xdr:row>
      <xdr:rowOff>55025</xdr:rowOff>
    </xdr:to>
    <xdr:pic>
      <xdr:nvPicPr>
        <xdr:cNvPr id="5" name="Imagen 4">
          <a:extLst>
            <a:ext uri="{FF2B5EF4-FFF2-40B4-BE49-F238E27FC236}">
              <a16:creationId xmlns="" xmlns:a16="http://schemas.microsoft.com/office/drawing/2014/main" id="{00000000-0008-0000-D900-000005000000}"/>
            </a:ext>
          </a:extLst>
        </xdr:cNvPr>
        <xdr:cNvPicPr>
          <a:picLocks noChangeAspect="1"/>
        </xdr:cNvPicPr>
      </xdr:nvPicPr>
      <xdr:blipFill>
        <a:blip xmlns:r="http://schemas.openxmlformats.org/officeDocument/2006/relationships" r:embed="rId2"/>
        <a:stretch>
          <a:fillRect/>
        </a:stretch>
      </xdr:blipFill>
      <xdr:spPr>
        <a:xfrm>
          <a:off x="6593279" y="321623"/>
          <a:ext cx="1207238" cy="549831"/>
        </a:xfrm>
        <a:prstGeom prst="rect">
          <a:avLst/>
        </a:prstGeom>
      </xdr:spPr>
    </xdr:pic>
    <xdr:clientData/>
  </xdr:twoCellAnchor>
</xdr:wsDr>
</file>

<file path=xl/drawings/drawing2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51585" name="Object 1" hidden="1">
              <a:extLst>
                <a:ext uri="{63B3BB69-23CF-44E3-9099-C40C66FF867C}">
                  <a14:compatExt spid="_x0000_s451585"/>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DA00-000004000000}"/>
            </a:ext>
          </a:extLst>
        </xdr:cNvPr>
        <xdr:cNvSpPr/>
      </xdr:nvSpPr>
      <xdr:spPr>
        <a:xfrm>
          <a:off x="1861122" y="378906"/>
          <a:ext cx="1238062" cy="61611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419100</xdr:colOff>
      <xdr:row>1</xdr:row>
      <xdr:rowOff>50800</xdr:rowOff>
    </xdr:from>
    <xdr:to>
      <xdr:col>9</xdr:col>
      <xdr:colOff>699238</xdr:colOff>
      <xdr:row>4</xdr:row>
      <xdr:rowOff>29131</xdr:rowOff>
    </xdr:to>
    <xdr:pic>
      <xdr:nvPicPr>
        <xdr:cNvPr id="5" name="Imagen 4">
          <a:extLst>
            <a:ext uri="{FF2B5EF4-FFF2-40B4-BE49-F238E27FC236}">
              <a16:creationId xmlns="" xmlns:a16="http://schemas.microsoft.com/office/drawing/2014/main" id="{00000000-0008-0000-DA00-000005000000}"/>
            </a:ext>
          </a:extLst>
        </xdr:cNvPr>
        <xdr:cNvPicPr>
          <a:picLocks noChangeAspect="1"/>
        </xdr:cNvPicPr>
      </xdr:nvPicPr>
      <xdr:blipFill>
        <a:blip xmlns:r="http://schemas.openxmlformats.org/officeDocument/2006/relationships" r:embed="rId2"/>
        <a:stretch>
          <a:fillRect/>
        </a:stretch>
      </xdr:blipFill>
      <xdr:spPr>
        <a:xfrm>
          <a:off x="6578600" y="381000"/>
          <a:ext cx="1207238" cy="549831"/>
        </a:xfrm>
        <a:prstGeom prst="rect">
          <a:avLst/>
        </a:prstGeom>
      </xdr:spPr>
    </xdr:pic>
    <xdr:clientData/>
  </xdr:twoCellAnchor>
</xdr:wsDr>
</file>

<file path=xl/drawings/drawing2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52609" name="Object 1" hidden="1">
              <a:extLst>
                <a:ext uri="{63B3BB69-23CF-44E3-9099-C40C66FF867C}">
                  <a14:compatExt spid="_x0000_s452609"/>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DB00-000004000000}"/>
            </a:ext>
          </a:extLst>
        </xdr:cNvPr>
        <xdr:cNvSpPr/>
      </xdr:nvSpPr>
      <xdr:spPr>
        <a:xfrm>
          <a:off x="1861122" y="378906"/>
          <a:ext cx="1238062" cy="61611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469900</xdr:colOff>
      <xdr:row>1</xdr:row>
      <xdr:rowOff>50800</xdr:rowOff>
    </xdr:from>
    <xdr:to>
      <xdr:col>9</xdr:col>
      <xdr:colOff>800838</xdr:colOff>
      <xdr:row>4</xdr:row>
      <xdr:rowOff>29131</xdr:rowOff>
    </xdr:to>
    <xdr:pic>
      <xdr:nvPicPr>
        <xdr:cNvPr id="5" name="Imagen 4">
          <a:extLst>
            <a:ext uri="{FF2B5EF4-FFF2-40B4-BE49-F238E27FC236}">
              <a16:creationId xmlns="" xmlns:a16="http://schemas.microsoft.com/office/drawing/2014/main" id="{00000000-0008-0000-DB00-000005000000}"/>
            </a:ext>
          </a:extLst>
        </xdr:cNvPr>
        <xdr:cNvPicPr>
          <a:picLocks noChangeAspect="1"/>
        </xdr:cNvPicPr>
      </xdr:nvPicPr>
      <xdr:blipFill>
        <a:blip xmlns:r="http://schemas.openxmlformats.org/officeDocument/2006/relationships" r:embed="rId2"/>
        <a:stretch>
          <a:fillRect/>
        </a:stretch>
      </xdr:blipFill>
      <xdr:spPr>
        <a:xfrm>
          <a:off x="6629400" y="419100"/>
          <a:ext cx="1207238" cy="549831"/>
        </a:xfrm>
        <a:prstGeom prst="rect">
          <a:avLst/>
        </a:prstGeom>
      </xdr:spPr>
    </xdr:pic>
    <xdr:clientData/>
  </xdr:twoCellAnchor>
</xdr:wsDr>
</file>

<file path=xl/drawings/drawing2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123825</xdr:rowOff>
        </xdr:from>
        <xdr:to>
          <xdr:col>1</xdr:col>
          <xdr:colOff>857250</xdr:colOff>
          <xdr:row>4</xdr:row>
          <xdr:rowOff>190500</xdr:rowOff>
        </xdr:to>
        <xdr:sp macro="" textlink="">
          <xdr:nvSpPr>
            <xdr:cNvPr id="454657" name="Object 1" hidden="1">
              <a:extLst>
                <a:ext uri="{63B3BB69-23CF-44E3-9099-C40C66FF867C}">
                  <a14:compatExt spid="_x0000_s454657"/>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DC00-000004000000}"/>
            </a:ext>
          </a:extLst>
        </xdr:cNvPr>
        <xdr:cNvSpPr/>
      </xdr:nvSpPr>
      <xdr:spPr>
        <a:xfrm>
          <a:off x="1861122" y="378906"/>
          <a:ext cx="1238062" cy="61611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431800</xdr:colOff>
      <xdr:row>1</xdr:row>
      <xdr:rowOff>190500</xdr:rowOff>
    </xdr:from>
    <xdr:to>
      <xdr:col>9</xdr:col>
      <xdr:colOff>762738</xdr:colOff>
      <xdr:row>4</xdr:row>
      <xdr:rowOff>16431</xdr:rowOff>
    </xdr:to>
    <xdr:pic>
      <xdr:nvPicPr>
        <xdr:cNvPr id="5" name="Imagen 4">
          <a:extLst>
            <a:ext uri="{FF2B5EF4-FFF2-40B4-BE49-F238E27FC236}">
              <a16:creationId xmlns="" xmlns:a16="http://schemas.microsoft.com/office/drawing/2014/main" id="{00000000-0008-0000-DC00-000005000000}"/>
            </a:ext>
          </a:extLst>
        </xdr:cNvPr>
        <xdr:cNvPicPr>
          <a:picLocks noChangeAspect="1"/>
        </xdr:cNvPicPr>
      </xdr:nvPicPr>
      <xdr:blipFill>
        <a:blip xmlns:r="http://schemas.openxmlformats.org/officeDocument/2006/relationships" r:embed="rId2"/>
        <a:stretch>
          <a:fillRect/>
        </a:stretch>
      </xdr:blipFill>
      <xdr:spPr>
        <a:xfrm>
          <a:off x="6591300" y="393700"/>
          <a:ext cx="1207238" cy="549831"/>
        </a:xfrm>
        <a:prstGeom prst="rect">
          <a:avLst/>
        </a:prstGeom>
      </xdr:spPr>
    </xdr:pic>
    <xdr:clientData/>
  </xdr:twoCellAnchor>
</xdr:wsDr>
</file>

<file path=xl/drawings/drawing2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114300</xdr:rowOff>
        </xdr:from>
        <xdr:to>
          <xdr:col>1</xdr:col>
          <xdr:colOff>857250</xdr:colOff>
          <xdr:row>4</xdr:row>
          <xdr:rowOff>190500</xdr:rowOff>
        </xdr:to>
        <xdr:sp macro="" textlink="">
          <xdr:nvSpPr>
            <xdr:cNvPr id="455681" name="Object 1" hidden="1">
              <a:extLst>
                <a:ext uri="{63B3BB69-23CF-44E3-9099-C40C66FF867C}">
                  <a14:compatExt spid="_x0000_s455681"/>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DD00-000004000000}"/>
            </a:ext>
          </a:extLst>
        </xdr:cNvPr>
        <xdr:cNvSpPr/>
      </xdr:nvSpPr>
      <xdr:spPr>
        <a:xfrm>
          <a:off x="1861122" y="378906"/>
          <a:ext cx="1238062" cy="61611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444500</xdr:colOff>
      <xdr:row>1</xdr:row>
      <xdr:rowOff>152400</xdr:rowOff>
    </xdr:from>
    <xdr:to>
      <xdr:col>9</xdr:col>
      <xdr:colOff>775438</xdr:colOff>
      <xdr:row>4</xdr:row>
      <xdr:rowOff>29131</xdr:rowOff>
    </xdr:to>
    <xdr:pic>
      <xdr:nvPicPr>
        <xdr:cNvPr id="5" name="Imagen 4">
          <a:extLst>
            <a:ext uri="{FF2B5EF4-FFF2-40B4-BE49-F238E27FC236}">
              <a16:creationId xmlns="" xmlns:a16="http://schemas.microsoft.com/office/drawing/2014/main" id="{00000000-0008-0000-DD00-000005000000}"/>
            </a:ext>
          </a:extLst>
        </xdr:cNvPr>
        <xdr:cNvPicPr>
          <a:picLocks noChangeAspect="1"/>
        </xdr:cNvPicPr>
      </xdr:nvPicPr>
      <xdr:blipFill>
        <a:blip xmlns:r="http://schemas.openxmlformats.org/officeDocument/2006/relationships" r:embed="rId2"/>
        <a:stretch>
          <a:fillRect/>
        </a:stretch>
      </xdr:blipFill>
      <xdr:spPr>
        <a:xfrm>
          <a:off x="6604000" y="444500"/>
          <a:ext cx="1207238" cy="549831"/>
        </a:xfrm>
        <a:prstGeom prst="rect">
          <a:avLst/>
        </a:prstGeom>
      </xdr:spPr>
    </xdr:pic>
    <xdr:clientData/>
  </xdr:twoCellAnchor>
</xdr:wsDr>
</file>

<file path=xl/drawings/drawing2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56705" name="Object 1" hidden="1">
              <a:extLst>
                <a:ext uri="{63B3BB69-23CF-44E3-9099-C40C66FF867C}">
                  <a14:compatExt spid="_x0000_s456705"/>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DE00-000004000000}"/>
            </a:ext>
          </a:extLst>
        </xdr:cNvPr>
        <xdr:cNvSpPr/>
      </xdr:nvSpPr>
      <xdr:spPr>
        <a:xfrm>
          <a:off x="1861122" y="378906"/>
          <a:ext cx="1238062" cy="61611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444500</xdr:colOff>
      <xdr:row>1</xdr:row>
      <xdr:rowOff>50800</xdr:rowOff>
    </xdr:from>
    <xdr:to>
      <xdr:col>9</xdr:col>
      <xdr:colOff>775438</xdr:colOff>
      <xdr:row>4</xdr:row>
      <xdr:rowOff>29131</xdr:rowOff>
    </xdr:to>
    <xdr:pic>
      <xdr:nvPicPr>
        <xdr:cNvPr id="5" name="Imagen 4">
          <a:extLst>
            <a:ext uri="{FF2B5EF4-FFF2-40B4-BE49-F238E27FC236}">
              <a16:creationId xmlns="" xmlns:a16="http://schemas.microsoft.com/office/drawing/2014/main" id="{00000000-0008-0000-DE00-000005000000}"/>
            </a:ext>
          </a:extLst>
        </xdr:cNvPr>
        <xdr:cNvPicPr>
          <a:picLocks noChangeAspect="1"/>
        </xdr:cNvPicPr>
      </xdr:nvPicPr>
      <xdr:blipFill>
        <a:blip xmlns:r="http://schemas.openxmlformats.org/officeDocument/2006/relationships" r:embed="rId2"/>
        <a:stretch>
          <a:fillRect/>
        </a:stretch>
      </xdr:blipFill>
      <xdr:spPr>
        <a:xfrm>
          <a:off x="6604000" y="444500"/>
          <a:ext cx="1207238" cy="549831"/>
        </a:xfrm>
        <a:prstGeom prst="rect">
          <a:avLst/>
        </a:prstGeom>
      </xdr:spPr>
    </xdr:pic>
    <xdr:clientData/>
  </xdr:twoCellAnchor>
</xdr:wsDr>
</file>

<file path=xl/drawings/drawing2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57729" name="Object 1" hidden="1">
              <a:extLst>
                <a:ext uri="{63B3BB69-23CF-44E3-9099-C40C66FF867C}">
                  <a14:compatExt spid="_x0000_s457729"/>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DF00-000004000000}"/>
            </a:ext>
          </a:extLst>
        </xdr:cNvPr>
        <xdr:cNvSpPr/>
      </xdr:nvSpPr>
      <xdr:spPr>
        <a:xfrm>
          <a:off x="1861122" y="378906"/>
          <a:ext cx="1238062" cy="61611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431800</xdr:colOff>
      <xdr:row>1</xdr:row>
      <xdr:rowOff>50800</xdr:rowOff>
    </xdr:from>
    <xdr:to>
      <xdr:col>9</xdr:col>
      <xdr:colOff>762738</xdr:colOff>
      <xdr:row>4</xdr:row>
      <xdr:rowOff>29131</xdr:rowOff>
    </xdr:to>
    <xdr:pic>
      <xdr:nvPicPr>
        <xdr:cNvPr id="5" name="Imagen 4">
          <a:extLst>
            <a:ext uri="{FF2B5EF4-FFF2-40B4-BE49-F238E27FC236}">
              <a16:creationId xmlns="" xmlns:a16="http://schemas.microsoft.com/office/drawing/2014/main" id="{00000000-0008-0000-DF00-000005000000}"/>
            </a:ext>
          </a:extLst>
        </xdr:cNvPr>
        <xdr:cNvPicPr>
          <a:picLocks noChangeAspect="1"/>
        </xdr:cNvPicPr>
      </xdr:nvPicPr>
      <xdr:blipFill>
        <a:blip xmlns:r="http://schemas.openxmlformats.org/officeDocument/2006/relationships" r:embed="rId2"/>
        <a:stretch>
          <a:fillRect/>
        </a:stretch>
      </xdr:blipFill>
      <xdr:spPr>
        <a:xfrm>
          <a:off x="6591300" y="368300"/>
          <a:ext cx="1207238" cy="549831"/>
        </a:xfrm>
        <a:prstGeom prst="rect">
          <a:avLst/>
        </a:prstGeom>
      </xdr:spPr>
    </xdr:pic>
    <xdr:clientData/>
  </xdr:twoCellAnchor>
</xdr:wsDr>
</file>

<file path=xl/drawings/drawing2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58753" name="Object 1" hidden="1">
              <a:extLst>
                <a:ext uri="{63B3BB69-23CF-44E3-9099-C40C66FF867C}">
                  <a14:compatExt spid="_x0000_s458753"/>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E000-000004000000}"/>
            </a:ext>
          </a:extLst>
        </xdr:cNvPr>
        <xdr:cNvSpPr/>
      </xdr:nvSpPr>
      <xdr:spPr>
        <a:xfrm>
          <a:off x="1861122" y="378906"/>
          <a:ext cx="1238062" cy="61611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444500</xdr:colOff>
      <xdr:row>1</xdr:row>
      <xdr:rowOff>38100</xdr:rowOff>
    </xdr:from>
    <xdr:to>
      <xdr:col>9</xdr:col>
      <xdr:colOff>775438</xdr:colOff>
      <xdr:row>4</xdr:row>
      <xdr:rowOff>16431</xdr:rowOff>
    </xdr:to>
    <xdr:pic>
      <xdr:nvPicPr>
        <xdr:cNvPr id="5" name="Imagen 4">
          <a:extLst>
            <a:ext uri="{FF2B5EF4-FFF2-40B4-BE49-F238E27FC236}">
              <a16:creationId xmlns="" xmlns:a16="http://schemas.microsoft.com/office/drawing/2014/main" id="{00000000-0008-0000-E000-000005000000}"/>
            </a:ext>
          </a:extLst>
        </xdr:cNvPr>
        <xdr:cNvPicPr>
          <a:picLocks noChangeAspect="1"/>
        </xdr:cNvPicPr>
      </xdr:nvPicPr>
      <xdr:blipFill>
        <a:blip xmlns:r="http://schemas.openxmlformats.org/officeDocument/2006/relationships" r:embed="rId2"/>
        <a:stretch>
          <a:fillRect/>
        </a:stretch>
      </xdr:blipFill>
      <xdr:spPr>
        <a:xfrm>
          <a:off x="6604000" y="368300"/>
          <a:ext cx="1207238" cy="549831"/>
        </a:xfrm>
        <a:prstGeom prst="rect">
          <a:avLst/>
        </a:prstGeom>
      </xdr:spPr>
    </xdr:pic>
    <xdr:clientData/>
  </xdr:twoCellAnchor>
</xdr:wsDr>
</file>

<file path=xl/drawings/drawing22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59777" name="Object 1" hidden="1">
              <a:extLst>
                <a:ext uri="{63B3BB69-23CF-44E3-9099-C40C66FF867C}">
                  <a14:compatExt spid="_x0000_s459777"/>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E100-000004000000}"/>
            </a:ext>
          </a:extLst>
        </xdr:cNvPr>
        <xdr:cNvSpPr/>
      </xdr:nvSpPr>
      <xdr:spPr>
        <a:xfrm>
          <a:off x="1861122" y="378906"/>
          <a:ext cx="1238062" cy="61611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444500</xdr:colOff>
      <xdr:row>1</xdr:row>
      <xdr:rowOff>50800</xdr:rowOff>
    </xdr:from>
    <xdr:to>
      <xdr:col>9</xdr:col>
      <xdr:colOff>800838</xdr:colOff>
      <xdr:row>4</xdr:row>
      <xdr:rowOff>29131</xdr:rowOff>
    </xdr:to>
    <xdr:pic>
      <xdr:nvPicPr>
        <xdr:cNvPr id="5" name="Imagen 4">
          <a:extLst>
            <a:ext uri="{FF2B5EF4-FFF2-40B4-BE49-F238E27FC236}">
              <a16:creationId xmlns="" xmlns:a16="http://schemas.microsoft.com/office/drawing/2014/main" id="{00000000-0008-0000-E100-000005000000}"/>
            </a:ext>
          </a:extLst>
        </xdr:cNvPr>
        <xdr:cNvPicPr>
          <a:picLocks noChangeAspect="1"/>
        </xdr:cNvPicPr>
      </xdr:nvPicPr>
      <xdr:blipFill>
        <a:blip xmlns:r="http://schemas.openxmlformats.org/officeDocument/2006/relationships" r:embed="rId2"/>
        <a:stretch>
          <a:fillRect/>
        </a:stretch>
      </xdr:blipFill>
      <xdr:spPr>
        <a:xfrm>
          <a:off x="6604000" y="381000"/>
          <a:ext cx="1207238" cy="549831"/>
        </a:xfrm>
        <a:prstGeom prst="rect">
          <a:avLst/>
        </a:prstGeom>
      </xdr:spPr>
    </xdr:pic>
    <xdr:clientData/>
  </xdr:twoCellAnchor>
</xdr:wsDr>
</file>

<file path=xl/drawings/drawing22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60801" name="Object 1" hidden="1">
              <a:extLst>
                <a:ext uri="{63B3BB69-23CF-44E3-9099-C40C66FF867C}">
                  <a14:compatExt spid="_x0000_s460801"/>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E200-000004000000}"/>
            </a:ext>
          </a:extLst>
        </xdr:cNvPr>
        <xdr:cNvSpPr/>
      </xdr:nvSpPr>
      <xdr:spPr>
        <a:xfrm>
          <a:off x="1861122" y="378906"/>
          <a:ext cx="1238062" cy="61611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431800</xdr:colOff>
      <xdr:row>1</xdr:row>
      <xdr:rowOff>63500</xdr:rowOff>
    </xdr:from>
    <xdr:to>
      <xdr:col>9</xdr:col>
      <xdr:colOff>762738</xdr:colOff>
      <xdr:row>4</xdr:row>
      <xdr:rowOff>41831</xdr:rowOff>
    </xdr:to>
    <xdr:pic>
      <xdr:nvPicPr>
        <xdr:cNvPr id="5" name="Imagen 4">
          <a:extLst>
            <a:ext uri="{FF2B5EF4-FFF2-40B4-BE49-F238E27FC236}">
              <a16:creationId xmlns="" xmlns:a16="http://schemas.microsoft.com/office/drawing/2014/main" id="{00000000-0008-0000-E200-000005000000}"/>
            </a:ext>
          </a:extLst>
        </xdr:cNvPr>
        <xdr:cNvPicPr>
          <a:picLocks noChangeAspect="1"/>
        </xdr:cNvPicPr>
      </xdr:nvPicPr>
      <xdr:blipFill>
        <a:blip xmlns:r="http://schemas.openxmlformats.org/officeDocument/2006/relationships" r:embed="rId2"/>
        <a:stretch>
          <a:fillRect/>
        </a:stretch>
      </xdr:blipFill>
      <xdr:spPr>
        <a:xfrm>
          <a:off x="6591300" y="381000"/>
          <a:ext cx="1207238" cy="549831"/>
        </a:xfrm>
        <a:prstGeom prst="rect">
          <a:avLst/>
        </a:prstGeom>
      </xdr:spPr>
    </xdr:pic>
    <xdr:clientData/>
  </xdr:twoCellAnchor>
</xdr:wsDr>
</file>

<file path=xl/drawings/drawing2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61825" name="Object 1" hidden="1">
              <a:extLst>
                <a:ext uri="{63B3BB69-23CF-44E3-9099-C40C66FF867C}">
                  <a14:compatExt spid="_x0000_s461825"/>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E300-000004000000}"/>
            </a:ext>
          </a:extLst>
        </xdr:cNvPr>
        <xdr:cNvSpPr/>
      </xdr:nvSpPr>
      <xdr:spPr>
        <a:xfrm>
          <a:off x="1861122" y="378906"/>
          <a:ext cx="1238062" cy="61611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444500</xdr:colOff>
      <xdr:row>1</xdr:row>
      <xdr:rowOff>50800</xdr:rowOff>
    </xdr:from>
    <xdr:to>
      <xdr:col>9</xdr:col>
      <xdr:colOff>775438</xdr:colOff>
      <xdr:row>4</xdr:row>
      <xdr:rowOff>29131</xdr:rowOff>
    </xdr:to>
    <xdr:pic>
      <xdr:nvPicPr>
        <xdr:cNvPr id="5" name="Imagen 4">
          <a:extLst>
            <a:ext uri="{FF2B5EF4-FFF2-40B4-BE49-F238E27FC236}">
              <a16:creationId xmlns="" xmlns:a16="http://schemas.microsoft.com/office/drawing/2014/main" id="{00000000-0008-0000-E300-000005000000}"/>
            </a:ext>
          </a:extLst>
        </xdr:cNvPr>
        <xdr:cNvPicPr>
          <a:picLocks noChangeAspect="1"/>
        </xdr:cNvPicPr>
      </xdr:nvPicPr>
      <xdr:blipFill>
        <a:blip xmlns:r="http://schemas.openxmlformats.org/officeDocument/2006/relationships" r:embed="rId2"/>
        <a:stretch>
          <a:fillRect/>
        </a:stretch>
      </xdr:blipFill>
      <xdr:spPr>
        <a:xfrm>
          <a:off x="6604000" y="330200"/>
          <a:ext cx="1207238" cy="549831"/>
        </a:xfrm>
        <a:prstGeom prst="rect">
          <a:avLst/>
        </a:prstGeom>
      </xdr:spPr>
    </xdr:pic>
    <xdr:clientData/>
  </xdr:twoCellAnchor>
</xdr:wsDr>
</file>

<file path=xl/drawings/drawing2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62849" name="Object 1" hidden="1">
              <a:extLst>
                <a:ext uri="{63B3BB69-23CF-44E3-9099-C40C66FF867C}">
                  <a14:compatExt spid="_x0000_s462849"/>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E400-000004000000}"/>
            </a:ext>
          </a:extLst>
        </xdr:cNvPr>
        <xdr:cNvSpPr/>
      </xdr:nvSpPr>
      <xdr:spPr>
        <a:xfrm>
          <a:off x="1861122" y="378906"/>
          <a:ext cx="1238062" cy="61611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431800</xdr:colOff>
      <xdr:row>1</xdr:row>
      <xdr:rowOff>25400</xdr:rowOff>
    </xdr:from>
    <xdr:to>
      <xdr:col>9</xdr:col>
      <xdr:colOff>762738</xdr:colOff>
      <xdr:row>4</xdr:row>
      <xdr:rowOff>3731</xdr:rowOff>
    </xdr:to>
    <xdr:pic>
      <xdr:nvPicPr>
        <xdr:cNvPr id="5" name="Imagen 4">
          <a:extLst>
            <a:ext uri="{FF2B5EF4-FFF2-40B4-BE49-F238E27FC236}">
              <a16:creationId xmlns="" xmlns:a16="http://schemas.microsoft.com/office/drawing/2014/main" id="{00000000-0008-0000-E400-000005000000}"/>
            </a:ext>
          </a:extLst>
        </xdr:cNvPr>
        <xdr:cNvPicPr>
          <a:picLocks noChangeAspect="1"/>
        </xdr:cNvPicPr>
      </xdr:nvPicPr>
      <xdr:blipFill>
        <a:blip xmlns:r="http://schemas.openxmlformats.org/officeDocument/2006/relationships" r:embed="rId2"/>
        <a:stretch>
          <a:fillRect/>
        </a:stretch>
      </xdr:blipFill>
      <xdr:spPr>
        <a:xfrm>
          <a:off x="6591300" y="317500"/>
          <a:ext cx="1207238" cy="549831"/>
        </a:xfrm>
        <a:prstGeom prst="rect">
          <a:avLst/>
        </a:prstGeom>
      </xdr:spPr>
    </xdr:pic>
    <xdr:clientData/>
  </xdr:twoCellAnchor>
</xdr:wsDr>
</file>

<file path=xl/drawings/drawing23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63873" name="Object 1" hidden="1">
              <a:extLst>
                <a:ext uri="{63B3BB69-23CF-44E3-9099-C40C66FF867C}">
                  <a14:compatExt spid="_x0000_s463873"/>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E500-000004000000}"/>
            </a:ext>
          </a:extLst>
        </xdr:cNvPr>
        <xdr:cNvSpPr/>
      </xdr:nvSpPr>
      <xdr:spPr>
        <a:xfrm>
          <a:off x="1861122" y="378906"/>
          <a:ext cx="1238062" cy="61611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431800</xdr:colOff>
      <xdr:row>1</xdr:row>
      <xdr:rowOff>50800</xdr:rowOff>
    </xdr:from>
    <xdr:to>
      <xdr:col>9</xdr:col>
      <xdr:colOff>762738</xdr:colOff>
      <xdr:row>4</xdr:row>
      <xdr:rowOff>29131</xdr:rowOff>
    </xdr:to>
    <xdr:pic>
      <xdr:nvPicPr>
        <xdr:cNvPr id="5" name="Imagen 4">
          <a:extLst>
            <a:ext uri="{FF2B5EF4-FFF2-40B4-BE49-F238E27FC236}">
              <a16:creationId xmlns="" xmlns:a16="http://schemas.microsoft.com/office/drawing/2014/main" id="{00000000-0008-0000-E500-000005000000}"/>
            </a:ext>
          </a:extLst>
        </xdr:cNvPr>
        <xdr:cNvPicPr>
          <a:picLocks noChangeAspect="1"/>
        </xdr:cNvPicPr>
      </xdr:nvPicPr>
      <xdr:blipFill>
        <a:blip xmlns:r="http://schemas.openxmlformats.org/officeDocument/2006/relationships" r:embed="rId2"/>
        <a:stretch>
          <a:fillRect/>
        </a:stretch>
      </xdr:blipFill>
      <xdr:spPr>
        <a:xfrm>
          <a:off x="6591300" y="368300"/>
          <a:ext cx="1207238" cy="549831"/>
        </a:xfrm>
        <a:prstGeom prst="rect">
          <a:avLst/>
        </a:prstGeom>
      </xdr:spPr>
    </xdr:pic>
    <xdr:clientData/>
  </xdr:twoCellAnchor>
</xdr:wsDr>
</file>

<file path=xl/drawings/drawing23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180975</xdr:rowOff>
        </xdr:from>
        <xdr:to>
          <xdr:col>1</xdr:col>
          <xdr:colOff>857250</xdr:colOff>
          <xdr:row>4</xdr:row>
          <xdr:rowOff>190500</xdr:rowOff>
        </xdr:to>
        <xdr:sp macro="" textlink="">
          <xdr:nvSpPr>
            <xdr:cNvPr id="464897" name="Object 1" hidden="1">
              <a:extLst>
                <a:ext uri="{63B3BB69-23CF-44E3-9099-C40C66FF867C}">
                  <a14:compatExt spid="_x0000_s464897"/>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E600-000004000000}"/>
            </a:ext>
          </a:extLst>
        </xdr:cNvPr>
        <xdr:cNvSpPr/>
      </xdr:nvSpPr>
      <xdr:spPr>
        <a:xfrm>
          <a:off x="1861122" y="378906"/>
          <a:ext cx="1238062" cy="61611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419100</xdr:colOff>
      <xdr:row>1</xdr:row>
      <xdr:rowOff>190500</xdr:rowOff>
    </xdr:from>
    <xdr:to>
      <xdr:col>9</xdr:col>
      <xdr:colOff>699238</xdr:colOff>
      <xdr:row>4</xdr:row>
      <xdr:rowOff>29131</xdr:rowOff>
    </xdr:to>
    <xdr:pic>
      <xdr:nvPicPr>
        <xdr:cNvPr id="5" name="Imagen 4">
          <a:extLst>
            <a:ext uri="{FF2B5EF4-FFF2-40B4-BE49-F238E27FC236}">
              <a16:creationId xmlns="" xmlns:a16="http://schemas.microsoft.com/office/drawing/2014/main" id="{00000000-0008-0000-E600-000005000000}"/>
            </a:ext>
          </a:extLst>
        </xdr:cNvPr>
        <xdr:cNvPicPr>
          <a:picLocks noChangeAspect="1"/>
        </xdr:cNvPicPr>
      </xdr:nvPicPr>
      <xdr:blipFill>
        <a:blip xmlns:r="http://schemas.openxmlformats.org/officeDocument/2006/relationships" r:embed="rId2"/>
        <a:stretch>
          <a:fillRect/>
        </a:stretch>
      </xdr:blipFill>
      <xdr:spPr>
        <a:xfrm>
          <a:off x="6578600" y="393700"/>
          <a:ext cx="1207238" cy="549831"/>
        </a:xfrm>
        <a:prstGeom prst="rect">
          <a:avLst/>
        </a:prstGeom>
      </xdr:spPr>
    </xdr:pic>
    <xdr:clientData/>
  </xdr:twoCellAnchor>
</xdr:wsDr>
</file>

<file path=xl/drawings/drawing23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65921" name="Object 1" hidden="1">
              <a:extLst>
                <a:ext uri="{63B3BB69-23CF-44E3-9099-C40C66FF867C}">
                  <a14:compatExt spid="_x0000_s465921"/>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E700-000004000000}"/>
            </a:ext>
          </a:extLst>
        </xdr:cNvPr>
        <xdr:cNvSpPr/>
      </xdr:nvSpPr>
      <xdr:spPr>
        <a:xfrm>
          <a:off x="1861122" y="378906"/>
          <a:ext cx="1238062" cy="61611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431800</xdr:colOff>
      <xdr:row>1</xdr:row>
      <xdr:rowOff>50800</xdr:rowOff>
    </xdr:from>
    <xdr:to>
      <xdr:col>9</xdr:col>
      <xdr:colOff>711938</xdr:colOff>
      <xdr:row>4</xdr:row>
      <xdr:rowOff>29131</xdr:rowOff>
    </xdr:to>
    <xdr:pic>
      <xdr:nvPicPr>
        <xdr:cNvPr id="5" name="Imagen 4">
          <a:extLst>
            <a:ext uri="{FF2B5EF4-FFF2-40B4-BE49-F238E27FC236}">
              <a16:creationId xmlns="" xmlns:a16="http://schemas.microsoft.com/office/drawing/2014/main" id="{00000000-0008-0000-E700-000005000000}"/>
            </a:ext>
          </a:extLst>
        </xdr:cNvPr>
        <xdr:cNvPicPr>
          <a:picLocks noChangeAspect="1"/>
        </xdr:cNvPicPr>
      </xdr:nvPicPr>
      <xdr:blipFill>
        <a:blip xmlns:r="http://schemas.openxmlformats.org/officeDocument/2006/relationships" r:embed="rId2"/>
        <a:stretch>
          <a:fillRect/>
        </a:stretch>
      </xdr:blipFill>
      <xdr:spPr>
        <a:xfrm>
          <a:off x="6591300" y="355600"/>
          <a:ext cx="1207238" cy="549831"/>
        </a:xfrm>
        <a:prstGeom prst="rect">
          <a:avLst/>
        </a:prstGeom>
      </xdr:spPr>
    </xdr:pic>
    <xdr:clientData/>
  </xdr:twoCellAnchor>
</xdr:wsDr>
</file>

<file path=xl/drawings/drawing23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66945" name="Object 1" hidden="1">
              <a:extLst>
                <a:ext uri="{63B3BB69-23CF-44E3-9099-C40C66FF867C}">
                  <a14:compatExt spid="_x0000_s466945"/>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E800-000004000000}"/>
            </a:ext>
          </a:extLst>
        </xdr:cNvPr>
        <xdr:cNvSpPr/>
      </xdr:nvSpPr>
      <xdr:spPr>
        <a:xfrm>
          <a:off x="1861122" y="378906"/>
          <a:ext cx="1238062" cy="61611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406400</xdr:colOff>
      <xdr:row>1</xdr:row>
      <xdr:rowOff>63500</xdr:rowOff>
    </xdr:from>
    <xdr:to>
      <xdr:col>9</xdr:col>
      <xdr:colOff>686538</xdr:colOff>
      <xdr:row>4</xdr:row>
      <xdr:rowOff>41831</xdr:rowOff>
    </xdr:to>
    <xdr:pic>
      <xdr:nvPicPr>
        <xdr:cNvPr id="5" name="Imagen 4">
          <a:extLst>
            <a:ext uri="{FF2B5EF4-FFF2-40B4-BE49-F238E27FC236}">
              <a16:creationId xmlns="" xmlns:a16="http://schemas.microsoft.com/office/drawing/2014/main" id="{00000000-0008-0000-E800-000005000000}"/>
            </a:ext>
          </a:extLst>
        </xdr:cNvPr>
        <xdr:cNvPicPr>
          <a:picLocks noChangeAspect="1"/>
        </xdr:cNvPicPr>
      </xdr:nvPicPr>
      <xdr:blipFill>
        <a:blip xmlns:r="http://schemas.openxmlformats.org/officeDocument/2006/relationships" r:embed="rId2"/>
        <a:stretch>
          <a:fillRect/>
        </a:stretch>
      </xdr:blipFill>
      <xdr:spPr>
        <a:xfrm>
          <a:off x="6565900" y="419100"/>
          <a:ext cx="1207238" cy="549831"/>
        </a:xfrm>
        <a:prstGeom prst="rect">
          <a:avLst/>
        </a:prstGeom>
      </xdr:spPr>
    </xdr:pic>
    <xdr:clientData/>
  </xdr:twoCellAnchor>
</xdr:wsDr>
</file>

<file path=xl/drawings/drawing23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68993" name="Object 1" hidden="1">
              <a:extLst>
                <a:ext uri="{63B3BB69-23CF-44E3-9099-C40C66FF867C}">
                  <a14:compatExt spid="_x0000_s468993"/>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E900-000004000000}"/>
            </a:ext>
          </a:extLst>
        </xdr:cNvPr>
        <xdr:cNvSpPr/>
      </xdr:nvSpPr>
      <xdr:spPr>
        <a:xfrm>
          <a:off x="1861122" y="378906"/>
          <a:ext cx="1238062" cy="61611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431800</xdr:colOff>
      <xdr:row>1</xdr:row>
      <xdr:rowOff>50800</xdr:rowOff>
    </xdr:from>
    <xdr:to>
      <xdr:col>9</xdr:col>
      <xdr:colOff>762738</xdr:colOff>
      <xdr:row>4</xdr:row>
      <xdr:rowOff>29131</xdr:rowOff>
    </xdr:to>
    <xdr:pic>
      <xdr:nvPicPr>
        <xdr:cNvPr id="5" name="Imagen 4">
          <a:extLst>
            <a:ext uri="{FF2B5EF4-FFF2-40B4-BE49-F238E27FC236}">
              <a16:creationId xmlns="" xmlns:a16="http://schemas.microsoft.com/office/drawing/2014/main" id="{00000000-0008-0000-E900-000005000000}"/>
            </a:ext>
          </a:extLst>
        </xdr:cNvPr>
        <xdr:cNvPicPr>
          <a:picLocks noChangeAspect="1"/>
        </xdr:cNvPicPr>
      </xdr:nvPicPr>
      <xdr:blipFill>
        <a:blip xmlns:r="http://schemas.openxmlformats.org/officeDocument/2006/relationships" r:embed="rId2"/>
        <a:stretch>
          <a:fillRect/>
        </a:stretch>
      </xdr:blipFill>
      <xdr:spPr>
        <a:xfrm>
          <a:off x="6591300" y="381000"/>
          <a:ext cx="1207238" cy="549831"/>
        </a:xfrm>
        <a:prstGeom prst="rect">
          <a:avLst/>
        </a:prstGeom>
      </xdr:spPr>
    </xdr:pic>
    <xdr:clientData/>
  </xdr:twoCellAnchor>
</xdr:wsDr>
</file>

<file path=xl/drawings/drawing23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70017" name="Object 1" hidden="1">
              <a:extLst>
                <a:ext uri="{63B3BB69-23CF-44E3-9099-C40C66FF867C}">
                  <a14:compatExt spid="_x0000_s470017"/>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EA00-000004000000}"/>
            </a:ext>
          </a:extLst>
        </xdr:cNvPr>
        <xdr:cNvSpPr/>
      </xdr:nvSpPr>
      <xdr:spPr>
        <a:xfrm>
          <a:off x="1861122" y="378906"/>
          <a:ext cx="1238062" cy="61611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431800</xdr:colOff>
      <xdr:row>1</xdr:row>
      <xdr:rowOff>50800</xdr:rowOff>
    </xdr:from>
    <xdr:to>
      <xdr:col>9</xdr:col>
      <xdr:colOff>762738</xdr:colOff>
      <xdr:row>4</xdr:row>
      <xdr:rowOff>29131</xdr:rowOff>
    </xdr:to>
    <xdr:pic>
      <xdr:nvPicPr>
        <xdr:cNvPr id="5" name="Imagen 4">
          <a:extLst>
            <a:ext uri="{FF2B5EF4-FFF2-40B4-BE49-F238E27FC236}">
              <a16:creationId xmlns="" xmlns:a16="http://schemas.microsoft.com/office/drawing/2014/main" id="{00000000-0008-0000-EA00-000005000000}"/>
            </a:ext>
          </a:extLst>
        </xdr:cNvPr>
        <xdr:cNvPicPr>
          <a:picLocks noChangeAspect="1"/>
        </xdr:cNvPicPr>
      </xdr:nvPicPr>
      <xdr:blipFill>
        <a:blip xmlns:r="http://schemas.openxmlformats.org/officeDocument/2006/relationships" r:embed="rId2"/>
        <a:stretch>
          <a:fillRect/>
        </a:stretch>
      </xdr:blipFill>
      <xdr:spPr>
        <a:xfrm>
          <a:off x="6591300" y="393700"/>
          <a:ext cx="1207238" cy="549831"/>
        </a:xfrm>
        <a:prstGeom prst="rect">
          <a:avLst/>
        </a:prstGeom>
      </xdr:spPr>
    </xdr:pic>
    <xdr:clientData/>
  </xdr:twoCellAnchor>
</xdr:wsDr>
</file>

<file path=xl/drawings/drawing23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161925</xdr:rowOff>
        </xdr:from>
        <xdr:to>
          <xdr:col>1</xdr:col>
          <xdr:colOff>857250</xdr:colOff>
          <xdr:row>4</xdr:row>
          <xdr:rowOff>190500</xdr:rowOff>
        </xdr:to>
        <xdr:sp macro="" textlink="">
          <xdr:nvSpPr>
            <xdr:cNvPr id="471041" name="Object 1" hidden="1">
              <a:extLst>
                <a:ext uri="{63B3BB69-23CF-44E3-9099-C40C66FF867C}">
                  <a14:compatExt spid="_x0000_s471041"/>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EB00-000004000000}"/>
            </a:ext>
          </a:extLst>
        </xdr:cNvPr>
        <xdr:cNvSpPr/>
      </xdr:nvSpPr>
      <xdr:spPr>
        <a:xfrm>
          <a:off x="1861122" y="378906"/>
          <a:ext cx="1238062" cy="61611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431800</xdr:colOff>
      <xdr:row>1</xdr:row>
      <xdr:rowOff>139700</xdr:rowOff>
    </xdr:from>
    <xdr:to>
      <xdr:col>9</xdr:col>
      <xdr:colOff>762738</xdr:colOff>
      <xdr:row>4</xdr:row>
      <xdr:rowOff>16431</xdr:rowOff>
    </xdr:to>
    <xdr:pic>
      <xdr:nvPicPr>
        <xdr:cNvPr id="5" name="Imagen 4">
          <a:extLst>
            <a:ext uri="{FF2B5EF4-FFF2-40B4-BE49-F238E27FC236}">
              <a16:creationId xmlns="" xmlns:a16="http://schemas.microsoft.com/office/drawing/2014/main" id="{00000000-0008-0000-EB00-000005000000}"/>
            </a:ext>
          </a:extLst>
        </xdr:cNvPr>
        <xdr:cNvPicPr>
          <a:picLocks noChangeAspect="1"/>
        </xdr:cNvPicPr>
      </xdr:nvPicPr>
      <xdr:blipFill>
        <a:blip xmlns:r="http://schemas.openxmlformats.org/officeDocument/2006/relationships" r:embed="rId2"/>
        <a:stretch>
          <a:fillRect/>
        </a:stretch>
      </xdr:blipFill>
      <xdr:spPr>
        <a:xfrm>
          <a:off x="6591300" y="393700"/>
          <a:ext cx="1207238" cy="549831"/>
        </a:xfrm>
        <a:prstGeom prst="rect">
          <a:avLst/>
        </a:prstGeom>
      </xdr:spPr>
    </xdr:pic>
    <xdr:clientData/>
  </xdr:twoCellAnchor>
</xdr:wsDr>
</file>

<file path=xl/drawings/drawing23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72065" name="Object 1" hidden="1">
              <a:extLst>
                <a:ext uri="{63B3BB69-23CF-44E3-9099-C40C66FF867C}">
                  <a14:compatExt spid="_x0000_s472065"/>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EC00-000004000000}"/>
            </a:ext>
          </a:extLst>
        </xdr:cNvPr>
        <xdr:cNvSpPr/>
      </xdr:nvSpPr>
      <xdr:spPr>
        <a:xfrm>
          <a:off x="1861122" y="378906"/>
          <a:ext cx="1238062" cy="61611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431800</xdr:colOff>
      <xdr:row>1</xdr:row>
      <xdr:rowOff>38100</xdr:rowOff>
    </xdr:from>
    <xdr:to>
      <xdr:col>9</xdr:col>
      <xdr:colOff>762738</xdr:colOff>
      <xdr:row>4</xdr:row>
      <xdr:rowOff>16431</xdr:rowOff>
    </xdr:to>
    <xdr:pic>
      <xdr:nvPicPr>
        <xdr:cNvPr id="5" name="Imagen 4">
          <a:extLst>
            <a:ext uri="{FF2B5EF4-FFF2-40B4-BE49-F238E27FC236}">
              <a16:creationId xmlns="" xmlns:a16="http://schemas.microsoft.com/office/drawing/2014/main" id="{00000000-0008-0000-EC00-000005000000}"/>
            </a:ext>
          </a:extLst>
        </xdr:cNvPr>
        <xdr:cNvPicPr>
          <a:picLocks noChangeAspect="1"/>
        </xdr:cNvPicPr>
      </xdr:nvPicPr>
      <xdr:blipFill>
        <a:blip xmlns:r="http://schemas.openxmlformats.org/officeDocument/2006/relationships" r:embed="rId2"/>
        <a:stretch>
          <a:fillRect/>
        </a:stretch>
      </xdr:blipFill>
      <xdr:spPr>
        <a:xfrm>
          <a:off x="6591300" y="419100"/>
          <a:ext cx="1207238" cy="549831"/>
        </a:xfrm>
        <a:prstGeom prst="rect">
          <a:avLst/>
        </a:prstGeom>
      </xdr:spPr>
    </xdr:pic>
    <xdr:clientData/>
  </xdr:twoCellAnchor>
</xdr:wsDr>
</file>

<file path=xl/drawings/drawing23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73089" name="Object 1" hidden="1">
              <a:extLst>
                <a:ext uri="{63B3BB69-23CF-44E3-9099-C40C66FF867C}">
                  <a14:compatExt spid="_x0000_s473089"/>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ED00-000004000000}"/>
            </a:ext>
          </a:extLst>
        </xdr:cNvPr>
        <xdr:cNvSpPr/>
      </xdr:nvSpPr>
      <xdr:spPr>
        <a:xfrm>
          <a:off x="1861122" y="378906"/>
          <a:ext cx="1238062" cy="61611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457200</xdr:colOff>
      <xdr:row>1</xdr:row>
      <xdr:rowOff>50800</xdr:rowOff>
    </xdr:from>
    <xdr:to>
      <xdr:col>9</xdr:col>
      <xdr:colOff>788138</xdr:colOff>
      <xdr:row>4</xdr:row>
      <xdr:rowOff>29131</xdr:rowOff>
    </xdr:to>
    <xdr:pic>
      <xdr:nvPicPr>
        <xdr:cNvPr id="5" name="Imagen 4">
          <a:extLst>
            <a:ext uri="{FF2B5EF4-FFF2-40B4-BE49-F238E27FC236}">
              <a16:creationId xmlns="" xmlns:a16="http://schemas.microsoft.com/office/drawing/2014/main" id="{00000000-0008-0000-ED00-000005000000}"/>
            </a:ext>
          </a:extLst>
        </xdr:cNvPr>
        <xdr:cNvPicPr>
          <a:picLocks noChangeAspect="1"/>
        </xdr:cNvPicPr>
      </xdr:nvPicPr>
      <xdr:blipFill>
        <a:blip xmlns:r="http://schemas.openxmlformats.org/officeDocument/2006/relationships" r:embed="rId2"/>
        <a:stretch>
          <a:fillRect/>
        </a:stretch>
      </xdr:blipFill>
      <xdr:spPr>
        <a:xfrm>
          <a:off x="6616700" y="393700"/>
          <a:ext cx="1207238" cy="549831"/>
        </a:xfrm>
        <a:prstGeom prst="rect">
          <a:avLst/>
        </a:prstGeom>
      </xdr:spPr>
    </xdr:pic>
    <xdr:clientData/>
  </xdr:twoCellAnchor>
</xdr:wsDr>
</file>

<file path=xl/drawings/drawing23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74113" name="Object 1" hidden="1">
              <a:extLst>
                <a:ext uri="{63B3BB69-23CF-44E3-9099-C40C66FF867C}">
                  <a14:compatExt spid="_x0000_s474113"/>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EE00-000004000000}"/>
            </a:ext>
          </a:extLst>
        </xdr:cNvPr>
        <xdr:cNvSpPr/>
      </xdr:nvSpPr>
      <xdr:spPr>
        <a:xfrm>
          <a:off x="1861122" y="378906"/>
          <a:ext cx="1238062" cy="61611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431800</xdr:colOff>
      <xdr:row>1</xdr:row>
      <xdr:rowOff>50800</xdr:rowOff>
    </xdr:from>
    <xdr:to>
      <xdr:col>9</xdr:col>
      <xdr:colOff>762738</xdr:colOff>
      <xdr:row>4</xdr:row>
      <xdr:rowOff>29131</xdr:rowOff>
    </xdr:to>
    <xdr:pic>
      <xdr:nvPicPr>
        <xdr:cNvPr id="5" name="Imagen 4">
          <a:extLst>
            <a:ext uri="{FF2B5EF4-FFF2-40B4-BE49-F238E27FC236}">
              <a16:creationId xmlns="" xmlns:a16="http://schemas.microsoft.com/office/drawing/2014/main" id="{00000000-0008-0000-EE00-000005000000}"/>
            </a:ext>
          </a:extLst>
        </xdr:cNvPr>
        <xdr:cNvPicPr>
          <a:picLocks noChangeAspect="1"/>
        </xdr:cNvPicPr>
      </xdr:nvPicPr>
      <xdr:blipFill>
        <a:blip xmlns:r="http://schemas.openxmlformats.org/officeDocument/2006/relationships" r:embed="rId2"/>
        <a:stretch>
          <a:fillRect/>
        </a:stretch>
      </xdr:blipFill>
      <xdr:spPr>
        <a:xfrm>
          <a:off x="6591300" y="406400"/>
          <a:ext cx="1207238" cy="549831"/>
        </a:xfrm>
        <a:prstGeom prst="rect">
          <a:avLst/>
        </a:prstGeom>
      </xdr:spPr>
    </xdr:pic>
    <xdr:clientData/>
  </xdr:twoCellAnchor>
</xdr:wsDr>
</file>

<file path=xl/drawings/drawing24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75137" name="Object 1" hidden="1">
              <a:extLst>
                <a:ext uri="{63B3BB69-23CF-44E3-9099-C40C66FF867C}">
                  <a14:compatExt spid="_x0000_s475137"/>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EF00-000004000000}"/>
            </a:ext>
          </a:extLst>
        </xdr:cNvPr>
        <xdr:cNvSpPr/>
      </xdr:nvSpPr>
      <xdr:spPr>
        <a:xfrm>
          <a:off x="1861122" y="378906"/>
          <a:ext cx="1238062" cy="61611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393700</xdr:colOff>
      <xdr:row>1</xdr:row>
      <xdr:rowOff>50800</xdr:rowOff>
    </xdr:from>
    <xdr:to>
      <xdr:col>9</xdr:col>
      <xdr:colOff>724638</xdr:colOff>
      <xdr:row>4</xdr:row>
      <xdr:rowOff>29131</xdr:rowOff>
    </xdr:to>
    <xdr:pic>
      <xdr:nvPicPr>
        <xdr:cNvPr id="5" name="Imagen 4">
          <a:extLst>
            <a:ext uri="{FF2B5EF4-FFF2-40B4-BE49-F238E27FC236}">
              <a16:creationId xmlns="" xmlns:a16="http://schemas.microsoft.com/office/drawing/2014/main" id="{00000000-0008-0000-EF00-000005000000}"/>
            </a:ext>
          </a:extLst>
        </xdr:cNvPr>
        <xdr:cNvPicPr>
          <a:picLocks noChangeAspect="1"/>
        </xdr:cNvPicPr>
      </xdr:nvPicPr>
      <xdr:blipFill>
        <a:blip xmlns:r="http://schemas.openxmlformats.org/officeDocument/2006/relationships" r:embed="rId2"/>
        <a:stretch>
          <a:fillRect/>
        </a:stretch>
      </xdr:blipFill>
      <xdr:spPr>
        <a:xfrm>
          <a:off x="6464300" y="381000"/>
          <a:ext cx="1207238" cy="549831"/>
        </a:xfrm>
        <a:prstGeom prst="rect">
          <a:avLst/>
        </a:prstGeom>
      </xdr:spPr>
    </xdr:pic>
    <xdr:clientData/>
  </xdr:twoCellAnchor>
</xdr:wsDr>
</file>

<file path=xl/drawings/drawing24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76161" name="Object 1" hidden="1">
              <a:extLst>
                <a:ext uri="{63B3BB69-23CF-44E3-9099-C40C66FF867C}">
                  <a14:compatExt spid="_x0000_s476161"/>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F000-000004000000}"/>
            </a:ext>
          </a:extLst>
        </xdr:cNvPr>
        <xdr:cNvSpPr/>
      </xdr:nvSpPr>
      <xdr:spPr>
        <a:xfrm>
          <a:off x="1861122" y="378906"/>
          <a:ext cx="1238062" cy="61611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431800</xdr:colOff>
      <xdr:row>1</xdr:row>
      <xdr:rowOff>38100</xdr:rowOff>
    </xdr:from>
    <xdr:to>
      <xdr:col>9</xdr:col>
      <xdr:colOff>762738</xdr:colOff>
      <xdr:row>4</xdr:row>
      <xdr:rowOff>16431</xdr:rowOff>
    </xdr:to>
    <xdr:pic>
      <xdr:nvPicPr>
        <xdr:cNvPr id="5" name="Imagen 4">
          <a:extLst>
            <a:ext uri="{FF2B5EF4-FFF2-40B4-BE49-F238E27FC236}">
              <a16:creationId xmlns="" xmlns:a16="http://schemas.microsoft.com/office/drawing/2014/main" id="{00000000-0008-0000-F000-000005000000}"/>
            </a:ext>
          </a:extLst>
        </xdr:cNvPr>
        <xdr:cNvPicPr>
          <a:picLocks noChangeAspect="1"/>
        </xdr:cNvPicPr>
      </xdr:nvPicPr>
      <xdr:blipFill>
        <a:blip xmlns:r="http://schemas.openxmlformats.org/officeDocument/2006/relationships" r:embed="rId2"/>
        <a:stretch>
          <a:fillRect/>
        </a:stretch>
      </xdr:blipFill>
      <xdr:spPr>
        <a:xfrm>
          <a:off x="6502400" y="381000"/>
          <a:ext cx="1207238" cy="549831"/>
        </a:xfrm>
        <a:prstGeom prst="rect">
          <a:avLst/>
        </a:prstGeom>
      </xdr:spPr>
    </xdr:pic>
    <xdr:clientData/>
  </xdr:twoCellAnchor>
</xdr:wsDr>
</file>

<file path=xl/drawings/drawing24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78209" name="Object 1" hidden="1">
              <a:extLst>
                <a:ext uri="{63B3BB69-23CF-44E3-9099-C40C66FF867C}">
                  <a14:compatExt spid="_x0000_s478209"/>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F100-000004000000}"/>
            </a:ext>
          </a:extLst>
        </xdr:cNvPr>
        <xdr:cNvSpPr/>
      </xdr:nvSpPr>
      <xdr:spPr>
        <a:xfrm>
          <a:off x="1861122" y="378906"/>
          <a:ext cx="1238062" cy="61611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457200</xdr:colOff>
      <xdr:row>1</xdr:row>
      <xdr:rowOff>63500</xdr:rowOff>
    </xdr:from>
    <xdr:to>
      <xdr:col>9</xdr:col>
      <xdr:colOff>762738</xdr:colOff>
      <xdr:row>4</xdr:row>
      <xdr:rowOff>41831</xdr:rowOff>
    </xdr:to>
    <xdr:pic>
      <xdr:nvPicPr>
        <xdr:cNvPr id="5" name="Imagen 4">
          <a:extLst>
            <a:ext uri="{FF2B5EF4-FFF2-40B4-BE49-F238E27FC236}">
              <a16:creationId xmlns="" xmlns:a16="http://schemas.microsoft.com/office/drawing/2014/main" id="{00000000-0008-0000-F100-000005000000}"/>
            </a:ext>
          </a:extLst>
        </xdr:cNvPr>
        <xdr:cNvPicPr>
          <a:picLocks noChangeAspect="1"/>
        </xdr:cNvPicPr>
      </xdr:nvPicPr>
      <xdr:blipFill>
        <a:blip xmlns:r="http://schemas.openxmlformats.org/officeDocument/2006/relationships" r:embed="rId2"/>
        <a:stretch>
          <a:fillRect/>
        </a:stretch>
      </xdr:blipFill>
      <xdr:spPr>
        <a:xfrm>
          <a:off x="6616700" y="406400"/>
          <a:ext cx="1207238" cy="549831"/>
        </a:xfrm>
        <a:prstGeom prst="rect">
          <a:avLst/>
        </a:prstGeom>
      </xdr:spPr>
    </xdr:pic>
    <xdr:clientData/>
  </xdr:twoCellAnchor>
</xdr:wsDr>
</file>

<file path=xl/drawings/drawing24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80257" name="Object 1" hidden="1">
              <a:extLst>
                <a:ext uri="{63B3BB69-23CF-44E3-9099-C40C66FF867C}">
                  <a14:compatExt spid="_x0000_s480257"/>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F200-000004000000}"/>
            </a:ext>
          </a:extLst>
        </xdr:cNvPr>
        <xdr:cNvSpPr/>
      </xdr:nvSpPr>
      <xdr:spPr>
        <a:xfrm>
          <a:off x="1861122" y="378906"/>
          <a:ext cx="1238062" cy="61611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457200</xdr:colOff>
      <xdr:row>1</xdr:row>
      <xdr:rowOff>38100</xdr:rowOff>
    </xdr:from>
    <xdr:to>
      <xdr:col>9</xdr:col>
      <xdr:colOff>788138</xdr:colOff>
      <xdr:row>4</xdr:row>
      <xdr:rowOff>16431</xdr:rowOff>
    </xdr:to>
    <xdr:pic>
      <xdr:nvPicPr>
        <xdr:cNvPr id="5" name="Imagen 4">
          <a:extLst>
            <a:ext uri="{FF2B5EF4-FFF2-40B4-BE49-F238E27FC236}">
              <a16:creationId xmlns="" xmlns:a16="http://schemas.microsoft.com/office/drawing/2014/main" id="{00000000-0008-0000-F200-000005000000}"/>
            </a:ext>
          </a:extLst>
        </xdr:cNvPr>
        <xdr:cNvPicPr>
          <a:picLocks noChangeAspect="1"/>
        </xdr:cNvPicPr>
      </xdr:nvPicPr>
      <xdr:blipFill>
        <a:blip xmlns:r="http://schemas.openxmlformats.org/officeDocument/2006/relationships" r:embed="rId2"/>
        <a:stretch>
          <a:fillRect/>
        </a:stretch>
      </xdr:blipFill>
      <xdr:spPr>
        <a:xfrm>
          <a:off x="6616700" y="368300"/>
          <a:ext cx="1207238" cy="549831"/>
        </a:xfrm>
        <a:prstGeom prst="rect">
          <a:avLst/>
        </a:prstGeom>
      </xdr:spPr>
    </xdr:pic>
    <xdr:clientData/>
  </xdr:twoCellAnchor>
</xdr:wsDr>
</file>

<file path=xl/drawings/drawing24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81281" name="Object 1" hidden="1">
              <a:extLst>
                <a:ext uri="{63B3BB69-23CF-44E3-9099-C40C66FF867C}">
                  <a14:compatExt spid="_x0000_s481281"/>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F300-000004000000}"/>
            </a:ext>
          </a:extLst>
        </xdr:cNvPr>
        <xdr:cNvSpPr/>
      </xdr:nvSpPr>
      <xdr:spPr>
        <a:xfrm>
          <a:off x="1861122" y="378906"/>
          <a:ext cx="1238062" cy="61611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444500</xdr:colOff>
      <xdr:row>1</xdr:row>
      <xdr:rowOff>50800</xdr:rowOff>
    </xdr:from>
    <xdr:to>
      <xdr:col>9</xdr:col>
      <xdr:colOff>813538</xdr:colOff>
      <xdr:row>4</xdr:row>
      <xdr:rowOff>29131</xdr:rowOff>
    </xdr:to>
    <xdr:pic>
      <xdr:nvPicPr>
        <xdr:cNvPr id="5" name="Imagen 4">
          <a:extLst>
            <a:ext uri="{FF2B5EF4-FFF2-40B4-BE49-F238E27FC236}">
              <a16:creationId xmlns="" xmlns:a16="http://schemas.microsoft.com/office/drawing/2014/main" id="{00000000-0008-0000-F300-000005000000}"/>
            </a:ext>
          </a:extLst>
        </xdr:cNvPr>
        <xdr:cNvPicPr>
          <a:picLocks noChangeAspect="1"/>
        </xdr:cNvPicPr>
      </xdr:nvPicPr>
      <xdr:blipFill>
        <a:blip xmlns:r="http://schemas.openxmlformats.org/officeDocument/2006/relationships" r:embed="rId2"/>
        <a:stretch>
          <a:fillRect/>
        </a:stretch>
      </xdr:blipFill>
      <xdr:spPr>
        <a:xfrm>
          <a:off x="6591300" y="381000"/>
          <a:ext cx="1207238" cy="549831"/>
        </a:xfrm>
        <a:prstGeom prst="rect">
          <a:avLst/>
        </a:prstGeom>
      </xdr:spPr>
    </xdr:pic>
    <xdr:clientData/>
  </xdr:twoCellAnchor>
</xdr:wsDr>
</file>

<file path=xl/drawings/drawing24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82305" name="Object 1" hidden="1">
              <a:extLst>
                <a:ext uri="{63B3BB69-23CF-44E3-9099-C40C66FF867C}">
                  <a14:compatExt spid="_x0000_s482305"/>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F400-000004000000}"/>
            </a:ext>
          </a:extLst>
        </xdr:cNvPr>
        <xdr:cNvSpPr/>
      </xdr:nvSpPr>
      <xdr:spPr>
        <a:xfrm>
          <a:off x="1861122" y="378906"/>
          <a:ext cx="1238062" cy="61611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444500</xdr:colOff>
      <xdr:row>1</xdr:row>
      <xdr:rowOff>50800</xdr:rowOff>
    </xdr:from>
    <xdr:to>
      <xdr:col>9</xdr:col>
      <xdr:colOff>775438</xdr:colOff>
      <xdr:row>4</xdr:row>
      <xdr:rowOff>29131</xdr:rowOff>
    </xdr:to>
    <xdr:pic>
      <xdr:nvPicPr>
        <xdr:cNvPr id="5" name="Imagen 4">
          <a:extLst>
            <a:ext uri="{FF2B5EF4-FFF2-40B4-BE49-F238E27FC236}">
              <a16:creationId xmlns="" xmlns:a16="http://schemas.microsoft.com/office/drawing/2014/main" id="{00000000-0008-0000-F400-000005000000}"/>
            </a:ext>
          </a:extLst>
        </xdr:cNvPr>
        <xdr:cNvPicPr>
          <a:picLocks noChangeAspect="1"/>
        </xdr:cNvPicPr>
      </xdr:nvPicPr>
      <xdr:blipFill>
        <a:blip xmlns:r="http://schemas.openxmlformats.org/officeDocument/2006/relationships" r:embed="rId2"/>
        <a:stretch>
          <a:fillRect/>
        </a:stretch>
      </xdr:blipFill>
      <xdr:spPr>
        <a:xfrm>
          <a:off x="6604000" y="355600"/>
          <a:ext cx="1207238" cy="549831"/>
        </a:xfrm>
        <a:prstGeom prst="rect">
          <a:avLst/>
        </a:prstGeom>
      </xdr:spPr>
    </xdr:pic>
    <xdr:clientData/>
  </xdr:twoCellAnchor>
</xdr:wsDr>
</file>

<file path=xl/drawings/drawing24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84353" name="Object 1" hidden="1">
              <a:extLst>
                <a:ext uri="{63B3BB69-23CF-44E3-9099-C40C66FF867C}">
                  <a14:compatExt spid="_x0000_s484353"/>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F500-000004000000}"/>
            </a:ext>
          </a:extLst>
        </xdr:cNvPr>
        <xdr:cNvSpPr/>
      </xdr:nvSpPr>
      <xdr:spPr>
        <a:xfrm>
          <a:off x="1861122" y="378906"/>
          <a:ext cx="1238062" cy="61611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444500</xdr:colOff>
      <xdr:row>1</xdr:row>
      <xdr:rowOff>50800</xdr:rowOff>
    </xdr:from>
    <xdr:to>
      <xdr:col>9</xdr:col>
      <xdr:colOff>775438</xdr:colOff>
      <xdr:row>4</xdr:row>
      <xdr:rowOff>29131</xdr:rowOff>
    </xdr:to>
    <xdr:pic>
      <xdr:nvPicPr>
        <xdr:cNvPr id="5" name="Imagen 4">
          <a:extLst>
            <a:ext uri="{FF2B5EF4-FFF2-40B4-BE49-F238E27FC236}">
              <a16:creationId xmlns="" xmlns:a16="http://schemas.microsoft.com/office/drawing/2014/main" id="{00000000-0008-0000-F500-000005000000}"/>
            </a:ext>
          </a:extLst>
        </xdr:cNvPr>
        <xdr:cNvPicPr>
          <a:picLocks noChangeAspect="1"/>
        </xdr:cNvPicPr>
      </xdr:nvPicPr>
      <xdr:blipFill>
        <a:blip xmlns:r="http://schemas.openxmlformats.org/officeDocument/2006/relationships" r:embed="rId2"/>
        <a:stretch>
          <a:fillRect/>
        </a:stretch>
      </xdr:blipFill>
      <xdr:spPr>
        <a:xfrm>
          <a:off x="6604000" y="342900"/>
          <a:ext cx="1207238" cy="549831"/>
        </a:xfrm>
        <a:prstGeom prst="rect">
          <a:avLst/>
        </a:prstGeom>
      </xdr:spPr>
    </xdr:pic>
    <xdr:clientData/>
  </xdr:twoCellAnchor>
</xdr:wsDr>
</file>

<file path=xl/drawings/drawing24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85377" name="Object 1" hidden="1">
              <a:extLst>
                <a:ext uri="{63B3BB69-23CF-44E3-9099-C40C66FF867C}">
                  <a14:compatExt spid="_x0000_s485377"/>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F600-000004000000}"/>
            </a:ext>
          </a:extLst>
        </xdr:cNvPr>
        <xdr:cNvSpPr/>
      </xdr:nvSpPr>
      <xdr:spPr>
        <a:xfrm>
          <a:off x="1861122" y="378906"/>
          <a:ext cx="1238062" cy="61611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444500</xdr:colOff>
      <xdr:row>1</xdr:row>
      <xdr:rowOff>63500</xdr:rowOff>
    </xdr:from>
    <xdr:to>
      <xdr:col>9</xdr:col>
      <xdr:colOff>775438</xdr:colOff>
      <xdr:row>4</xdr:row>
      <xdr:rowOff>41831</xdr:rowOff>
    </xdr:to>
    <xdr:pic>
      <xdr:nvPicPr>
        <xdr:cNvPr id="5" name="Imagen 4">
          <a:extLst>
            <a:ext uri="{FF2B5EF4-FFF2-40B4-BE49-F238E27FC236}">
              <a16:creationId xmlns="" xmlns:a16="http://schemas.microsoft.com/office/drawing/2014/main" id="{00000000-0008-0000-F600-000005000000}"/>
            </a:ext>
          </a:extLst>
        </xdr:cNvPr>
        <xdr:cNvPicPr>
          <a:picLocks noChangeAspect="1"/>
        </xdr:cNvPicPr>
      </xdr:nvPicPr>
      <xdr:blipFill>
        <a:blip xmlns:r="http://schemas.openxmlformats.org/officeDocument/2006/relationships" r:embed="rId2"/>
        <a:stretch>
          <a:fillRect/>
        </a:stretch>
      </xdr:blipFill>
      <xdr:spPr>
        <a:xfrm>
          <a:off x="6604000" y="266700"/>
          <a:ext cx="1207238" cy="549831"/>
        </a:xfrm>
        <a:prstGeom prst="rect">
          <a:avLst/>
        </a:prstGeom>
      </xdr:spPr>
    </xdr:pic>
    <xdr:clientData/>
  </xdr:twoCellAnchor>
</xdr:wsDr>
</file>

<file path=xl/drawings/drawing24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86401" name="Object 1" hidden="1">
              <a:extLst>
                <a:ext uri="{63B3BB69-23CF-44E3-9099-C40C66FF867C}">
                  <a14:compatExt spid="_x0000_s486401"/>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F700-000004000000}"/>
            </a:ext>
          </a:extLst>
        </xdr:cNvPr>
        <xdr:cNvSpPr/>
      </xdr:nvSpPr>
      <xdr:spPr>
        <a:xfrm>
          <a:off x="1861122" y="378906"/>
          <a:ext cx="1238062" cy="61611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444500</xdr:colOff>
      <xdr:row>1</xdr:row>
      <xdr:rowOff>38100</xdr:rowOff>
    </xdr:from>
    <xdr:to>
      <xdr:col>9</xdr:col>
      <xdr:colOff>775438</xdr:colOff>
      <xdr:row>4</xdr:row>
      <xdr:rowOff>16431</xdr:rowOff>
    </xdr:to>
    <xdr:pic>
      <xdr:nvPicPr>
        <xdr:cNvPr id="5" name="Imagen 4">
          <a:extLst>
            <a:ext uri="{FF2B5EF4-FFF2-40B4-BE49-F238E27FC236}">
              <a16:creationId xmlns="" xmlns:a16="http://schemas.microsoft.com/office/drawing/2014/main" id="{00000000-0008-0000-F700-000005000000}"/>
            </a:ext>
          </a:extLst>
        </xdr:cNvPr>
        <xdr:cNvPicPr>
          <a:picLocks noChangeAspect="1"/>
        </xdr:cNvPicPr>
      </xdr:nvPicPr>
      <xdr:blipFill>
        <a:blip xmlns:r="http://schemas.openxmlformats.org/officeDocument/2006/relationships" r:embed="rId2"/>
        <a:stretch>
          <a:fillRect/>
        </a:stretch>
      </xdr:blipFill>
      <xdr:spPr>
        <a:xfrm>
          <a:off x="6604000" y="393700"/>
          <a:ext cx="1207238" cy="549831"/>
        </a:xfrm>
        <a:prstGeom prst="rect">
          <a:avLst/>
        </a:prstGeom>
      </xdr:spPr>
    </xdr:pic>
    <xdr:clientData/>
  </xdr:twoCellAnchor>
</xdr:wsDr>
</file>

<file path=xl/drawings/drawing24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87425" name="Object 1" hidden="1">
              <a:extLst>
                <a:ext uri="{63B3BB69-23CF-44E3-9099-C40C66FF867C}">
                  <a14:compatExt spid="_x0000_s487425"/>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F800-000004000000}"/>
            </a:ext>
          </a:extLst>
        </xdr:cNvPr>
        <xdr:cNvSpPr/>
      </xdr:nvSpPr>
      <xdr:spPr>
        <a:xfrm>
          <a:off x="1861122" y="378906"/>
          <a:ext cx="1238062" cy="61611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457200</xdr:colOff>
      <xdr:row>1</xdr:row>
      <xdr:rowOff>50800</xdr:rowOff>
    </xdr:from>
    <xdr:to>
      <xdr:col>9</xdr:col>
      <xdr:colOff>788138</xdr:colOff>
      <xdr:row>4</xdr:row>
      <xdr:rowOff>29131</xdr:rowOff>
    </xdr:to>
    <xdr:pic>
      <xdr:nvPicPr>
        <xdr:cNvPr id="5" name="Imagen 4">
          <a:extLst>
            <a:ext uri="{FF2B5EF4-FFF2-40B4-BE49-F238E27FC236}">
              <a16:creationId xmlns="" xmlns:a16="http://schemas.microsoft.com/office/drawing/2014/main" id="{00000000-0008-0000-F800-000005000000}"/>
            </a:ext>
          </a:extLst>
        </xdr:cNvPr>
        <xdr:cNvPicPr>
          <a:picLocks noChangeAspect="1"/>
        </xdr:cNvPicPr>
      </xdr:nvPicPr>
      <xdr:blipFill>
        <a:blip xmlns:r="http://schemas.openxmlformats.org/officeDocument/2006/relationships" r:embed="rId2"/>
        <a:stretch>
          <a:fillRect/>
        </a:stretch>
      </xdr:blipFill>
      <xdr:spPr>
        <a:xfrm>
          <a:off x="6616700" y="368300"/>
          <a:ext cx="1207238" cy="549831"/>
        </a:xfrm>
        <a:prstGeom prst="rect">
          <a:avLst/>
        </a:prstGeom>
      </xdr:spPr>
    </xdr:pic>
    <xdr:clientData/>
  </xdr:twoCellAnchor>
</xdr:wsDr>
</file>

<file path=xl/drawings/drawing25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88449" name="Object 1" hidden="1">
              <a:extLst>
                <a:ext uri="{63B3BB69-23CF-44E3-9099-C40C66FF867C}">
                  <a14:compatExt spid="_x0000_s488449"/>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F900-000004000000}"/>
            </a:ext>
          </a:extLst>
        </xdr:cNvPr>
        <xdr:cNvSpPr/>
      </xdr:nvSpPr>
      <xdr:spPr>
        <a:xfrm>
          <a:off x="1861122" y="378906"/>
          <a:ext cx="1238062" cy="61611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406400</xdr:colOff>
      <xdr:row>1</xdr:row>
      <xdr:rowOff>50800</xdr:rowOff>
    </xdr:from>
    <xdr:to>
      <xdr:col>9</xdr:col>
      <xdr:colOff>737338</xdr:colOff>
      <xdr:row>4</xdr:row>
      <xdr:rowOff>29131</xdr:rowOff>
    </xdr:to>
    <xdr:pic>
      <xdr:nvPicPr>
        <xdr:cNvPr id="5" name="Imagen 4">
          <a:extLst>
            <a:ext uri="{FF2B5EF4-FFF2-40B4-BE49-F238E27FC236}">
              <a16:creationId xmlns="" xmlns:a16="http://schemas.microsoft.com/office/drawing/2014/main" id="{00000000-0008-0000-F900-000005000000}"/>
            </a:ext>
          </a:extLst>
        </xdr:cNvPr>
        <xdr:cNvPicPr>
          <a:picLocks noChangeAspect="1"/>
        </xdr:cNvPicPr>
      </xdr:nvPicPr>
      <xdr:blipFill>
        <a:blip xmlns:r="http://schemas.openxmlformats.org/officeDocument/2006/relationships" r:embed="rId2"/>
        <a:stretch>
          <a:fillRect/>
        </a:stretch>
      </xdr:blipFill>
      <xdr:spPr>
        <a:xfrm>
          <a:off x="6565900" y="419100"/>
          <a:ext cx="1207238" cy="549831"/>
        </a:xfrm>
        <a:prstGeom prst="rect">
          <a:avLst/>
        </a:prstGeom>
      </xdr:spPr>
    </xdr:pic>
    <xdr:clientData/>
  </xdr:twoCellAnchor>
</xdr:wsDr>
</file>

<file path=xl/drawings/drawing25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90497" name="Object 1" hidden="1">
              <a:extLst>
                <a:ext uri="{63B3BB69-23CF-44E3-9099-C40C66FF867C}">
                  <a14:compatExt spid="_x0000_s490497"/>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FA00-000004000000}"/>
            </a:ext>
          </a:extLst>
        </xdr:cNvPr>
        <xdr:cNvSpPr/>
      </xdr:nvSpPr>
      <xdr:spPr>
        <a:xfrm>
          <a:off x="1861122" y="378906"/>
          <a:ext cx="1238062" cy="61611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444500</xdr:colOff>
      <xdr:row>1</xdr:row>
      <xdr:rowOff>50800</xdr:rowOff>
    </xdr:from>
    <xdr:to>
      <xdr:col>9</xdr:col>
      <xdr:colOff>775438</xdr:colOff>
      <xdr:row>4</xdr:row>
      <xdr:rowOff>29131</xdr:rowOff>
    </xdr:to>
    <xdr:pic>
      <xdr:nvPicPr>
        <xdr:cNvPr id="5" name="Imagen 4">
          <a:extLst>
            <a:ext uri="{FF2B5EF4-FFF2-40B4-BE49-F238E27FC236}">
              <a16:creationId xmlns="" xmlns:a16="http://schemas.microsoft.com/office/drawing/2014/main" id="{00000000-0008-0000-FA00-000005000000}"/>
            </a:ext>
          </a:extLst>
        </xdr:cNvPr>
        <xdr:cNvPicPr>
          <a:picLocks noChangeAspect="1"/>
        </xdr:cNvPicPr>
      </xdr:nvPicPr>
      <xdr:blipFill>
        <a:blip xmlns:r="http://schemas.openxmlformats.org/officeDocument/2006/relationships" r:embed="rId2"/>
        <a:stretch>
          <a:fillRect/>
        </a:stretch>
      </xdr:blipFill>
      <xdr:spPr>
        <a:xfrm>
          <a:off x="6515100" y="419100"/>
          <a:ext cx="1207238" cy="549831"/>
        </a:xfrm>
        <a:prstGeom prst="rect">
          <a:avLst/>
        </a:prstGeom>
      </xdr:spPr>
    </xdr:pic>
    <xdr:clientData/>
  </xdr:twoCellAnchor>
</xdr:wsDr>
</file>

<file path=xl/drawings/drawing25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91521" name="Object 1" hidden="1">
              <a:extLst>
                <a:ext uri="{63B3BB69-23CF-44E3-9099-C40C66FF867C}">
                  <a14:compatExt spid="_x0000_s491521"/>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FB00-000004000000}"/>
            </a:ext>
          </a:extLst>
        </xdr:cNvPr>
        <xdr:cNvSpPr/>
      </xdr:nvSpPr>
      <xdr:spPr>
        <a:xfrm>
          <a:off x="1861122" y="378906"/>
          <a:ext cx="1238062" cy="61611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431800</xdr:colOff>
      <xdr:row>1</xdr:row>
      <xdr:rowOff>50800</xdr:rowOff>
    </xdr:from>
    <xdr:to>
      <xdr:col>9</xdr:col>
      <xdr:colOff>762738</xdr:colOff>
      <xdr:row>4</xdr:row>
      <xdr:rowOff>29131</xdr:rowOff>
    </xdr:to>
    <xdr:pic>
      <xdr:nvPicPr>
        <xdr:cNvPr id="5" name="Imagen 4">
          <a:extLst>
            <a:ext uri="{FF2B5EF4-FFF2-40B4-BE49-F238E27FC236}">
              <a16:creationId xmlns="" xmlns:a16="http://schemas.microsoft.com/office/drawing/2014/main" id="{00000000-0008-0000-FB00-000005000000}"/>
            </a:ext>
          </a:extLst>
        </xdr:cNvPr>
        <xdr:cNvPicPr>
          <a:picLocks noChangeAspect="1"/>
        </xdr:cNvPicPr>
      </xdr:nvPicPr>
      <xdr:blipFill>
        <a:blip xmlns:r="http://schemas.openxmlformats.org/officeDocument/2006/relationships" r:embed="rId2"/>
        <a:stretch>
          <a:fillRect/>
        </a:stretch>
      </xdr:blipFill>
      <xdr:spPr>
        <a:xfrm>
          <a:off x="6578600" y="254000"/>
          <a:ext cx="1207238" cy="549831"/>
        </a:xfrm>
        <a:prstGeom prst="rect">
          <a:avLst/>
        </a:prstGeom>
      </xdr:spPr>
    </xdr:pic>
    <xdr:clientData/>
  </xdr:twoCellAnchor>
</xdr:wsDr>
</file>

<file path=xl/drawings/drawing25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92545" name="Object 1" hidden="1">
              <a:extLst>
                <a:ext uri="{63B3BB69-23CF-44E3-9099-C40C66FF867C}">
                  <a14:compatExt spid="_x0000_s492545"/>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FC00-000004000000}"/>
            </a:ext>
          </a:extLst>
        </xdr:cNvPr>
        <xdr:cNvSpPr/>
      </xdr:nvSpPr>
      <xdr:spPr>
        <a:xfrm>
          <a:off x="1861122" y="378906"/>
          <a:ext cx="1238062" cy="61611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431800</xdr:colOff>
      <xdr:row>1</xdr:row>
      <xdr:rowOff>50800</xdr:rowOff>
    </xdr:from>
    <xdr:to>
      <xdr:col>9</xdr:col>
      <xdr:colOff>762738</xdr:colOff>
      <xdr:row>4</xdr:row>
      <xdr:rowOff>29131</xdr:rowOff>
    </xdr:to>
    <xdr:pic>
      <xdr:nvPicPr>
        <xdr:cNvPr id="5" name="Imagen 4">
          <a:extLst>
            <a:ext uri="{FF2B5EF4-FFF2-40B4-BE49-F238E27FC236}">
              <a16:creationId xmlns="" xmlns:a16="http://schemas.microsoft.com/office/drawing/2014/main" id="{00000000-0008-0000-FC00-000005000000}"/>
            </a:ext>
          </a:extLst>
        </xdr:cNvPr>
        <xdr:cNvPicPr>
          <a:picLocks noChangeAspect="1"/>
        </xdr:cNvPicPr>
      </xdr:nvPicPr>
      <xdr:blipFill>
        <a:blip xmlns:r="http://schemas.openxmlformats.org/officeDocument/2006/relationships" r:embed="rId2"/>
        <a:stretch>
          <a:fillRect/>
        </a:stretch>
      </xdr:blipFill>
      <xdr:spPr>
        <a:xfrm>
          <a:off x="6578600" y="254000"/>
          <a:ext cx="1207238" cy="549831"/>
        </a:xfrm>
        <a:prstGeom prst="rect">
          <a:avLst/>
        </a:prstGeom>
      </xdr:spPr>
    </xdr:pic>
    <xdr:clientData/>
  </xdr:twoCellAnchor>
</xdr:wsDr>
</file>

<file path=xl/drawings/drawing25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93569" name="Object 1" hidden="1">
              <a:extLst>
                <a:ext uri="{63B3BB69-23CF-44E3-9099-C40C66FF867C}">
                  <a14:compatExt spid="_x0000_s493569"/>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FD00-000004000000}"/>
            </a:ext>
          </a:extLst>
        </xdr:cNvPr>
        <xdr:cNvSpPr/>
      </xdr:nvSpPr>
      <xdr:spPr>
        <a:xfrm>
          <a:off x="1861122" y="378906"/>
          <a:ext cx="1238062" cy="61611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457200</xdr:colOff>
      <xdr:row>1</xdr:row>
      <xdr:rowOff>63500</xdr:rowOff>
    </xdr:from>
    <xdr:to>
      <xdr:col>9</xdr:col>
      <xdr:colOff>788138</xdr:colOff>
      <xdr:row>4</xdr:row>
      <xdr:rowOff>41831</xdr:rowOff>
    </xdr:to>
    <xdr:pic>
      <xdr:nvPicPr>
        <xdr:cNvPr id="5" name="Imagen 4">
          <a:extLst>
            <a:ext uri="{FF2B5EF4-FFF2-40B4-BE49-F238E27FC236}">
              <a16:creationId xmlns="" xmlns:a16="http://schemas.microsoft.com/office/drawing/2014/main" id="{00000000-0008-0000-FD00-000005000000}"/>
            </a:ext>
          </a:extLst>
        </xdr:cNvPr>
        <xdr:cNvPicPr>
          <a:picLocks noChangeAspect="1"/>
        </xdr:cNvPicPr>
      </xdr:nvPicPr>
      <xdr:blipFill>
        <a:blip xmlns:r="http://schemas.openxmlformats.org/officeDocument/2006/relationships" r:embed="rId2"/>
        <a:stretch>
          <a:fillRect/>
        </a:stretch>
      </xdr:blipFill>
      <xdr:spPr>
        <a:xfrm>
          <a:off x="6604000" y="266700"/>
          <a:ext cx="1207238" cy="549831"/>
        </a:xfrm>
        <a:prstGeom prst="rect">
          <a:avLst/>
        </a:prstGeom>
      </xdr:spPr>
    </xdr:pic>
    <xdr:clientData/>
  </xdr:twoCellAnchor>
</xdr:wsDr>
</file>

<file path=xl/drawings/drawing25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94593" name="Object 1" hidden="1">
              <a:extLst>
                <a:ext uri="{63B3BB69-23CF-44E3-9099-C40C66FF867C}">
                  <a14:compatExt spid="_x0000_s494593"/>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FE00-000004000000}"/>
            </a:ext>
          </a:extLst>
        </xdr:cNvPr>
        <xdr:cNvSpPr/>
      </xdr:nvSpPr>
      <xdr:spPr>
        <a:xfrm>
          <a:off x="1861122" y="378906"/>
          <a:ext cx="1238062" cy="61611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431800</xdr:colOff>
      <xdr:row>1</xdr:row>
      <xdr:rowOff>50800</xdr:rowOff>
    </xdr:from>
    <xdr:to>
      <xdr:col>9</xdr:col>
      <xdr:colOff>762738</xdr:colOff>
      <xdr:row>4</xdr:row>
      <xdr:rowOff>29131</xdr:rowOff>
    </xdr:to>
    <xdr:pic>
      <xdr:nvPicPr>
        <xdr:cNvPr id="5" name="Imagen 4">
          <a:extLst>
            <a:ext uri="{FF2B5EF4-FFF2-40B4-BE49-F238E27FC236}">
              <a16:creationId xmlns="" xmlns:a16="http://schemas.microsoft.com/office/drawing/2014/main" id="{00000000-0008-0000-FE00-000005000000}"/>
            </a:ext>
          </a:extLst>
        </xdr:cNvPr>
        <xdr:cNvPicPr>
          <a:picLocks noChangeAspect="1"/>
        </xdr:cNvPicPr>
      </xdr:nvPicPr>
      <xdr:blipFill>
        <a:blip xmlns:r="http://schemas.openxmlformats.org/officeDocument/2006/relationships" r:embed="rId2"/>
        <a:stretch>
          <a:fillRect/>
        </a:stretch>
      </xdr:blipFill>
      <xdr:spPr>
        <a:xfrm>
          <a:off x="6578600" y="254000"/>
          <a:ext cx="1207238" cy="549831"/>
        </a:xfrm>
        <a:prstGeom prst="rect">
          <a:avLst/>
        </a:prstGeom>
      </xdr:spPr>
    </xdr:pic>
    <xdr:clientData/>
  </xdr:twoCellAnchor>
</xdr:wsDr>
</file>

<file path=xl/drawings/drawing25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95617" name="Object 1" hidden="1">
              <a:extLst>
                <a:ext uri="{63B3BB69-23CF-44E3-9099-C40C66FF867C}">
                  <a14:compatExt spid="_x0000_s495617"/>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FF00-000004000000}"/>
            </a:ext>
          </a:extLst>
        </xdr:cNvPr>
        <xdr:cNvSpPr/>
      </xdr:nvSpPr>
      <xdr:spPr>
        <a:xfrm>
          <a:off x="1861122" y="378906"/>
          <a:ext cx="1238062" cy="61611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457200</xdr:colOff>
      <xdr:row>1</xdr:row>
      <xdr:rowOff>50800</xdr:rowOff>
    </xdr:from>
    <xdr:to>
      <xdr:col>9</xdr:col>
      <xdr:colOff>737338</xdr:colOff>
      <xdr:row>4</xdr:row>
      <xdr:rowOff>29131</xdr:rowOff>
    </xdr:to>
    <xdr:pic>
      <xdr:nvPicPr>
        <xdr:cNvPr id="5" name="Imagen 4">
          <a:extLst>
            <a:ext uri="{FF2B5EF4-FFF2-40B4-BE49-F238E27FC236}">
              <a16:creationId xmlns="" xmlns:a16="http://schemas.microsoft.com/office/drawing/2014/main" id="{00000000-0008-0000-FF00-000005000000}"/>
            </a:ext>
          </a:extLst>
        </xdr:cNvPr>
        <xdr:cNvPicPr>
          <a:picLocks noChangeAspect="1"/>
        </xdr:cNvPicPr>
      </xdr:nvPicPr>
      <xdr:blipFill>
        <a:blip xmlns:r="http://schemas.openxmlformats.org/officeDocument/2006/relationships" r:embed="rId2"/>
        <a:stretch>
          <a:fillRect/>
        </a:stretch>
      </xdr:blipFill>
      <xdr:spPr>
        <a:xfrm>
          <a:off x="6616700" y="406400"/>
          <a:ext cx="1207238" cy="549831"/>
        </a:xfrm>
        <a:prstGeom prst="rect">
          <a:avLst/>
        </a:prstGeom>
      </xdr:spPr>
    </xdr:pic>
    <xdr:clientData/>
  </xdr:twoCellAnchor>
</xdr:wsDr>
</file>

<file path=xl/drawings/drawing25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96641" name="Object 1" hidden="1">
              <a:extLst>
                <a:ext uri="{63B3BB69-23CF-44E3-9099-C40C66FF867C}">
                  <a14:compatExt spid="_x0000_s496641"/>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0001-000004000000}"/>
            </a:ext>
          </a:extLst>
        </xdr:cNvPr>
        <xdr:cNvSpPr/>
      </xdr:nvSpPr>
      <xdr:spPr>
        <a:xfrm>
          <a:off x="1861122" y="378906"/>
          <a:ext cx="1238062" cy="61611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419100</xdr:colOff>
      <xdr:row>1</xdr:row>
      <xdr:rowOff>38100</xdr:rowOff>
    </xdr:from>
    <xdr:to>
      <xdr:col>9</xdr:col>
      <xdr:colOff>750038</xdr:colOff>
      <xdr:row>4</xdr:row>
      <xdr:rowOff>16431</xdr:rowOff>
    </xdr:to>
    <xdr:pic>
      <xdr:nvPicPr>
        <xdr:cNvPr id="5" name="Imagen 4">
          <a:extLst>
            <a:ext uri="{FF2B5EF4-FFF2-40B4-BE49-F238E27FC236}">
              <a16:creationId xmlns="" xmlns:a16="http://schemas.microsoft.com/office/drawing/2014/main" id="{00000000-0008-0000-0001-000005000000}"/>
            </a:ext>
          </a:extLst>
        </xdr:cNvPr>
        <xdr:cNvPicPr>
          <a:picLocks noChangeAspect="1"/>
        </xdr:cNvPicPr>
      </xdr:nvPicPr>
      <xdr:blipFill>
        <a:blip xmlns:r="http://schemas.openxmlformats.org/officeDocument/2006/relationships" r:embed="rId2"/>
        <a:stretch>
          <a:fillRect/>
        </a:stretch>
      </xdr:blipFill>
      <xdr:spPr>
        <a:xfrm>
          <a:off x="6565900" y="381000"/>
          <a:ext cx="1207238" cy="549831"/>
        </a:xfrm>
        <a:prstGeom prst="rect">
          <a:avLst/>
        </a:prstGeom>
      </xdr:spPr>
    </xdr:pic>
    <xdr:clientData/>
  </xdr:twoCellAnchor>
</xdr:wsDr>
</file>

<file path=xl/drawings/drawing25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97665" name="Object 1" hidden="1">
              <a:extLst>
                <a:ext uri="{63B3BB69-23CF-44E3-9099-C40C66FF867C}">
                  <a14:compatExt spid="_x0000_s497665"/>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0101-000004000000}"/>
            </a:ext>
          </a:extLst>
        </xdr:cNvPr>
        <xdr:cNvSpPr/>
      </xdr:nvSpPr>
      <xdr:spPr>
        <a:xfrm>
          <a:off x="1861122" y="378906"/>
          <a:ext cx="1238062" cy="61611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431800</xdr:colOff>
      <xdr:row>1</xdr:row>
      <xdr:rowOff>50800</xdr:rowOff>
    </xdr:from>
    <xdr:to>
      <xdr:col>9</xdr:col>
      <xdr:colOff>762738</xdr:colOff>
      <xdr:row>4</xdr:row>
      <xdr:rowOff>29131</xdr:rowOff>
    </xdr:to>
    <xdr:pic>
      <xdr:nvPicPr>
        <xdr:cNvPr id="5" name="Imagen 4">
          <a:extLst>
            <a:ext uri="{FF2B5EF4-FFF2-40B4-BE49-F238E27FC236}">
              <a16:creationId xmlns="" xmlns:a16="http://schemas.microsoft.com/office/drawing/2014/main" id="{00000000-0008-0000-0101-000005000000}"/>
            </a:ext>
          </a:extLst>
        </xdr:cNvPr>
        <xdr:cNvPicPr>
          <a:picLocks noChangeAspect="1"/>
        </xdr:cNvPicPr>
      </xdr:nvPicPr>
      <xdr:blipFill>
        <a:blip xmlns:r="http://schemas.openxmlformats.org/officeDocument/2006/relationships" r:embed="rId2"/>
        <a:stretch>
          <a:fillRect/>
        </a:stretch>
      </xdr:blipFill>
      <xdr:spPr>
        <a:xfrm>
          <a:off x="6502400" y="406400"/>
          <a:ext cx="1207238" cy="549831"/>
        </a:xfrm>
        <a:prstGeom prst="rect">
          <a:avLst/>
        </a:prstGeom>
      </xdr:spPr>
    </xdr:pic>
    <xdr:clientData/>
  </xdr:twoCellAnchor>
</xdr:wsDr>
</file>

<file path=xl/drawings/drawing25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98689" name="Object 1" hidden="1">
              <a:extLst>
                <a:ext uri="{63B3BB69-23CF-44E3-9099-C40C66FF867C}">
                  <a14:compatExt spid="_x0000_s498689"/>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0201-000004000000}"/>
            </a:ext>
          </a:extLst>
        </xdr:cNvPr>
        <xdr:cNvSpPr/>
      </xdr:nvSpPr>
      <xdr:spPr>
        <a:xfrm>
          <a:off x="1861122" y="378906"/>
          <a:ext cx="1238062" cy="61611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419100</xdr:colOff>
      <xdr:row>1</xdr:row>
      <xdr:rowOff>50800</xdr:rowOff>
    </xdr:from>
    <xdr:to>
      <xdr:col>9</xdr:col>
      <xdr:colOff>750038</xdr:colOff>
      <xdr:row>4</xdr:row>
      <xdr:rowOff>29131</xdr:rowOff>
    </xdr:to>
    <xdr:pic>
      <xdr:nvPicPr>
        <xdr:cNvPr id="5" name="Imagen 4">
          <a:extLst>
            <a:ext uri="{FF2B5EF4-FFF2-40B4-BE49-F238E27FC236}">
              <a16:creationId xmlns="" xmlns:a16="http://schemas.microsoft.com/office/drawing/2014/main" id="{00000000-0008-0000-0201-000005000000}"/>
            </a:ext>
          </a:extLst>
        </xdr:cNvPr>
        <xdr:cNvPicPr>
          <a:picLocks noChangeAspect="1"/>
        </xdr:cNvPicPr>
      </xdr:nvPicPr>
      <xdr:blipFill>
        <a:blip xmlns:r="http://schemas.openxmlformats.org/officeDocument/2006/relationships" r:embed="rId2"/>
        <a:stretch>
          <a:fillRect/>
        </a:stretch>
      </xdr:blipFill>
      <xdr:spPr>
        <a:xfrm>
          <a:off x="6578600" y="406400"/>
          <a:ext cx="1207238" cy="549831"/>
        </a:xfrm>
        <a:prstGeom prst="rect">
          <a:avLst/>
        </a:prstGeom>
      </xdr:spPr>
    </xdr:pic>
    <xdr:clientData/>
  </xdr:twoCellAnchor>
</xdr:wsDr>
</file>

<file path=xl/drawings/drawing26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499713" name="Object 1" hidden="1">
              <a:extLst>
                <a:ext uri="{63B3BB69-23CF-44E3-9099-C40C66FF867C}">
                  <a14:compatExt spid="_x0000_s499713"/>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0301-000004000000}"/>
            </a:ext>
          </a:extLst>
        </xdr:cNvPr>
        <xdr:cNvSpPr/>
      </xdr:nvSpPr>
      <xdr:spPr>
        <a:xfrm>
          <a:off x="1861122" y="378906"/>
          <a:ext cx="1238062" cy="61611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431800</xdr:colOff>
      <xdr:row>1</xdr:row>
      <xdr:rowOff>63500</xdr:rowOff>
    </xdr:from>
    <xdr:to>
      <xdr:col>9</xdr:col>
      <xdr:colOff>762738</xdr:colOff>
      <xdr:row>4</xdr:row>
      <xdr:rowOff>41831</xdr:rowOff>
    </xdr:to>
    <xdr:pic>
      <xdr:nvPicPr>
        <xdr:cNvPr id="5" name="Imagen 4">
          <a:extLst>
            <a:ext uri="{FF2B5EF4-FFF2-40B4-BE49-F238E27FC236}">
              <a16:creationId xmlns="" xmlns:a16="http://schemas.microsoft.com/office/drawing/2014/main" id="{00000000-0008-0000-0301-000005000000}"/>
            </a:ext>
          </a:extLst>
        </xdr:cNvPr>
        <xdr:cNvPicPr>
          <a:picLocks noChangeAspect="1"/>
        </xdr:cNvPicPr>
      </xdr:nvPicPr>
      <xdr:blipFill>
        <a:blip xmlns:r="http://schemas.openxmlformats.org/officeDocument/2006/relationships" r:embed="rId2"/>
        <a:stretch>
          <a:fillRect/>
        </a:stretch>
      </xdr:blipFill>
      <xdr:spPr>
        <a:xfrm>
          <a:off x="6591300" y="368300"/>
          <a:ext cx="1207238" cy="549831"/>
        </a:xfrm>
        <a:prstGeom prst="rect">
          <a:avLst/>
        </a:prstGeom>
      </xdr:spPr>
    </xdr:pic>
    <xdr:clientData/>
  </xdr:twoCellAnchor>
</xdr:wsDr>
</file>

<file path=xl/drawings/drawing26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500737" name="Object 1" hidden="1">
              <a:extLst>
                <a:ext uri="{63B3BB69-23CF-44E3-9099-C40C66FF867C}">
                  <a14:compatExt spid="_x0000_s500737"/>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0401-000004000000}"/>
            </a:ext>
          </a:extLst>
        </xdr:cNvPr>
        <xdr:cNvSpPr/>
      </xdr:nvSpPr>
      <xdr:spPr>
        <a:xfrm>
          <a:off x="1861122" y="378906"/>
          <a:ext cx="1238062" cy="61611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419100</xdr:colOff>
      <xdr:row>1</xdr:row>
      <xdr:rowOff>38100</xdr:rowOff>
    </xdr:from>
    <xdr:to>
      <xdr:col>9</xdr:col>
      <xdr:colOff>750038</xdr:colOff>
      <xdr:row>4</xdr:row>
      <xdr:rowOff>16431</xdr:rowOff>
    </xdr:to>
    <xdr:pic>
      <xdr:nvPicPr>
        <xdr:cNvPr id="5" name="Imagen 4">
          <a:extLst>
            <a:ext uri="{FF2B5EF4-FFF2-40B4-BE49-F238E27FC236}">
              <a16:creationId xmlns="" xmlns:a16="http://schemas.microsoft.com/office/drawing/2014/main" id="{00000000-0008-0000-0401-000005000000}"/>
            </a:ext>
          </a:extLst>
        </xdr:cNvPr>
        <xdr:cNvPicPr>
          <a:picLocks noChangeAspect="1"/>
        </xdr:cNvPicPr>
      </xdr:nvPicPr>
      <xdr:blipFill>
        <a:blip xmlns:r="http://schemas.openxmlformats.org/officeDocument/2006/relationships" r:embed="rId2"/>
        <a:stretch>
          <a:fillRect/>
        </a:stretch>
      </xdr:blipFill>
      <xdr:spPr>
        <a:xfrm>
          <a:off x="6565900" y="330200"/>
          <a:ext cx="1207238" cy="549831"/>
        </a:xfrm>
        <a:prstGeom prst="rect">
          <a:avLst/>
        </a:prstGeom>
      </xdr:spPr>
    </xdr:pic>
    <xdr:clientData/>
  </xdr:twoCellAnchor>
</xdr:wsDr>
</file>

<file path=xl/drawings/drawing26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501761" name="Object 1" hidden="1">
              <a:extLst>
                <a:ext uri="{63B3BB69-23CF-44E3-9099-C40C66FF867C}">
                  <a14:compatExt spid="_x0000_s501761"/>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0501-000004000000}"/>
            </a:ext>
          </a:extLst>
        </xdr:cNvPr>
        <xdr:cNvSpPr/>
      </xdr:nvSpPr>
      <xdr:spPr>
        <a:xfrm>
          <a:off x="1861122" y="378906"/>
          <a:ext cx="1238062" cy="61611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444500</xdr:colOff>
      <xdr:row>1</xdr:row>
      <xdr:rowOff>38100</xdr:rowOff>
    </xdr:from>
    <xdr:to>
      <xdr:col>9</xdr:col>
      <xdr:colOff>750038</xdr:colOff>
      <xdr:row>4</xdr:row>
      <xdr:rowOff>16431</xdr:rowOff>
    </xdr:to>
    <xdr:pic>
      <xdr:nvPicPr>
        <xdr:cNvPr id="5" name="Imagen 4">
          <a:extLst>
            <a:ext uri="{FF2B5EF4-FFF2-40B4-BE49-F238E27FC236}">
              <a16:creationId xmlns="" xmlns:a16="http://schemas.microsoft.com/office/drawing/2014/main" id="{00000000-0008-0000-0501-000005000000}"/>
            </a:ext>
          </a:extLst>
        </xdr:cNvPr>
        <xdr:cNvPicPr>
          <a:picLocks noChangeAspect="1"/>
        </xdr:cNvPicPr>
      </xdr:nvPicPr>
      <xdr:blipFill>
        <a:blip xmlns:r="http://schemas.openxmlformats.org/officeDocument/2006/relationships" r:embed="rId2"/>
        <a:stretch>
          <a:fillRect/>
        </a:stretch>
      </xdr:blipFill>
      <xdr:spPr>
        <a:xfrm>
          <a:off x="6515100" y="355600"/>
          <a:ext cx="1207238" cy="549831"/>
        </a:xfrm>
        <a:prstGeom prst="rect">
          <a:avLst/>
        </a:prstGeom>
      </xdr:spPr>
    </xdr:pic>
    <xdr:clientData/>
  </xdr:twoCellAnchor>
</xdr:wsDr>
</file>

<file path=xl/drawings/drawing26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502785" name="Object 1" hidden="1">
              <a:extLst>
                <a:ext uri="{63B3BB69-23CF-44E3-9099-C40C66FF867C}">
                  <a14:compatExt spid="_x0000_s502785"/>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0601-000004000000}"/>
            </a:ext>
          </a:extLst>
        </xdr:cNvPr>
        <xdr:cNvSpPr/>
      </xdr:nvSpPr>
      <xdr:spPr>
        <a:xfrm>
          <a:off x="1861122" y="378906"/>
          <a:ext cx="1238062" cy="61611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444500</xdr:colOff>
      <xdr:row>1</xdr:row>
      <xdr:rowOff>63500</xdr:rowOff>
    </xdr:from>
    <xdr:to>
      <xdr:col>9</xdr:col>
      <xdr:colOff>775438</xdr:colOff>
      <xdr:row>4</xdr:row>
      <xdr:rowOff>41831</xdr:rowOff>
    </xdr:to>
    <xdr:pic>
      <xdr:nvPicPr>
        <xdr:cNvPr id="5" name="Imagen 4">
          <a:extLst>
            <a:ext uri="{FF2B5EF4-FFF2-40B4-BE49-F238E27FC236}">
              <a16:creationId xmlns="" xmlns:a16="http://schemas.microsoft.com/office/drawing/2014/main" id="{00000000-0008-0000-0601-000005000000}"/>
            </a:ext>
          </a:extLst>
        </xdr:cNvPr>
        <xdr:cNvPicPr>
          <a:picLocks noChangeAspect="1"/>
        </xdr:cNvPicPr>
      </xdr:nvPicPr>
      <xdr:blipFill>
        <a:blip xmlns:r="http://schemas.openxmlformats.org/officeDocument/2006/relationships" r:embed="rId2"/>
        <a:stretch>
          <a:fillRect/>
        </a:stretch>
      </xdr:blipFill>
      <xdr:spPr>
        <a:xfrm>
          <a:off x="6591300" y="381000"/>
          <a:ext cx="1207238" cy="549831"/>
        </a:xfrm>
        <a:prstGeom prst="rect">
          <a:avLst/>
        </a:prstGeom>
      </xdr:spPr>
    </xdr:pic>
    <xdr:clientData/>
  </xdr:twoCellAnchor>
</xdr:wsDr>
</file>

<file path=xl/drawings/drawing26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503809" name="Object 1" hidden="1">
              <a:extLst>
                <a:ext uri="{63B3BB69-23CF-44E3-9099-C40C66FF867C}">
                  <a14:compatExt spid="_x0000_s503809"/>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0701-000004000000}"/>
            </a:ext>
          </a:extLst>
        </xdr:cNvPr>
        <xdr:cNvSpPr/>
      </xdr:nvSpPr>
      <xdr:spPr>
        <a:xfrm>
          <a:off x="1861122" y="378906"/>
          <a:ext cx="1238062" cy="61611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431800</xdr:colOff>
      <xdr:row>1</xdr:row>
      <xdr:rowOff>50800</xdr:rowOff>
    </xdr:from>
    <xdr:to>
      <xdr:col>9</xdr:col>
      <xdr:colOff>762738</xdr:colOff>
      <xdr:row>4</xdr:row>
      <xdr:rowOff>29131</xdr:rowOff>
    </xdr:to>
    <xdr:pic>
      <xdr:nvPicPr>
        <xdr:cNvPr id="5" name="Imagen 4">
          <a:extLst>
            <a:ext uri="{FF2B5EF4-FFF2-40B4-BE49-F238E27FC236}">
              <a16:creationId xmlns="" xmlns:a16="http://schemas.microsoft.com/office/drawing/2014/main" id="{00000000-0008-0000-0701-000005000000}"/>
            </a:ext>
          </a:extLst>
        </xdr:cNvPr>
        <xdr:cNvPicPr>
          <a:picLocks noChangeAspect="1"/>
        </xdr:cNvPicPr>
      </xdr:nvPicPr>
      <xdr:blipFill>
        <a:blip xmlns:r="http://schemas.openxmlformats.org/officeDocument/2006/relationships" r:embed="rId2"/>
        <a:stretch>
          <a:fillRect/>
        </a:stretch>
      </xdr:blipFill>
      <xdr:spPr>
        <a:xfrm>
          <a:off x="6578600" y="355600"/>
          <a:ext cx="1207238" cy="549831"/>
        </a:xfrm>
        <a:prstGeom prst="rect">
          <a:avLst/>
        </a:prstGeom>
      </xdr:spPr>
    </xdr:pic>
    <xdr:clientData/>
  </xdr:twoCellAnchor>
</xdr:wsDr>
</file>

<file path=xl/drawings/drawing26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504833" name="Object 1" hidden="1">
              <a:extLst>
                <a:ext uri="{63B3BB69-23CF-44E3-9099-C40C66FF867C}">
                  <a14:compatExt spid="_x0000_s504833"/>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0801-000004000000}"/>
            </a:ext>
          </a:extLst>
        </xdr:cNvPr>
        <xdr:cNvSpPr/>
      </xdr:nvSpPr>
      <xdr:spPr>
        <a:xfrm>
          <a:off x="1861122" y="378906"/>
          <a:ext cx="1238062" cy="61611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419100</xdr:colOff>
      <xdr:row>1</xdr:row>
      <xdr:rowOff>50800</xdr:rowOff>
    </xdr:from>
    <xdr:to>
      <xdr:col>9</xdr:col>
      <xdr:colOff>750038</xdr:colOff>
      <xdr:row>4</xdr:row>
      <xdr:rowOff>29131</xdr:rowOff>
    </xdr:to>
    <xdr:pic>
      <xdr:nvPicPr>
        <xdr:cNvPr id="5" name="Imagen 4">
          <a:extLst>
            <a:ext uri="{FF2B5EF4-FFF2-40B4-BE49-F238E27FC236}">
              <a16:creationId xmlns="" xmlns:a16="http://schemas.microsoft.com/office/drawing/2014/main" id="{00000000-0008-0000-0801-000005000000}"/>
            </a:ext>
          </a:extLst>
        </xdr:cNvPr>
        <xdr:cNvPicPr>
          <a:picLocks noChangeAspect="1"/>
        </xdr:cNvPicPr>
      </xdr:nvPicPr>
      <xdr:blipFill>
        <a:blip xmlns:r="http://schemas.openxmlformats.org/officeDocument/2006/relationships" r:embed="rId2"/>
        <a:stretch>
          <a:fillRect/>
        </a:stretch>
      </xdr:blipFill>
      <xdr:spPr>
        <a:xfrm>
          <a:off x="6489700" y="368300"/>
          <a:ext cx="1207238" cy="549831"/>
        </a:xfrm>
        <a:prstGeom prst="rect">
          <a:avLst/>
        </a:prstGeom>
      </xdr:spPr>
    </xdr:pic>
    <xdr:clientData/>
  </xdr:twoCellAnchor>
</xdr:wsDr>
</file>

<file path=xl/drawings/drawing26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505857" name="Object 1" hidden="1">
              <a:extLst>
                <a:ext uri="{63B3BB69-23CF-44E3-9099-C40C66FF867C}">
                  <a14:compatExt spid="_x0000_s505857"/>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0901-000004000000}"/>
            </a:ext>
          </a:extLst>
        </xdr:cNvPr>
        <xdr:cNvSpPr/>
      </xdr:nvSpPr>
      <xdr:spPr>
        <a:xfrm>
          <a:off x="1861122" y="378906"/>
          <a:ext cx="1238062" cy="61611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431800</xdr:colOff>
      <xdr:row>1</xdr:row>
      <xdr:rowOff>50800</xdr:rowOff>
    </xdr:from>
    <xdr:to>
      <xdr:col>9</xdr:col>
      <xdr:colOff>762738</xdr:colOff>
      <xdr:row>4</xdr:row>
      <xdr:rowOff>29131</xdr:rowOff>
    </xdr:to>
    <xdr:pic>
      <xdr:nvPicPr>
        <xdr:cNvPr id="5" name="Imagen 4">
          <a:extLst>
            <a:ext uri="{FF2B5EF4-FFF2-40B4-BE49-F238E27FC236}">
              <a16:creationId xmlns="" xmlns:a16="http://schemas.microsoft.com/office/drawing/2014/main" id="{00000000-0008-0000-0901-000005000000}"/>
            </a:ext>
          </a:extLst>
        </xdr:cNvPr>
        <xdr:cNvPicPr>
          <a:picLocks noChangeAspect="1"/>
        </xdr:cNvPicPr>
      </xdr:nvPicPr>
      <xdr:blipFill>
        <a:blip xmlns:r="http://schemas.openxmlformats.org/officeDocument/2006/relationships" r:embed="rId2"/>
        <a:stretch>
          <a:fillRect/>
        </a:stretch>
      </xdr:blipFill>
      <xdr:spPr>
        <a:xfrm>
          <a:off x="6502400" y="393700"/>
          <a:ext cx="1207238" cy="549831"/>
        </a:xfrm>
        <a:prstGeom prst="rect">
          <a:avLst/>
        </a:prstGeom>
      </xdr:spPr>
    </xdr:pic>
    <xdr:clientData/>
  </xdr:twoCellAnchor>
</xdr:wsDr>
</file>

<file path=xl/drawings/drawing26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506881" name="Object 1" hidden="1">
              <a:extLst>
                <a:ext uri="{63B3BB69-23CF-44E3-9099-C40C66FF867C}">
                  <a14:compatExt spid="_x0000_s506881"/>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0A01-000004000000}"/>
            </a:ext>
          </a:extLst>
        </xdr:cNvPr>
        <xdr:cNvSpPr/>
      </xdr:nvSpPr>
      <xdr:spPr>
        <a:xfrm>
          <a:off x="1861122" y="378906"/>
          <a:ext cx="1238062" cy="61611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419100</xdr:colOff>
      <xdr:row>1</xdr:row>
      <xdr:rowOff>50800</xdr:rowOff>
    </xdr:from>
    <xdr:to>
      <xdr:col>9</xdr:col>
      <xdr:colOff>788138</xdr:colOff>
      <xdr:row>4</xdr:row>
      <xdr:rowOff>29131</xdr:rowOff>
    </xdr:to>
    <xdr:pic>
      <xdr:nvPicPr>
        <xdr:cNvPr id="5" name="Imagen 4">
          <a:extLst>
            <a:ext uri="{FF2B5EF4-FFF2-40B4-BE49-F238E27FC236}">
              <a16:creationId xmlns="" xmlns:a16="http://schemas.microsoft.com/office/drawing/2014/main" id="{00000000-0008-0000-0A01-000005000000}"/>
            </a:ext>
          </a:extLst>
        </xdr:cNvPr>
        <xdr:cNvPicPr>
          <a:picLocks noChangeAspect="1"/>
        </xdr:cNvPicPr>
      </xdr:nvPicPr>
      <xdr:blipFill>
        <a:blip xmlns:r="http://schemas.openxmlformats.org/officeDocument/2006/relationships" r:embed="rId2"/>
        <a:stretch>
          <a:fillRect/>
        </a:stretch>
      </xdr:blipFill>
      <xdr:spPr>
        <a:xfrm>
          <a:off x="6565900" y="393700"/>
          <a:ext cx="1207238" cy="549831"/>
        </a:xfrm>
        <a:prstGeom prst="rect">
          <a:avLst/>
        </a:prstGeom>
      </xdr:spPr>
    </xdr:pic>
    <xdr:clientData/>
  </xdr:twoCellAnchor>
</xdr:wsDr>
</file>

<file path=xl/drawings/drawing26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507905" name="Object 1" hidden="1">
              <a:extLst>
                <a:ext uri="{63B3BB69-23CF-44E3-9099-C40C66FF867C}">
                  <a14:compatExt spid="_x0000_s507905"/>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0B01-000004000000}"/>
            </a:ext>
          </a:extLst>
        </xdr:cNvPr>
        <xdr:cNvSpPr/>
      </xdr:nvSpPr>
      <xdr:spPr>
        <a:xfrm>
          <a:off x="1861122" y="378906"/>
          <a:ext cx="1238062" cy="61611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444500</xdr:colOff>
      <xdr:row>1</xdr:row>
      <xdr:rowOff>50800</xdr:rowOff>
    </xdr:from>
    <xdr:to>
      <xdr:col>9</xdr:col>
      <xdr:colOff>775438</xdr:colOff>
      <xdr:row>4</xdr:row>
      <xdr:rowOff>29131</xdr:rowOff>
    </xdr:to>
    <xdr:pic>
      <xdr:nvPicPr>
        <xdr:cNvPr id="5" name="Imagen 4">
          <a:extLst>
            <a:ext uri="{FF2B5EF4-FFF2-40B4-BE49-F238E27FC236}">
              <a16:creationId xmlns="" xmlns:a16="http://schemas.microsoft.com/office/drawing/2014/main" id="{00000000-0008-0000-0B01-000005000000}"/>
            </a:ext>
          </a:extLst>
        </xdr:cNvPr>
        <xdr:cNvPicPr>
          <a:picLocks noChangeAspect="1"/>
        </xdr:cNvPicPr>
      </xdr:nvPicPr>
      <xdr:blipFill>
        <a:blip xmlns:r="http://schemas.openxmlformats.org/officeDocument/2006/relationships" r:embed="rId2"/>
        <a:stretch>
          <a:fillRect/>
        </a:stretch>
      </xdr:blipFill>
      <xdr:spPr>
        <a:xfrm>
          <a:off x="6604000" y="406400"/>
          <a:ext cx="1207238" cy="549831"/>
        </a:xfrm>
        <a:prstGeom prst="rect">
          <a:avLst/>
        </a:prstGeom>
      </xdr:spPr>
    </xdr:pic>
    <xdr:clientData/>
  </xdr:twoCellAnchor>
</xdr:wsDr>
</file>

<file path=xl/drawings/drawing26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508929" name="Object 1" hidden="1">
              <a:extLst>
                <a:ext uri="{63B3BB69-23CF-44E3-9099-C40C66FF867C}">
                  <a14:compatExt spid="_x0000_s508929"/>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0C01-000004000000}"/>
            </a:ext>
          </a:extLst>
        </xdr:cNvPr>
        <xdr:cNvSpPr/>
      </xdr:nvSpPr>
      <xdr:spPr>
        <a:xfrm>
          <a:off x="1861122" y="378906"/>
          <a:ext cx="1238062" cy="61611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431800</xdr:colOff>
      <xdr:row>1</xdr:row>
      <xdr:rowOff>50800</xdr:rowOff>
    </xdr:from>
    <xdr:to>
      <xdr:col>9</xdr:col>
      <xdr:colOff>762738</xdr:colOff>
      <xdr:row>4</xdr:row>
      <xdr:rowOff>29131</xdr:rowOff>
    </xdr:to>
    <xdr:pic>
      <xdr:nvPicPr>
        <xdr:cNvPr id="5" name="Imagen 4">
          <a:extLst>
            <a:ext uri="{FF2B5EF4-FFF2-40B4-BE49-F238E27FC236}">
              <a16:creationId xmlns="" xmlns:a16="http://schemas.microsoft.com/office/drawing/2014/main" id="{00000000-0008-0000-0C01-000005000000}"/>
            </a:ext>
          </a:extLst>
        </xdr:cNvPr>
        <xdr:cNvPicPr>
          <a:picLocks noChangeAspect="1"/>
        </xdr:cNvPicPr>
      </xdr:nvPicPr>
      <xdr:blipFill>
        <a:blip xmlns:r="http://schemas.openxmlformats.org/officeDocument/2006/relationships" r:embed="rId2"/>
        <a:stretch>
          <a:fillRect/>
        </a:stretch>
      </xdr:blipFill>
      <xdr:spPr>
        <a:xfrm>
          <a:off x="6591300" y="381000"/>
          <a:ext cx="1207238" cy="549831"/>
        </a:xfrm>
        <a:prstGeom prst="rect">
          <a:avLst/>
        </a:prstGeom>
      </xdr:spPr>
    </xdr:pic>
    <xdr:clientData/>
  </xdr:twoCellAnchor>
</xdr:wsDr>
</file>

<file path=xl/drawings/drawing27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509953" name="Object 1" hidden="1">
              <a:extLst>
                <a:ext uri="{63B3BB69-23CF-44E3-9099-C40C66FF867C}">
                  <a14:compatExt spid="_x0000_s509953"/>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0D01-000004000000}"/>
            </a:ext>
          </a:extLst>
        </xdr:cNvPr>
        <xdr:cNvSpPr/>
      </xdr:nvSpPr>
      <xdr:spPr>
        <a:xfrm>
          <a:off x="1861122" y="378906"/>
          <a:ext cx="1238062" cy="61611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444500</xdr:colOff>
      <xdr:row>1</xdr:row>
      <xdr:rowOff>38100</xdr:rowOff>
    </xdr:from>
    <xdr:to>
      <xdr:col>9</xdr:col>
      <xdr:colOff>775438</xdr:colOff>
      <xdr:row>4</xdr:row>
      <xdr:rowOff>16431</xdr:rowOff>
    </xdr:to>
    <xdr:pic>
      <xdr:nvPicPr>
        <xdr:cNvPr id="5" name="Imagen 4">
          <a:extLst>
            <a:ext uri="{FF2B5EF4-FFF2-40B4-BE49-F238E27FC236}">
              <a16:creationId xmlns="" xmlns:a16="http://schemas.microsoft.com/office/drawing/2014/main" id="{00000000-0008-0000-0D01-000005000000}"/>
            </a:ext>
          </a:extLst>
        </xdr:cNvPr>
        <xdr:cNvPicPr>
          <a:picLocks noChangeAspect="1"/>
        </xdr:cNvPicPr>
      </xdr:nvPicPr>
      <xdr:blipFill>
        <a:blip xmlns:r="http://schemas.openxmlformats.org/officeDocument/2006/relationships" r:embed="rId2"/>
        <a:stretch>
          <a:fillRect/>
        </a:stretch>
      </xdr:blipFill>
      <xdr:spPr>
        <a:xfrm>
          <a:off x="6604000" y="342900"/>
          <a:ext cx="1207238" cy="549831"/>
        </a:xfrm>
        <a:prstGeom prst="rect">
          <a:avLst/>
        </a:prstGeom>
      </xdr:spPr>
    </xdr:pic>
    <xdr:clientData/>
  </xdr:twoCellAnchor>
</xdr:wsDr>
</file>

<file path=xl/drawings/drawing27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510977" name="Object 1" hidden="1">
              <a:extLst>
                <a:ext uri="{63B3BB69-23CF-44E3-9099-C40C66FF867C}">
                  <a14:compatExt spid="_x0000_s510977"/>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0E01-000004000000}"/>
            </a:ext>
          </a:extLst>
        </xdr:cNvPr>
        <xdr:cNvSpPr/>
      </xdr:nvSpPr>
      <xdr:spPr>
        <a:xfrm>
          <a:off x="1861122" y="378906"/>
          <a:ext cx="1238062" cy="61611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431800</xdr:colOff>
      <xdr:row>1</xdr:row>
      <xdr:rowOff>50800</xdr:rowOff>
    </xdr:from>
    <xdr:to>
      <xdr:col>9</xdr:col>
      <xdr:colOff>762738</xdr:colOff>
      <xdr:row>4</xdr:row>
      <xdr:rowOff>29131</xdr:rowOff>
    </xdr:to>
    <xdr:pic>
      <xdr:nvPicPr>
        <xdr:cNvPr id="5" name="Imagen 4">
          <a:extLst>
            <a:ext uri="{FF2B5EF4-FFF2-40B4-BE49-F238E27FC236}">
              <a16:creationId xmlns="" xmlns:a16="http://schemas.microsoft.com/office/drawing/2014/main" id="{00000000-0008-0000-0E01-000005000000}"/>
            </a:ext>
          </a:extLst>
        </xdr:cNvPr>
        <xdr:cNvPicPr>
          <a:picLocks noChangeAspect="1"/>
        </xdr:cNvPicPr>
      </xdr:nvPicPr>
      <xdr:blipFill>
        <a:blip xmlns:r="http://schemas.openxmlformats.org/officeDocument/2006/relationships" r:embed="rId2"/>
        <a:stretch>
          <a:fillRect/>
        </a:stretch>
      </xdr:blipFill>
      <xdr:spPr>
        <a:xfrm>
          <a:off x="6591300" y="368300"/>
          <a:ext cx="1207238" cy="549831"/>
        </a:xfrm>
        <a:prstGeom prst="rect">
          <a:avLst/>
        </a:prstGeom>
      </xdr:spPr>
    </xdr:pic>
    <xdr:clientData/>
  </xdr:twoCellAnchor>
</xdr:wsDr>
</file>

<file path=xl/drawings/drawing27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512001" name="Object 1" hidden="1">
              <a:extLst>
                <a:ext uri="{63B3BB69-23CF-44E3-9099-C40C66FF867C}">
                  <a14:compatExt spid="_x0000_s512001"/>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0F01-000004000000}"/>
            </a:ext>
          </a:extLst>
        </xdr:cNvPr>
        <xdr:cNvSpPr/>
      </xdr:nvSpPr>
      <xdr:spPr>
        <a:xfrm>
          <a:off x="1861122" y="378906"/>
          <a:ext cx="1238062" cy="61611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444500</xdr:colOff>
      <xdr:row>1</xdr:row>
      <xdr:rowOff>50800</xdr:rowOff>
    </xdr:from>
    <xdr:to>
      <xdr:col>9</xdr:col>
      <xdr:colOff>775438</xdr:colOff>
      <xdr:row>4</xdr:row>
      <xdr:rowOff>29131</xdr:rowOff>
    </xdr:to>
    <xdr:pic>
      <xdr:nvPicPr>
        <xdr:cNvPr id="5" name="Imagen 4">
          <a:extLst>
            <a:ext uri="{FF2B5EF4-FFF2-40B4-BE49-F238E27FC236}">
              <a16:creationId xmlns="" xmlns:a16="http://schemas.microsoft.com/office/drawing/2014/main" id="{00000000-0008-0000-0F01-000005000000}"/>
            </a:ext>
          </a:extLst>
        </xdr:cNvPr>
        <xdr:cNvPicPr>
          <a:picLocks noChangeAspect="1"/>
        </xdr:cNvPicPr>
      </xdr:nvPicPr>
      <xdr:blipFill>
        <a:blip xmlns:r="http://schemas.openxmlformats.org/officeDocument/2006/relationships" r:embed="rId2"/>
        <a:stretch>
          <a:fillRect/>
        </a:stretch>
      </xdr:blipFill>
      <xdr:spPr>
        <a:xfrm>
          <a:off x="6515100" y="381000"/>
          <a:ext cx="1207238" cy="549831"/>
        </a:xfrm>
        <a:prstGeom prst="rect">
          <a:avLst/>
        </a:prstGeom>
      </xdr:spPr>
    </xdr:pic>
    <xdr:clientData/>
  </xdr:twoCellAnchor>
</xdr:wsDr>
</file>

<file path=xl/drawings/drawing27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513025" name="Object 1" hidden="1">
              <a:extLst>
                <a:ext uri="{63B3BB69-23CF-44E3-9099-C40C66FF867C}">
                  <a14:compatExt spid="_x0000_s513025"/>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1001-000004000000}"/>
            </a:ext>
          </a:extLst>
        </xdr:cNvPr>
        <xdr:cNvSpPr/>
      </xdr:nvSpPr>
      <xdr:spPr>
        <a:xfrm>
          <a:off x="1861122" y="378906"/>
          <a:ext cx="1238062" cy="61611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406400</xdr:colOff>
      <xdr:row>1</xdr:row>
      <xdr:rowOff>38100</xdr:rowOff>
    </xdr:from>
    <xdr:to>
      <xdr:col>9</xdr:col>
      <xdr:colOff>737338</xdr:colOff>
      <xdr:row>4</xdr:row>
      <xdr:rowOff>16431</xdr:rowOff>
    </xdr:to>
    <xdr:pic>
      <xdr:nvPicPr>
        <xdr:cNvPr id="5" name="Imagen 4">
          <a:extLst>
            <a:ext uri="{FF2B5EF4-FFF2-40B4-BE49-F238E27FC236}">
              <a16:creationId xmlns="" xmlns:a16="http://schemas.microsoft.com/office/drawing/2014/main" id="{00000000-0008-0000-1001-000005000000}"/>
            </a:ext>
          </a:extLst>
        </xdr:cNvPr>
        <xdr:cNvPicPr>
          <a:picLocks noChangeAspect="1"/>
        </xdr:cNvPicPr>
      </xdr:nvPicPr>
      <xdr:blipFill>
        <a:blip xmlns:r="http://schemas.openxmlformats.org/officeDocument/2006/relationships" r:embed="rId2"/>
        <a:stretch>
          <a:fillRect/>
        </a:stretch>
      </xdr:blipFill>
      <xdr:spPr>
        <a:xfrm>
          <a:off x="6565900" y="381000"/>
          <a:ext cx="1207238" cy="549831"/>
        </a:xfrm>
        <a:prstGeom prst="rect">
          <a:avLst/>
        </a:prstGeom>
      </xdr:spPr>
    </xdr:pic>
    <xdr:clientData/>
  </xdr:twoCellAnchor>
</xdr:wsDr>
</file>

<file path=xl/drawings/drawing27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514049" name="Object 1" hidden="1">
              <a:extLst>
                <a:ext uri="{63B3BB69-23CF-44E3-9099-C40C66FF867C}">
                  <a14:compatExt spid="_x0000_s514049"/>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1101-000004000000}"/>
            </a:ext>
          </a:extLst>
        </xdr:cNvPr>
        <xdr:cNvSpPr/>
      </xdr:nvSpPr>
      <xdr:spPr>
        <a:xfrm>
          <a:off x="1861122" y="378906"/>
          <a:ext cx="1238062" cy="61611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444500</xdr:colOff>
      <xdr:row>1</xdr:row>
      <xdr:rowOff>63500</xdr:rowOff>
    </xdr:from>
    <xdr:to>
      <xdr:col>9</xdr:col>
      <xdr:colOff>775438</xdr:colOff>
      <xdr:row>4</xdr:row>
      <xdr:rowOff>41831</xdr:rowOff>
    </xdr:to>
    <xdr:pic>
      <xdr:nvPicPr>
        <xdr:cNvPr id="5" name="Imagen 4">
          <a:extLst>
            <a:ext uri="{FF2B5EF4-FFF2-40B4-BE49-F238E27FC236}">
              <a16:creationId xmlns="" xmlns:a16="http://schemas.microsoft.com/office/drawing/2014/main" id="{00000000-0008-0000-1101-000005000000}"/>
            </a:ext>
          </a:extLst>
        </xdr:cNvPr>
        <xdr:cNvPicPr>
          <a:picLocks noChangeAspect="1"/>
        </xdr:cNvPicPr>
      </xdr:nvPicPr>
      <xdr:blipFill>
        <a:blip xmlns:r="http://schemas.openxmlformats.org/officeDocument/2006/relationships" r:embed="rId2"/>
        <a:stretch>
          <a:fillRect/>
        </a:stretch>
      </xdr:blipFill>
      <xdr:spPr>
        <a:xfrm>
          <a:off x="6604000" y="393700"/>
          <a:ext cx="1207238" cy="549831"/>
        </a:xfrm>
        <a:prstGeom prst="rect">
          <a:avLst/>
        </a:prstGeom>
      </xdr:spPr>
    </xdr:pic>
    <xdr:clientData/>
  </xdr:twoCellAnchor>
</xdr:wsDr>
</file>

<file path=xl/drawings/drawing27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515073" name="Object 1" hidden="1">
              <a:extLst>
                <a:ext uri="{63B3BB69-23CF-44E3-9099-C40C66FF867C}">
                  <a14:compatExt spid="_x0000_s515073"/>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1201-000004000000}"/>
            </a:ext>
          </a:extLst>
        </xdr:cNvPr>
        <xdr:cNvSpPr/>
      </xdr:nvSpPr>
      <xdr:spPr>
        <a:xfrm>
          <a:off x="1861122" y="378906"/>
          <a:ext cx="1238062" cy="61611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406400</xdr:colOff>
      <xdr:row>1</xdr:row>
      <xdr:rowOff>38100</xdr:rowOff>
    </xdr:from>
    <xdr:to>
      <xdr:col>9</xdr:col>
      <xdr:colOff>737338</xdr:colOff>
      <xdr:row>4</xdr:row>
      <xdr:rowOff>16431</xdr:rowOff>
    </xdr:to>
    <xdr:pic>
      <xdr:nvPicPr>
        <xdr:cNvPr id="5" name="Imagen 4">
          <a:extLst>
            <a:ext uri="{FF2B5EF4-FFF2-40B4-BE49-F238E27FC236}">
              <a16:creationId xmlns="" xmlns:a16="http://schemas.microsoft.com/office/drawing/2014/main" id="{00000000-0008-0000-1201-000005000000}"/>
            </a:ext>
          </a:extLst>
        </xdr:cNvPr>
        <xdr:cNvPicPr>
          <a:picLocks noChangeAspect="1"/>
        </xdr:cNvPicPr>
      </xdr:nvPicPr>
      <xdr:blipFill>
        <a:blip xmlns:r="http://schemas.openxmlformats.org/officeDocument/2006/relationships" r:embed="rId2"/>
        <a:stretch>
          <a:fillRect/>
        </a:stretch>
      </xdr:blipFill>
      <xdr:spPr>
        <a:xfrm>
          <a:off x="6565900" y="355600"/>
          <a:ext cx="1207238" cy="549831"/>
        </a:xfrm>
        <a:prstGeom prst="rect">
          <a:avLst/>
        </a:prstGeom>
      </xdr:spPr>
    </xdr:pic>
    <xdr:clientData/>
  </xdr:twoCellAnchor>
</xdr:wsDr>
</file>

<file path=xl/drawings/drawing27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516097" name="Object 1" hidden="1">
              <a:extLst>
                <a:ext uri="{63B3BB69-23CF-44E3-9099-C40C66FF867C}">
                  <a14:compatExt spid="_x0000_s516097"/>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150396</xdr:rowOff>
    </xdr:from>
    <xdr:to>
      <xdr:col>3</xdr:col>
      <xdr:colOff>508384</xdr:colOff>
      <xdr:row>5</xdr:row>
      <xdr:rowOff>12038</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1301-000004000000}"/>
            </a:ext>
          </a:extLst>
        </xdr:cNvPr>
        <xdr:cNvSpPr/>
      </xdr:nvSpPr>
      <xdr:spPr>
        <a:xfrm>
          <a:off x="1604348" y="488784"/>
          <a:ext cx="1210089" cy="613616"/>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401051</xdr:colOff>
      <xdr:row>1</xdr:row>
      <xdr:rowOff>37599</xdr:rowOff>
    </xdr:from>
    <xdr:to>
      <xdr:col>9</xdr:col>
      <xdr:colOff>756053</xdr:colOff>
      <xdr:row>4</xdr:row>
      <xdr:rowOff>23450</xdr:rowOff>
    </xdr:to>
    <xdr:pic>
      <xdr:nvPicPr>
        <xdr:cNvPr id="5" name="Imagen 4">
          <a:extLst>
            <a:ext uri="{FF2B5EF4-FFF2-40B4-BE49-F238E27FC236}">
              <a16:creationId xmlns="" xmlns:a16="http://schemas.microsoft.com/office/drawing/2014/main" id="{00000000-0008-0000-1301-000005000000}"/>
            </a:ext>
          </a:extLst>
        </xdr:cNvPr>
        <xdr:cNvPicPr>
          <a:picLocks noChangeAspect="1"/>
        </xdr:cNvPicPr>
      </xdr:nvPicPr>
      <xdr:blipFill>
        <a:blip xmlns:r="http://schemas.openxmlformats.org/officeDocument/2006/relationships" r:embed="rId2"/>
        <a:stretch>
          <a:fillRect/>
        </a:stretch>
      </xdr:blipFill>
      <xdr:spPr>
        <a:xfrm>
          <a:off x="6529637" y="375987"/>
          <a:ext cx="1207238" cy="549831"/>
        </a:xfrm>
        <a:prstGeom prst="rect">
          <a:avLst/>
        </a:prstGeom>
      </xdr:spPr>
    </xdr:pic>
    <xdr:clientData/>
  </xdr:twoCellAnchor>
</xdr:wsDr>
</file>

<file path=xl/drawings/drawing27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518145" name="Object 1" hidden="1">
              <a:extLst>
                <a:ext uri="{63B3BB69-23CF-44E3-9099-C40C66FF867C}">
                  <a14:compatExt spid="_x0000_s518145"/>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112796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1401-000004000000}"/>
            </a:ext>
          </a:extLst>
        </xdr:cNvPr>
        <xdr:cNvSpPr/>
      </xdr:nvSpPr>
      <xdr:spPr>
        <a:xfrm>
          <a:off x="1629414" y="438651"/>
          <a:ext cx="1210088" cy="65121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388521</xdr:colOff>
      <xdr:row>1</xdr:row>
      <xdr:rowOff>50132</xdr:rowOff>
    </xdr:from>
    <xdr:to>
      <xdr:col>9</xdr:col>
      <xdr:colOff>743522</xdr:colOff>
      <xdr:row>4</xdr:row>
      <xdr:rowOff>35982</xdr:rowOff>
    </xdr:to>
    <xdr:pic>
      <xdr:nvPicPr>
        <xdr:cNvPr id="5" name="Imagen 4">
          <a:extLst>
            <a:ext uri="{FF2B5EF4-FFF2-40B4-BE49-F238E27FC236}">
              <a16:creationId xmlns="" xmlns:a16="http://schemas.microsoft.com/office/drawing/2014/main" id="{00000000-0008-0000-1401-000005000000}"/>
            </a:ext>
          </a:extLst>
        </xdr:cNvPr>
        <xdr:cNvPicPr>
          <a:picLocks noChangeAspect="1"/>
        </xdr:cNvPicPr>
      </xdr:nvPicPr>
      <xdr:blipFill>
        <a:blip xmlns:r="http://schemas.openxmlformats.org/officeDocument/2006/relationships" r:embed="rId2"/>
        <a:stretch>
          <a:fillRect/>
        </a:stretch>
      </xdr:blipFill>
      <xdr:spPr>
        <a:xfrm>
          <a:off x="6542172" y="375987"/>
          <a:ext cx="1207238" cy="549831"/>
        </a:xfrm>
        <a:prstGeom prst="rect">
          <a:avLst/>
        </a:prstGeom>
      </xdr:spPr>
    </xdr:pic>
    <xdr:clientData/>
  </xdr:twoCellAnchor>
</xdr:wsDr>
</file>

<file path=xl/drawings/drawing27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520193" name="Object 1" hidden="1">
              <a:extLst>
                <a:ext uri="{63B3BB69-23CF-44E3-9099-C40C66FF867C}">
                  <a14:compatExt spid="_x0000_s520193"/>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1501-000004000000}"/>
            </a:ext>
          </a:extLst>
        </xdr:cNvPr>
        <xdr:cNvSpPr/>
      </xdr:nvSpPr>
      <xdr:spPr>
        <a:xfrm>
          <a:off x="1805877" y="388431"/>
          <a:ext cx="1207582" cy="62373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431800</xdr:colOff>
      <xdr:row>1</xdr:row>
      <xdr:rowOff>50800</xdr:rowOff>
    </xdr:from>
    <xdr:to>
      <xdr:col>9</xdr:col>
      <xdr:colOff>762738</xdr:colOff>
      <xdr:row>4</xdr:row>
      <xdr:rowOff>29131</xdr:rowOff>
    </xdr:to>
    <xdr:pic>
      <xdr:nvPicPr>
        <xdr:cNvPr id="5" name="Imagen 4">
          <a:extLst>
            <a:ext uri="{FF2B5EF4-FFF2-40B4-BE49-F238E27FC236}">
              <a16:creationId xmlns="" xmlns:a16="http://schemas.microsoft.com/office/drawing/2014/main" id="{00000000-0008-0000-1501-000005000000}"/>
            </a:ext>
          </a:extLst>
        </xdr:cNvPr>
        <xdr:cNvPicPr>
          <a:picLocks noChangeAspect="1"/>
        </xdr:cNvPicPr>
      </xdr:nvPicPr>
      <xdr:blipFill>
        <a:blip xmlns:r="http://schemas.openxmlformats.org/officeDocument/2006/relationships" r:embed="rId2"/>
        <a:stretch>
          <a:fillRect/>
        </a:stretch>
      </xdr:blipFill>
      <xdr:spPr>
        <a:xfrm>
          <a:off x="6565900" y="355600"/>
          <a:ext cx="1207238" cy="549831"/>
        </a:xfrm>
        <a:prstGeom prst="rect">
          <a:avLst/>
        </a:prstGeom>
      </xdr:spPr>
    </xdr:pic>
    <xdr:clientData/>
  </xdr:twoCellAnchor>
</xdr:wsDr>
</file>

<file path=xl/drawings/drawing27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521217" name="Object 1" hidden="1">
              <a:extLst>
                <a:ext uri="{63B3BB69-23CF-44E3-9099-C40C66FF867C}">
                  <a14:compatExt spid="_x0000_s521217"/>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125330</xdr:rowOff>
    </xdr:from>
    <xdr:to>
      <xdr:col>3</xdr:col>
      <xdr:colOff>508384</xdr:colOff>
      <xdr:row>5</xdr:row>
      <xdr:rowOff>12038</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1601-000004000000}"/>
            </a:ext>
          </a:extLst>
        </xdr:cNvPr>
        <xdr:cNvSpPr/>
      </xdr:nvSpPr>
      <xdr:spPr>
        <a:xfrm>
          <a:off x="1629414" y="438652"/>
          <a:ext cx="1210088" cy="638682"/>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413585</xdr:colOff>
      <xdr:row>1</xdr:row>
      <xdr:rowOff>62664</xdr:rowOff>
    </xdr:from>
    <xdr:to>
      <xdr:col>9</xdr:col>
      <xdr:colOff>768586</xdr:colOff>
      <xdr:row>4</xdr:row>
      <xdr:rowOff>48514</xdr:rowOff>
    </xdr:to>
    <xdr:pic>
      <xdr:nvPicPr>
        <xdr:cNvPr id="5" name="Imagen 4">
          <a:extLst>
            <a:ext uri="{FF2B5EF4-FFF2-40B4-BE49-F238E27FC236}">
              <a16:creationId xmlns="" xmlns:a16="http://schemas.microsoft.com/office/drawing/2014/main" id="{00000000-0008-0000-1601-000005000000}"/>
            </a:ext>
          </a:extLst>
        </xdr:cNvPr>
        <xdr:cNvPicPr>
          <a:picLocks noChangeAspect="1"/>
        </xdr:cNvPicPr>
      </xdr:nvPicPr>
      <xdr:blipFill>
        <a:blip xmlns:r="http://schemas.openxmlformats.org/officeDocument/2006/relationships" r:embed="rId2"/>
        <a:stretch>
          <a:fillRect/>
        </a:stretch>
      </xdr:blipFill>
      <xdr:spPr>
        <a:xfrm>
          <a:off x="6567236" y="375986"/>
          <a:ext cx="1207238" cy="549831"/>
        </a:xfrm>
        <a:prstGeom prst="rect">
          <a:avLst/>
        </a:prstGeom>
      </xdr:spPr>
    </xdr:pic>
    <xdr:clientData/>
  </xdr:twoCellAnchor>
</xdr:wsDr>
</file>

<file path=xl/drawings/drawing28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522241" name="Object 1" hidden="1">
              <a:extLst>
                <a:ext uri="{63B3BB69-23CF-44E3-9099-C40C66FF867C}">
                  <a14:compatExt spid="_x0000_s522241"/>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125330</xdr:rowOff>
    </xdr:from>
    <xdr:to>
      <xdr:col>3</xdr:col>
      <xdr:colOff>508384</xdr:colOff>
      <xdr:row>5</xdr:row>
      <xdr:rowOff>12038</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1701-000004000000}"/>
            </a:ext>
          </a:extLst>
        </xdr:cNvPr>
        <xdr:cNvSpPr/>
      </xdr:nvSpPr>
      <xdr:spPr>
        <a:xfrm>
          <a:off x="1604348" y="426119"/>
          <a:ext cx="1210089" cy="638682"/>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401052</xdr:colOff>
      <xdr:row>1</xdr:row>
      <xdr:rowOff>37599</xdr:rowOff>
    </xdr:from>
    <xdr:to>
      <xdr:col>9</xdr:col>
      <xdr:colOff>756053</xdr:colOff>
      <xdr:row>4</xdr:row>
      <xdr:rowOff>23449</xdr:rowOff>
    </xdr:to>
    <xdr:pic>
      <xdr:nvPicPr>
        <xdr:cNvPr id="5" name="Imagen 4">
          <a:extLst>
            <a:ext uri="{FF2B5EF4-FFF2-40B4-BE49-F238E27FC236}">
              <a16:creationId xmlns="" xmlns:a16="http://schemas.microsoft.com/office/drawing/2014/main" id="{00000000-0008-0000-1701-000005000000}"/>
            </a:ext>
          </a:extLst>
        </xdr:cNvPr>
        <xdr:cNvPicPr>
          <a:picLocks noChangeAspect="1"/>
        </xdr:cNvPicPr>
      </xdr:nvPicPr>
      <xdr:blipFill>
        <a:blip xmlns:r="http://schemas.openxmlformats.org/officeDocument/2006/relationships" r:embed="rId2"/>
        <a:stretch>
          <a:fillRect/>
        </a:stretch>
      </xdr:blipFill>
      <xdr:spPr>
        <a:xfrm>
          <a:off x="6529638" y="338388"/>
          <a:ext cx="1207238" cy="549831"/>
        </a:xfrm>
        <a:prstGeom prst="rect">
          <a:avLst/>
        </a:prstGeom>
      </xdr:spPr>
    </xdr:pic>
    <xdr:clientData/>
  </xdr:twoCellAnchor>
</xdr:wsDr>
</file>

<file path=xl/drawings/drawing28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523265" name="Object 1" hidden="1">
              <a:extLst>
                <a:ext uri="{63B3BB69-23CF-44E3-9099-C40C66FF867C}">
                  <a14:compatExt spid="_x0000_s523265"/>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137862</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1801-000004000000}"/>
            </a:ext>
          </a:extLst>
        </xdr:cNvPr>
        <xdr:cNvSpPr/>
      </xdr:nvSpPr>
      <xdr:spPr>
        <a:xfrm>
          <a:off x="1629414" y="451184"/>
          <a:ext cx="1210088" cy="626149"/>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413586</xdr:colOff>
      <xdr:row>1</xdr:row>
      <xdr:rowOff>50132</xdr:rowOff>
    </xdr:from>
    <xdr:to>
      <xdr:col>9</xdr:col>
      <xdr:colOff>768587</xdr:colOff>
      <xdr:row>4</xdr:row>
      <xdr:rowOff>35982</xdr:rowOff>
    </xdr:to>
    <xdr:pic>
      <xdr:nvPicPr>
        <xdr:cNvPr id="5" name="Imagen 4">
          <a:extLst>
            <a:ext uri="{FF2B5EF4-FFF2-40B4-BE49-F238E27FC236}">
              <a16:creationId xmlns="" xmlns:a16="http://schemas.microsoft.com/office/drawing/2014/main" id="{00000000-0008-0000-1801-000005000000}"/>
            </a:ext>
          </a:extLst>
        </xdr:cNvPr>
        <xdr:cNvPicPr>
          <a:picLocks noChangeAspect="1"/>
        </xdr:cNvPicPr>
      </xdr:nvPicPr>
      <xdr:blipFill>
        <a:blip xmlns:r="http://schemas.openxmlformats.org/officeDocument/2006/relationships" r:embed="rId2"/>
        <a:stretch>
          <a:fillRect/>
        </a:stretch>
      </xdr:blipFill>
      <xdr:spPr>
        <a:xfrm>
          <a:off x="6567237" y="363454"/>
          <a:ext cx="1207238" cy="549831"/>
        </a:xfrm>
        <a:prstGeom prst="rect">
          <a:avLst/>
        </a:prstGeom>
      </xdr:spPr>
    </xdr:pic>
    <xdr:clientData/>
  </xdr:twoCellAnchor>
</xdr:wsDr>
</file>

<file path=xl/drawings/drawing28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524289" name="Object 1" hidden="1">
              <a:extLst>
                <a:ext uri="{63B3BB69-23CF-44E3-9099-C40C66FF867C}">
                  <a14:compatExt spid="_x0000_s524289"/>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1901-000004000000}"/>
            </a:ext>
          </a:extLst>
        </xdr:cNvPr>
        <xdr:cNvSpPr/>
      </xdr:nvSpPr>
      <xdr:spPr>
        <a:xfrm>
          <a:off x="1805877" y="388431"/>
          <a:ext cx="1207582" cy="62373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419100</xdr:colOff>
      <xdr:row>1</xdr:row>
      <xdr:rowOff>50800</xdr:rowOff>
    </xdr:from>
    <xdr:to>
      <xdr:col>9</xdr:col>
      <xdr:colOff>711938</xdr:colOff>
      <xdr:row>4</xdr:row>
      <xdr:rowOff>29131</xdr:rowOff>
    </xdr:to>
    <xdr:pic>
      <xdr:nvPicPr>
        <xdr:cNvPr id="5" name="Imagen 4">
          <a:extLst>
            <a:ext uri="{FF2B5EF4-FFF2-40B4-BE49-F238E27FC236}">
              <a16:creationId xmlns="" xmlns:a16="http://schemas.microsoft.com/office/drawing/2014/main" id="{00000000-0008-0000-1901-000005000000}"/>
            </a:ext>
          </a:extLst>
        </xdr:cNvPr>
        <xdr:cNvPicPr>
          <a:picLocks noChangeAspect="1"/>
        </xdr:cNvPicPr>
      </xdr:nvPicPr>
      <xdr:blipFill>
        <a:blip xmlns:r="http://schemas.openxmlformats.org/officeDocument/2006/relationships" r:embed="rId2"/>
        <a:stretch>
          <a:fillRect/>
        </a:stretch>
      </xdr:blipFill>
      <xdr:spPr>
        <a:xfrm>
          <a:off x="6489700" y="342900"/>
          <a:ext cx="1207238" cy="549831"/>
        </a:xfrm>
        <a:prstGeom prst="rect">
          <a:avLst/>
        </a:prstGeom>
      </xdr:spPr>
    </xdr:pic>
    <xdr:clientData/>
  </xdr:twoCellAnchor>
</xdr:wsDr>
</file>

<file path=xl/drawings/drawing28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525313" name="Object 1" hidden="1">
              <a:extLst>
                <a:ext uri="{63B3BB69-23CF-44E3-9099-C40C66FF867C}">
                  <a14:compatExt spid="_x0000_s525313"/>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1A01-000004000000}"/>
            </a:ext>
          </a:extLst>
        </xdr:cNvPr>
        <xdr:cNvSpPr/>
      </xdr:nvSpPr>
      <xdr:spPr>
        <a:xfrm>
          <a:off x="1805877" y="388431"/>
          <a:ext cx="1207582" cy="62373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419100</xdr:colOff>
      <xdr:row>1</xdr:row>
      <xdr:rowOff>50800</xdr:rowOff>
    </xdr:from>
    <xdr:to>
      <xdr:col>9</xdr:col>
      <xdr:colOff>750038</xdr:colOff>
      <xdr:row>4</xdr:row>
      <xdr:rowOff>29131</xdr:rowOff>
    </xdr:to>
    <xdr:pic>
      <xdr:nvPicPr>
        <xdr:cNvPr id="5" name="Imagen 4">
          <a:extLst>
            <a:ext uri="{FF2B5EF4-FFF2-40B4-BE49-F238E27FC236}">
              <a16:creationId xmlns="" xmlns:a16="http://schemas.microsoft.com/office/drawing/2014/main" id="{00000000-0008-0000-1A01-000005000000}"/>
            </a:ext>
          </a:extLst>
        </xdr:cNvPr>
        <xdr:cNvPicPr>
          <a:picLocks noChangeAspect="1"/>
        </xdr:cNvPicPr>
      </xdr:nvPicPr>
      <xdr:blipFill>
        <a:blip xmlns:r="http://schemas.openxmlformats.org/officeDocument/2006/relationships" r:embed="rId2"/>
        <a:stretch>
          <a:fillRect/>
        </a:stretch>
      </xdr:blipFill>
      <xdr:spPr>
        <a:xfrm>
          <a:off x="6477000" y="355600"/>
          <a:ext cx="1207238" cy="549831"/>
        </a:xfrm>
        <a:prstGeom prst="rect">
          <a:avLst/>
        </a:prstGeom>
      </xdr:spPr>
    </xdr:pic>
    <xdr:clientData/>
  </xdr:twoCellAnchor>
</xdr:wsDr>
</file>

<file path=xl/drawings/drawing28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526337" name="Object 1" hidden="1">
              <a:extLst>
                <a:ext uri="{63B3BB69-23CF-44E3-9099-C40C66FF867C}">
                  <a14:compatExt spid="_x0000_s526337"/>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125330</xdr:rowOff>
    </xdr:from>
    <xdr:to>
      <xdr:col>3</xdr:col>
      <xdr:colOff>508384</xdr:colOff>
      <xdr:row>5</xdr:row>
      <xdr:rowOff>12038</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1B01-000004000000}"/>
            </a:ext>
          </a:extLst>
        </xdr:cNvPr>
        <xdr:cNvSpPr/>
      </xdr:nvSpPr>
      <xdr:spPr>
        <a:xfrm>
          <a:off x="1554216" y="463718"/>
          <a:ext cx="1210089" cy="638682"/>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426119</xdr:colOff>
      <xdr:row>1</xdr:row>
      <xdr:rowOff>50132</xdr:rowOff>
    </xdr:from>
    <xdr:to>
      <xdr:col>9</xdr:col>
      <xdr:colOff>781120</xdr:colOff>
      <xdr:row>4</xdr:row>
      <xdr:rowOff>35983</xdr:rowOff>
    </xdr:to>
    <xdr:pic>
      <xdr:nvPicPr>
        <xdr:cNvPr id="5" name="Imagen 4">
          <a:extLst>
            <a:ext uri="{FF2B5EF4-FFF2-40B4-BE49-F238E27FC236}">
              <a16:creationId xmlns="" xmlns:a16="http://schemas.microsoft.com/office/drawing/2014/main" id="{00000000-0008-0000-1B01-000005000000}"/>
            </a:ext>
          </a:extLst>
        </xdr:cNvPr>
        <xdr:cNvPicPr>
          <a:picLocks noChangeAspect="1"/>
        </xdr:cNvPicPr>
      </xdr:nvPicPr>
      <xdr:blipFill>
        <a:blip xmlns:r="http://schemas.openxmlformats.org/officeDocument/2006/relationships" r:embed="rId2"/>
        <a:stretch>
          <a:fillRect/>
        </a:stretch>
      </xdr:blipFill>
      <xdr:spPr>
        <a:xfrm>
          <a:off x="6504573" y="388520"/>
          <a:ext cx="1207238" cy="549831"/>
        </a:xfrm>
        <a:prstGeom prst="rect">
          <a:avLst/>
        </a:prstGeom>
      </xdr:spPr>
    </xdr:pic>
    <xdr:clientData/>
  </xdr:twoCellAnchor>
</xdr:wsDr>
</file>

<file path=xl/drawings/drawing28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527361" name="Object 1" hidden="1">
              <a:extLst>
                <a:ext uri="{63B3BB69-23CF-44E3-9099-C40C66FF867C}">
                  <a14:compatExt spid="_x0000_s527361"/>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1C01-000004000000}"/>
            </a:ext>
          </a:extLst>
        </xdr:cNvPr>
        <xdr:cNvSpPr/>
      </xdr:nvSpPr>
      <xdr:spPr>
        <a:xfrm>
          <a:off x="1805877" y="388431"/>
          <a:ext cx="1207582" cy="62373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444500</xdr:colOff>
      <xdr:row>1</xdr:row>
      <xdr:rowOff>50800</xdr:rowOff>
    </xdr:from>
    <xdr:to>
      <xdr:col>9</xdr:col>
      <xdr:colOff>775438</xdr:colOff>
      <xdr:row>4</xdr:row>
      <xdr:rowOff>29131</xdr:rowOff>
    </xdr:to>
    <xdr:pic>
      <xdr:nvPicPr>
        <xdr:cNvPr id="5" name="Imagen 4">
          <a:extLst>
            <a:ext uri="{FF2B5EF4-FFF2-40B4-BE49-F238E27FC236}">
              <a16:creationId xmlns="" xmlns:a16="http://schemas.microsoft.com/office/drawing/2014/main" id="{00000000-0008-0000-1C01-000005000000}"/>
            </a:ext>
          </a:extLst>
        </xdr:cNvPr>
        <xdr:cNvPicPr>
          <a:picLocks noChangeAspect="1"/>
        </xdr:cNvPicPr>
      </xdr:nvPicPr>
      <xdr:blipFill>
        <a:blip xmlns:r="http://schemas.openxmlformats.org/officeDocument/2006/relationships" r:embed="rId2"/>
        <a:stretch>
          <a:fillRect/>
        </a:stretch>
      </xdr:blipFill>
      <xdr:spPr>
        <a:xfrm>
          <a:off x="6502400" y="381000"/>
          <a:ext cx="1207238" cy="549831"/>
        </a:xfrm>
        <a:prstGeom prst="rect">
          <a:avLst/>
        </a:prstGeom>
      </xdr:spPr>
    </xdr:pic>
    <xdr:clientData/>
  </xdr:twoCellAnchor>
</xdr:wsDr>
</file>

<file path=xl/drawings/drawing28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529409" name="Object 1" hidden="1">
              <a:extLst>
                <a:ext uri="{63B3BB69-23CF-44E3-9099-C40C66FF867C}">
                  <a14:compatExt spid="_x0000_s529409"/>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1D01-000004000000}"/>
            </a:ext>
          </a:extLst>
        </xdr:cNvPr>
        <xdr:cNvSpPr/>
      </xdr:nvSpPr>
      <xdr:spPr>
        <a:xfrm>
          <a:off x="1805877" y="388431"/>
          <a:ext cx="1207582" cy="62373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431800</xdr:colOff>
      <xdr:row>1</xdr:row>
      <xdr:rowOff>38100</xdr:rowOff>
    </xdr:from>
    <xdr:to>
      <xdr:col>9</xdr:col>
      <xdr:colOff>762738</xdr:colOff>
      <xdr:row>4</xdr:row>
      <xdr:rowOff>16431</xdr:rowOff>
    </xdr:to>
    <xdr:pic>
      <xdr:nvPicPr>
        <xdr:cNvPr id="5" name="Imagen 4">
          <a:extLst>
            <a:ext uri="{FF2B5EF4-FFF2-40B4-BE49-F238E27FC236}">
              <a16:creationId xmlns="" xmlns:a16="http://schemas.microsoft.com/office/drawing/2014/main" id="{00000000-0008-0000-1D01-000005000000}"/>
            </a:ext>
          </a:extLst>
        </xdr:cNvPr>
        <xdr:cNvPicPr>
          <a:picLocks noChangeAspect="1"/>
        </xdr:cNvPicPr>
      </xdr:nvPicPr>
      <xdr:blipFill>
        <a:blip xmlns:r="http://schemas.openxmlformats.org/officeDocument/2006/relationships" r:embed="rId2"/>
        <a:stretch>
          <a:fillRect/>
        </a:stretch>
      </xdr:blipFill>
      <xdr:spPr>
        <a:xfrm>
          <a:off x="6591300" y="342900"/>
          <a:ext cx="1207238" cy="549831"/>
        </a:xfrm>
        <a:prstGeom prst="rect">
          <a:avLst/>
        </a:prstGeom>
      </xdr:spPr>
    </xdr:pic>
    <xdr:clientData/>
  </xdr:twoCellAnchor>
</xdr:wsDr>
</file>

<file path=xl/drawings/drawing28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531457" name="Object 1" hidden="1">
              <a:extLst>
                <a:ext uri="{63B3BB69-23CF-44E3-9099-C40C66FF867C}">
                  <a14:compatExt spid="_x0000_s531457"/>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1E01-000004000000}"/>
            </a:ext>
          </a:extLst>
        </xdr:cNvPr>
        <xdr:cNvSpPr/>
      </xdr:nvSpPr>
      <xdr:spPr>
        <a:xfrm>
          <a:off x="1805877" y="388431"/>
          <a:ext cx="1207582" cy="62373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419100</xdr:colOff>
      <xdr:row>1</xdr:row>
      <xdr:rowOff>50800</xdr:rowOff>
    </xdr:from>
    <xdr:to>
      <xdr:col>9</xdr:col>
      <xdr:colOff>750038</xdr:colOff>
      <xdr:row>4</xdr:row>
      <xdr:rowOff>29131</xdr:rowOff>
    </xdr:to>
    <xdr:pic>
      <xdr:nvPicPr>
        <xdr:cNvPr id="5" name="Imagen 4">
          <a:extLst>
            <a:ext uri="{FF2B5EF4-FFF2-40B4-BE49-F238E27FC236}">
              <a16:creationId xmlns="" xmlns:a16="http://schemas.microsoft.com/office/drawing/2014/main" id="{00000000-0008-0000-1E01-000005000000}"/>
            </a:ext>
          </a:extLst>
        </xdr:cNvPr>
        <xdr:cNvPicPr>
          <a:picLocks noChangeAspect="1"/>
        </xdr:cNvPicPr>
      </xdr:nvPicPr>
      <xdr:blipFill>
        <a:blip xmlns:r="http://schemas.openxmlformats.org/officeDocument/2006/relationships" r:embed="rId2"/>
        <a:stretch>
          <a:fillRect/>
        </a:stretch>
      </xdr:blipFill>
      <xdr:spPr>
        <a:xfrm>
          <a:off x="6477000" y="381000"/>
          <a:ext cx="1207238" cy="549831"/>
        </a:xfrm>
        <a:prstGeom prst="rect">
          <a:avLst/>
        </a:prstGeom>
      </xdr:spPr>
    </xdr:pic>
    <xdr:clientData/>
  </xdr:twoCellAnchor>
</xdr:wsDr>
</file>

<file path=xl/drawings/drawing28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532481" name="Object 1" hidden="1">
              <a:extLst>
                <a:ext uri="{63B3BB69-23CF-44E3-9099-C40C66FF867C}">
                  <a14:compatExt spid="_x0000_s532481"/>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137862</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1F01-000004000000}"/>
            </a:ext>
          </a:extLst>
        </xdr:cNvPr>
        <xdr:cNvSpPr/>
      </xdr:nvSpPr>
      <xdr:spPr>
        <a:xfrm>
          <a:off x="1554216" y="451184"/>
          <a:ext cx="1210089" cy="626149"/>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388520</xdr:colOff>
      <xdr:row>1</xdr:row>
      <xdr:rowOff>50132</xdr:rowOff>
    </xdr:from>
    <xdr:to>
      <xdr:col>9</xdr:col>
      <xdr:colOff>743521</xdr:colOff>
      <xdr:row>4</xdr:row>
      <xdr:rowOff>35982</xdr:rowOff>
    </xdr:to>
    <xdr:pic>
      <xdr:nvPicPr>
        <xdr:cNvPr id="5" name="Imagen 4">
          <a:extLst>
            <a:ext uri="{FF2B5EF4-FFF2-40B4-BE49-F238E27FC236}">
              <a16:creationId xmlns="" xmlns:a16="http://schemas.microsoft.com/office/drawing/2014/main" id="{00000000-0008-0000-1F01-000005000000}"/>
            </a:ext>
          </a:extLst>
        </xdr:cNvPr>
        <xdr:cNvPicPr>
          <a:picLocks noChangeAspect="1"/>
        </xdr:cNvPicPr>
      </xdr:nvPicPr>
      <xdr:blipFill>
        <a:blip xmlns:r="http://schemas.openxmlformats.org/officeDocument/2006/relationships" r:embed="rId2"/>
        <a:stretch>
          <a:fillRect/>
        </a:stretch>
      </xdr:blipFill>
      <xdr:spPr>
        <a:xfrm>
          <a:off x="6466974" y="363454"/>
          <a:ext cx="1207238" cy="549831"/>
        </a:xfrm>
        <a:prstGeom prst="rect">
          <a:avLst/>
        </a:prstGeom>
      </xdr:spPr>
    </xdr:pic>
    <xdr:clientData/>
  </xdr:twoCellAnchor>
</xdr:wsDr>
</file>

<file path=xl/drawings/drawing28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533505" name="Object 1" hidden="1">
              <a:extLst>
                <a:ext uri="{63B3BB69-23CF-44E3-9099-C40C66FF867C}">
                  <a14:compatExt spid="_x0000_s533505"/>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2001-000004000000}"/>
            </a:ext>
          </a:extLst>
        </xdr:cNvPr>
        <xdr:cNvSpPr/>
      </xdr:nvSpPr>
      <xdr:spPr>
        <a:xfrm>
          <a:off x="1805877" y="388431"/>
          <a:ext cx="1207582" cy="62373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431800</xdr:colOff>
      <xdr:row>1</xdr:row>
      <xdr:rowOff>50800</xdr:rowOff>
    </xdr:from>
    <xdr:to>
      <xdr:col>9</xdr:col>
      <xdr:colOff>762738</xdr:colOff>
      <xdr:row>4</xdr:row>
      <xdr:rowOff>29131</xdr:rowOff>
    </xdr:to>
    <xdr:pic>
      <xdr:nvPicPr>
        <xdr:cNvPr id="5" name="Imagen 4">
          <a:extLst>
            <a:ext uri="{FF2B5EF4-FFF2-40B4-BE49-F238E27FC236}">
              <a16:creationId xmlns="" xmlns:a16="http://schemas.microsoft.com/office/drawing/2014/main" id="{00000000-0008-0000-2001-000005000000}"/>
            </a:ext>
          </a:extLst>
        </xdr:cNvPr>
        <xdr:cNvPicPr>
          <a:picLocks noChangeAspect="1"/>
        </xdr:cNvPicPr>
      </xdr:nvPicPr>
      <xdr:blipFill>
        <a:blip xmlns:r="http://schemas.openxmlformats.org/officeDocument/2006/relationships" r:embed="rId2"/>
        <a:stretch>
          <a:fillRect/>
        </a:stretch>
      </xdr:blipFill>
      <xdr:spPr>
        <a:xfrm>
          <a:off x="6591300" y="368300"/>
          <a:ext cx="1207238" cy="549831"/>
        </a:xfrm>
        <a:prstGeom prst="rect">
          <a:avLst/>
        </a:prstGeom>
      </xdr:spPr>
    </xdr:pic>
    <xdr:clientData/>
  </xdr:twoCellAnchor>
</xdr:wsDr>
</file>

<file path=xl/drawings/drawing29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534529" name="Object 1" hidden="1">
              <a:extLst>
                <a:ext uri="{63B3BB69-23CF-44E3-9099-C40C66FF867C}">
                  <a14:compatExt spid="_x0000_s534529"/>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2101-000004000000}"/>
            </a:ext>
          </a:extLst>
        </xdr:cNvPr>
        <xdr:cNvSpPr/>
      </xdr:nvSpPr>
      <xdr:spPr>
        <a:xfrm>
          <a:off x="1805877" y="388431"/>
          <a:ext cx="1207582" cy="62373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431800</xdr:colOff>
      <xdr:row>1</xdr:row>
      <xdr:rowOff>38100</xdr:rowOff>
    </xdr:from>
    <xdr:to>
      <xdr:col>9</xdr:col>
      <xdr:colOff>788138</xdr:colOff>
      <xdr:row>4</xdr:row>
      <xdr:rowOff>16431</xdr:rowOff>
    </xdr:to>
    <xdr:pic>
      <xdr:nvPicPr>
        <xdr:cNvPr id="5" name="Imagen 4">
          <a:extLst>
            <a:ext uri="{FF2B5EF4-FFF2-40B4-BE49-F238E27FC236}">
              <a16:creationId xmlns="" xmlns:a16="http://schemas.microsoft.com/office/drawing/2014/main" id="{00000000-0008-0000-2101-000005000000}"/>
            </a:ext>
          </a:extLst>
        </xdr:cNvPr>
        <xdr:cNvPicPr>
          <a:picLocks noChangeAspect="1"/>
        </xdr:cNvPicPr>
      </xdr:nvPicPr>
      <xdr:blipFill>
        <a:blip xmlns:r="http://schemas.openxmlformats.org/officeDocument/2006/relationships" r:embed="rId2"/>
        <a:stretch>
          <a:fillRect/>
        </a:stretch>
      </xdr:blipFill>
      <xdr:spPr>
        <a:xfrm>
          <a:off x="6591300" y="355600"/>
          <a:ext cx="1207238" cy="549831"/>
        </a:xfrm>
        <a:prstGeom prst="rect">
          <a:avLst/>
        </a:prstGeom>
      </xdr:spPr>
    </xdr:pic>
    <xdr:clientData/>
  </xdr:twoCellAnchor>
</xdr:wsDr>
</file>

<file path=xl/drawings/drawing29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535553" name="Object 1" hidden="1">
              <a:extLst>
                <a:ext uri="{63B3BB69-23CF-44E3-9099-C40C66FF867C}">
                  <a14:compatExt spid="_x0000_s535553"/>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137862</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2201-000004000000}"/>
            </a:ext>
          </a:extLst>
        </xdr:cNvPr>
        <xdr:cNvSpPr/>
      </xdr:nvSpPr>
      <xdr:spPr>
        <a:xfrm>
          <a:off x="1641947" y="476250"/>
          <a:ext cx="1210088" cy="626149"/>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413585</xdr:colOff>
      <xdr:row>1</xdr:row>
      <xdr:rowOff>37599</xdr:rowOff>
    </xdr:from>
    <xdr:to>
      <xdr:col>9</xdr:col>
      <xdr:colOff>768586</xdr:colOff>
      <xdr:row>4</xdr:row>
      <xdr:rowOff>23450</xdr:rowOff>
    </xdr:to>
    <xdr:pic>
      <xdr:nvPicPr>
        <xdr:cNvPr id="5" name="Imagen 4">
          <a:extLst>
            <a:ext uri="{FF2B5EF4-FFF2-40B4-BE49-F238E27FC236}">
              <a16:creationId xmlns="" xmlns:a16="http://schemas.microsoft.com/office/drawing/2014/main" id="{00000000-0008-0000-2201-000005000000}"/>
            </a:ext>
          </a:extLst>
        </xdr:cNvPr>
        <xdr:cNvPicPr>
          <a:picLocks noChangeAspect="1"/>
        </xdr:cNvPicPr>
      </xdr:nvPicPr>
      <xdr:blipFill>
        <a:blip xmlns:r="http://schemas.openxmlformats.org/officeDocument/2006/relationships" r:embed="rId2"/>
        <a:stretch>
          <a:fillRect/>
        </a:stretch>
      </xdr:blipFill>
      <xdr:spPr>
        <a:xfrm>
          <a:off x="6579769" y="375987"/>
          <a:ext cx="1207238" cy="549831"/>
        </a:xfrm>
        <a:prstGeom prst="rect">
          <a:avLst/>
        </a:prstGeom>
      </xdr:spPr>
    </xdr:pic>
    <xdr:clientData/>
  </xdr:twoCellAnchor>
</xdr:wsDr>
</file>

<file path=xl/drawings/drawing29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536577" name="Object 1" hidden="1">
              <a:extLst>
                <a:ext uri="{63B3BB69-23CF-44E3-9099-C40C66FF867C}">
                  <a14:compatExt spid="_x0000_s536577"/>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2301-000004000000}"/>
            </a:ext>
          </a:extLst>
        </xdr:cNvPr>
        <xdr:cNvSpPr/>
      </xdr:nvSpPr>
      <xdr:spPr>
        <a:xfrm>
          <a:off x="1805877" y="388431"/>
          <a:ext cx="1207582" cy="62373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450506</xdr:colOff>
      <xdr:row>1</xdr:row>
      <xdr:rowOff>51486</xdr:rowOff>
    </xdr:from>
    <xdr:to>
      <xdr:col>9</xdr:col>
      <xdr:colOff>795346</xdr:colOff>
      <xdr:row>4</xdr:row>
      <xdr:rowOff>22094</xdr:rowOff>
    </xdr:to>
    <xdr:pic>
      <xdr:nvPicPr>
        <xdr:cNvPr id="5" name="Imagen 4">
          <a:extLst>
            <a:ext uri="{FF2B5EF4-FFF2-40B4-BE49-F238E27FC236}">
              <a16:creationId xmlns="" xmlns:a16="http://schemas.microsoft.com/office/drawing/2014/main" id="{00000000-0008-0000-2301-000005000000}"/>
            </a:ext>
          </a:extLst>
        </xdr:cNvPr>
        <xdr:cNvPicPr>
          <a:picLocks noChangeAspect="1"/>
        </xdr:cNvPicPr>
      </xdr:nvPicPr>
      <xdr:blipFill>
        <a:blip xmlns:r="http://schemas.openxmlformats.org/officeDocument/2006/relationships" r:embed="rId2"/>
        <a:stretch>
          <a:fillRect/>
        </a:stretch>
      </xdr:blipFill>
      <xdr:spPr>
        <a:xfrm>
          <a:off x="6577398" y="399020"/>
          <a:ext cx="1207238" cy="549831"/>
        </a:xfrm>
        <a:prstGeom prst="rect">
          <a:avLst/>
        </a:prstGeom>
      </xdr:spPr>
    </xdr:pic>
    <xdr:clientData/>
  </xdr:twoCellAnchor>
</xdr:wsDr>
</file>

<file path=xl/drawings/drawing29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537601" name="Object 1" hidden="1">
              <a:extLst>
                <a:ext uri="{63B3BB69-23CF-44E3-9099-C40C66FF867C}">
                  <a14:compatExt spid="_x0000_s537601"/>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123702</xdr:rowOff>
    </xdr:from>
    <xdr:to>
      <xdr:col>3</xdr:col>
      <xdr:colOff>508384</xdr:colOff>
      <xdr:row>5</xdr:row>
      <xdr:rowOff>12038</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2401-000004000000}"/>
            </a:ext>
          </a:extLst>
        </xdr:cNvPr>
        <xdr:cNvSpPr/>
      </xdr:nvSpPr>
      <xdr:spPr>
        <a:xfrm>
          <a:off x="1633808" y="408215"/>
          <a:ext cx="1212531" cy="630544"/>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408214</xdr:colOff>
      <xdr:row>1</xdr:row>
      <xdr:rowOff>37110</xdr:rowOff>
    </xdr:from>
    <xdr:to>
      <xdr:col>9</xdr:col>
      <xdr:colOff>761913</xdr:colOff>
      <xdr:row>4</xdr:row>
      <xdr:rowOff>30285</xdr:rowOff>
    </xdr:to>
    <xdr:pic>
      <xdr:nvPicPr>
        <xdr:cNvPr id="5" name="Imagen 4">
          <a:extLst>
            <a:ext uri="{FF2B5EF4-FFF2-40B4-BE49-F238E27FC236}">
              <a16:creationId xmlns="" xmlns:a16="http://schemas.microsoft.com/office/drawing/2014/main" id="{00000000-0008-0000-2401-000005000000}"/>
            </a:ext>
          </a:extLst>
        </xdr:cNvPr>
        <xdr:cNvPicPr>
          <a:picLocks noChangeAspect="1"/>
        </xdr:cNvPicPr>
      </xdr:nvPicPr>
      <xdr:blipFill>
        <a:blip xmlns:r="http://schemas.openxmlformats.org/officeDocument/2006/relationships" r:embed="rId2"/>
        <a:stretch>
          <a:fillRect/>
        </a:stretch>
      </xdr:blipFill>
      <xdr:spPr>
        <a:xfrm>
          <a:off x="6580909" y="321623"/>
          <a:ext cx="1207238" cy="549831"/>
        </a:xfrm>
        <a:prstGeom prst="rect">
          <a:avLst/>
        </a:prstGeom>
      </xdr:spPr>
    </xdr:pic>
    <xdr:clientData/>
  </xdr:twoCellAnchor>
</xdr:wsDr>
</file>

<file path=xl/drawings/drawing29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538625" name="Object 1" hidden="1">
              <a:extLst>
                <a:ext uri="{63B3BB69-23CF-44E3-9099-C40C66FF867C}">
                  <a14:compatExt spid="_x0000_s538625"/>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112796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2501-000004000000}"/>
            </a:ext>
          </a:extLst>
        </xdr:cNvPr>
        <xdr:cNvSpPr/>
      </xdr:nvSpPr>
      <xdr:spPr>
        <a:xfrm>
          <a:off x="1641947" y="426118"/>
          <a:ext cx="1210088" cy="65121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401053</xdr:colOff>
      <xdr:row>1</xdr:row>
      <xdr:rowOff>50132</xdr:rowOff>
    </xdr:from>
    <xdr:to>
      <xdr:col>9</xdr:col>
      <xdr:colOff>756054</xdr:colOff>
      <xdr:row>4</xdr:row>
      <xdr:rowOff>35982</xdr:rowOff>
    </xdr:to>
    <xdr:pic>
      <xdr:nvPicPr>
        <xdr:cNvPr id="5" name="Imagen 4">
          <a:extLst>
            <a:ext uri="{FF2B5EF4-FFF2-40B4-BE49-F238E27FC236}">
              <a16:creationId xmlns="" xmlns:a16="http://schemas.microsoft.com/office/drawing/2014/main" id="{00000000-0008-0000-2501-000005000000}"/>
            </a:ext>
          </a:extLst>
        </xdr:cNvPr>
        <xdr:cNvPicPr>
          <a:picLocks noChangeAspect="1"/>
        </xdr:cNvPicPr>
      </xdr:nvPicPr>
      <xdr:blipFill>
        <a:blip xmlns:r="http://schemas.openxmlformats.org/officeDocument/2006/relationships" r:embed="rId2"/>
        <a:stretch>
          <a:fillRect/>
        </a:stretch>
      </xdr:blipFill>
      <xdr:spPr>
        <a:xfrm>
          <a:off x="6567237" y="363454"/>
          <a:ext cx="1207238" cy="549831"/>
        </a:xfrm>
        <a:prstGeom prst="rect">
          <a:avLst/>
        </a:prstGeom>
      </xdr:spPr>
    </xdr:pic>
    <xdr:clientData/>
  </xdr:twoCellAnchor>
</xdr:wsDr>
</file>

<file path=xl/drawings/drawing29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539649" name="Object 1" hidden="1">
              <a:extLst>
                <a:ext uri="{63B3BB69-23CF-44E3-9099-C40C66FF867C}">
                  <a14:compatExt spid="_x0000_s539649"/>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2601-000004000000}"/>
            </a:ext>
          </a:extLst>
        </xdr:cNvPr>
        <xdr:cNvSpPr/>
      </xdr:nvSpPr>
      <xdr:spPr>
        <a:xfrm>
          <a:off x="1805877" y="388431"/>
          <a:ext cx="1207582" cy="62373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419100</xdr:colOff>
      <xdr:row>1</xdr:row>
      <xdr:rowOff>50800</xdr:rowOff>
    </xdr:from>
    <xdr:to>
      <xdr:col>9</xdr:col>
      <xdr:colOff>762738</xdr:colOff>
      <xdr:row>4</xdr:row>
      <xdr:rowOff>29131</xdr:rowOff>
    </xdr:to>
    <xdr:pic>
      <xdr:nvPicPr>
        <xdr:cNvPr id="5" name="Imagen 4">
          <a:extLst>
            <a:ext uri="{FF2B5EF4-FFF2-40B4-BE49-F238E27FC236}">
              <a16:creationId xmlns="" xmlns:a16="http://schemas.microsoft.com/office/drawing/2014/main" id="{00000000-0008-0000-2601-000005000000}"/>
            </a:ext>
          </a:extLst>
        </xdr:cNvPr>
        <xdr:cNvPicPr>
          <a:picLocks noChangeAspect="1"/>
        </xdr:cNvPicPr>
      </xdr:nvPicPr>
      <xdr:blipFill>
        <a:blip xmlns:r="http://schemas.openxmlformats.org/officeDocument/2006/relationships" r:embed="rId2"/>
        <a:stretch>
          <a:fillRect/>
        </a:stretch>
      </xdr:blipFill>
      <xdr:spPr>
        <a:xfrm>
          <a:off x="6553200" y="368300"/>
          <a:ext cx="1207238" cy="549831"/>
        </a:xfrm>
        <a:prstGeom prst="rect">
          <a:avLst/>
        </a:prstGeom>
      </xdr:spPr>
    </xdr:pic>
    <xdr:clientData/>
  </xdr:twoCellAnchor>
</xdr:wsDr>
</file>

<file path=xl/drawings/drawing29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540673" name="Object 1" hidden="1">
              <a:extLst>
                <a:ext uri="{63B3BB69-23CF-44E3-9099-C40C66FF867C}">
                  <a14:compatExt spid="_x0000_s540673"/>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112796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2701-000004000000}"/>
            </a:ext>
          </a:extLst>
        </xdr:cNvPr>
        <xdr:cNvSpPr/>
      </xdr:nvSpPr>
      <xdr:spPr>
        <a:xfrm>
          <a:off x="1629414" y="451184"/>
          <a:ext cx="1210088" cy="65121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413585</xdr:colOff>
      <xdr:row>1</xdr:row>
      <xdr:rowOff>50132</xdr:rowOff>
    </xdr:from>
    <xdr:to>
      <xdr:col>9</xdr:col>
      <xdr:colOff>756053</xdr:colOff>
      <xdr:row>4</xdr:row>
      <xdr:rowOff>35983</xdr:rowOff>
    </xdr:to>
    <xdr:pic>
      <xdr:nvPicPr>
        <xdr:cNvPr id="5" name="Imagen 4">
          <a:extLst>
            <a:ext uri="{FF2B5EF4-FFF2-40B4-BE49-F238E27FC236}">
              <a16:creationId xmlns="" xmlns:a16="http://schemas.microsoft.com/office/drawing/2014/main" id="{00000000-0008-0000-2701-000005000000}"/>
            </a:ext>
          </a:extLst>
        </xdr:cNvPr>
        <xdr:cNvPicPr>
          <a:picLocks noChangeAspect="1"/>
        </xdr:cNvPicPr>
      </xdr:nvPicPr>
      <xdr:blipFill>
        <a:blip xmlns:r="http://schemas.openxmlformats.org/officeDocument/2006/relationships" r:embed="rId2"/>
        <a:stretch>
          <a:fillRect/>
        </a:stretch>
      </xdr:blipFill>
      <xdr:spPr>
        <a:xfrm>
          <a:off x="6567236" y="388520"/>
          <a:ext cx="1207238" cy="549831"/>
        </a:xfrm>
        <a:prstGeom prst="rect">
          <a:avLst/>
        </a:prstGeom>
      </xdr:spPr>
    </xdr:pic>
    <xdr:clientData/>
  </xdr:twoCellAnchor>
</xdr:wsDr>
</file>

<file path=xl/drawings/drawing29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541697" name="Object 1" hidden="1">
              <a:extLst>
                <a:ext uri="{63B3BB69-23CF-44E3-9099-C40C66FF867C}">
                  <a14:compatExt spid="_x0000_s541697"/>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2801-000004000000}"/>
            </a:ext>
          </a:extLst>
        </xdr:cNvPr>
        <xdr:cNvSpPr/>
      </xdr:nvSpPr>
      <xdr:spPr>
        <a:xfrm>
          <a:off x="1805877" y="388431"/>
          <a:ext cx="1207582" cy="62373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419100</xdr:colOff>
      <xdr:row>1</xdr:row>
      <xdr:rowOff>50800</xdr:rowOff>
    </xdr:from>
    <xdr:to>
      <xdr:col>9</xdr:col>
      <xdr:colOff>750038</xdr:colOff>
      <xdr:row>4</xdr:row>
      <xdr:rowOff>29131</xdr:rowOff>
    </xdr:to>
    <xdr:pic>
      <xdr:nvPicPr>
        <xdr:cNvPr id="5" name="Imagen 4">
          <a:extLst>
            <a:ext uri="{FF2B5EF4-FFF2-40B4-BE49-F238E27FC236}">
              <a16:creationId xmlns="" xmlns:a16="http://schemas.microsoft.com/office/drawing/2014/main" id="{00000000-0008-0000-2801-000005000000}"/>
            </a:ext>
          </a:extLst>
        </xdr:cNvPr>
        <xdr:cNvPicPr>
          <a:picLocks noChangeAspect="1"/>
        </xdr:cNvPicPr>
      </xdr:nvPicPr>
      <xdr:blipFill>
        <a:blip xmlns:r="http://schemas.openxmlformats.org/officeDocument/2006/relationships" r:embed="rId2"/>
        <a:stretch>
          <a:fillRect/>
        </a:stretch>
      </xdr:blipFill>
      <xdr:spPr>
        <a:xfrm>
          <a:off x="6553200" y="393700"/>
          <a:ext cx="1207238" cy="549831"/>
        </a:xfrm>
        <a:prstGeom prst="rect">
          <a:avLst/>
        </a:prstGeom>
      </xdr:spPr>
    </xdr:pic>
    <xdr:clientData/>
  </xdr:twoCellAnchor>
</xdr:wsDr>
</file>

<file path=xl/drawings/drawing29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543745" name="Object 1" hidden="1">
              <a:extLst>
                <a:ext uri="{63B3BB69-23CF-44E3-9099-C40C66FF867C}">
                  <a14:compatExt spid="_x0000_s543745"/>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123702</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2901-000004000000}"/>
            </a:ext>
          </a:extLst>
        </xdr:cNvPr>
        <xdr:cNvSpPr/>
      </xdr:nvSpPr>
      <xdr:spPr>
        <a:xfrm>
          <a:off x="1559588" y="432955"/>
          <a:ext cx="1212530" cy="630543"/>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383474</xdr:colOff>
      <xdr:row>1</xdr:row>
      <xdr:rowOff>37110</xdr:rowOff>
    </xdr:from>
    <xdr:to>
      <xdr:col>9</xdr:col>
      <xdr:colOff>737173</xdr:colOff>
      <xdr:row>4</xdr:row>
      <xdr:rowOff>30285</xdr:rowOff>
    </xdr:to>
    <xdr:pic>
      <xdr:nvPicPr>
        <xdr:cNvPr id="5" name="Imagen 4">
          <a:extLst>
            <a:ext uri="{FF2B5EF4-FFF2-40B4-BE49-F238E27FC236}">
              <a16:creationId xmlns="" xmlns:a16="http://schemas.microsoft.com/office/drawing/2014/main" id="{00000000-0008-0000-2901-000005000000}"/>
            </a:ext>
          </a:extLst>
        </xdr:cNvPr>
        <xdr:cNvPicPr>
          <a:picLocks noChangeAspect="1"/>
        </xdr:cNvPicPr>
      </xdr:nvPicPr>
      <xdr:blipFill>
        <a:blip xmlns:r="http://schemas.openxmlformats.org/officeDocument/2006/relationships" r:embed="rId2"/>
        <a:stretch>
          <a:fillRect/>
        </a:stretch>
      </xdr:blipFill>
      <xdr:spPr>
        <a:xfrm>
          <a:off x="6481948" y="346363"/>
          <a:ext cx="1207238" cy="549831"/>
        </a:xfrm>
        <a:prstGeom prst="rect">
          <a:avLst/>
        </a:prstGeom>
      </xdr:spPr>
    </xdr:pic>
    <xdr:clientData/>
  </xdr:twoCellAnchor>
</xdr:wsDr>
</file>

<file path=xl/drawings/drawing29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580609" name="Object 1" hidden="1">
              <a:extLst>
                <a:ext uri="{63B3BB69-23CF-44E3-9099-C40C66FF867C}">
                  <a14:compatExt spid="_x0000_s580609"/>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2A01-000004000000}"/>
            </a:ext>
          </a:extLst>
        </xdr:cNvPr>
        <xdr:cNvSpPr/>
      </xdr:nvSpPr>
      <xdr:spPr>
        <a:xfrm>
          <a:off x="1805877" y="388431"/>
          <a:ext cx="1207582" cy="62373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431800</xdr:colOff>
      <xdr:row>1</xdr:row>
      <xdr:rowOff>63500</xdr:rowOff>
    </xdr:from>
    <xdr:to>
      <xdr:col>9</xdr:col>
      <xdr:colOff>762738</xdr:colOff>
      <xdr:row>4</xdr:row>
      <xdr:rowOff>41831</xdr:rowOff>
    </xdr:to>
    <xdr:pic>
      <xdr:nvPicPr>
        <xdr:cNvPr id="5" name="Imagen 4">
          <a:extLst>
            <a:ext uri="{FF2B5EF4-FFF2-40B4-BE49-F238E27FC236}">
              <a16:creationId xmlns="" xmlns:a16="http://schemas.microsoft.com/office/drawing/2014/main" id="{00000000-0008-0000-2A01-000005000000}"/>
            </a:ext>
          </a:extLst>
        </xdr:cNvPr>
        <xdr:cNvPicPr>
          <a:picLocks noChangeAspect="1"/>
        </xdr:cNvPicPr>
      </xdr:nvPicPr>
      <xdr:blipFill>
        <a:blip xmlns:r="http://schemas.openxmlformats.org/officeDocument/2006/relationships" r:embed="rId2"/>
        <a:stretch>
          <a:fillRect/>
        </a:stretch>
      </xdr:blipFill>
      <xdr:spPr>
        <a:xfrm>
          <a:off x="6489700" y="381000"/>
          <a:ext cx="1207238" cy="549831"/>
        </a:xfrm>
        <a:prstGeom prst="rect">
          <a:avLst/>
        </a:prstGeom>
      </xdr:spPr>
    </xdr:pic>
    <xdr:clientData/>
  </xdr:twoCellAnchor>
</xdr:wsDr>
</file>

<file path=xl/drawings/drawing30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544769" name="Object 1" hidden="1">
              <a:extLst>
                <a:ext uri="{63B3BB69-23CF-44E3-9099-C40C66FF867C}">
                  <a14:compatExt spid="_x0000_s544769"/>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137862</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2B01-000004000000}"/>
            </a:ext>
          </a:extLst>
        </xdr:cNvPr>
        <xdr:cNvSpPr/>
      </xdr:nvSpPr>
      <xdr:spPr>
        <a:xfrm>
          <a:off x="1554216" y="476250"/>
          <a:ext cx="1210089" cy="626149"/>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401052</xdr:colOff>
      <xdr:row>1</xdr:row>
      <xdr:rowOff>50132</xdr:rowOff>
    </xdr:from>
    <xdr:to>
      <xdr:col>9</xdr:col>
      <xdr:colOff>756053</xdr:colOff>
      <xdr:row>4</xdr:row>
      <xdr:rowOff>35983</xdr:rowOff>
    </xdr:to>
    <xdr:pic>
      <xdr:nvPicPr>
        <xdr:cNvPr id="5" name="Imagen 4">
          <a:extLst>
            <a:ext uri="{FF2B5EF4-FFF2-40B4-BE49-F238E27FC236}">
              <a16:creationId xmlns="" xmlns:a16="http://schemas.microsoft.com/office/drawing/2014/main" id="{00000000-0008-0000-2B01-000005000000}"/>
            </a:ext>
          </a:extLst>
        </xdr:cNvPr>
        <xdr:cNvPicPr>
          <a:picLocks noChangeAspect="1"/>
        </xdr:cNvPicPr>
      </xdr:nvPicPr>
      <xdr:blipFill>
        <a:blip xmlns:r="http://schemas.openxmlformats.org/officeDocument/2006/relationships" r:embed="rId2"/>
        <a:stretch>
          <a:fillRect/>
        </a:stretch>
      </xdr:blipFill>
      <xdr:spPr>
        <a:xfrm>
          <a:off x="6479506" y="388520"/>
          <a:ext cx="1207238" cy="549831"/>
        </a:xfrm>
        <a:prstGeom prst="rect">
          <a:avLst/>
        </a:prstGeom>
      </xdr:spPr>
    </xdr:pic>
    <xdr:clientData/>
  </xdr:twoCellAnchor>
</xdr:wsDr>
</file>

<file path=xl/drawings/drawing30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546817" name="Object 1" hidden="1">
              <a:extLst>
                <a:ext uri="{63B3BB69-23CF-44E3-9099-C40C66FF867C}">
                  <a14:compatExt spid="_x0000_s546817"/>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112796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2C01-000004000000}"/>
            </a:ext>
          </a:extLst>
        </xdr:cNvPr>
        <xdr:cNvSpPr/>
      </xdr:nvSpPr>
      <xdr:spPr>
        <a:xfrm>
          <a:off x="1641947" y="488783"/>
          <a:ext cx="1210088" cy="65121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413585</xdr:colOff>
      <xdr:row>1</xdr:row>
      <xdr:rowOff>50131</xdr:rowOff>
    </xdr:from>
    <xdr:to>
      <xdr:col>9</xdr:col>
      <xdr:colOff>768586</xdr:colOff>
      <xdr:row>4</xdr:row>
      <xdr:rowOff>35982</xdr:rowOff>
    </xdr:to>
    <xdr:pic>
      <xdr:nvPicPr>
        <xdr:cNvPr id="5" name="Imagen 4">
          <a:extLst>
            <a:ext uri="{FF2B5EF4-FFF2-40B4-BE49-F238E27FC236}">
              <a16:creationId xmlns="" xmlns:a16="http://schemas.microsoft.com/office/drawing/2014/main" id="{00000000-0008-0000-2C01-000005000000}"/>
            </a:ext>
          </a:extLst>
        </xdr:cNvPr>
        <xdr:cNvPicPr>
          <a:picLocks noChangeAspect="1"/>
        </xdr:cNvPicPr>
      </xdr:nvPicPr>
      <xdr:blipFill>
        <a:blip xmlns:r="http://schemas.openxmlformats.org/officeDocument/2006/relationships" r:embed="rId2"/>
        <a:stretch>
          <a:fillRect/>
        </a:stretch>
      </xdr:blipFill>
      <xdr:spPr>
        <a:xfrm>
          <a:off x="6579769" y="426118"/>
          <a:ext cx="1207238" cy="549831"/>
        </a:xfrm>
        <a:prstGeom prst="rect">
          <a:avLst/>
        </a:prstGeom>
      </xdr:spPr>
    </xdr:pic>
    <xdr:clientData/>
  </xdr:twoCellAnchor>
</xdr:wsDr>
</file>

<file path=xl/drawings/drawing30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547841" name="Object 1" hidden="1">
              <a:extLst>
                <a:ext uri="{63B3BB69-23CF-44E3-9099-C40C66FF867C}">
                  <a14:compatExt spid="_x0000_s547841"/>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2D01-000004000000}"/>
            </a:ext>
          </a:extLst>
        </xdr:cNvPr>
        <xdr:cNvSpPr/>
      </xdr:nvSpPr>
      <xdr:spPr>
        <a:xfrm>
          <a:off x="1805877" y="388431"/>
          <a:ext cx="1207582" cy="62373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431800</xdr:colOff>
      <xdr:row>1</xdr:row>
      <xdr:rowOff>50800</xdr:rowOff>
    </xdr:from>
    <xdr:to>
      <xdr:col>9</xdr:col>
      <xdr:colOff>762738</xdr:colOff>
      <xdr:row>4</xdr:row>
      <xdr:rowOff>29131</xdr:rowOff>
    </xdr:to>
    <xdr:pic>
      <xdr:nvPicPr>
        <xdr:cNvPr id="5" name="Imagen 4">
          <a:extLst>
            <a:ext uri="{FF2B5EF4-FFF2-40B4-BE49-F238E27FC236}">
              <a16:creationId xmlns="" xmlns:a16="http://schemas.microsoft.com/office/drawing/2014/main" id="{00000000-0008-0000-2D01-000005000000}"/>
            </a:ext>
          </a:extLst>
        </xdr:cNvPr>
        <xdr:cNvPicPr>
          <a:picLocks noChangeAspect="1"/>
        </xdr:cNvPicPr>
      </xdr:nvPicPr>
      <xdr:blipFill>
        <a:blip xmlns:r="http://schemas.openxmlformats.org/officeDocument/2006/relationships" r:embed="rId2"/>
        <a:stretch>
          <a:fillRect/>
        </a:stretch>
      </xdr:blipFill>
      <xdr:spPr>
        <a:xfrm>
          <a:off x="6502400" y="393700"/>
          <a:ext cx="1207238" cy="549831"/>
        </a:xfrm>
        <a:prstGeom prst="rect">
          <a:avLst/>
        </a:prstGeom>
      </xdr:spPr>
    </xdr:pic>
    <xdr:clientData/>
  </xdr:twoCellAnchor>
</xdr:wsDr>
</file>

<file path=xl/drawings/drawing30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152400</xdr:rowOff>
        </xdr:from>
        <xdr:to>
          <xdr:col>1</xdr:col>
          <xdr:colOff>857250</xdr:colOff>
          <xdr:row>4</xdr:row>
          <xdr:rowOff>190500</xdr:rowOff>
        </xdr:to>
        <xdr:sp macro="" textlink="">
          <xdr:nvSpPr>
            <xdr:cNvPr id="548865" name="Object 1" hidden="1">
              <a:extLst>
                <a:ext uri="{63B3BB69-23CF-44E3-9099-C40C66FF867C}">
                  <a14:compatExt spid="_x0000_s548865"/>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2E01-000004000000}"/>
            </a:ext>
          </a:extLst>
        </xdr:cNvPr>
        <xdr:cNvSpPr/>
      </xdr:nvSpPr>
      <xdr:spPr>
        <a:xfrm>
          <a:off x="1805877" y="388431"/>
          <a:ext cx="1207582" cy="62373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431800</xdr:colOff>
      <xdr:row>1</xdr:row>
      <xdr:rowOff>177800</xdr:rowOff>
    </xdr:from>
    <xdr:to>
      <xdr:col>9</xdr:col>
      <xdr:colOff>762738</xdr:colOff>
      <xdr:row>4</xdr:row>
      <xdr:rowOff>29131</xdr:rowOff>
    </xdr:to>
    <xdr:pic>
      <xdr:nvPicPr>
        <xdr:cNvPr id="5" name="Imagen 4">
          <a:extLst>
            <a:ext uri="{FF2B5EF4-FFF2-40B4-BE49-F238E27FC236}">
              <a16:creationId xmlns="" xmlns:a16="http://schemas.microsoft.com/office/drawing/2014/main" id="{00000000-0008-0000-2E01-000005000000}"/>
            </a:ext>
          </a:extLst>
        </xdr:cNvPr>
        <xdr:cNvPicPr>
          <a:picLocks noChangeAspect="1"/>
        </xdr:cNvPicPr>
      </xdr:nvPicPr>
      <xdr:blipFill>
        <a:blip xmlns:r="http://schemas.openxmlformats.org/officeDocument/2006/relationships" r:embed="rId2"/>
        <a:stretch>
          <a:fillRect/>
        </a:stretch>
      </xdr:blipFill>
      <xdr:spPr>
        <a:xfrm>
          <a:off x="6591300" y="444500"/>
          <a:ext cx="1207238" cy="549831"/>
        </a:xfrm>
        <a:prstGeom prst="rect">
          <a:avLst/>
        </a:prstGeom>
      </xdr:spPr>
    </xdr:pic>
    <xdr:clientData/>
  </xdr:twoCellAnchor>
</xdr:wsDr>
</file>

<file path=xl/drawings/drawing30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549889" name="Object 1" hidden="1">
              <a:extLst>
                <a:ext uri="{63B3BB69-23CF-44E3-9099-C40C66FF867C}">
                  <a14:compatExt spid="_x0000_s549889"/>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162928</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2F01-000004000000}"/>
            </a:ext>
          </a:extLst>
        </xdr:cNvPr>
        <xdr:cNvSpPr/>
      </xdr:nvSpPr>
      <xdr:spPr>
        <a:xfrm>
          <a:off x="1629414" y="488783"/>
          <a:ext cx="1210088" cy="601083"/>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401053</xdr:colOff>
      <xdr:row>1</xdr:row>
      <xdr:rowOff>50132</xdr:rowOff>
    </xdr:from>
    <xdr:to>
      <xdr:col>9</xdr:col>
      <xdr:colOff>756054</xdr:colOff>
      <xdr:row>4</xdr:row>
      <xdr:rowOff>35982</xdr:rowOff>
    </xdr:to>
    <xdr:pic>
      <xdr:nvPicPr>
        <xdr:cNvPr id="5" name="Imagen 4">
          <a:extLst>
            <a:ext uri="{FF2B5EF4-FFF2-40B4-BE49-F238E27FC236}">
              <a16:creationId xmlns="" xmlns:a16="http://schemas.microsoft.com/office/drawing/2014/main" id="{00000000-0008-0000-2F01-000005000000}"/>
            </a:ext>
          </a:extLst>
        </xdr:cNvPr>
        <xdr:cNvPicPr>
          <a:picLocks noChangeAspect="1"/>
        </xdr:cNvPicPr>
      </xdr:nvPicPr>
      <xdr:blipFill>
        <a:blip xmlns:r="http://schemas.openxmlformats.org/officeDocument/2006/relationships" r:embed="rId2"/>
        <a:stretch>
          <a:fillRect/>
        </a:stretch>
      </xdr:blipFill>
      <xdr:spPr>
        <a:xfrm>
          <a:off x="6554704" y="375987"/>
          <a:ext cx="1207238" cy="549831"/>
        </a:xfrm>
        <a:prstGeom prst="rect">
          <a:avLst/>
        </a:prstGeom>
      </xdr:spPr>
    </xdr:pic>
    <xdr:clientData/>
  </xdr:twoCellAnchor>
</xdr:wsDr>
</file>

<file path=xl/drawings/drawing30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550913" name="Object 1" hidden="1">
              <a:extLst>
                <a:ext uri="{63B3BB69-23CF-44E3-9099-C40C66FF867C}">
                  <a14:compatExt spid="_x0000_s550913"/>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160811</xdr:rowOff>
    </xdr:from>
    <xdr:to>
      <xdr:col>3</xdr:col>
      <xdr:colOff>457694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3001-000004000000}"/>
            </a:ext>
          </a:extLst>
        </xdr:cNvPr>
        <xdr:cNvSpPr/>
      </xdr:nvSpPr>
      <xdr:spPr>
        <a:xfrm>
          <a:off x="1547218" y="507175"/>
          <a:ext cx="1161840" cy="593433"/>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383474</xdr:colOff>
      <xdr:row>1</xdr:row>
      <xdr:rowOff>49480</xdr:rowOff>
    </xdr:from>
    <xdr:to>
      <xdr:col>9</xdr:col>
      <xdr:colOff>761914</xdr:colOff>
      <xdr:row>4</xdr:row>
      <xdr:rowOff>42656</xdr:rowOff>
    </xdr:to>
    <xdr:pic>
      <xdr:nvPicPr>
        <xdr:cNvPr id="5" name="Imagen 4">
          <a:extLst>
            <a:ext uri="{FF2B5EF4-FFF2-40B4-BE49-F238E27FC236}">
              <a16:creationId xmlns="" xmlns:a16="http://schemas.microsoft.com/office/drawing/2014/main" id="{00000000-0008-0000-3001-000005000000}"/>
            </a:ext>
          </a:extLst>
        </xdr:cNvPr>
        <xdr:cNvPicPr>
          <a:picLocks noChangeAspect="1"/>
        </xdr:cNvPicPr>
      </xdr:nvPicPr>
      <xdr:blipFill>
        <a:blip xmlns:r="http://schemas.openxmlformats.org/officeDocument/2006/relationships" r:embed="rId2"/>
        <a:stretch>
          <a:fillRect/>
        </a:stretch>
      </xdr:blipFill>
      <xdr:spPr>
        <a:xfrm>
          <a:off x="6469578" y="395844"/>
          <a:ext cx="1207238" cy="549831"/>
        </a:xfrm>
        <a:prstGeom prst="rect">
          <a:avLst/>
        </a:prstGeom>
      </xdr:spPr>
    </xdr:pic>
    <xdr:clientData/>
  </xdr:twoCellAnchor>
</xdr:wsDr>
</file>

<file path=xl/drawings/drawing30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551937" name="Object 1" hidden="1">
              <a:extLst>
                <a:ext uri="{63B3BB69-23CF-44E3-9099-C40C66FF867C}">
                  <a14:compatExt spid="_x0000_s551937"/>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3101-000004000000}"/>
            </a:ext>
          </a:extLst>
        </xdr:cNvPr>
        <xdr:cNvSpPr/>
      </xdr:nvSpPr>
      <xdr:spPr>
        <a:xfrm>
          <a:off x="1805877" y="388431"/>
          <a:ext cx="1207582" cy="62373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457200</xdr:colOff>
      <xdr:row>1</xdr:row>
      <xdr:rowOff>38100</xdr:rowOff>
    </xdr:from>
    <xdr:to>
      <xdr:col>9</xdr:col>
      <xdr:colOff>788138</xdr:colOff>
      <xdr:row>4</xdr:row>
      <xdr:rowOff>16431</xdr:rowOff>
    </xdr:to>
    <xdr:pic>
      <xdr:nvPicPr>
        <xdr:cNvPr id="5" name="Imagen 4">
          <a:extLst>
            <a:ext uri="{FF2B5EF4-FFF2-40B4-BE49-F238E27FC236}">
              <a16:creationId xmlns="" xmlns:a16="http://schemas.microsoft.com/office/drawing/2014/main" id="{00000000-0008-0000-3101-000005000000}"/>
            </a:ext>
          </a:extLst>
        </xdr:cNvPr>
        <xdr:cNvPicPr>
          <a:picLocks noChangeAspect="1"/>
        </xdr:cNvPicPr>
      </xdr:nvPicPr>
      <xdr:blipFill>
        <a:blip xmlns:r="http://schemas.openxmlformats.org/officeDocument/2006/relationships" r:embed="rId2"/>
        <a:stretch>
          <a:fillRect/>
        </a:stretch>
      </xdr:blipFill>
      <xdr:spPr>
        <a:xfrm>
          <a:off x="6527800" y="406400"/>
          <a:ext cx="1207238" cy="549831"/>
        </a:xfrm>
        <a:prstGeom prst="rect">
          <a:avLst/>
        </a:prstGeom>
      </xdr:spPr>
    </xdr:pic>
    <xdr:clientData/>
  </xdr:twoCellAnchor>
</xdr:wsDr>
</file>

<file path=xl/drawings/drawing30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552961" name="Object 1" hidden="1">
              <a:extLst>
                <a:ext uri="{63B3BB69-23CF-44E3-9099-C40C66FF867C}">
                  <a14:compatExt spid="_x0000_s552961"/>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150396</xdr:rowOff>
    </xdr:from>
    <xdr:to>
      <xdr:col>3</xdr:col>
      <xdr:colOff>508384</xdr:colOff>
      <xdr:row>5</xdr:row>
      <xdr:rowOff>12038</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3201-000004000000}"/>
            </a:ext>
          </a:extLst>
        </xdr:cNvPr>
        <xdr:cNvSpPr/>
      </xdr:nvSpPr>
      <xdr:spPr>
        <a:xfrm>
          <a:off x="1554216" y="513850"/>
          <a:ext cx="1210089" cy="613616"/>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401053</xdr:colOff>
      <xdr:row>1</xdr:row>
      <xdr:rowOff>25066</xdr:rowOff>
    </xdr:from>
    <xdr:to>
      <xdr:col>9</xdr:col>
      <xdr:colOff>756054</xdr:colOff>
      <xdr:row>4</xdr:row>
      <xdr:rowOff>10917</xdr:rowOff>
    </xdr:to>
    <xdr:pic>
      <xdr:nvPicPr>
        <xdr:cNvPr id="5" name="Imagen 4">
          <a:extLst>
            <a:ext uri="{FF2B5EF4-FFF2-40B4-BE49-F238E27FC236}">
              <a16:creationId xmlns="" xmlns:a16="http://schemas.microsoft.com/office/drawing/2014/main" id="{00000000-0008-0000-3201-000005000000}"/>
            </a:ext>
          </a:extLst>
        </xdr:cNvPr>
        <xdr:cNvPicPr>
          <a:picLocks noChangeAspect="1"/>
        </xdr:cNvPicPr>
      </xdr:nvPicPr>
      <xdr:blipFill>
        <a:blip xmlns:r="http://schemas.openxmlformats.org/officeDocument/2006/relationships" r:embed="rId2"/>
        <a:stretch>
          <a:fillRect/>
        </a:stretch>
      </xdr:blipFill>
      <xdr:spPr>
        <a:xfrm>
          <a:off x="6479507" y="388520"/>
          <a:ext cx="1207238" cy="549831"/>
        </a:xfrm>
        <a:prstGeom prst="rect">
          <a:avLst/>
        </a:prstGeom>
      </xdr:spPr>
    </xdr:pic>
    <xdr:clientData/>
  </xdr:twoCellAnchor>
</xdr:wsDr>
</file>

<file path=xl/drawings/drawing30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142875</xdr:colOff>
          <xdr:row>1</xdr:row>
          <xdr:rowOff>66675</xdr:rowOff>
        </xdr:from>
        <xdr:to>
          <xdr:col>1</xdr:col>
          <xdr:colOff>923925</xdr:colOff>
          <xdr:row>5</xdr:row>
          <xdr:rowOff>0</xdr:rowOff>
        </xdr:to>
        <xdr:sp macro="" textlink="">
          <xdr:nvSpPr>
            <xdr:cNvPr id="557057" name="Object 1" hidden="1">
              <a:extLst>
                <a:ext uri="{63B3BB69-23CF-44E3-9099-C40C66FF867C}">
                  <a14:compatExt spid="_x0000_s557057"/>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150396</xdr:rowOff>
    </xdr:from>
    <xdr:to>
      <xdr:col>3</xdr:col>
      <xdr:colOff>508384</xdr:colOff>
      <xdr:row>5</xdr:row>
      <xdr:rowOff>12038</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3301-000004000000}"/>
            </a:ext>
          </a:extLst>
        </xdr:cNvPr>
        <xdr:cNvSpPr/>
      </xdr:nvSpPr>
      <xdr:spPr>
        <a:xfrm>
          <a:off x="1629414" y="463718"/>
          <a:ext cx="1210088" cy="613616"/>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413586</xdr:colOff>
      <xdr:row>1</xdr:row>
      <xdr:rowOff>37600</xdr:rowOff>
    </xdr:from>
    <xdr:to>
      <xdr:col>9</xdr:col>
      <xdr:colOff>768587</xdr:colOff>
      <xdr:row>4</xdr:row>
      <xdr:rowOff>23450</xdr:rowOff>
    </xdr:to>
    <xdr:pic>
      <xdr:nvPicPr>
        <xdr:cNvPr id="5" name="Imagen 4">
          <a:extLst>
            <a:ext uri="{FF2B5EF4-FFF2-40B4-BE49-F238E27FC236}">
              <a16:creationId xmlns="" xmlns:a16="http://schemas.microsoft.com/office/drawing/2014/main" id="{00000000-0008-0000-3301-000005000000}"/>
            </a:ext>
          </a:extLst>
        </xdr:cNvPr>
        <xdr:cNvPicPr>
          <a:picLocks noChangeAspect="1"/>
        </xdr:cNvPicPr>
      </xdr:nvPicPr>
      <xdr:blipFill>
        <a:blip xmlns:r="http://schemas.openxmlformats.org/officeDocument/2006/relationships" r:embed="rId2"/>
        <a:stretch>
          <a:fillRect/>
        </a:stretch>
      </xdr:blipFill>
      <xdr:spPr>
        <a:xfrm>
          <a:off x="6567237" y="350922"/>
          <a:ext cx="1207238" cy="549831"/>
        </a:xfrm>
        <a:prstGeom prst="rect">
          <a:avLst/>
        </a:prstGeom>
      </xdr:spPr>
    </xdr:pic>
    <xdr:clientData/>
  </xdr:twoCellAnchor>
</xdr:wsDr>
</file>

<file path=xl/drawings/drawing30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558081" name="Object 1" hidden="1">
              <a:extLst>
                <a:ext uri="{63B3BB69-23CF-44E3-9099-C40C66FF867C}">
                  <a14:compatExt spid="_x0000_s558081"/>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125330</xdr:rowOff>
    </xdr:from>
    <xdr:to>
      <xdr:col>3</xdr:col>
      <xdr:colOff>508384</xdr:colOff>
      <xdr:row>5</xdr:row>
      <xdr:rowOff>12038</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3401-000004000000}"/>
            </a:ext>
          </a:extLst>
        </xdr:cNvPr>
        <xdr:cNvSpPr/>
      </xdr:nvSpPr>
      <xdr:spPr>
        <a:xfrm>
          <a:off x="1554216" y="438652"/>
          <a:ext cx="1210089" cy="638682"/>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426119</xdr:colOff>
      <xdr:row>1</xdr:row>
      <xdr:rowOff>37599</xdr:rowOff>
    </xdr:from>
    <xdr:to>
      <xdr:col>9</xdr:col>
      <xdr:colOff>781120</xdr:colOff>
      <xdr:row>4</xdr:row>
      <xdr:rowOff>23449</xdr:rowOff>
    </xdr:to>
    <xdr:pic>
      <xdr:nvPicPr>
        <xdr:cNvPr id="5" name="Imagen 4">
          <a:extLst>
            <a:ext uri="{FF2B5EF4-FFF2-40B4-BE49-F238E27FC236}">
              <a16:creationId xmlns="" xmlns:a16="http://schemas.microsoft.com/office/drawing/2014/main" id="{00000000-0008-0000-3401-000005000000}"/>
            </a:ext>
          </a:extLst>
        </xdr:cNvPr>
        <xdr:cNvPicPr>
          <a:picLocks noChangeAspect="1"/>
        </xdr:cNvPicPr>
      </xdr:nvPicPr>
      <xdr:blipFill>
        <a:blip xmlns:r="http://schemas.openxmlformats.org/officeDocument/2006/relationships" r:embed="rId2"/>
        <a:stretch>
          <a:fillRect/>
        </a:stretch>
      </xdr:blipFill>
      <xdr:spPr>
        <a:xfrm>
          <a:off x="6504573" y="350921"/>
          <a:ext cx="1207238" cy="549831"/>
        </a:xfrm>
        <a:prstGeom prst="rect">
          <a:avLst/>
        </a:prstGeom>
      </xdr:spPr>
    </xdr:pic>
    <xdr:clientData/>
  </xdr:twoCellAnchor>
</xdr:wsDr>
</file>

<file path=xl/drawings/drawing3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559105" name="Object 1" hidden="1">
              <a:extLst>
                <a:ext uri="{63B3BB69-23CF-44E3-9099-C40C66FF867C}">
                  <a14:compatExt spid="_x0000_s559105"/>
                </a:ext>
              </a:extLst>
            </xdr:cNvPr>
            <xdr:cNvSpPr/>
          </xdr:nvSpPr>
          <xdr:spPr>
            <a:xfrm>
              <a:off x="0" y="0"/>
              <a:ext cx="0" cy="0"/>
            </a:xfrm>
            <a:prstGeom prst="rect">
              <a:avLst/>
            </a:prstGeom>
          </xdr:spPr>
        </xdr:sp>
        <xdr:clientData/>
      </xdr:twoCellAnchor>
    </mc:Choice>
    <mc:Fallback/>
  </mc:AlternateContent>
  <xdr:twoCellAnchor>
    <xdr:from>
      <xdr:col>2</xdr:col>
      <xdr:colOff>62803</xdr:colOff>
      <xdr:row>1</xdr:row>
      <xdr:rowOff>125330</xdr:rowOff>
    </xdr:from>
    <xdr:to>
      <xdr:col>3</xdr:col>
      <xdr:colOff>476250</xdr:colOff>
      <xdr:row>5</xdr:row>
      <xdr:rowOff>12038</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3501-000004000000}"/>
            </a:ext>
          </a:extLst>
        </xdr:cNvPr>
        <xdr:cNvSpPr/>
      </xdr:nvSpPr>
      <xdr:spPr>
        <a:xfrm>
          <a:off x="1554217" y="438652"/>
          <a:ext cx="1177954" cy="638682"/>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401052</xdr:colOff>
      <xdr:row>1</xdr:row>
      <xdr:rowOff>25066</xdr:rowOff>
    </xdr:from>
    <xdr:to>
      <xdr:col>9</xdr:col>
      <xdr:colOff>756054</xdr:colOff>
      <xdr:row>4</xdr:row>
      <xdr:rowOff>10916</xdr:rowOff>
    </xdr:to>
    <xdr:pic>
      <xdr:nvPicPr>
        <xdr:cNvPr id="5" name="Imagen 4">
          <a:extLst>
            <a:ext uri="{FF2B5EF4-FFF2-40B4-BE49-F238E27FC236}">
              <a16:creationId xmlns="" xmlns:a16="http://schemas.microsoft.com/office/drawing/2014/main" id="{00000000-0008-0000-3501-000005000000}"/>
            </a:ext>
          </a:extLst>
        </xdr:cNvPr>
        <xdr:cNvPicPr>
          <a:picLocks noChangeAspect="1"/>
        </xdr:cNvPicPr>
      </xdr:nvPicPr>
      <xdr:blipFill>
        <a:blip xmlns:r="http://schemas.openxmlformats.org/officeDocument/2006/relationships" r:embed="rId2"/>
        <a:stretch>
          <a:fillRect/>
        </a:stretch>
      </xdr:blipFill>
      <xdr:spPr>
        <a:xfrm>
          <a:off x="6479506" y="338388"/>
          <a:ext cx="1207238" cy="549831"/>
        </a:xfrm>
        <a:prstGeom prst="rect">
          <a:avLst/>
        </a:prstGeom>
      </xdr:spPr>
    </xdr:pic>
    <xdr:clientData/>
  </xdr:twoCellAnchor>
</xdr:wsDr>
</file>

<file path=xl/drawings/drawing3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560129" name="Object 1" hidden="1">
              <a:extLst>
                <a:ext uri="{63B3BB69-23CF-44E3-9099-C40C66FF867C}">
                  <a14:compatExt spid="_x0000_s560129"/>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100264</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3601-000004000000}"/>
            </a:ext>
          </a:extLst>
        </xdr:cNvPr>
        <xdr:cNvSpPr/>
      </xdr:nvSpPr>
      <xdr:spPr>
        <a:xfrm>
          <a:off x="1554216" y="413586"/>
          <a:ext cx="1210089" cy="663747"/>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401052</xdr:colOff>
      <xdr:row>1</xdr:row>
      <xdr:rowOff>25067</xdr:rowOff>
    </xdr:from>
    <xdr:to>
      <xdr:col>9</xdr:col>
      <xdr:colOff>756053</xdr:colOff>
      <xdr:row>4</xdr:row>
      <xdr:rowOff>10917</xdr:rowOff>
    </xdr:to>
    <xdr:pic>
      <xdr:nvPicPr>
        <xdr:cNvPr id="5" name="Imagen 4">
          <a:extLst>
            <a:ext uri="{FF2B5EF4-FFF2-40B4-BE49-F238E27FC236}">
              <a16:creationId xmlns="" xmlns:a16="http://schemas.microsoft.com/office/drawing/2014/main" id="{00000000-0008-0000-3601-000005000000}"/>
            </a:ext>
          </a:extLst>
        </xdr:cNvPr>
        <xdr:cNvPicPr>
          <a:picLocks noChangeAspect="1"/>
        </xdr:cNvPicPr>
      </xdr:nvPicPr>
      <xdr:blipFill>
        <a:blip xmlns:r="http://schemas.openxmlformats.org/officeDocument/2006/relationships" r:embed="rId2"/>
        <a:stretch>
          <a:fillRect/>
        </a:stretch>
      </xdr:blipFill>
      <xdr:spPr>
        <a:xfrm>
          <a:off x="6479506" y="338389"/>
          <a:ext cx="1207238" cy="549831"/>
        </a:xfrm>
        <a:prstGeom prst="rect">
          <a:avLst/>
        </a:prstGeom>
      </xdr:spPr>
    </xdr:pic>
    <xdr:clientData/>
  </xdr:twoCellAnchor>
</xdr:wsDr>
</file>

<file path=xl/drawings/drawing3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561153" name="Object 1" hidden="1">
              <a:extLst>
                <a:ext uri="{63B3BB69-23CF-44E3-9099-C40C66FF867C}">
                  <a14:compatExt spid="_x0000_s561153"/>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112798</xdr:rowOff>
    </xdr:from>
    <xdr:to>
      <xdr:col>3</xdr:col>
      <xdr:colOff>508384</xdr:colOff>
      <xdr:row>5</xdr:row>
      <xdr:rowOff>12038</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3701-000004000000}"/>
            </a:ext>
          </a:extLst>
        </xdr:cNvPr>
        <xdr:cNvSpPr/>
      </xdr:nvSpPr>
      <xdr:spPr>
        <a:xfrm>
          <a:off x="1554216" y="413587"/>
          <a:ext cx="1210089" cy="651214"/>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388520</xdr:colOff>
      <xdr:row>1</xdr:row>
      <xdr:rowOff>25067</xdr:rowOff>
    </xdr:from>
    <xdr:to>
      <xdr:col>9</xdr:col>
      <xdr:colOff>705922</xdr:colOff>
      <xdr:row>4</xdr:row>
      <xdr:rowOff>10917</xdr:rowOff>
    </xdr:to>
    <xdr:pic>
      <xdr:nvPicPr>
        <xdr:cNvPr id="5" name="Imagen 4">
          <a:extLst>
            <a:ext uri="{FF2B5EF4-FFF2-40B4-BE49-F238E27FC236}">
              <a16:creationId xmlns="" xmlns:a16="http://schemas.microsoft.com/office/drawing/2014/main" id="{00000000-0008-0000-3701-000005000000}"/>
            </a:ext>
          </a:extLst>
        </xdr:cNvPr>
        <xdr:cNvPicPr>
          <a:picLocks noChangeAspect="1"/>
        </xdr:cNvPicPr>
      </xdr:nvPicPr>
      <xdr:blipFill>
        <a:blip xmlns:r="http://schemas.openxmlformats.org/officeDocument/2006/relationships" r:embed="rId2"/>
        <a:stretch>
          <a:fillRect/>
        </a:stretch>
      </xdr:blipFill>
      <xdr:spPr>
        <a:xfrm>
          <a:off x="6466974" y="325856"/>
          <a:ext cx="1207238" cy="549831"/>
        </a:xfrm>
        <a:prstGeom prst="rect">
          <a:avLst/>
        </a:prstGeom>
      </xdr:spPr>
    </xdr:pic>
    <xdr:clientData/>
  </xdr:twoCellAnchor>
</xdr:wsDr>
</file>

<file path=xl/drawings/drawing3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562177" name="Object 1" hidden="1">
              <a:extLst>
                <a:ext uri="{63B3BB69-23CF-44E3-9099-C40C66FF867C}">
                  <a14:compatExt spid="_x0000_s562177"/>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3801-000004000000}"/>
            </a:ext>
          </a:extLst>
        </xdr:cNvPr>
        <xdr:cNvSpPr/>
      </xdr:nvSpPr>
      <xdr:spPr>
        <a:xfrm>
          <a:off x="1805877" y="388431"/>
          <a:ext cx="1207582" cy="62373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444500</xdr:colOff>
      <xdr:row>1</xdr:row>
      <xdr:rowOff>63500</xdr:rowOff>
    </xdr:from>
    <xdr:to>
      <xdr:col>9</xdr:col>
      <xdr:colOff>788138</xdr:colOff>
      <xdr:row>4</xdr:row>
      <xdr:rowOff>41831</xdr:rowOff>
    </xdr:to>
    <xdr:pic>
      <xdr:nvPicPr>
        <xdr:cNvPr id="5" name="Imagen 4">
          <a:extLst>
            <a:ext uri="{FF2B5EF4-FFF2-40B4-BE49-F238E27FC236}">
              <a16:creationId xmlns="" xmlns:a16="http://schemas.microsoft.com/office/drawing/2014/main" id="{00000000-0008-0000-3801-000005000000}"/>
            </a:ext>
          </a:extLst>
        </xdr:cNvPr>
        <xdr:cNvPicPr>
          <a:picLocks noChangeAspect="1"/>
        </xdr:cNvPicPr>
      </xdr:nvPicPr>
      <xdr:blipFill>
        <a:blip xmlns:r="http://schemas.openxmlformats.org/officeDocument/2006/relationships" r:embed="rId2"/>
        <a:stretch>
          <a:fillRect/>
        </a:stretch>
      </xdr:blipFill>
      <xdr:spPr>
        <a:xfrm>
          <a:off x="6502400" y="381000"/>
          <a:ext cx="1207238" cy="549831"/>
        </a:xfrm>
        <a:prstGeom prst="rect">
          <a:avLst/>
        </a:prstGeom>
      </xdr:spPr>
    </xdr:pic>
    <xdr:clientData/>
  </xdr:twoCellAnchor>
</xdr:wsDr>
</file>

<file path=xl/drawings/drawing3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114300</xdr:rowOff>
        </xdr:from>
        <xdr:to>
          <xdr:col>1</xdr:col>
          <xdr:colOff>857250</xdr:colOff>
          <xdr:row>4</xdr:row>
          <xdr:rowOff>190500</xdr:rowOff>
        </xdr:to>
        <xdr:sp macro="" textlink="">
          <xdr:nvSpPr>
            <xdr:cNvPr id="563201" name="Object 1" hidden="1">
              <a:extLst>
                <a:ext uri="{63B3BB69-23CF-44E3-9099-C40C66FF867C}">
                  <a14:compatExt spid="_x0000_s563201"/>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112796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3901-000004000000}"/>
            </a:ext>
          </a:extLst>
        </xdr:cNvPr>
        <xdr:cNvSpPr/>
      </xdr:nvSpPr>
      <xdr:spPr>
        <a:xfrm>
          <a:off x="1554216" y="426118"/>
          <a:ext cx="1210089" cy="65121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413585</xdr:colOff>
      <xdr:row>1</xdr:row>
      <xdr:rowOff>25066</xdr:rowOff>
    </xdr:from>
    <xdr:to>
      <xdr:col>9</xdr:col>
      <xdr:colOff>768586</xdr:colOff>
      <xdr:row>4</xdr:row>
      <xdr:rowOff>10916</xdr:rowOff>
    </xdr:to>
    <xdr:pic>
      <xdr:nvPicPr>
        <xdr:cNvPr id="5" name="Imagen 4">
          <a:extLst>
            <a:ext uri="{FF2B5EF4-FFF2-40B4-BE49-F238E27FC236}">
              <a16:creationId xmlns="" xmlns:a16="http://schemas.microsoft.com/office/drawing/2014/main" id="{00000000-0008-0000-3901-000005000000}"/>
            </a:ext>
          </a:extLst>
        </xdr:cNvPr>
        <xdr:cNvPicPr>
          <a:picLocks noChangeAspect="1"/>
        </xdr:cNvPicPr>
      </xdr:nvPicPr>
      <xdr:blipFill>
        <a:blip xmlns:r="http://schemas.openxmlformats.org/officeDocument/2006/relationships" r:embed="rId2"/>
        <a:stretch>
          <a:fillRect/>
        </a:stretch>
      </xdr:blipFill>
      <xdr:spPr>
        <a:xfrm>
          <a:off x="6492039" y="338388"/>
          <a:ext cx="1207238" cy="549831"/>
        </a:xfrm>
        <a:prstGeom prst="rect">
          <a:avLst/>
        </a:prstGeom>
      </xdr:spPr>
    </xdr:pic>
    <xdr:clientData/>
  </xdr:twoCellAnchor>
</xdr:wsDr>
</file>

<file path=xl/drawings/drawing3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564225" name="Object 1" hidden="1">
              <a:extLst>
                <a:ext uri="{63B3BB69-23CF-44E3-9099-C40C66FF867C}">
                  <a14:compatExt spid="_x0000_s564225"/>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3A01-000004000000}"/>
            </a:ext>
          </a:extLst>
        </xdr:cNvPr>
        <xdr:cNvSpPr/>
      </xdr:nvSpPr>
      <xdr:spPr>
        <a:xfrm>
          <a:off x="1805877" y="388431"/>
          <a:ext cx="1207582" cy="62373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444500</xdr:colOff>
      <xdr:row>1</xdr:row>
      <xdr:rowOff>38100</xdr:rowOff>
    </xdr:from>
    <xdr:to>
      <xdr:col>9</xdr:col>
      <xdr:colOff>788138</xdr:colOff>
      <xdr:row>4</xdr:row>
      <xdr:rowOff>16431</xdr:rowOff>
    </xdr:to>
    <xdr:pic>
      <xdr:nvPicPr>
        <xdr:cNvPr id="5" name="Imagen 4">
          <a:extLst>
            <a:ext uri="{FF2B5EF4-FFF2-40B4-BE49-F238E27FC236}">
              <a16:creationId xmlns="" xmlns:a16="http://schemas.microsoft.com/office/drawing/2014/main" id="{00000000-0008-0000-3A01-000005000000}"/>
            </a:ext>
          </a:extLst>
        </xdr:cNvPr>
        <xdr:cNvPicPr>
          <a:picLocks noChangeAspect="1"/>
        </xdr:cNvPicPr>
      </xdr:nvPicPr>
      <xdr:blipFill>
        <a:blip xmlns:r="http://schemas.openxmlformats.org/officeDocument/2006/relationships" r:embed="rId2"/>
        <a:stretch>
          <a:fillRect/>
        </a:stretch>
      </xdr:blipFill>
      <xdr:spPr>
        <a:xfrm>
          <a:off x="6502400" y="330200"/>
          <a:ext cx="1207238" cy="549831"/>
        </a:xfrm>
        <a:prstGeom prst="rect">
          <a:avLst/>
        </a:prstGeom>
      </xdr:spPr>
    </xdr:pic>
    <xdr:clientData/>
  </xdr:twoCellAnchor>
</xdr:wsDr>
</file>

<file path=xl/drawings/drawing3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114300</xdr:rowOff>
        </xdr:from>
        <xdr:to>
          <xdr:col>1</xdr:col>
          <xdr:colOff>857250</xdr:colOff>
          <xdr:row>4</xdr:row>
          <xdr:rowOff>190500</xdr:rowOff>
        </xdr:to>
        <xdr:sp macro="" textlink="">
          <xdr:nvSpPr>
            <xdr:cNvPr id="566273" name="Object 1" hidden="1">
              <a:extLst>
                <a:ext uri="{63B3BB69-23CF-44E3-9099-C40C66FF867C}">
                  <a14:compatExt spid="_x0000_s566273"/>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3B01-000004000000}"/>
            </a:ext>
          </a:extLst>
        </xdr:cNvPr>
        <xdr:cNvSpPr/>
      </xdr:nvSpPr>
      <xdr:spPr>
        <a:xfrm>
          <a:off x="1805877" y="388431"/>
          <a:ext cx="1207582" cy="62373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457200</xdr:colOff>
      <xdr:row>1</xdr:row>
      <xdr:rowOff>50800</xdr:rowOff>
    </xdr:from>
    <xdr:to>
      <xdr:col>9</xdr:col>
      <xdr:colOff>788138</xdr:colOff>
      <xdr:row>4</xdr:row>
      <xdr:rowOff>29131</xdr:rowOff>
    </xdr:to>
    <xdr:pic>
      <xdr:nvPicPr>
        <xdr:cNvPr id="5" name="Imagen 4">
          <a:extLst>
            <a:ext uri="{FF2B5EF4-FFF2-40B4-BE49-F238E27FC236}">
              <a16:creationId xmlns="" xmlns:a16="http://schemas.microsoft.com/office/drawing/2014/main" id="{00000000-0008-0000-3B01-000005000000}"/>
            </a:ext>
          </a:extLst>
        </xdr:cNvPr>
        <xdr:cNvPicPr>
          <a:picLocks noChangeAspect="1"/>
        </xdr:cNvPicPr>
      </xdr:nvPicPr>
      <xdr:blipFill>
        <a:blip xmlns:r="http://schemas.openxmlformats.org/officeDocument/2006/relationships" r:embed="rId2"/>
        <a:stretch>
          <a:fillRect/>
        </a:stretch>
      </xdr:blipFill>
      <xdr:spPr>
        <a:xfrm>
          <a:off x="6515100" y="381000"/>
          <a:ext cx="1207238" cy="549831"/>
        </a:xfrm>
        <a:prstGeom prst="rect">
          <a:avLst/>
        </a:prstGeom>
      </xdr:spPr>
    </xdr:pic>
    <xdr:clientData/>
  </xdr:twoCellAnchor>
</xdr:wsDr>
</file>

<file path=xl/drawings/drawing3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76200</xdr:rowOff>
        </xdr:from>
        <xdr:to>
          <xdr:col>1</xdr:col>
          <xdr:colOff>857250</xdr:colOff>
          <xdr:row>4</xdr:row>
          <xdr:rowOff>190500</xdr:rowOff>
        </xdr:to>
        <xdr:sp macro="" textlink="">
          <xdr:nvSpPr>
            <xdr:cNvPr id="567297" name="Object 1" hidden="1">
              <a:extLst>
                <a:ext uri="{63B3BB69-23CF-44E3-9099-C40C66FF867C}">
                  <a14:compatExt spid="_x0000_s567297"/>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137862</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3C01-000004000000}"/>
            </a:ext>
          </a:extLst>
        </xdr:cNvPr>
        <xdr:cNvSpPr/>
      </xdr:nvSpPr>
      <xdr:spPr>
        <a:xfrm>
          <a:off x="1554216" y="463717"/>
          <a:ext cx="1210089" cy="626149"/>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388520</xdr:colOff>
      <xdr:row>1</xdr:row>
      <xdr:rowOff>37599</xdr:rowOff>
    </xdr:from>
    <xdr:to>
      <xdr:col>9</xdr:col>
      <xdr:colOff>743522</xdr:colOff>
      <xdr:row>4</xdr:row>
      <xdr:rowOff>23449</xdr:rowOff>
    </xdr:to>
    <xdr:pic>
      <xdr:nvPicPr>
        <xdr:cNvPr id="5" name="Imagen 4">
          <a:extLst>
            <a:ext uri="{FF2B5EF4-FFF2-40B4-BE49-F238E27FC236}">
              <a16:creationId xmlns="" xmlns:a16="http://schemas.microsoft.com/office/drawing/2014/main" id="{00000000-0008-0000-3C01-000005000000}"/>
            </a:ext>
          </a:extLst>
        </xdr:cNvPr>
        <xdr:cNvPicPr>
          <a:picLocks noChangeAspect="1"/>
        </xdr:cNvPicPr>
      </xdr:nvPicPr>
      <xdr:blipFill>
        <a:blip xmlns:r="http://schemas.openxmlformats.org/officeDocument/2006/relationships" r:embed="rId2"/>
        <a:stretch>
          <a:fillRect/>
        </a:stretch>
      </xdr:blipFill>
      <xdr:spPr>
        <a:xfrm>
          <a:off x="6466974" y="363454"/>
          <a:ext cx="1207238" cy="549831"/>
        </a:xfrm>
        <a:prstGeom prst="rect">
          <a:avLst/>
        </a:prstGeom>
      </xdr:spPr>
    </xdr:pic>
    <xdr:clientData/>
  </xdr:twoCellAnchor>
</xdr:wsDr>
</file>

<file path=xl/drawings/drawing3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569345" name="Object 1" hidden="1">
              <a:extLst>
                <a:ext uri="{63B3BB69-23CF-44E3-9099-C40C66FF867C}">
                  <a14:compatExt spid="_x0000_s569345"/>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3D01-000004000000}"/>
            </a:ext>
          </a:extLst>
        </xdr:cNvPr>
        <xdr:cNvSpPr/>
      </xdr:nvSpPr>
      <xdr:spPr>
        <a:xfrm>
          <a:off x="1805877" y="388431"/>
          <a:ext cx="1207582" cy="62373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431800</xdr:colOff>
      <xdr:row>1</xdr:row>
      <xdr:rowOff>25400</xdr:rowOff>
    </xdr:from>
    <xdr:to>
      <xdr:col>9</xdr:col>
      <xdr:colOff>762738</xdr:colOff>
      <xdr:row>4</xdr:row>
      <xdr:rowOff>3731</xdr:rowOff>
    </xdr:to>
    <xdr:pic>
      <xdr:nvPicPr>
        <xdr:cNvPr id="5" name="Imagen 4">
          <a:extLst>
            <a:ext uri="{FF2B5EF4-FFF2-40B4-BE49-F238E27FC236}">
              <a16:creationId xmlns="" xmlns:a16="http://schemas.microsoft.com/office/drawing/2014/main" id="{00000000-0008-0000-3D01-000005000000}"/>
            </a:ext>
          </a:extLst>
        </xdr:cNvPr>
        <xdr:cNvPicPr>
          <a:picLocks noChangeAspect="1"/>
        </xdr:cNvPicPr>
      </xdr:nvPicPr>
      <xdr:blipFill>
        <a:blip xmlns:r="http://schemas.openxmlformats.org/officeDocument/2006/relationships" r:embed="rId2"/>
        <a:stretch>
          <a:fillRect/>
        </a:stretch>
      </xdr:blipFill>
      <xdr:spPr>
        <a:xfrm>
          <a:off x="6591300" y="355600"/>
          <a:ext cx="1207238" cy="549831"/>
        </a:xfrm>
        <a:prstGeom prst="rect">
          <a:avLst/>
        </a:prstGeom>
      </xdr:spPr>
    </xdr:pic>
    <xdr:clientData/>
  </xdr:twoCellAnchor>
</xdr:wsDr>
</file>

<file path=xl/drawings/drawing3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104775</xdr:rowOff>
        </xdr:from>
        <xdr:to>
          <xdr:col>1</xdr:col>
          <xdr:colOff>857250</xdr:colOff>
          <xdr:row>4</xdr:row>
          <xdr:rowOff>190500</xdr:rowOff>
        </xdr:to>
        <xdr:sp macro="" textlink="">
          <xdr:nvSpPr>
            <xdr:cNvPr id="570369" name="Object 1" hidden="1">
              <a:extLst>
                <a:ext uri="{63B3BB69-23CF-44E3-9099-C40C66FF867C}">
                  <a14:compatExt spid="_x0000_s570369"/>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3E01-000004000000}"/>
            </a:ext>
          </a:extLst>
        </xdr:cNvPr>
        <xdr:cNvSpPr/>
      </xdr:nvSpPr>
      <xdr:spPr>
        <a:xfrm>
          <a:off x="1805877" y="388431"/>
          <a:ext cx="1207582" cy="62373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457200</xdr:colOff>
      <xdr:row>1</xdr:row>
      <xdr:rowOff>38100</xdr:rowOff>
    </xdr:from>
    <xdr:to>
      <xdr:col>9</xdr:col>
      <xdr:colOff>788138</xdr:colOff>
      <xdr:row>4</xdr:row>
      <xdr:rowOff>16431</xdr:rowOff>
    </xdr:to>
    <xdr:pic>
      <xdr:nvPicPr>
        <xdr:cNvPr id="5" name="Imagen 4">
          <a:extLst>
            <a:ext uri="{FF2B5EF4-FFF2-40B4-BE49-F238E27FC236}">
              <a16:creationId xmlns="" xmlns:a16="http://schemas.microsoft.com/office/drawing/2014/main" id="{00000000-0008-0000-3E01-000005000000}"/>
            </a:ext>
          </a:extLst>
        </xdr:cNvPr>
        <xdr:cNvPicPr>
          <a:picLocks noChangeAspect="1"/>
        </xdr:cNvPicPr>
      </xdr:nvPicPr>
      <xdr:blipFill>
        <a:blip xmlns:r="http://schemas.openxmlformats.org/officeDocument/2006/relationships" r:embed="rId2"/>
        <a:stretch>
          <a:fillRect/>
        </a:stretch>
      </xdr:blipFill>
      <xdr:spPr>
        <a:xfrm>
          <a:off x="6591300" y="241300"/>
          <a:ext cx="1207238" cy="549831"/>
        </a:xfrm>
        <a:prstGeom prst="rect">
          <a:avLst/>
        </a:prstGeom>
      </xdr:spPr>
    </xdr:pic>
    <xdr:clientData/>
  </xdr:twoCellAnchor>
</xdr:wsDr>
</file>

<file path=xl/drawings/drawing3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152400</xdr:rowOff>
        </xdr:from>
        <xdr:to>
          <xdr:col>1</xdr:col>
          <xdr:colOff>857250</xdr:colOff>
          <xdr:row>4</xdr:row>
          <xdr:rowOff>190500</xdr:rowOff>
        </xdr:to>
        <xdr:sp macro="" textlink="">
          <xdr:nvSpPr>
            <xdr:cNvPr id="571393" name="Object 1" hidden="1">
              <a:extLst>
                <a:ext uri="{63B3BB69-23CF-44E3-9099-C40C66FF867C}">
                  <a14:compatExt spid="_x0000_s571393"/>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3F01-000004000000}"/>
            </a:ext>
          </a:extLst>
        </xdr:cNvPr>
        <xdr:cNvSpPr/>
      </xdr:nvSpPr>
      <xdr:spPr>
        <a:xfrm>
          <a:off x="1805877" y="388431"/>
          <a:ext cx="1207582" cy="62373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444500</xdr:colOff>
      <xdr:row>1</xdr:row>
      <xdr:rowOff>50800</xdr:rowOff>
    </xdr:from>
    <xdr:to>
      <xdr:col>9</xdr:col>
      <xdr:colOff>800838</xdr:colOff>
      <xdr:row>4</xdr:row>
      <xdr:rowOff>29131</xdr:rowOff>
    </xdr:to>
    <xdr:pic>
      <xdr:nvPicPr>
        <xdr:cNvPr id="5" name="Imagen 4">
          <a:extLst>
            <a:ext uri="{FF2B5EF4-FFF2-40B4-BE49-F238E27FC236}">
              <a16:creationId xmlns="" xmlns:a16="http://schemas.microsoft.com/office/drawing/2014/main" id="{00000000-0008-0000-3F01-000005000000}"/>
            </a:ext>
          </a:extLst>
        </xdr:cNvPr>
        <xdr:cNvPicPr>
          <a:picLocks noChangeAspect="1"/>
        </xdr:cNvPicPr>
      </xdr:nvPicPr>
      <xdr:blipFill>
        <a:blip xmlns:r="http://schemas.openxmlformats.org/officeDocument/2006/relationships" r:embed="rId2"/>
        <a:stretch>
          <a:fillRect/>
        </a:stretch>
      </xdr:blipFill>
      <xdr:spPr>
        <a:xfrm>
          <a:off x="6578600" y="254000"/>
          <a:ext cx="1207238" cy="549831"/>
        </a:xfrm>
        <a:prstGeom prst="rect">
          <a:avLst/>
        </a:prstGeom>
      </xdr:spPr>
    </xdr:pic>
    <xdr:clientData/>
  </xdr:twoCellAnchor>
</xdr:wsDr>
</file>

<file path=xl/drawings/drawing3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572417" name="Object 1" hidden="1">
              <a:extLst>
                <a:ext uri="{63B3BB69-23CF-44E3-9099-C40C66FF867C}">
                  <a14:compatExt spid="_x0000_s572417"/>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188406</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4001-000004000000}"/>
            </a:ext>
          </a:extLst>
        </xdr:cNvPr>
        <xdr:cNvSpPr/>
      </xdr:nvSpPr>
      <xdr:spPr>
        <a:xfrm>
          <a:off x="1805877" y="388431"/>
          <a:ext cx="1207582" cy="623731"/>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469900</xdr:colOff>
      <xdr:row>1</xdr:row>
      <xdr:rowOff>50800</xdr:rowOff>
    </xdr:from>
    <xdr:to>
      <xdr:col>9</xdr:col>
      <xdr:colOff>800838</xdr:colOff>
      <xdr:row>4</xdr:row>
      <xdr:rowOff>29131</xdr:rowOff>
    </xdr:to>
    <xdr:pic>
      <xdr:nvPicPr>
        <xdr:cNvPr id="5" name="Imagen 4">
          <a:extLst>
            <a:ext uri="{FF2B5EF4-FFF2-40B4-BE49-F238E27FC236}">
              <a16:creationId xmlns="" xmlns:a16="http://schemas.microsoft.com/office/drawing/2014/main" id="{00000000-0008-0000-4001-000005000000}"/>
            </a:ext>
          </a:extLst>
        </xdr:cNvPr>
        <xdr:cNvPicPr>
          <a:picLocks noChangeAspect="1"/>
        </xdr:cNvPicPr>
      </xdr:nvPicPr>
      <xdr:blipFill>
        <a:blip xmlns:r="http://schemas.openxmlformats.org/officeDocument/2006/relationships" r:embed="rId2"/>
        <a:stretch>
          <a:fillRect/>
        </a:stretch>
      </xdr:blipFill>
      <xdr:spPr>
        <a:xfrm>
          <a:off x="6604000" y="355600"/>
          <a:ext cx="1207238" cy="549831"/>
        </a:xfrm>
        <a:prstGeom prst="rect">
          <a:avLst/>
        </a:prstGeom>
      </xdr:spPr>
    </xdr:pic>
    <xdr:clientData/>
  </xdr:twoCellAnchor>
</xdr:wsDr>
</file>

<file path=xl/drawings/drawing3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104775</xdr:rowOff>
        </xdr:from>
        <xdr:to>
          <xdr:col>1</xdr:col>
          <xdr:colOff>857250</xdr:colOff>
          <xdr:row>4</xdr:row>
          <xdr:rowOff>190500</xdr:rowOff>
        </xdr:to>
        <xdr:sp macro="" textlink="">
          <xdr:nvSpPr>
            <xdr:cNvPr id="573441" name="Object 1" hidden="1">
              <a:extLst>
                <a:ext uri="{63B3BB69-23CF-44E3-9099-C40C66FF867C}">
                  <a14:compatExt spid="_x0000_s573441"/>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137862</xdr:rowOff>
    </xdr:from>
    <xdr:to>
      <xdr:col>3</xdr:col>
      <xdr:colOff>508384</xdr:colOff>
      <xdr:row>5</xdr:row>
      <xdr:rowOff>12037</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4101-000004000000}"/>
            </a:ext>
          </a:extLst>
        </xdr:cNvPr>
        <xdr:cNvSpPr/>
      </xdr:nvSpPr>
      <xdr:spPr>
        <a:xfrm>
          <a:off x="1629414" y="476250"/>
          <a:ext cx="1210088" cy="626149"/>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401053</xdr:colOff>
      <xdr:row>1</xdr:row>
      <xdr:rowOff>37599</xdr:rowOff>
    </xdr:from>
    <xdr:to>
      <xdr:col>9</xdr:col>
      <xdr:colOff>756054</xdr:colOff>
      <xdr:row>4</xdr:row>
      <xdr:rowOff>23450</xdr:rowOff>
    </xdr:to>
    <xdr:pic>
      <xdr:nvPicPr>
        <xdr:cNvPr id="5" name="Imagen 4">
          <a:extLst>
            <a:ext uri="{FF2B5EF4-FFF2-40B4-BE49-F238E27FC236}">
              <a16:creationId xmlns="" xmlns:a16="http://schemas.microsoft.com/office/drawing/2014/main" id="{00000000-0008-0000-4101-000005000000}"/>
            </a:ext>
          </a:extLst>
        </xdr:cNvPr>
        <xdr:cNvPicPr>
          <a:picLocks noChangeAspect="1"/>
        </xdr:cNvPicPr>
      </xdr:nvPicPr>
      <xdr:blipFill>
        <a:blip xmlns:r="http://schemas.openxmlformats.org/officeDocument/2006/relationships" r:embed="rId2"/>
        <a:stretch>
          <a:fillRect/>
        </a:stretch>
      </xdr:blipFill>
      <xdr:spPr>
        <a:xfrm>
          <a:off x="6554704" y="375987"/>
          <a:ext cx="1207238" cy="549831"/>
        </a:xfrm>
        <a:prstGeom prst="rect">
          <a:avLst/>
        </a:prstGeom>
      </xdr:spPr>
    </xdr:pic>
    <xdr:clientData/>
  </xdr:twoCellAnchor>
</xdr:wsDr>
</file>

<file path=xl/drawings/drawing3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123825</xdr:rowOff>
        </xdr:from>
        <xdr:to>
          <xdr:col>1</xdr:col>
          <xdr:colOff>857250</xdr:colOff>
          <xdr:row>4</xdr:row>
          <xdr:rowOff>190500</xdr:rowOff>
        </xdr:to>
        <xdr:sp macro="" textlink="">
          <xdr:nvSpPr>
            <xdr:cNvPr id="574465" name="Object 1" hidden="1">
              <a:extLst>
                <a:ext uri="{63B3BB69-23CF-44E3-9099-C40C66FF867C}">
                  <a14:compatExt spid="_x0000_s574465"/>
                </a:ext>
              </a:extLst>
            </xdr:cNvPr>
            <xdr:cNvSpPr/>
          </xdr:nvSpPr>
          <xdr:spPr>
            <a:xfrm>
              <a:off x="0" y="0"/>
              <a:ext cx="0" cy="0"/>
            </a:xfrm>
            <a:prstGeom prst="rect">
              <a:avLst/>
            </a:prstGeom>
          </xdr:spPr>
        </xdr:sp>
        <xdr:clientData/>
      </xdr:twoCellAnchor>
    </mc:Choice>
    <mc:Fallback/>
  </mc:AlternateContent>
  <xdr:twoCellAnchor>
    <xdr:from>
      <xdr:col>2</xdr:col>
      <xdr:colOff>62802</xdr:colOff>
      <xdr:row>1</xdr:row>
      <xdr:rowOff>125330</xdr:rowOff>
    </xdr:from>
    <xdr:to>
      <xdr:col>3</xdr:col>
      <xdr:colOff>508384</xdr:colOff>
      <xdr:row>5</xdr:row>
      <xdr:rowOff>12038</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4201-000004000000}"/>
            </a:ext>
          </a:extLst>
        </xdr:cNvPr>
        <xdr:cNvSpPr/>
      </xdr:nvSpPr>
      <xdr:spPr>
        <a:xfrm>
          <a:off x="1554216" y="438652"/>
          <a:ext cx="1210089" cy="638682"/>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426118</xdr:colOff>
      <xdr:row>1</xdr:row>
      <xdr:rowOff>25066</xdr:rowOff>
    </xdr:from>
    <xdr:to>
      <xdr:col>9</xdr:col>
      <xdr:colOff>793652</xdr:colOff>
      <xdr:row>4</xdr:row>
      <xdr:rowOff>10916</xdr:rowOff>
    </xdr:to>
    <xdr:pic>
      <xdr:nvPicPr>
        <xdr:cNvPr id="5" name="Imagen 4">
          <a:extLst>
            <a:ext uri="{FF2B5EF4-FFF2-40B4-BE49-F238E27FC236}">
              <a16:creationId xmlns="" xmlns:a16="http://schemas.microsoft.com/office/drawing/2014/main" id="{00000000-0008-0000-4201-000005000000}"/>
            </a:ext>
          </a:extLst>
        </xdr:cNvPr>
        <xdr:cNvPicPr>
          <a:picLocks noChangeAspect="1"/>
        </xdr:cNvPicPr>
      </xdr:nvPicPr>
      <xdr:blipFill>
        <a:blip xmlns:r="http://schemas.openxmlformats.org/officeDocument/2006/relationships" r:embed="rId2"/>
        <a:stretch>
          <a:fillRect/>
        </a:stretch>
      </xdr:blipFill>
      <xdr:spPr>
        <a:xfrm>
          <a:off x="6504572" y="338388"/>
          <a:ext cx="1207238" cy="549831"/>
        </a:xfrm>
        <a:prstGeom prst="rect">
          <a:avLst/>
        </a:prstGeom>
      </xdr:spPr>
    </xdr:pic>
    <xdr:clientData/>
  </xdr:twoCellAnchor>
</xdr:wsDr>
</file>

<file path=xl/drawings/drawing3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85725</xdr:rowOff>
        </xdr:from>
        <xdr:to>
          <xdr:col>1</xdr:col>
          <xdr:colOff>857250</xdr:colOff>
          <xdr:row>4</xdr:row>
          <xdr:rowOff>190500</xdr:rowOff>
        </xdr:to>
        <xdr:sp macro="" textlink="">
          <xdr:nvSpPr>
            <xdr:cNvPr id="576513" name="Object 1" hidden="1">
              <a:extLst>
                <a:ext uri="{63B3BB69-23CF-44E3-9099-C40C66FF867C}">
                  <a14:compatExt spid="_x0000_s576513"/>
                </a:ext>
              </a:extLst>
            </xdr:cNvPr>
            <xdr:cNvSpPr/>
          </xdr:nvSpPr>
          <xdr:spPr>
            <a:xfrm>
              <a:off x="0" y="0"/>
              <a:ext cx="0" cy="0"/>
            </a:xfrm>
            <a:prstGeom prst="rect">
              <a:avLst/>
            </a:prstGeom>
          </xdr:spPr>
        </xdr:sp>
        <xdr:clientData/>
      </xdr:twoCellAnchor>
    </mc:Choice>
    <mc:Fallback/>
  </mc:AlternateContent>
  <xdr:twoCellAnchor>
    <xdr:from>
      <xdr:col>2</xdr:col>
      <xdr:colOff>66675</xdr:colOff>
      <xdr:row>1</xdr:row>
      <xdr:rowOff>161925</xdr:rowOff>
    </xdr:from>
    <xdr:to>
      <xdr:col>3</xdr:col>
      <xdr:colOff>514350</xdr:colOff>
      <xdr:row>4</xdr:row>
      <xdr:rowOff>180975</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4301-000004000000}"/>
            </a:ext>
          </a:extLst>
        </xdr:cNvPr>
        <xdr:cNvSpPr/>
      </xdr:nvSpPr>
      <xdr:spPr>
        <a:xfrm>
          <a:off x="1543050" y="361950"/>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457200</xdr:colOff>
      <xdr:row>1</xdr:row>
      <xdr:rowOff>38100</xdr:rowOff>
    </xdr:from>
    <xdr:to>
      <xdr:col>9</xdr:col>
      <xdr:colOff>826238</xdr:colOff>
      <xdr:row>4</xdr:row>
      <xdr:rowOff>16431</xdr:rowOff>
    </xdr:to>
    <xdr:pic>
      <xdr:nvPicPr>
        <xdr:cNvPr id="5" name="Imagen 4">
          <a:extLst>
            <a:ext uri="{FF2B5EF4-FFF2-40B4-BE49-F238E27FC236}">
              <a16:creationId xmlns="" xmlns:a16="http://schemas.microsoft.com/office/drawing/2014/main" id="{00000000-0008-0000-4301-000005000000}"/>
            </a:ext>
          </a:extLst>
        </xdr:cNvPr>
        <xdr:cNvPicPr>
          <a:picLocks noChangeAspect="1"/>
        </xdr:cNvPicPr>
      </xdr:nvPicPr>
      <xdr:blipFill>
        <a:blip xmlns:r="http://schemas.openxmlformats.org/officeDocument/2006/relationships" r:embed="rId2"/>
        <a:stretch>
          <a:fillRect/>
        </a:stretch>
      </xdr:blipFill>
      <xdr:spPr>
        <a:xfrm>
          <a:off x="6477000" y="241300"/>
          <a:ext cx="1207238" cy="549831"/>
        </a:xfrm>
        <a:prstGeom prst="rect">
          <a:avLst/>
        </a:prstGeom>
      </xdr:spPr>
    </xdr:pic>
    <xdr:clientData/>
  </xdr:twoCellAnchor>
</xdr:wsDr>
</file>

<file path=xl/drawings/drawing3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66675</xdr:rowOff>
        </xdr:from>
        <xdr:to>
          <xdr:col>1</xdr:col>
          <xdr:colOff>857250</xdr:colOff>
          <xdr:row>4</xdr:row>
          <xdr:rowOff>190500</xdr:rowOff>
        </xdr:to>
        <xdr:sp macro="" textlink="">
          <xdr:nvSpPr>
            <xdr:cNvPr id="9217" name="Object 1" hidden="1">
              <a:extLst>
                <a:ext uri="{63B3BB69-23CF-44E3-9099-C40C66FF867C}">
                  <a14:compatExt spid="_x0000_s9217"/>
                </a:ext>
              </a:extLst>
            </xdr:cNvPr>
            <xdr:cNvSpPr/>
          </xdr:nvSpPr>
          <xdr:spPr>
            <a:xfrm>
              <a:off x="0" y="0"/>
              <a:ext cx="0" cy="0"/>
            </a:xfrm>
            <a:prstGeom prst="rect">
              <a:avLst/>
            </a:prstGeom>
          </xdr:spPr>
        </xdr:sp>
        <xdr:clientData/>
      </xdr:twoCellAnchor>
    </mc:Choice>
    <mc:Fallback/>
  </mc:AlternateContent>
  <xdr:twoCellAnchor>
    <xdr:from>
      <xdr:col>2</xdr:col>
      <xdr:colOff>66675</xdr:colOff>
      <xdr:row>1</xdr:row>
      <xdr:rowOff>161925</xdr:rowOff>
    </xdr:from>
    <xdr:to>
      <xdr:col>3</xdr:col>
      <xdr:colOff>514350</xdr:colOff>
      <xdr:row>4</xdr:row>
      <xdr:rowOff>180975</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4401-000004000000}"/>
            </a:ext>
          </a:extLst>
        </xdr:cNvPr>
        <xdr:cNvSpPr/>
      </xdr:nvSpPr>
      <xdr:spPr>
        <a:xfrm>
          <a:off x="1543050" y="361950"/>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457200</xdr:colOff>
      <xdr:row>1</xdr:row>
      <xdr:rowOff>50800</xdr:rowOff>
    </xdr:from>
    <xdr:to>
      <xdr:col>9</xdr:col>
      <xdr:colOff>826238</xdr:colOff>
      <xdr:row>4</xdr:row>
      <xdr:rowOff>29131</xdr:rowOff>
    </xdr:to>
    <xdr:pic>
      <xdr:nvPicPr>
        <xdr:cNvPr id="5" name="Imagen 4">
          <a:extLst>
            <a:ext uri="{FF2B5EF4-FFF2-40B4-BE49-F238E27FC236}">
              <a16:creationId xmlns="" xmlns:a16="http://schemas.microsoft.com/office/drawing/2014/main" id="{00000000-0008-0000-4401-000005000000}"/>
            </a:ext>
          </a:extLst>
        </xdr:cNvPr>
        <xdr:cNvPicPr>
          <a:picLocks noChangeAspect="1"/>
        </xdr:cNvPicPr>
      </xdr:nvPicPr>
      <xdr:blipFill>
        <a:blip xmlns:r="http://schemas.openxmlformats.org/officeDocument/2006/relationships" r:embed="rId2"/>
        <a:stretch>
          <a:fillRect/>
        </a:stretch>
      </xdr:blipFill>
      <xdr:spPr>
        <a:xfrm>
          <a:off x="6616700" y="254000"/>
          <a:ext cx="1207238" cy="549831"/>
        </a:xfrm>
        <a:prstGeom prst="rect">
          <a:avLst/>
        </a:prstGeom>
      </xdr:spPr>
    </xdr:pic>
    <xdr:clientData/>
  </xdr:twoCellAnchor>
</xdr:wsDr>
</file>

<file path=xl/drawings/drawing32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1</xdr:row>
          <xdr:rowOff>114300</xdr:rowOff>
        </xdr:from>
        <xdr:to>
          <xdr:col>1</xdr:col>
          <xdr:colOff>857250</xdr:colOff>
          <xdr:row>4</xdr:row>
          <xdr:rowOff>190500</xdr:rowOff>
        </xdr:to>
        <xdr:sp macro="" textlink="">
          <xdr:nvSpPr>
            <xdr:cNvPr id="577537" name="Object 1" hidden="1">
              <a:extLst>
                <a:ext uri="{63B3BB69-23CF-44E3-9099-C40C66FF867C}">
                  <a14:compatExt spid="_x0000_s577537"/>
                </a:ext>
              </a:extLst>
            </xdr:cNvPr>
            <xdr:cNvSpPr/>
          </xdr:nvSpPr>
          <xdr:spPr>
            <a:xfrm>
              <a:off x="0" y="0"/>
              <a:ext cx="0" cy="0"/>
            </a:xfrm>
            <a:prstGeom prst="rect">
              <a:avLst/>
            </a:prstGeom>
          </xdr:spPr>
        </xdr:sp>
        <xdr:clientData/>
      </xdr:twoCellAnchor>
    </mc:Choice>
    <mc:Fallback/>
  </mc:AlternateContent>
  <xdr:twoCellAnchor>
    <xdr:from>
      <xdr:col>2</xdr:col>
      <xdr:colOff>66675</xdr:colOff>
      <xdr:row>1</xdr:row>
      <xdr:rowOff>161925</xdr:rowOff>
    </xdr:from>
    <xdr:to>
      <xdr:col>3</xdr:col>
      <xdr:colOff>514350</xdr:colOff>
      <xdr:row>4</xdr:row>
      <xdr:rowOff>180975</xdr:rowOff>
    </xdr:to>
    <xdr:sp macro="" textlink="">
      <xdr:nvSpPr>
        <xdr:cNvPr id="4" name="3 Rectángulo redondeado">
          <a:hlinkClick xmlns:r="http://schemas.openxmlformats.org/officeDocument/2006/relationships" r:id="rId1"/>
          <a:extLst>
            <a:ext uri="{FF2B5EF4-FFF2-40B4-BE49-F238E27FC236}">
              <a16:creationId xmlns="" xmlns:a16="http://schemas.microsoft.com/office/drawing/2014/main" id="{00000000-0008-0000-4501-000004000000}"/>
            </a:ext>
          </a:extLst>
        </xdr:cNvPr>
        <xdr:cNvSpPr/>
      </xdr:nvSpPr>
      <xdr:spPr>
        <a:xfrm>
          <a:off x="1543050" y="361950"/>
          <a:ext cx="1209675" cy="619125"/>
        </a:xfrm>
        <a:prstGeom prst="roundRect">
          <a:avLst/>
        </a:prstGeom>
        <a:solidFill>
          <a:srgbClr val="C0504D"/>
        </a:solidFill>
        <a:ln w="25400" cap="flat" cmpd="sng" algn="ctr">
          <a:solidFill>
            <a:srgbClr val="C00000"/>
          </a:solidFill>
          <a:prstDash val="solid"/>
        </a:ln>
        <a:effectLst/>
        <a:scene3d>
          <a:camera prst="orthographicFront"/>
          <a:lightRig rig="threePt" dir="t"/>
        </a:scene3d>
        <a:sp3d prstMaterial="dkEdge">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400" b="1" i="0" u="none" strike="noStrike" kern="0" cap="none" spc="0" normalizeH="0" baseline="0" noProof="0">
              <a:ln>
                <a:noFill/>
              </a:ln>
              <a:solidFill>
                <a:sysClr val="windowText" lastClr="000000"/>
              </a:solidFill>
              <a:effectLst/>
              <a:uLnTx/>
              <a:uFillTx/>
              <a:latin typeface="Calibri"/>
              <a:ea typeface="+mn-ea"/>
              <a:cs typeface="+mn-cs"/>
            </a:rPr>
            <a:t>REGRESAR A INDICE</a:t>
          </a:r>
        </a:p>
      </xdr:txBody>
    </xdr:sp>
    <xdr:clientData/>
  </xdr:twoCellAnchor>
  <xdr:twoCellAnchor editAs="oneCell">
    <xdr:from>
      <xdr:col>8</xdr:col>
      <xdr:colOff>457200</xdr:colOff>
      <xdr:row>1</xdr:row>
      <xdr:rowOff>50800</xdr:rowOff>
    </xdr:from>
    <xdr:to>
      <xdr:col>9</xdr:col>
      <xdr:colOff>826238</xdr:colOff>
      <xdr:row>4</xdr:row>
      <xdr:rowOff>29131</xdr:rowOff>
    </xdr:to>
    <xdr:pic>
      <xdr:nvPicPr>
        <xdr:cNvPr id="5" name="Imagen 4">
          <a:extLst>
            <a:ext uri="{FF2B5EF4-FFF2-40B4-BE49-F238E27FC236}">
              <a16:creationId xmlns="" xmlns:a16="http://schemas.microsoft.com/office/drawing/2014/main" id="{00000000-0008-0000-4501-000005000000}"/>
            </a:ext>
          </a:extLst>
        </xdr:cNvPr>
        <xdr:cNvPicPr>
          <a:picLocks noChangeAspect="1"/>
        </xdr:cNvPicPr>
      </xdr:nvPicPr>
      <xdr:blipFill>
        <a:blip xmlns:r="http://schemas.openxmlformats.org/officeDocument/2006/relationships" r:embed="rId2"/>
        <a:stretch>
          <a:fillRect/>
        </a:stretch>
      </xdr:blipFill>
      <xdr:spPr>
        <a:xfrm>
          <a:off x="6515100" y="381000"/>
          <a:ext cx="1207238" cy="549831"/>
        </a:xfrm>
        <a:prstGeom prst="rect">
          <a:avLst/>
        </a:prstGeom>
      </xdr:spPr>
    </xdr:pic>
    <xdr:clientData/>
  </xdr:twoCellAnchor>
  <xdr:twoCellAnchor editAs="oneCell">
    <xdr:from>
      <xdr:col>1</xdr:col>
      <xdr:colOff>12700</xdr:colOff>
      <xdr:row>119</xdr:row>
      <xdr:rowOff>38100</xdr:rowOff>
    </xdr:from>
    <xdr:to>
      <xdr:col>1</xdr:col>
      <xdr:colOff>239835</xdr:colOff>
      <xdr:row>119</xdr:row>
      <xdr:rowOff>168491</xdr:rowOff>
    </xdr:to>
    <xdr:pic>
      <xdr:nvPicPr>
        <xdr:cNvPr id="6" name="Imagen 5">
          <a:extLst>
            <a:ext uri="{FF2B5EF4-FFF2-40B4-BE49-F238E27FC236}">
              <a16:creationId xmlns="" xmlns:a16="http://schemas.microsoft.com/office/drawing/2014/main" id="{00000000-0008-0000-4501-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09600" y="23482300"/>
          <a:ext cx="227135" cy="13039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8.xml"/><Relationship Id="rId1" Type="http://schemas.openxmlformats.org/officeDocument/2006/relationships/printerSettings" Target="../printerSettings/printerSettings6.bin"/><Relationship Id="rId5" Type="http://schemas.openxmlformats.org/officeDocument/2006/relationships/image" Target="../media/image6.emf"/><Relationship Id="rId4" Type="http://schemas.openxmlformats.org/officeDocument/2006/relationships/oleObject" Target="../embeddings/oleObject1.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9.xml"/><Relationship Id="rId1" Type="http://schemas.openxmlformats.org/officeDocument/2006/relationships/printerSettings" Target="../printerSettings/printerSettings7.bin"/><Relationship Id="rId5" Type="http://schemas.openxmlformats.org/officeDocument/2006/relationships/image" Target="../media/image6.emf"/><Relationship Id="rId4" Type="http://schemas.openxmlformats.org/officeDocument/2006/relationships/oleObject" Target="../embeddings/oleObject2.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0.xml"/><Relationship Id="rId1" Type="http://schemas.openxmlformats.org/officeDocument/2006/relationships/printerSettings" Target="../printerSettings/printerSettings8.bin"/><Relationship Id="rId5" Type="http://schemas.openxmlformats.org/officeDocument/2006/relationships/image" Target="../media/image6.emf"/><Relationship Id="rId4" Type="http://schemas.openxmlformats.org/officeDocument/2006/relationships/oleObject" Target="../embeddings/oleObject3.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1.xml"/><Relationship Id="rId1" Type="http://schemas.openxmlformats.org/officeDocument/2006/relationships/printerSettings" Target="../printerSettings/printerSettings9.bin"/><Relationship Id="rId5" Type="http://schemas.openxmlformats.org/officeDocument/2006/relationships/image" Target="../media/image6.emf"/><Relationship Id="rId4" Type="http://schemas.openxmlformats.org/officeDocument/2006/relationships/oleObject" Target="../embeddings/oleObject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2.xml"/><Relationship Id="rId1" Type="http://schemas.openxmlformats.org/officeDocument/2006/relationships/printerSettings" Target="../printerSettings/printerSettings10.bin"/><Relationship Id="rId5" Type="http://schemas.openxmlformats.org/officeDocument/2006/relationships/image" Target="../media/image6.emf"/><Relationship Id="rId4" Type="http://schemas.openxmlformats.org/officeDocument/2006/relationships/oleObject" Target="../embeddings/oleObject5.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3.xml"/><Relationship Id="rId1" Type="http://schemas.openxmlformats.org/officeDocument/2006/relationships/printerSettings" Target="../printerSettings/printerSettings11.bin"/><Relationship Id="rId5" Type="http://schemas.openxmlformats.org/officeDocument/2006/relationships/image" Target="../media/image6.emf"/><Relationship Id="rId4" Type="http://schemas.openxmlformats.org/officeDocument/2006/relationships/oleObject" Target="../embeddings/oleObject6.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4.xml"/><Relationship Id="rId1" Type="http://schemas.openxmlformats.org/officeDocument/2006/relationships/printerSettings" Target="../printerSettings/printerSettings12.bin"/><Relationship Id="rId5" Type="http://schemas.openxmlformats.org/officeDocument/2006/relationships/image" Target="../media/image6.emf"/><Relationship Id="rId4" Type="http://schemas.openxmlformats.org/officeDocument/2006/relationships/oleObject" Target="../embeddings/oleObject7.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5.xml"/><Relationship Id="rId1" Type="http://schemas.openxmlformats.org/officeDocument/2006/relationships/printerSettings" Target="../printerSettings/printerSettings13.bin"/><Relationship Id="rId5" Type="http://schemas.openxmlformats.org/officeDocument/2006/relationships/image" Target="../media/image6.emf"/><Relationship Id="rId4" Type="http://schemas.openxmlformats.org/officeDocument/2006/relationships/oleObject" Target="../embeddings/oleObject8.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6.xml"/><Relationship Id="rId1" Type="http://schemas.openxmlformats.org/officeDocument/2006/relationships/printerSettings" Target="../printerSettings/printerSettings14.bin"/><Relationship Id="rId5" Type="http://schemas.openxmlformats.org/officeDocument/2006/relationships/image" Target="../media/image6.emf"/><Relationship Id="rId4" Type="http://schemas.openxmlformats.org/officeDocument/2006/relationships/oleObject" Target="../embeddings/oleObject9.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7.xml"/><Relationship Id="rId1" Type="http://schemas.openxmlformats.org/officeDocument/2006/relationships/printerSettings" Target="../printerSettings/printerSettings15.bin"/><Relationship Id="rId5" Type="http://schemas.openxmlformats.org/officeDocument/2006/relationships/image" Target="../media/image6.emf"/><Relationship Id="rId4" Type="http://schemas.openxmlformats.org/officeDocument/2006/relationships/oleObject" Target="../embeddings/oleObject10.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8.xml"/><Relationship Id="rId1" Type="http://schemas.openxmlformats.org/officeDocument/2006/relationships/printerSettings" Target="../printerSettings/printerSettings16.bin"/><Relationship Id="rId5" Type="http://schemas.openxmlformats.org/officeDocument/2006/relationships/image" Target="../media/image6.emf"/><Relationship Id="rId4" Type="http://schemas.openxmlformats.org/officeDocument/2006/relationships/oleObject" Target="../embeddings/oleObject11.bin"/></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9.xml"/><Relationship Id="rId1" Type="http://schemas.openxmlformats.org/officeDocument/2006/relationships/printerSettings" Target="../printerSettings/printerSettings17.bin"/><Relationship Id="rId5" Type="http://schemas.openxmlformats.org/officeDocument/2006/relationships/image" Target="../media/image6.emf"/><Relationship Id="rId4" Type="http://schemas.openxmlformats.org/officeDocument/2006/relationships/oleObject" Target="../embeddings/oleObject12.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20.xml"/><Relationship Id="rId1" Type="http://schemas.openxmlformats.org/officeDocument/2006/relationships/printerSettings" Target="../printerSettings/printerSettings18.bin"/><Relationship Id="rId5" Type="http://schemas.openxmlformats.org/officeDocument/2006/relationships/image" Target="../media/image6.emf"/><Relationship Id="rId4" Type="http://schemas.openxmlformats.org/officeDocument/2006/relationships/oleObject" Target="../embeddings/oleObject13.bin"/></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21.xml"/><Relationship Id="rId1" Type="http://schemas.openxmlformats.org/officeDocument/2006/relationships/printerSettings" Target="../printerSettings/printerSettings19.bin"/><Relationship Id="rId5" Type="http://schemas.openxmlformats.org/officeDocument/2006/relationships/image" Target="../media/image6.emf"/><Relationship Id="rId4" Type="http://schemas.openxmlformats.org/officeDocument/2006/relationships/oleObject" Target="../embeddings/oleObject14.bin"/></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22.xml"/><Relationship Id="rId1" Type="http://schemas.openxmlformats.org/officeDocument/2006/relationships/printerSettings" Target="../printerSettings/printerSettings20.bin"/><Relationship Id="rId5" Type="http://schemas.openxmlformats.org/officeDocument/2006/relationships/image" Target="../media/image6.emf"/><Relationship Id="rId4" Type="http://schemas.openxmlformats.org/officeDocument/2006/relationships/oleObject" Target="../embeddings/oleObject15.bin"/></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23.xml"/><Relationship Id="rId1" Type="http://schemas.openxmlformats.org/officeDocument/2006/relationships/printerSettings" Target="../printerSettings/printerSettings21.bin"/><Relationship Id="rId5" Type="http://schemas.openxmlformats.org/officeDocument/2006/relationships/image" Target="../media/image6.emf"/><Relationship Id="rId4" Type="http://schemas.openxmlformats.org/officeDocument/2006/relationships/oleObject" Target="../embeddings/oleObject16.bin"/></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24.xml"/><Relationship Id="rId1" Type="http://schemas.openxmlformats.org/officeDocument/2006/relationships/printerSettings" Target="../printerSettings/printerSettings22.bin"/><Relationship Id="rId5" Type="http://schemas.openxmlformats.org/officeDocument/2006/relationships/image" Target="../media/image6.emf"/><Relationship Id="rId4" Type="http://schemas.openxmlformats.org/officeDocument/2006/relationships/oleObject" Target="../embeddings/oleObject17.bin"/></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25.xml"/><Relationship Id="rId1" Type="http://schemas.openxmlformats.org/officeDocument/2006/relationships/printerSettings" Target="../printerSettings/printerSettings23.bin"/><Relationship Id="rId5" Type="http://schemas.openxmlformats.org/officeDocument/2006/relationships/image" Target="../media/image6.emf"/><Relationship Id="rId4" Type="http://schemas.openxmlformats.org/officeDocument/2006/relationships/oleObject" Target="../embeddings/oleObject18.bin"/></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26.xml"/><Relationship Id="rId1" Type="http://schemas.openxmlformats.org/officeDocument/2006/relationships/printerSettings" Target="../printerSettings/printerSettings24.bin"/><Relationship Id="rId5" Type="http://schemas.openxmlformats.org/officeDocument/2006/relationships/image" Target="../media/image6.emf"/><Relationship Id="rId4" Type="http://schemas.openxmlformats.org/officeDocument/2006/relationships/oleObject" Target="../embeddings/oleObject19.bin"/></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7.xml"/><Relationship Id="rId1" Type="http://schemas.openxmlformats.org/officeDocument/2006/relationships/printerSettings" Target="../printerSettings/printerSettings25.bin"/><Relationship Id="rId5" Type="http://schemas.openxmlformats.org/officeDocument/2006/relationships/image" Target="../media/image6.emf"/><Relationship Id="rId4" Type="http://schemas.openxmlformats.org/officeDocument/2006/relationships/oleObject" Target="../embeddings/oleObject20.bin"/></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8.xml"/><Relationship Id="rId1" Type="http://schemas.openxmlformats.org/officeDocument/2006/relationships/printerSettings" Target="../printerSettings/printerSettings26.bin"/><Relationship Id="rId5" Type="http://schemas.openxmlformats.org/officeDocument/2006/relationships/image" Target="../media/image6.emf"/><Relationship Id="rId4" Type="http://schemas.openxmlformats.org/officeDocument/2006/relationships/oleObject" Target="../embeddings/oleObject21.bin"/></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29.xml"/><Relationship Id="rId1" Type="http://schemas.openxmlformats.org/officeDocument/2006/relationships/printerSettings" Target="../printerSettings/printerSettings27.bin"/><Relationship Id="rId5" Type="http://schemas.openxmlformats.org/officeDocument/2006/relationships/image" Target="../media/image6.emf"/><Relationship Id="rId4" Type="http://schemas.openxmlformats.org/officeDocument/2006/relationships/oleObject" Target="../embeddings/oleObject22.bin"/></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30.xml"/><Relationship Id="rId1" Type="http://schemas.openxmlformats.org/officeDocument/2006/relationships/printerSettings" Target="../printerSettings/printerSettings28.bin"/><Relationship Id="rId5" Type="http://schemas.openxmlformats.org/officeDocument/2006/relationships/image" Target="../media/image6.emf"/><Relationship Id="rId4" Type="http://schemas.openxmlformats.org/officeDocument/2006/relationships/oleObject" Target="../embeddings/oleObject23.bin"/></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24.vml"/><Relationship Id="rId2" Type="http://schemas.openxmlformats.org/officeDocument/2006/relationships/drawing" Target="../drawings/drawing31.xml"/><Relationship Id="rId1" Type="http://schemas.openxmlformats.org/officeDocument/2006/relationships/printerSettings" Target="../printerSettings/printerSettings29.bin"/><Relationship Id="rId5" Type="http://schemas.openxmlformats.org/officeDocument/2006/relationships/image" Target="../media/image6.emf"/><Relationship Id="rId4" Type="http://schemas.openxmlformats.org/officeDocument/2006/relationships/oleObject" Target="../embeddings/oleObject24.bin"/></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25.vml"/><Relationship Id="rId2" Type="http://schemas.openxmlformats.org/officeDocument/2006/relationships/drawing" Target="../drawings/drawing32.xml"/><Relationship Id="rId1" Type="http://schemas.openxmlformats.org/officeDocument/2006/relationships/printerSettings" Target="../printerSettings/printerSettings30.bin"/><Relationship Id="rId5" Type="http://schemas.openxmlformats.org/officeDocument/2006/relationships/image" Target="../media/image6.emf"/><Relationship Id="rId4" Type="http://schemas.openxmlformats.org/officeDocument/2006/relationships/oleObject" Target="../embeddings/oleObject25.bin"/></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drawing" Target="../drawings/drawing33.xml"/><Relationship Id="rId1" Type="http://schemas.openxmlformats.org/officeDocument/2006/relationships/printerSettings" Target="../printerSettings/printerSettings31.bin"/><Relationship Id="rId5" Type="http://schemas.openxmlformats.org/officeDocument/2006/relationships/image" Target="../media/image6.emf"/><Relationship Id="rId4" Type="http://schemas.openxmlformats.org/officeDocument/2006/relationships/oleObject" Target="../embeddings/oleObject26.bin"/></Relationships>
</file>

<file path=xl/worksheets/_rels/sheet34.xml.rels><?xml version="1.0" encoding="UTF-8" standalone="yes"?>
<Relationships xmlns="http://schemas.openxmlformats.org/package/2006/relationships"><Relationship Id="rId3" Type="http://schemas.openxmlformats.org/officeDocument/2006/relationships/vmlDrawing" Target="../drawings/vmlDrawing27.vml"/><Relationship Id="rId2" Type="http://schemas.openxmlformats.org/officeDocument/2006/relationships/drawing" Target="../drawings/drawing34.xml"/><Relationship Id="rId1" Type="http://schemas.openxmlformats.org/officeDocument/2006/relationships/printerSettings" Target="../printerSettings/printerSettings32.bin"/><Relationship Id="rId5" Type="http://schemas.openxmlformats.org/officeDocument/2006/relationships/image" Target="../media/image6.emf"/><Relationship Id="rId4" Type="http://schemas.openxmlformats.org/officeDocument/2006/relationships/oleObject" Target="../embeddings/oleObject27.bin"/></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28.vml"/><Relationship Id="rId2" Type="http://schemas.openxmlformats.org/officeDocument/2006/relationships/drawing" Target="../drawings/drawing35.xml"/><Relationship Id="rId1" Type="http://schemas.openxmlformats.org/officeDocument/2006/relationships/printerSettings" Target="../printerSettings/printerSettings33.bin"/><Relationship Id="rId5" Type="http://schemas.openxmlformats.org/officeDocument/2006/relationships/image" Target="../media/image6.emf"/><Relationship Id="rId4" Type="http://schemas.openxmlformats.org/officeDocument/2006/relationships/oleObject" Target="../embeddings/oleObject28.bin"/></Relationships>
</file>

<file path=xl/worksheets/_rels/sheet36.xml.rels><?xml version="1.0" encoding="UTF-8" standalone="yes"?>
<Relationships xmlns="http://schemas.openxmlformats.org/package/2006/relationships"><Relationship Id="rId3" Type="http://schemas.openxmlformats.org/officeDocument/2006/relationships/vmlDrawing" Target="../drawings/vmlDrawing29.vml"/><Relationship Id="rId2" Type="http://schemas.openxmlformats.org/officeDocument/2006/relationships/drawing" Target="../drawings/drawing36.xml"/><Relationship Id="rId1" Type="http://schemas.openxmlformats.org/officeDocument/2006/relationships/printerSettings" Target="../printerSettings/printerSettings34.bin"/><Relationship Id="rId5" Type="http://schemas.openxmlformats.org/officeDocument/2006/relationships/image" Target="../media/image6.emf"/><Relationship Id="rId4" Type="http://schemas.openxmlformats.org/officeDocument/2006/relationships/oleObject" Target="../embeddings/oleObject29.bin"/></Relationships>
</file>

<file path=xl/worksheets/_rels/sheet37.xml.rels><?xml version="1.0" encoding="UTF-8" standalone="yes"?>
<Relationships xmlns="http://schemas.openxmlformats.org/package/2006/relationships"><Relationship Id="rId3" Type="http://schemas.openxmlformats.org/officeDocument/2006/relationships/vmlDrawing" Target="../drawings/vmlDrawing30.vml"/><Relationship Id="rId2" Type="http://schemas.openxmlformats.org/officeDocument/2006/relationships/drawing" Target="../drawings/drawing37.xml"/><Relationship Id="rId1" Type="http://schemas.openxmlformats.org/officeDocument/2006/relationships/printerSettings" Target="../printerSettings/printerSettings35.bin"/><Relationship Id="rId5" Type="http://schemas.openxmlformats.org/officeDocument/2006/relationships/image" Target="../media/image6.emf"/><Relationship Id="rId4" Type="http://schemas.openxmlformats.org/officeDocument/2006/relationships/oleObject" Target="../embeddings/oleObject30.bin"/></Relationships>
</file>

<file path=xl/worksheets/_rels/sheet38.xml.rels><?xml version="1.0" encoding="UTF-8" standalone="yes"?>
<Relationships xmlns="http://schemas.openxmlformats.org/package/2006/relationships"><Relationship Id="rId3" Type="http://schemas.openxmlformats.org/officeDocument/2006/relationships/vmlDrawing" Target="../drawings/vmlDrawing31.vml"/><Relationship Id="rId2" Type="http://schemas.openxmlformats.org/officeDocument/2006/relationships/drawing" Target="../drawings/drawing38.xml"/><Relationship Id="rId1" Type="http://schemas.openxmlformats.org/officeDocument/2006/relationships/printerSettings" Target="../printerSettings/printerSettings36.bin"/><Relationship Id="rId5" Type="http://schemas.openxmlformats.org/officeDocument/2006/relationships/image" Target="../media/image6.emf"/><Relationship Id="rId4" Type="http://schemas.openxmlformats.org/officeDocument/2006/relationships/oleObject" Target="../embeddings/oleObject31.bin"/></Relationships>
</file>

<file path=xl/worksheets/_rels/sheet39.xml.rels><?xml version="1.0" encoding="UTF-8" standalone="yes"?>
<Relationships xmlns="http://schemas.openxmlformats.org/package/2006/relationships"><Relationship Id="rId3" Type="http://schemas.openxmlformats.org/officeDocument/2006/relationships/vmlDrawing" Target="../drawings/vmlDrawing32.vml"/><Relationship Id="rId2" Type="http://schemas.openxmlformats.org/officeDocument/2006/relationships/drawing" Target="../drawings/drawing39.xml"/><Relationship Id="rId1" Type="http://schemas.openxmlformats.org/officeDocument/2006/relationships/printerSettings" Target="../printerSettings/printerSettings37.bin"/><Relationship Id="rId5" Type="http://schemas.openxmlformats.org/officeDocument/2006/relationships/image" Target="../media/image6.emf"/><Relationship Id="rId4" Type="http://schemas.openxmlformats.org/officeDocument/2006/relationships/oleObject" Target="../embeddings/oleObject32.bin"/></Relationships>
</file>

<file path=xl/worksheets/_rels/sheet40.xml.rels><?xml version="1.0" encoding="UTF-8" standalone="yes"?>
<Relationships xmlns="http://schemas.openxmlformats.org/package/2006/relationships"><Relationship Id="rId3" Type="http://schemas.openxmlformats.org/officeDocument/2006/relationships/vmlDrawing" Target="../drawings/vmlDrawing33.vml"/><Relationship Id="rId2" Type="http://schemas.openxmlformats.org/officeDocument/2006/relationships/drawing" Target="../drawings/drawing40.xml"/><Relationship Id="rId1" Type="http://schemas.openxmlformats.org/officeDocument/2006/relationships/printerSettings" Target="../printerSettings/printerSettings38.bin"/><Relationship Id="rId5" Type="http://schemas.openxmlformats.org/officeDocument/2006/relationships/image" Target="../media/image6.emf"/><Relationship Id="rId4" Type="http://schemas.openxmlformats.org/officeDocument/2006/relationships/oleObject" Target="../embeddings/oleObject33.bin"/></Relationships>
</file>

<file path=xl/worksheets/_rels/sheet41.xml.rels><?xml version="1.0" encoding="UTF-8" standalone="yes"?>
<Relationships xmlns="http://schemas.openxmlformats.org/package/2006/relationships"><Relationship Id="rId3" Type="http://schemas.openxmlformats.org/officeDocument/2006/relationships/vmlDrawing" Target="../drawings/vmlDrawing34.vml"/><Relationship Id="rId2" Type="http://schemas.openxmlformats.org/officeDocument/2006/relationships/drawing" Target="../drawings/drawing41.xml"/><Relationship Id="rId1" Type="http://schemas.openxmlformats.org/officeDocument/2006/relationships/printerSettings" Target="../printerSettings/printerSettings39.bin"/><Relationship Id="rId5" Type="http://schemas.openxmlformats.org/officeDocument/2006/relationships/image" Target="../media/image6.emf"/><Relationship Id="rId4" Type="http://schemas.openxmlformats.org/officeDocument/2006/relationships/oleObject" Target="../embeddings/oleObject34.bin"/></Relationships>
</file>

<file path=xl/worksheets/_rels/sheet42.xml.rels><?xml version="1.0" encoding="UTF-8" standalone="yes"?>
<Relationships xmlns="http://schemas.openxmlformats.org/package/2006/relationships"><Relationship Id="rId3" Type="http://schemas.openxmlformats.org/officeDocument/2006/relationships/vmlDrawing" Target="../drawings/vmlDrawing35.vml"/><Relationship Id="rId2" Type="http://schemas.openxmlformats.org/officeDocument/2006/relationships/drawing" Target="../drawings/drawing42.xml"/><Relationship Id="rId1" Type="http://schemas.openxmlformats.org/officeDocument/2006/relationships/printerSettings" Target="../printerSettings/printerSettings40.bin"/><Relationship Id="rId5" Type="http://schemas.openxmlformats.org/officeDocument/2006/relationships/image" Target="../media/image6.emf"/><Relationship Id="rId4" Type="http://schemas.openxmlformats.org/officeDocument/2006/relationships/oleObject" Target="../embeddings/oleObject35.bin"/></Relationships>
</file>

<file path=xl/worksheets/_rels/sheet43.xml.rels><?xml version="1.0" encoding="UTF-8" standalone="yes"?>
<Relationships xmlns="http://schemas.openxmlformats.org/package/2006/relationships"><Relationship Id="rId3" Type="http://schemas.openxmlformats.org/officeDocument/2006/relationships/vmlDrawing" Target="../drawings/vmlDrawing36.vml"/><Relationship Id="rId2" Type="http://schemas.openxmlformats.org/officeDocument/2006/relationships/drawing" Target="../drawings/drawing43.xml"/><Relationship Id="rId1" Type="http://schemas.openxmlformats.org/officeDocument/2006/relationships/printerSettings" Target="../printerSettings/printerSettings41.bin"/><Relationship Id="rId5" Type="http://schemas.openxmlformats.org/officeDocument/2006/relationships/image" Target="../media/image6.emf"/><Relationship Id="rId4" Type="http://schemas.openxmlformats.org/officeDocument/2006/relationships/oleObject" Target="../embeddings/oleObject36.bin"/></Relationships>
</file>

<file path=xl/worksheets/_rels/sheet44.xml.rels><?xml version="1.0" encoding="UTF-8" standalone="yes"?>
<Relationships xmlns="http://schemas.openxmlformats.org/package/2006/relationships"><Relationship Id="rId3" Type="http://schemas.openxmlformats.org/officeDocument/2006/relationships/vmlDrawing" Target="../drawings/vmlDrawing37.vml"/><Relationship Id="rId2" Type="http://schemas.openxmlformats.org/officeDocument/2006/relationships/drawing" Target="../drawings/drawing44.xml"/><Relationship Id="rId1" Type="http://schemas.openxmlformats.org/officeDocument/2006/relationships/printerSettings" Target="../printerSettings/printerSettings42.bin"/><Relationship Id="rId5" Type="http://schemas.openxmlformats.org/officeDocument/2006/relationships/image" Target="../media/image6.emf"/><Relationship Id="rId4" Type="http://schemas.openxmlformats.org/officeDocument/2006/relationships/oleObject" Target="../embeddings/oleObject37.bin"/></Relationships>
</file>

<file path=xl/worksheets/_rels/sheet45.xml.rels><?xml version="1.0" encoding="UTF-8" standalone="yes"?>
<Relationships xmlns="http://schemas.openxmlformats.org/package/2006/relationships"><Relationship Id="rId3" Type="http://schemas.openxmlformats.org/officeDocument/2006/relationships/vmlDrawing" Target="../drawings/vmlDrawing38.vml"/><Relationship Id="rId2" Type="http://schemas.openxmlformats.org/officeDocument/2006/relationships/drawing" Target="../drawings/drawing45.xml"/><Relationship Id="rId1" Type="http://schemas.openxmlformats.org/officeDocument/2006/relationships/printerSettings" Target="../printerSettings/printerSettings43.bin"/><Relationship Id="rId5" Type="http://schemas.openxmlformats.org/officeDocument/2006/relationships/image" Target="../media/image6.emf"/><Relationship Id="rId4" Type="http://schemas.openxmlformats.org/officeDocument/2006/relationships/oleObject" Target="../embeddings/oleObject38.bin"/></Relationships>
</file>

<file path=xl/worksheets/_rels/sheet46.xml.rels><?xml version="1.0" encoding="UTF-8" standalone="yes"?>
<Relationships xmlns="http://schemas.openxmlformats.org/package/2006/relationships"><Relationship Id="rId3" Type="http://schemas.openxmlformats.org/officeDocument/2006/relationships/vmlDrawing" Target="../drawings/vmlDrawing39.vml"/><Relationship Id="rId2" Type="http://schemas.openxmlformats.org/officeDocument/2006/relationships/drawing" Target="../drawings/drawing46.xml"/><Relationship Id="rId1" Type="http://schemas.openxmlformats.org/officeDocument/2006/relationships/printerSettings" Target="../printerSettings/printerSettings44.bin"/><Relationship Id="rId5" Type="http://schemas.openxmlformats.org/officeDocument/2006/relationships/image" Target="../media/image6.emf"/><Relationship Id="rId4" Type="http://schemas.openxmlformats.org/officeDocument/2006/relationships/oleObject" Target="../embeddings/oleObject39.bin"/></Relationships>
</file>

<file path=xl/worksheets/_rels/sheet47.xml.rels><?xml version="1.0" encoding="UTF-8" standalone="yes"?>
<Relationships xmlns="http://schemas.openxmlformats.org/package/2006/relationships"><Relationship Id="rId3" Type="http://schemas.openxmlformats.org/officeDocument/2006/relationships/vmlDrawing" Target="../drawings/vmlDrawing40.vml"/><Relationship Id="rId2" Type="http://schemas.openxmlformats.org/officeDocument/2006/relationships/drawing" Target="../drawings/drawing47.xml"/><Relationship Id="rId1" Type="http://schemas.openxmlformats.org/officeDocument/2006/relationships/printerSettings" Target="../printerSettings/printerSettings45.bin"/><Relationship Id="rId5" Type="http://schemas.openxmlformats.org/officeDocument/2006/relationships/image" Target="../media/image6.emf"/><Relationship Id="rId4" Type="http://schemas.openxmlformats.org/officeDocument/2006/relationships/oleObject" Target="../embeddings/oleObject40.bin"/></Relationships>
</file>

<file path=xl/worksheets/_rels/sheet48.xml.rels><?xml version="1.0" encoding="UTF-8" standalone="yes"?>
<Relationships xmlns="http://schemas.openxmlformats.org/package/2006/relationships"><Relationship Id="rId3" Type="http://schemas.openxmlformats.org/officeDocument/2006/relationships/vmlDrawing" Target="../drawings/vmlDrawing41.vml"/><Relationship Id="rId2" Type="http://schemas.openxmlformats.org/officeDocument/2006/relationships/drawing" Target="../drawings/drawing48.xml"/><Relationship Id="rId1" Type="http://schemas.openxmlformats.org/officeDocument/2006/relationships/printerSettings" Target="../printerSettings/printerSettings46.bin"/><Relationship Id="rId5" Type="http://schemas.openxmlformats.org/officeDocument/2006/relationships/image" Target="../media/image6.emf"/><Relationship Id="rId4" Type="http://schemas.openxmlformats.org/officeDocument/2006/relationships/oleObject" Target="../embeddings/oleObject41.bin"/></Relationships>
</file>

<file path=xl/worksheets/_rels/sheet49.xml.rels><?xml version="1.0" encoding="UTF-8" standalone="yes"?>
<Relationships xmlns="http://schemas.openxmlformats.org/package/2006/relationships"><Relationship Id="rId3" Type="http://schemas.openxmlformats.org/officeDocument/2006/relationships/vmlDrawing" Target="../drawings/vmlDrawing42.vml"/><Relationship Id="rId2" Type="http://schemas.openxmlformats.org/officeDocument/2006/relationships/drawing" Target="../drawings/drawing49.xml"/><Relationship Id="rId1" Type="http://schemas.openxmlformats.org/officeDocument/2006/relationships/printerSettings" Target="../printerSettings/printerSettings47.bin"/><Relationship Id="rId5" Type="http://schemas.openxmlformats.org/officeDocument/2006/relationships/image" Target="../media/image6.emf"/><Relationship Id="rId4" Type="http://schemas.openxmlformats.org/officeDocument/2006/relationships/oleObject" Target="../embeddings/oleObject42.bin"/></Relationships>
</file>

<file path=xl/worksheets/_rels/sheet50.xml.rels><?xml version="1.0" encoding="UTF-8" standalone="yes"?>
<Relationships xmlns="http://schemas.openxmlformats.org/package/2006/relationships"><Relationship Id="rId3" Type="http://schemas.openxmlformats.org/officeDocument/2006/relationships/vmlDrawing" Target="../drawings/vmlDrawing43.vml"/><Relationship Id="rId2" Type="http://schemas.openxmlformats.org/officeDocument/2006/relationships/drawing" Target="../drawings/drawing50.xml"/><Relationship Id="rId1" Type="http://schemas.openxmlformats.org/officeDocument/2006/relationships/printerSettings" Target="../printerSettings/printerSettings48.bin"/><Relationship Id="rId5" Type="http://schemas.openxmlformats.org/officeDocument/2006/relationships/image" Target="../media/image6.emf"/><Relationship Id="rId4" Type="http://schemas.openxmlformats.org/officeDocument/2006/relationships/oleObject" Target="../embeddings/oleObject43.bin"/></Relationships>
</file>

<file path=xl/worksheets/_rels/sheet51.xml.rels><?xml version="1.0" encoding="UTF-8" standalone="yes"?>
<Relationships xmlns="http://schemas.openxmlformats.org/package/2006/relationships"><Relationship Id="rId3" Type="http://schemas.openxmlformats.org/officeDocument/2006/relationships/vmlDrawing" Target="../drawings/vmlDrawing44.vml"/><Relationship Id="rId2" Type="http://schemas.openxmlformats.org/officeDocument/2006/relationships/drawing" Target="../drawings/drawing51.xml"/><Relationship Id="rId1" Type="http://schemas.openxmlformats.org/officeDocument/2006/relationships/printerSettings" Target="../printerSettings/printerSettings49.bin"/><Relationship Id="rId5" Type="http://schemas.openxmlformats.org/officeDocument/2006/relationships/image" Target="../media/image6.emf"/><Relationship Id="rId4" Type="http://schemas.openxmlformats.org/officeDocument/2006/relationships/oleObject" Target="../embeddings/oleObject44.bin"/></Relationships>
</file>

<file path=xl/worksheets/_rels/sheet52.xml.rels><?xml version="1.0" encoding="UTF-8" standalone="yes"?>
<Relationships xmlns="http://schemas.openxmlformats.org/package/2006/relationships"><Relationship Id="rId3" Type="http://schemas.openxmlformats.org/officeDocument/2006/relationships/vmlDrawing" Target="../drawings/vmlDrawing45.vml"/><Relationship Id="rId2" Type="http://schemas.openxmlformats.org/officeDocument/2006/relationships/drawing" Target="../drawings/drawing52.xml"/><Relationship Id="rId1" Type="http://schemas.openxmlformats.org/officeDocument/2006/relationships/printerSettings" Target="../printerSettings/printerSettings50.bin"/><Relationship Id="rId5" Type="http://schemas.openxmlformats.org/officeDocument/2006/relationships/image" Target="../media/image6.emf"/><Relationship Id="rId4" Type="http://schemas.openxmlformats.org/officeDocument/2006/relationships/oleObject" Target="../embeddings/oleObject45.bin"/></Relationships>
</file>

<file path=xl/worksheets/_rels/sheet53.xml.rels><?xml version="1.0" encoding="UTF-8" standalone="yes"?>
<Relationships xmlns="http://schemas.openxmlformats.org/package/2006/relationships"><Relationship Id="rId3" Type="http://schemas.openxmlformats.org/officeDocument/2006/relationships/vmlDrawing" Target="../drawings/vmlDrawing46.vml"/><Relationship Id="rId2" Type="http://schemas.openxmlformats.org/officeDocument/2006/relationships/drawing" Target="../drawings/drawing53.xml"/><Relationship Id="rId1" Type="http://schemas.openxmlformats.org/officeDocument/2006/relationships/printerSettings" Target="../printerSettings/printerSettings51.bin"/><Relationship Id="rId5" Type="http://schemas.openxmlformats.org/officeDocument/2006/relationships/image" Target="../media/image6.emf"/><Relationship Id="rId4" Type="http://schemas.openxmlformats.org/officeDocument/2006/relationships/oleObject" Target="../embeddings/oleObject46.bin"/></Relationships>
</file>

<file path=xl/worksheets/_rels/sheet54.xml.rels><?xml version="1.0" encoding="UTF-8" standalone="yes"?>
<Relationships xmlns="http://schemas.openxmlformats.org/package/2006/relationships"><Relationship Id="rId3" Type="http://schemas.openxmlformats.org/officeDocument/2006/relationships/vmlDrawing" Target="../drawings/vmlDrawing47.vml"/><Relationship Id="rId2" Type="http://schemas.openxmlformats.org/officeDocument/2006/relationships/drawing" Target="../drawings/drawing54.xml"/><Relationship Id="rId1" Type="http://schemas.openxmlformats.org/officeDocument/2006/relationships/printerSettings" Target="../printerSettings/printerSettings52.bin"/><Relationship Id="rId5" Type="http://schemas.openxmlformats.org/officeDocument/2006/relationships/image" Target="../media/image6.emf"/><Relationship Id="rId4" Type="http://schemas.openxmlformats.org/officeDocument/2006/relationships/oleObject" Target="../embeddings/oleObject47.bin"/></Relationships>
</file>

<file path=xl/worksheets/_rels/sheet55.xml.rels><?xml version="1.0" encoding="UTF-8" standalone="yes"?>
<Relationships xmlns="http://schemas.openxmlformats.org/package/2006/relationships"><Relationship Id="rId3" Type="http://schemas.openxmlformats.org/officeDocument/2006/relationships/vmlDrawing" Target="../drawings/vmlDrawing48.vml"/><Relationship Id="rId2" Type="http://schemas.openxmlformats.org/officeDocument/2006/relationships/drawing" Target="../drawings/drawing55.xml"/><Relationship Id="rId1" Type="http://schemas.openxmlformats.org/officeDocument/2006/relationships/printerSettings" Target="../printerSettings/printerSettings53.bin"/><Relationship Id="rId5" Type="http://schemas.openxmlformats.org/officeDocument/2006/relationships/image" Target="../media/image6.emf"/><Relationship Id="rId4" Type="http://schemas.openxmlformats.org/officeDocument/2006/relationships/oleObject" Target="../embeddings/oleObject48.bin"/></Relationships>
</file>

<file path=xl/worksheets/_rels/sheet56.xml.rels><?xml version="1.0" encoding="UTF-8" standalone="yes"?>
<Relationships xmlns="http://schemas.openxmlformats.org/package/2006/relationships"><Relationship Id="rId3" Type="http://schemas.openxmlformats.org/officeDocument/2006/relationships/vmlDrawing" Target="../drawings/vmlDrawing49.vml"/><Relationship Id="rId2" Type="http://schemas.openxmlformats.org/officeDocument/2006/relationships/drawing" Target="../drawings/drawing56.xml"/><Relationship Id="rId1" Type="http://schemas.openxmlformats.org/officeDocument/2006/relationships/printerSettings" Target="../printerSettings/printerSettings54.bin"/><Relationship Id="rId5" Type="http://schemas.openxmlformats.org/officeDocument/2006/relationships/image" Target="../media/image6.emf"/><Relationship Id="rId4" Type="http://schemas.openxmlformats.org/officeDocument/2006/relationships/oleObject" Target="../embeddings/oleObject49.bin"/></Relationships>
</file>

<file path=xl/worksheets/_rels/sheet57.xml.rels><?xml version="1.0" encoding="UTF-8" standalone="yes"?>
<Relationships xmlns="http://schemas.openxmlformats.org/package/2006/relationships"><Relationship Id="rId3" Type="http://schemas.openxmlformats.org/officeDocument/2006/relationships/vmlDrawing" Target="../drawings/vmlDrawing50.vml"/><Relationship Id="rId2" Type="http://schemas.openxmlformats.org/officeDocument/2006/relationships/drawing" Target="../drawings/drawing57.xml"/><Relationship Id="rId1" Type="http://schemas.openxmlformats.org/officeDocument/2006/relationships/printerSettings" Target="../printerSettings/printerSettings55.bin"/><Relationship Id="rId5" Type="http://schemas.openxmlformats.org/officeDocument/2006/relationships/image" Target="../media/image6.emf"/><Relationship Id="rId4" Type="http://schemas.openxmlformats.org/officeDocument/2006/relationships/oleObject" Target="../embeddings/oleObject50.bin"/></Relationships>
</file>

<file path=xl/worksheets/_rels/sheet58.xml.rels><?xml version="1.0" encoding="UTF-8" standalone="yes"?>
<Relationships xmlns="http://schemas.openxmlformats.org/package/2006/relationships"><Relationship Id="rId3" Type="http://schemas.openxmlformats.org/officeDocument/2006/relationships/vmlDrawing" Target="../drawings/vmlDrawing51.vml"/><Relationship Id="rId2" Type="http://schemas.openxmlformats.org/officeDocument/2006/relationships/drawing" Target="../drawings/drawing58.xml"/><Relationship Id="rId1" Type="http://schemas.openxmlformats.org/officeDocument/2006/relationships/printerSettings" Target="../printerSettings/printerSettings56.bin"/><Relationship Id="rId5" Type="http://schemas.openxmlformats.org/officeDocument/2006/relationships/image" Target="../media/image6.emf"/><Relationship Id="rId4" Type="http://schemas.openxmlformats.org/officeDocument/2006/relationships/oleObject" Target="../embeddings/oleObject51.bin"/></Relationships>
</file>

<file path=xl/worksheets/_rels/sheet59.xml.rels><?xml version="1.0" encoding="UTF-8" standalone="yes"?>
<Relationships xmlns="http://schemas.openxmlformats.org/package/2006/relationships"><Relationship Id="rId3" Type="http://schemas.openxmlformats.org/officeDocument/2006/relationships/vmlDrawing" Target="../drawings/vmlDrawing52.vml"/><Relationship Id="rId2" Type="http://schemas.openxmlformats.org/officeDocument/2006/relationships/drawing" Target="../drawings/drawing59.xml"/><Relationship Id="rId1" Type="http://schemas.openxmlformats.org/officeDocument/2006/relationships/printerSettings" Target="../printerSettings/printerSettings57.bin"/><Relationship Id="rId5" Type="http://schemas.openxmlformats.org/officeDocument/2006/relationships/image" Target="../media/image6.emf"/><Relationship Id="rId4" Type="http://schemas.openxmlformats.org/officeDocument/2006/relationships/oleObject" Target="../embeddings/oleObject52.bin"/></Relationships>
</file>

<file path=xl/worksheets/_rels/sheet60.xml.rels><?xml version="1.0" encoding="UTF-8" standalone="yes"?>
<Relationships xmlns="http://schemas.openxmlformats.org/package/2006/relationships"><Relationship Id="rId3" Type="http://schemas.openxmlformats.org/officeDocument/2006/relationships/vmlDrawing" Target="../drawings/vmlDrawing53.vml"/><Relationship Id="rId2" Type="http://schemas.openxmlformats.org/officeDocument/2006/relationships/drawing" Target="../drawings/drawing60.xml"/><Relationship Id="rId1" Type="http://schemas.openxmlformats.org/officeDocument/2006/relationships/printerSettings" Target="../printerSettings/printerSettings58.bin"/><Relationship Id="rId5" Type="http://schemas.openxmlformats.org/officeDocument/2006/relationships/image" Target="../media/image6.emf"/><Relationship Id="rId4" Type="http://schemas.openxmlformats.org/officeDocument/2006/relationships/oleObject" Target="../embeddings/oleObject53.bin"/></Relationships>
</file>

<file path=xl/worksheets/_rels/sheet61.xml.rels><?xml version="1.0" encoding="UTF-8" standalone="yes"?>
<Relationships xmlns="http://schemas.openxmlformats.org/package/2006/relationships"><Relationship Id="rId3" Type="http://schemas.openxmlformats.org/officeDocument/2006/relationships/vmlDrawing" Target="../drawings/vmlDrawing54.vml"/><Relationship Id="rId2" Type="http://schemas.openxmlformats.org/officeDocument/2006/relationships/drawing" Target="../drawings/drawing61.xml"/><Relationship Id="rId1" Type="http://schemas.openxmlformats.org/officeDocument/2006/relationships/printerSettings" Target="../printerSettings/printerSettings59.bin"/><Relationship Id="rId5" Type="http://schemas.openxmlformats.org/officeDocument/2006/relationships/image" Target="../media/image6.emf"/><Relationship Id="rId4" Type="http://schemas.openxmlformats.org/officeDocument/2006/relationships/oleObject" Target="../embeddings/oleObject54.bin"/></Relationships>
</file>

<file path=xl/worksheets/_rels/sheet62.xml.rels><?xml version="1.0" encoding="UTF-8" standalone="yes"?>
<Relationships xmlns="http://schemas.openxmlformats.org/package/2006/relationships"><Relationship Id="rId3" Type="http://schemas.openxmlformats.org/officeDocument/2006/relationships/vmlDrawing" Target="../drawings/vmlDrawing55.vml"/><Relationship Id="rId2" Type="http://schemas.openxmlformats.org/officeDocument/2006/relationships/drawing" Target="../drawings/drawing62.xml"/><Relationship Id="rId1" Type="http://schemas.openxmlformats.org/officeDocument/2006/relationships/printerSettings" Target="../printerSettings/printerSettings60.bin"/><Relationship Id="rId5" Type="http://schemas.openxmlformats.org/officeDocument/2006/relationships/image" Target="../media/image6.emf"/><Relationship Id="rId4" Type="http://schemas.openxmlformats.org/officeDocument/2006/relationships/oleObject" Target="../embeddings/oleObject55.bin"/></Relationships>
</file>

<file path=xl/worksheets/_rels/sheet63.xml.rels><?xml version="1.0" encoding="UTF-8" standalone="yes"?>
<Relationships xmlns="http://schemas.openxmlformats.org/package/2006/relationships"><Relationship Id="rId3" Type="http://schemas.openxmlformats.org/officeDocument/2006/relationships/vmlDrawing" Target="../drawings/vmlDrawing56.vml"/><Relationship Id="rId2" Type="http://schemas.openxmlformats.org/officeDocument/2006/relationships/drawing" Target="../drawings/drawing63.xml"/><Relationship Id="rId1" Type="http://schemas.openxmlformats.org/officeDocument/2006/relationships/printerSettings" Target="../printerSettings/printerSettings61.bin"/><Relationship Id="rId5" Type="http://schemas.openxmlformats.org/officeDocument/2006/relationships/image" Target="../media/image6.emf"/><Relationship Id="rId4" Type="http://schemas.openxmlformats.org/officeDocument/2006/relationships/oleObject" Target="../embeddings/oleObject56.bin"/></Relationships>
</file>

<file path=xl/worksheets/_rels/sheet64.xml.rels><?xml version="1.0" encoding="UTF-8" standalone="yes"?>
<Relationships xmlns="http://schemas.openxmlformats.org/package/2006/relationships"><Relationship Id="rId3" Type="http://schemas.openxmlformats.org/officeDocument/2006/relationships/vmlDrawing" Target="../drawings/vmlDrawing57.vml"/><Relationship Id="rId2" Type="http://schemas.openxmlformats.org/officeDocument/2006/relationships/drawing" Target="../drawings/drawing64.xml"/><Relationship Id="rId1" Type="http://schemas.openxmlformats.org/officeDocument/2006/relationships/printerSettings" Target="../printerSettings/printerSettings62.bin"/><Relationship Id="rId5" Type="http://schemas.openxmlformats.org/officeDocument/2006/relationships/image" Target="../media/image6.emf"/><Relationship Id="rId4" Type="http://schemas.openxmlformats.org/officeDocument/2006/relationships/oleObject" Target="../embeddings/oleObject57.bin"/></Relationships>
</file>

<file path=xl/worksheets/_rels/sheet65.xml.rels><?xml version="1.0" encoding="UTF-8" standalone="yes"?>
<Relationships xmlns="http://schemas.openxmlformats.org/package/2006/relationships"><Relationship Id="rId3" Type="http://schemas.openxmlformats.org/officeDocument/2006/relationships/vmlDrawing" Target="../drawings/vmlDrawing58.vml"/><Relationship Id="rId2" Type="http://schemas.openxmlformats.org/officeDocument/2006/relationships/drawing" Target="../drawings/drawing65.xml"/><Relationship Id="rId1" Type="http://schemas.openxmlformats.org/officeDocument/2006/relationships/printerSettings" Target="../printerSettings/printerSettings63.bin"/><Relationship Id="rId5" Type="http://schemas.openxmlformats.org/officeDocument/2006/relationships/image" Target="../media/image6.emf"/><Relationship Id="rId4" Type="http://schemas.openxmlformats.org/officeDocument/2006/relationships/oleObject" Target="../embeddings/oleObject58.bin"/></Relationships>
</file>

<file path=xl/worksheets/_rels/sheet66.xml.rels><?xml version="1.0" encoding="UTF-8" standalone="yes"?>
<Relationships xmlns="http://schemas.openxmlformats.org/package/2006/relationships"><Relationship Id="rId3" Type="http://schemas.openxmlformats.org/officeDocument/2006/relationships/vmlDrawing" Target="../drawings/vmlDrawing59.vml"/><Relationship Id="rId2" Type="http://schemas.openxmlformats.org/officeDocument/2006/relationships/drawing" Target="../drawings/drawing66.xml"/><Relationship Id="rId1" Type="http://schemas.openxmlformats.org/officeDocument/2006/relationships/printerSettings" Target="../printerSettings/printerSettings64.bin"/><Relationship Id="rId5" Type="http://schemas.openxmlformats.org/officeDocument/2006/relationships/image" Target="../media/image6.emf"/><Relationship Id="rId4" Type="http://schemas.openxmlformats.org/officeDocument/2006/relationships/oleObject" Target="../embeddings/oleObject59.bin"/></Relationships>
</file>

<file path=xl/worksheets/_rels/sheet67.xml.rels><?xml version="1.0" encoding="UTF-8" standalone="yes"?>
<Relationships xmlns="http://schemas.openxmlformats.org/package/2006/relationships"><Relationship Id="rId3" Type="http://schemas.openxmlformats.org/officeDocument/2006/relationships/vmlDrawing" Target="../drawings/vmlDrawing60.vml"/><Relationship Id="rId2" Type="http://schemas.openxmlformats.org/officeDocument/2006/relationships/drawing" Target="../drawings/drawing67.xml"/><Relationship Id="rId1" Type="http://schemas.openxmlformats.org/officeDocument/2006/relationships/printerSettings" Target="../printerSettings/printerSettings65.bin"/><Relationship Id="rId5" Type="http://schemas.openxmlformats.org/officeDocument/2006/relationships/image" Target="../media/image6.emf"/><Relationship Id="rId4" Type="http://schemas.openxmlformats.org/officeDocument/2006/relationships/oleObject" Target="../embeddings/oleObject60.bin"/></Relationships>
</file>

<file path=xl/worksheets/_rels/sheet68.xml.rels><?xml version="1.0" encoding="UTF-8" standalone="yes"?>
<Relationships xmlns="http://schemas.openxmlformats.org/package/2006/relationships"><Relationship Id="rId3" Type="http://schemas.openxmlformats.org/officeDocument/2006/relationships/vmlDrawing" Target="../drawings/vmlDrawing61.vml"/><Relationship Id="rId2" Type="http://schemas.openxmlformats.org/officeDocument/2006/relationships/drawing" Target="../drawings/drawing68.xml"/><Relationship Id="rId1" Type="http://schemas.openxmlformats.org/officeDocument/2006/relationships/printerSettings" Target="../printerSettings/printerSettings66.bin"/><Relationship Id="rId5" Type="http://schemas.openxmlformats.org/officeDocument/2006/relationships/image" Target="../media/image6.emf"/><Relationship Id="rId4" Type="http://schemas.openxmlformats.org/officeDocument/2006/relationships/oleObject" Target="../embeddings/oleObject61.bin"/></Relationships>
</file>

<file path=xl/worksheets/_rels/sheet69.xml.rels><?xml version="1.0" encoding="UTF-8" standalone="yes"?>
<Relationships xmlns="http://schemas.openxmlformats.org/package/2006/relationships"><Relationship Id="rId3" Type="http://schemas.openxmlformats.org/officeDocument/2006/relationships/vmlDrawing" Target="../drawings/vmlDrawing62.vml"/><Relationship Id="rId2" Type="http://schemas.openxmlformats.org/officeDocument/2006/relationships/drawing" Target="../drawings/drawing69.xml"/><Relationship Id="rId1" Type="http://schemas.openxmlformats.org/officeDocument/2006/relationships/printerSettings" Target="../printerSettings/printerSettings67.bin"/><Relationship Id="rId5" Type="http://schemas.openxmlformats.org/officeDocument/2006/relationships/image" Target="../media/image6.emf"/><Relationship Id="rId4" Type="http://schemas.openxmlformats.org/officeDocument/2006/relationships/oleObject" Target="../embeddings/oleObject62.bin"/></Relationships>
</file>

<file path=xl/worksheets/_rels/sheet70.xml.rels><?xml version="1.0" encoding="UTF-8" standalone="yes"?>
<Relationships xmlns="http://schemas.openxmlformats.org/package/2006/relationships"><Relationship Id="rId3" Type="http://schemas.openxmlformats.org/officeDocument/2006/relationships/vmlDrawing" Target="../drawings/vmlDrawing63.vml"/><Relationship Id="rId2" Type="http://schemas.openxmlformats.org/officeDocument/2006/relationships/drawing" Target="../drawings/drawing70.xml"/><Relationship Id="rId1" Type="http://schemas.openxmlformats.org/officeDocument/2006/relationships/printerSettings" Target="../printerSettings/printerSettings68.bin"/><Relationship Id="rId5" Type="http://schemas.openxmlformats.org/officeDocument/2006/relationships/image" Target="../media/image6.emf"/><Relationship Id="rId4" Type="http://schemas.openxmlformats.org/officeDocument/2006/relationships/oleObject" Target="../embeddings/oleObject63.bin"/></Relationships>
</file>

<file path=xl/worksheets/_rels/sheet71.xml.rels><?xml version="1.0" encoding="UTF-8" standalone="yes"?>
<Relationships xmlns="http://schemas.openxmlformats.org/package/2006/relationships"><Relationship Id="rId3" Type="http://schemas.openxmlformats.org/officeDocument/2006/relationships/vmlDrawing" Target="../drawings/vmlDrawing64.vml"/><Relationship Id="rId2" Type="http://schemas.openxmlformats.org/officeDocument/2006/relationships/drawing" Target="../drawings/drawing71.xml"/><Relationship Id="rId1" Type="http://schemas.openxmlformats.org/officeDocument/2006/relationships/printerSettings" Target="../printerSettings/printerSettings69.bin"/><Relationship Id="rId5" Type="http://schemas.openxmlformats.org/officeDocument/2006/relationships/image" Target="../media/image6.emf"/><Relationship Id="rId4" Type="http://schemas.openxmlformats.org/officeDocument/2006/relationships/oleObject" Target="../embeddings/oleObject64.bin"/></Relationships>
</file>

<file path=xl/worksheets/_rels/sheet72.xml.rels><?xml version="1.0" encoding="UTF-8" standalone="yes"?>
<Relationships xmlns="http://schemas.openxmlformats.org/package/2006/relationships"><Relationship Id="rId3" Type="http://schemas.openxmlformats.org/officeDocument/2006/relationships/vmlDrawing" Target="../drawings/vmlDrawing65.vml"/><Relationship Id="rId2" Type="http://schemas.openxmlformats.org/officeDocument/2006/relationships/drawing" Target="../drawings/drawing72.xml"/><Relationship Id="rId1" Type="http://schemas.openxmlformats.org/officeDocument/2006/relationships/printerSettings" Target="../printerSettings/printerSettings70.bin"/><Relationship Id="rId5" Type="http://schemas.openxmlformats.org/officeDocument/2006/relationships/image" Target="../media/image6.emf"/><Relationship Id="rId4" Type="http://schemas.openxmlformats.org/officeDocument/2006/relationships/oleObject" Target="../embeddings/oleObject65.bin"/></Relationships>
</file>

<file path=xl/worksheets/_rels/sheet73.xml.rels><?xml version="1.0" encoding="UTF-8" standalone="yes"?>
<Relationships xmlns="http://schemas.openxmlformats.org/package/2006/relationships"><Relationship Id="rId3" Type="http://schemas.openxmlformats.org/officeDocument/2006/relationships/vmlDrawing" Target="../drawings/vmlDrawing66.vml"/><Relationship Id="rId2" Type="http://schemas.openxmlformats.org/officeDocument/2006/relationships/drawing" Target="../drawings/drawing73.xml"/><Relationship Id="rId1" Type="http://schemas.openxmlformats.org/officeDocument/2006/relationships/printerSettings" Target="../printerSettings/printerSettings71.bin"/><Relationship Id="rId5" Type="http://schemas.openxmlformats.org/officeDocument/2006/relationships/image" Target="../media/image6.emf"/><Relationship Id="rId4" Type="http://schemas.openxmlformats.org/officeDocument/2006/relationships/oleObject" Target="../embeddings/oleObject66.bin"/></Relationships>
</file>

<file path=xl/worksheets/_rels/sheet74.xml.rels><?xml version="1.0" encoding="UTF-8" standalone="yes"?>
<Relationships xmlns="http://schemas.openxmlformats.org/package/2006/relationships"><Relationship Id="rId3" Type="http://schemas.openxmlformats.org/officeDocument/2006/relationships/vmlDrawing" Target="../drawings/vmlDrawing67.vml"/><Relationship Id="rId2" Type="http://schemas.openxmlformats.org/officeDocument/2006/relationships/drawing" Target="../drawings/drawing74.xml"/><Relationship Id="rId1" Type="http://schemas.openxmlformats.org/officeDocument/2006/relationships/printerSettings" Target="../printerSettings/printerSettings72.bin"/><Relationship Id="rId5" Type="http://schemas.openxmlformats.org/officeDocument/2006/relationships/image" Target="../media/image6.emf"/><Relationship Id="rId4" Type="http://schemas.openxmlformats.org/officeDocument/2006/relationships/oleObject" Target="../embeddings/oleObject67.bin"/></Relationships>
</file>

<file path=xl/worksheets/_rels/sheet75.xml.rels><?xml version="1.0" encoding="UTF-8" standalone="yes"?>
<Relationships xmlns="http://schemas.openxmlformats.org/package/2006/relationships"><Relationship Id="rId3" Type="http://schemas.openxmlformats.org/officeDocument/2006/relationships/vmlDrawing" Target="../drawings/vmlDrawing68.vml"/><Relationship Id="rId2" Type="http://schemas.openxmlformats.org/officeDocument/2006/relationships/drawing" Target="../drawings/drawing75.xml"/><Relationship Id="rId1" Type="http://schemas.openxmlformats.org/officeDocument/2006/relationships/printerSettings" Target="../printerSettings/printerSettings73.bin"/><Relationship Id="rId5" Type="http://schemas.openxmlformats.org/officeDocument/2006/relationships/image" Target="../media/image6.emf"/><Relationship Id="rId4" Type="http://schemas.openxmlformats.org/officeDocument/2006/relationships/oleObject" Target="../embeddings/oleObject68.bin"/></Relationships>
</file>

<file path=xl/worksheets/_rels/sheet76.xml.rels><?xml version="1.0" encoding="UTF-8" standalone="yes"?>
<Relationships xmlns="http://schemas.openxmlformats.org/package/2006/relationships"><Relationship Id="rId3" Type="http://schemas.openxmlformats.org/officeDocument/2006/relationships/vmlDrawing" Target="../drawings/vmlDrawing69.vml"/><Relationship Id="rId2" Type="http://schemas.openxmlformats.org/officeDocument/2006/relationships/drawing" Target="../drawings/drawing76.xml"/><Relationship Id="rId1" Type="http://schemas.openxmlformats.org/officeDocument/2006/relationships/printerSettings" Target="../printerSettings/printerSettings74.bin"/><Relationship Id="rId5" Type="http://schemas.openxmlformats.org/officeDocument/2006/relationships/image" Target="../media/image6.emf"/><Relationship Id="rId4" Type="http://schemas.openxmlformats.org/officeDocument/2006/relationships/oleObject" Target="../embeddings/oleObject69.bin"/></Relationships>
</file>

<file path=xl/worksheets/_rels/sheet77.xml.rels><?xml version="1.0" encoding="UTF-8" standalone="yes"?>
<Relationships xmlns="http://schemas.openxmlformats.org/package/2006/relationships"><Relationship Id="rId3" Type="http://schemas.openxmlformats.org/officeDocument/2006/relationships/vmlDrawing" Target="../drawings/vmlDrawing70.vml"/><Relationship Id="rId2" Type="http://schemas.openxmlformats.org/officeDocument/2006/relationships/drawing" Target="../drawings/drawing77.xml"/><Relationship Id="rId1" Type="http://schemas.openxmlformats.org/officeDocument/2006/relationships/printerSettings" Target="../printerSettings/printerSettings75.bin"/><Relationship Id="rId5" Type="http://schemas.openxmlformats.org/officeDocument/2006/relationships/image" Target="../media/image6.emf"/><Relationship Id="rId4" Type="http://schemas.openxmlformats.org/officeDocument/2006/relationships/oleObject" Target="../embeddings/oleObject70.bin"/></Relationships>
</file>

<file path=xl/worksheets/_rels/sheet78.xml.rels><?xml version="1.0" encoding="UTF-8" standalone="yes"?>
<Relationships xmlns="http://schemas.openxmlformats.org/package/2006/relationships"><Relationship Id="rId3" Type="http://schemas.openxmlformats.org/officeDocument/2006/relationships/vmlDrawing" Target="../drawings/vmlDrawing71.vml"/><Relationship Id="rId2" Type="http://schemas.openxmlformats.org/officeDocument/2006/relationships/drawing" Target="../drawings/drawing78.xml"/><Relationship Id="rId1" Type="http://schemas.openxmlformats.org/officeDocument/2006/relationships/printerSettings" Target="../printerSettings/printerSettings76.bin"/><Relationship Id="rId5" Type="http://schemas.openxmlformats.org/officeDocument/2006/relationships/image" Target="../media/image6.emf"/><Relationship Id="rId4" Type="http://schemas.openxmlformats.org/officeDocument/2006/relationships/oleObject" Target="../embeddings/oleObject71.bin"/></Relationships>
</file>

<file path=xl/worksheets/_rels/sheet79.xml.rels><?xml version="1.0" encoding="UTF-8" standalone="yes"?>
<Relationships xmlns="http://schemas.openxmlformats.org/package/2006/relationships"><Relationship Id="rId3" Type="http://schemas.openxmlformats.org/officeDocument/2006/relationships/vmlDrawing" Target="../drawings/vmlDrawing72.vml"/><Relationship Id="rId2" Type="http://schemas.openxmlformats.org/officeDocument/2006/relationships/drawing" Target="../drawings/drawing79.xml"/><Relationship Id="rId1" Type="http://schemas.openxmlformats.org/officeDocument/2006/relationships/printerSettings" Target="../printerSettings/printerSettings77.bin"/><Relationship Id="rId5" Type="http://schemas.openxmlformats.org/officeDocument/2006/relationships/image" Target="../media/image6.emf"/><Relationship Id="rId4" Type="http://schemas.openxmlformats.org/officeDocument/2006/relationships/oleObject" Target="../embeddings/oleObject72.bin"/></Relationships>
</file>

<file path=xl/worksheets/_rels/sheet80.xml.rels><?xml version="1.0" encoding="UTF-8" standalone="yes"?>
<Relationships xmlns="http://schemas.openxmlformats.org/package/2006/relationships"><Relationship Id="rId3" Type="http://schemas.openxmlformats.org/officeDocument/2006/relationships/vmlDrawing" Target="../drawings/vmlDrawing73.vml"/><Relationship Id="rId2" Type="http://schemas.openxmlformats.org/officeDocument/2006/relationships/drawing" Target="../drawings/drawing80.xml"/><Relationship Id="rId1" Type="http://schemas.openxmlformats.org/officeDocument/2006/relationships/printerSettings" Target="../printerSettings/printerSettings78.bin"/><Relationship Id="rId5" Type="http://schemas.openxmlformats.org/officeDocument/2006/relationships/image" Target="../media/image6.emf"/><Relationship Id="rId4" Type="http://schemas.openxmlformats.org/officeDocument/2006/relationships/oleObject" Target="../embeddings/oleObject73.bin"/></Relationships>
</file>

<file path=xl/worksheets/_rels/sheet81.xml.rels><?xml version="1.0" encoding="UTF-8" standalone="yes"?>
<Relationships xmlns="http://schemas.openxmlformats.org/package/2006/relationships"><Relationship Id="rId3" Type="http://schemas.openxmlformats.org/officeDocument/2006/relationships/vmlDrawing" Target="../drawings/vmlDrawing74.vml"/><Relationship Id="rId2" Type="http://schemas.openxmlformats.org/officeDocument/2006/relationships/drawing" Target="../drawings/drawing81.xml"/><Relationship Id="rId1" Type="http://schemas.openxmlformats.org/officeDocument/2006/relationships/printerSettings" Target="../printerSettings/printerSettings79.bin"/><Relationship Id="rId5" Type="http://schemas.openxmlformats.org/officeDocument/2006/relationships/image" Target="../media/image6.emf"/><Relationship Id="rId4" Type="http://schemas.openxmlformats.org/officeDocument/2006/relationships/oleObject" Target="../embeddings/oleObject74.bin"/></Relationships>
</file>

<file path=xl/worksheets/_rels/sheet82.xml.rels><?xml version="1.0" encoding="UTF-8" standalone="yes"?>
<Relationships xmlns="http://schemas.openxmlformats.org/package/2006/relationships"><Relationship Id="rId3" Type="http://schemas.openxmlformats.org/officeDocument/2006/relationships/vmlDrawing" Target="../drawings/vmlDrawing75.vml"/><Relationship Id="rId2" Type="http://schemas.openxmlformats.org/officeDocument/2006/relationships/drawing" Target="../drawings/drawing82.xml"/><Relationship Id="rId1" Type="http://schemas.openxmlformats.org/officeDocument/2006/relationships/printerSettings" Target="../printerSettings/printerSettings80.bin"/><Relationship Id="rId5" Type="http://schemas.openxmlformats.org/officeDocument/2006/relationships/image" Target="../media/image6.emf"/><Relationship Id="rId4" Type="http://schemas.openxmlformats.org/officeDocument/2006/relationships/oleObject" Target="../embeddings/oleObject75.bin"/></Relationships>
</file>

<file path=xl/worksheets/_rels/sheet83.xml.rels><?xml version="1.0" encoding="UTF-8" standalone="yes"?>
<Relationships xmlns="http://schemas.openxmlformats.org/package/2006/relationships"><Relationship Id="rId3" Type="http://schemas.openxmlformats.org/officeDocument/2006/relationships/vmlDrawing" Target="../drawings/vmlDrawing76.vml"/><Relationship Id="rId2" Type="http://schemas.openxmlformats.org/officeDocument/2006/relationships/drawing" Target="../drawings/drawing83.xml"/><Relationship Id="rId1" Type="http://schemas.openxmlformats.org/officeDocument/2006/relationships/printerSettings" Target="../printerSettings/printerSettings81.bin"/><Relationship Id="rId5" Type="http://schemas.openxmlformats.org/officeDocument/2006/relationships/image" Target="../media/image6.emf"/><Relationship Id="rId4" Type="http://schemas.openxmlformats.org/officeDocument/2006/relationships/oleObject" Target="../embeddings/oleObject76.bin"/></Relationships>
</file>

<file path=xl/worksheets/_rels/sheet84.xml.rels><?xml version="1.0" encoding="UTF-8" standalone="yes"?>
<Relationships xmlns="http://schemas.openxmlformats.org/package/2006/relationships"><Relationship Id="rId3" Type="http://schemas.openxmlformats.org/officeDocument/2006/relationships/vmlDrawing" Target="../drawings/vmlDrawing77.vml"/><Relationship Id="rId2" Type="http://schemas.openxmlformats.org/officeDocument/2006/relationships/drawing" Target="../drawings/drawing84.xml"/><Relationship Id="rId1" Type="http://schemas.openxmlformats.org/officeDocument/2006/relationships/printerSettings" Target="../printerSettings/printerSettings82.bin"/><Relationship Id="rId5" Type="http://schemas.openxmlformats.org/officeDocument/2006/relationships/image" Target="../media/image6.emf"/><Relationship Id="rId4" Type="http://schemas.openxmlformats.org/officeDocument/2006/relationships/oleObject" Target="../embeddings/oleObject77.bin"/></Relationships>
</file>

<file path=xl/worksheets/_rels/sheet85.xml.rels><?xml version="1.0" encoding="UTF-8" standalone="yes"?>
<Relationships xmlns="http://schemas.openxmlformats.org/package/2006/relationships"><Relationship Id="rId3" Type="http://schemas.openxmlformats.org/officeDocument/2006/relationships/vmlDrawing" Target="../drawings/vmlDrawing78.vml"/><Relationship Id="rId2" Type="http://schemas.openxmlformats.org/officeDocument/2006/relationships/drawing" Target="../drawings/drawing85.xml"/><Relationship Id="rId1" Type="http://schemas.openxmlformats.org/officeDocument/2006/relationships/printerSettings" Target="../printerSettings/printerSettings83.bin"/><Relationship Id="rId5" Type="http://schemas.openxmlformats.org/officeDocument/2006/relationships/image" Target="../media/image6.emf"/><Relationship Id="rId4" Type="http://schemas.openxmlformats.org/officeDocument/2006/relationships/oleObject" Target="../embeddings/oleObject78.bin"/></Relationships>
</file>

<file path=xl/worksheets/_rels/sheet86.xml.rels><?xml version="1.0" encoding="UTF-8" standalone="yes"?>
<Relationships xmlns="http://schemas.openxmlformats.org/package/2006/relationships"><Relationship Id="rId3" Type="http://schemas.openxmlformats.org/officeDocument/2006/relationships/vmlDrawing" Target="../drawings/vmlDrawing79.vml"/><Relationship Id="rId2" Type="http://schemas.openxmlformats.org/officeDocument/2006/relationships/drawing" Target="../drawings/drawing86.xml"/><Relationship Id="rId1" Type="http://schemas.openxmlformats.org/officeDocument/2006/relationships/printerSettings" Target="../printerSettings/printerSettings84.bin"/><Relationship Id="rId5" Type="http://schemas.openxmlformats.org/officeDocument/2006/relationships/image" Target="../media/image6.emf"/><Relationship Id="rId4" Type="http://schemas.openxmlformats.org/officeDocument/2006/relationships/oleObject" Target="../embeddings/oleObject79.bin"/></Relationships>
</file>

<file path=xl/worksheets/_rels/sheet87.xml.rels><?xml version="1.0" encoding="UTF-8" standalone="yes"?>
<Relationships xmlns="http://schemas.openxmlformats.org/package/2006/relationships"><Relationship Id="rId3" Type="http://schemas.openxmlformats.org/officeDocument/2006/relationships/vmlDrawing" Target="../drawings/vmlDrawing80.vml"/><Relationship Id="rId2" Type="http://schemas.openxmlformats.org/officeDocument/2006/relationships/drawing" Target="../drawings/drawing87.xml"/><Relationship Id="rId1" Type="http://schemas.openxmlformats.org/officeDocument/2006/relationships/printerSettings" Target="../printerSettings/printerSettings85.bin"/><Relationship Id="rId5" Type="http://schemas.openxmlformats.org/officeDocument/2006/relationships/image" Target="../media/image6.emf"/><Relationship Id="rId4" Type="http://schemas.openxmlformats.org/officeDocument/2006/relationships/oleObject" Target="../embeddings/oleObject80.bin"/></Relationships>
</file>

<file path=xl/worksheets/_rels/sheet88.xml.rels><?xml version="1.0" encoding="UTF-8" standalone="yes"?>
<Relationships xmlns="http://schemas.openxmlformats.org/package/2006/relationships"><Relationship Id="rId3" Type="http://schemas.openxmlformats.org/officeDocument/2006/relationships/vmlDrawing" Target="../drawings/vmlDrawing81.vml"/><Relationship Id="rId2" Type="http://schemas.openxmlformats.org/officeDocument/2006/relationships/drawing" Target="../drawings/drawing88.xml"/><Relationship Id="rId1" Type="http://schemas.openxmlformats.org/officeDocument/2006/relationships/printerSettings" Target="../printerSettings/printerSettings86.bin"/><Relationship Id="rId5" Type="http://schemas.openxmlformats.org/officeDocument/2006/relationships/image" Target="../media/image6.emf"/><Relationship Id="rId4" Type="http://schemas.openxmlformats.org/officeDocument/2006/relationships/oleObject" Target="../embeddings/oleObject81.bin"/></Relationships>
</file>

<file path=xl/worksheets/_rels/sheet89.xml.rels><?xml version="1.0" encoding="UTF-8" standalone="yes"?>
<Relationships xmlns="http://schemas.openxmlformats.org/package/2006/relationships"><Relationship Id="rId3" Type="http://schemas.openxmlformats.org/officeDocument/2006/relationships/vmlDrawing" Target="../drawings/vmlDrawing82.vml"/><Relationship Id="rId2" Type="http://schemas.openxmlformats.org/officeDocument/2006/relationships/drawing" Target="../drawings/drawing89.xml"/><Relationship Id="rId1" Type="http://schemas.openxmlformats.org/officeDocument/2006/relationships/printerSettings" Target="../printerSettings/printerSettings87.bin"/><Relationship Id="rId5" Type="http://schemas.openxmlformats.org/officeDocument/2006/relationships/image" Target="../media/image6.emf"/><Relationship Id="rId4" Type="http://schemas.openxmlformats.org/officeDocument/2006/relationships/oleObject" Target="../embeddings/oleObject82.bin"/></Relationships>
</file>

<file path=xl/worksheets/_rels/sheet90.xml.rels><?xml version="1.0" encoding="UTF-8" standalone="yes"?>
<Relationships xmlns="http://schemas.openxmlformats.org/package/2006/relationships"><Relationship Id="rId3" Type="http://schemas.openxmlformats.org/officeDocument/2006/relationships/vmlDrawing" Target="../drawings/vmlDrawing83.vml"/><Relationship Id="rId2" Type="http://schemas.openxmlformats.org/officeDocument/2006/relationships/drawing" Target="../drawings/drawing90.xml"/><Relationship Id="rId1" Type="http://schemas.openxmlformats.org/officeDocument/2006/relationships/printerSettings" Target="../printerSettings/printerSettings88.bin"/><Relationship Id="rId5" Type="http://schemas.openxmlformats.org/officeDocument/2006/relationships/image" Target="../media/image6.emf"/><Relationship Id="rId4" Type="http://schemas.openxmlformats.org/officeDocument/2006/relationships/oleObject" Target="../embeddings/oleObject83.bin"/></Relationships>
</file>

<file path=xl/worksheets/_rels/sheet91.xml.rels><?xml version="1.0" encoding="UTF-8" standalone="yes"?>
<Relationships xmlns="http://schemas.openxmlformats.org/package/2006/relationships"><Relationship Id="rId3" Type="http://schemas.openxmlformats.org/officeDocument/2006/relationships/vmlDrawing" Target="../drawings/vmlDrawing84.vml"/><Relationship Id="rId2" Type="http://schemas.openxmlformats.org/officeDocument/2006/relationships/drawing" Target="../drawings/drawing91.xml"/><Relationship Id="rId1" Type="http://schemas.openxmlformats.org/officeDocument/2006/relationships/printerSettings" Target="../printerSettings/printerSettings89.bin"/><Relationship Id="rId5" Type="http://schemas.openxmlformats.org/officeDocument/2006/relationships/image" Target="../media/image6.emf"/><Relationship Id="rId4" Type="http://schemas.openxmlformats.org/officeDocument/2006/relationships/oleObject" Target="../embeddings/oleObject84.bin"/></Relationships>
</file>

<file path=xl/worksheets/_rels/sheet92.xml.rels><?xml version="1.0" encoding="UTF-8" standalone="yes"?>
<Relationships xmlns="http://schemas.openxmlformats.org/package/2006/relationships"><Relationship Id="rId3" Type="http://schemas.openxmlformats.org/officeDocument/2006/relationships/vmlDrawing" Target="../drawings/vmlDrawing85.vml"/><Relationship Id="rId2" Type="http://schemas.openxmlformats.org/officeDocument/2006/relationships/drawing" Target="../drawings/drawing92.xml"/><Relationship Id="rId1" Type="http://schemas.openxmlformats.org/officeDocument/2006/relationships/printerSettings" Target="../printerSettings/printerSettings90.bin"/><Relationship Id="rId5" Type="http://schemas.openxmlformats.org/officeDocument/2006/relationships/image" Target="../media/image6.emf"/><Relationship Id="rId4" Type="http://schemas.openxmlformats.org/officeDocument/2006/relationships/oleObject" Target="../embeddings/oleObject85.bin"/></Relationships>
</file>

<file path=xl/worksheets/_rels/sheet93.xml.rels><?xml version="1.0" encoding="UTF-8" standalone="yes"?>
<Relationships xmlns="http://schemas.openxmlformats.org/package/2006/relationships"><Relationship Id="rId3" Type="http://schemas.openxmlformats.org/officeDocument/2006/relationships/vmlDrawing" Target="../drawings/vmlDrawing86.vml"/><Relationship Id="rId2" Type="http://schemas.openxmlformats.org/officeDocument/2006/relationships/drawing" Target="../drawings/drawing93.xml"/><Relationship Id="rId1" Type="http://schemas.openxmlformats.org/officeDocument/2006/relationships/printerSettings" Target="../printerSettings/printerSettings91.bin"/><Relationship Id="rId5" Type="http://schemas.openxmlformats.org/officeDocument/2006/relationships/image" Target="../media/image6.emf"/><Relationship Id="rId4" Type="http://schemas.openxmlformats.org/officeDocument/2006/relationships/oleObject" Target="../embeddings/oleObject86.bin"/></Relationships>
</file>

<file path=xl/worksheets/_rels/sheet94.xml.rels><?xml version="1.0" encoding="UTF-8" standalone="yes"?>
<Relationships xmlns="http://schemas.openxmlformats.org/package/2006/relationships"><Relationship Id="rId3" Type="http://schemas.openxmlformats.org/officeDocument/2006/relationships/vmlDrawing" Target="../drawings/vmlDrawing87.vml"/><Relationship Id="rId2" Type="http://schemas.openxmlformats.org/officeDocument/2006/relationships/drawing" Target="../drawings/drawing94.xml"/><Relationship Id="rId1" Type="http://schemas.openxmlformats.org/officeDocument/2006/relationships/printerSettings" Target="../printerSettings/printerSettings92.bin"/><Relationship Id="rId5" Type="http://schemas.openxmlformats.org/officeDocument/2006/relationships/image" Target="../media/image6.emf"/><Relationship Id="rId4" Type="http://schemas.openxmlformats.org/officeDocument/2006/relationships/oleObject" Target="../embeddings/oleObject87.bin"/></Relationships>
</file>

<file path=xl/worksheets/_rels/sheet95.xml.rels><?xml version="1.0" encoding="UTF-8" standalone="yes"?>
<Relationships xmlns="http://schemas.openxmlformats.org/package/2006/relationships"><Relationship Id="rId3" Type="http://schemas.openxmlformats.org/officeDocument/2006/relationships/vmlDrawing" Target="../drawings/vmlDrawing88.vml"/><Relationship Id="rId2" Type="http://schemas.openxmlformats.org/officeDocument/2006/relationships/drawing" Target="../drawings/drawing95.xml"/><Relationship Id="rId1" Type="http://schemas.openxmlformats.org/officeDocument/2006/relationships/printerSettings" Target="../printerSettings/printerSettings93.bin"/><Relationship Id="rId5" Type="http://schemas.openxmlformats.org/officeDocument/2006/relationships/image" Target="../media/image6.emf"/><Relationship Id="rId4" Type="http://schemas.openxmlformats.org/officeDocument/2006/relationships/oleObject" Target="../embeddings/oleObject88.bin"/></Relationships>
</file>

<file path=xl/worksheets/_rels/sheet96.xml.rels><?xml version="1.0" encoding="UTF-8" standalone="yes"?>
<Relationships xmlns="http://schemas.openxmlformats.org/package/2006/relationships"><Relationship Id="rId3" Type="http://schemas.openxmlformats.org/officeDocument/2006/relationships/vmlDrawing" Target="../drawings/vmlDrawing89.vml"/><Relationship Id="rId2" Type="http://schemas.openxmlformats.org/officeDocument/2006/relationships/drawing" Target="../drawings/drawing96.xml"/><Relationship Id="rId1" Type="http://schemas.openxmlformats.org/officeDocument/2006/relationships/printerSettings" Target="../printerSettings/printerSettings94.bin"/><Relationship Id="rId5" Type="http://schemas.openxmlformats.org/officeDocument/2006/relationships/image" Target="../media/image6.emf"/><Relationship Id="rId4" Type="http://schemas.openxmlformats.org/officeDocument/2006/relationships/oleObject" Target="../embeddings/oleObject89.bin"/></Relationships>
</file>

<file path=xl/worksheets/_rels/sheet97.xml.rels><?xml version="1.0" encoding="UTF-8" standalone="yes"?>
<Relationships xmlns="http://schemas.openxmlformats.org/package/2006/relationships"><Relationship Id="rId3" Type="http://schemas.openxmlformats.org/officeDocument/2006/relationships/vmlDrawing" Target="../drawings/vmlDrawing90.vml"/><Relationship Id="rId2" Type="http://schemas.openxmlformats.org/officeDocument/2006/relationships/drawing" Target="../drawings/drawing97.xml"/><Relationship Id="rId1" Type="http://schemas.openxmlformats.org/officeDocument/2006/relationships/printerSettings" Target="../printerSettings/printerSettings95.bin"/><Relationship Id="rId5" Type="http://schemas.openxmlformats.org/officeDocument/2006/relationships/image" Target="../media/image6.emf"/><Relationship Id="rId4" Type="http://schemas.openxmlformats.org/officeDocument/2006/relationships/oleObject" Target="../embeddings/oleObject90.bin"/></Relationships>
</file>

<file path=xl/worksheets/_rels/sheet98.xml.rels><?xml version="1.0" encoding="UTF-8" standalone="yes"?>
<Relationships xmlns="http://schemas.openxmlformats.org/package/2006/relationships"><Relationship Id="rId3" Type="http://schemas.openxmlformats.org/officeDocument/2006/relationships/vmlDrawing" Target="../drawings/vmlDrawing91.vml"/><Relationship Id="rId2" Type="http://schemas.openxmlformats.org/officeDocument/2006/relationships/drawing" Target="../drawings/drawing98.xml"/><Relationship Id="rId1" Type="http://schemas.openxmlformats.org/officeDocument/2006/relationships/printerSettings" Target="../printerSettings/printerSettings96.bin"/><Relationship Id="rId5" Type="http://schemas.openxmlformats.org/officeDocument/2006/relationships/image" Target="../media/image6.emf"/><Relationship Id="rId4" Type="http://schemas.openxmlformats.org/officeDocument/2006/relationships/oleObject" Target="../embeddings/oleObject91.bin"/></Relationships>
</file>

<file path=xl/worksheets/_rels/sheet99.xml.rels><?xml version="1.0" encoding="UTF-8" standalone="yes"?>
<Relationships xmlns="http://schemas.openxmlformats.org/package/2006/relationships"><Relationship Id="rId3" Type="http://schemas.openxmlformats.org/officeDocument/2006/relationships/vmlDrawing" Target="../drawings/vmlDrawing92.vml"/><Relationship Id="rId2" Type="http://schemas.openxmlformats.org/officeDocument/2006/relationships/drawing" Target="../drawings/drawing99.xml"/><Relationship Id="rId1" Type="http://schemas.openxmlformats.org/officeDocument/2006/relationships/printerSettings" Target="../printerSettings/printerSettings97.bin"/><Relationship Id="rId5" Type="http://schemas.openxmlformats.org/officeDocument/2006/relationships/image" Target="../media/image6.emf"/><Relationship Id="rId4" Type="http://schemas.openxmlformats.org/officeDocument/2006/relationships/oleObject" Target="../embeddings/oleObject92.bin"/></Relationships>
</file>

<file path=xl/worksheets/_rels/sheet100.xml.rels><?xml version="1.0" encoding="UTF-8" standalone="yes"?>
<Relationships xmlns="http://schemas.openxmlformats.org/package/2006/relationships"><Relationship Id="rId3" Type="http://schemas.openxmlformats.org/officeDocument/2006/relationships/vmlDrawing" Target="../drawings/vmlDrawing93.vml"/><Relationship Id="rId2" Type="http://schemas.openxmlformats.org/officeDocument/2006/relationships/drawing" Target="../drawings/drawing100.xml"/><Relationship Id="rId1" Type="http://schemas.openxmlformats.org/officeDocument/2006/relationships/printerSettings" Target="../printerSettings/printerSettings98.bin"/><Relationship Id="rId5" Type="http://schemas.openxmlformats.org/officeDocument/2006/relationships/image" Target="../media/image6.emf"/><Relationship Id="rId4" Type="http://schemas.openxmlformats.org/officeDocument/2006/relationships/oleObject" Target="../embeddings/oleObject93.bin"/></Relationships>
</file>

<file path=xl/worksheets/_rels/sheet101.xml.rels><?xml version="1.0" encoding="UTF-8" standalone="yes"?>
<Relationships xmlns="http://schemas.openxmlformats.org/package/2006/relationships"><Relationship Id="rId3" Type="http://schemas.openxmlformats.org/officeDocument/2006/relationships/vmlDrawing" Target="../drawings/vmlDrawing94.vml"/><Relationship Id="rId2" Type="http://schemas.openxmlformats.org/officeDocument/2006/relationships/drawing" Target="../drawings/drawing101.xml"/><Relationship Id="rId1" Type="http://schemas.openxmlformats.org/officeDocument/2006/relationships/printerSettings" Target="../printerSettings/printerSettings99.bin"/><Relationship Id="rId5" Type="http://schemas.openxmlformats.org/officeDocument/2006/relationships/image" Target="../media/image6.emf"/><Relationship Id="rId4" Type="http://schemas.openxmlformats.org/officeDocument/2006/relationships/oleObject" Target="../embeddings/oleObject94.bin"/></Relationships>
</file>

<file path=xl/worksheets/_rels/sheet102.xml.rels><?xml version="1.0" encoding="UTF-8" standalone="yes"?>
<Relationships xmlns="http://schemas.openxmlformats.org/package/2006/relationships"><Relationship Id="rId3" Type="http://schemas.openxmlformats.org/officeDocument/2006/relationships/vmlDrawing" Target="../drawings/vmlDrawing95.vml"/><Relationship Id="rId2" Type="http://schemas.openxmlformats.org/officeDocument/2006/relationships/drawing" Target="../drawings/drawing102.xml"/><Relationship Id="rId1" Type="http://schemas.openxmlformats.org/officeDocument/2006/relationships/printerSettings" Target="../printerSettings/printerSettings100.bin"/><Relationship Id="rId5" Type="http://schemas.openxmlformats.org/officeDocument/2006/relationships/image" Target="../media/image6.emf"/><Relationship Id="rId4" Type="http://schemas.openxmlformats.org/officeDocument/2006/relationships/oleObject" Target="../embeddings/oleObject95.bin"/></Relationships>
</file>

<file path=xl/worksheets/_rels/sheet103.xml.rels><?xml version="1.0" encoding="UTF-8" standalone="yes"?>
<Relationships xmlns="http://schemas.openxmlformats.org/package/2006/relationships"><Relationship Id="rId3" Type="http://schemas.openxmlformats.org/officeDocument/2006/relationships/vmlDrawing" Target="../drawings/vmlDrawing96.vml"/><Relationship Id="rId2" Type="http://schemas.openxmlformats.org/officeDocument/2006/relationships/drawing" Target="../drawings/drawing103.xml"/><Relationship Id="rId1" Type="http://schemas.openxmlformats.org/officeDocument/2006/relationships/printerSettings" Target="../printerSettings/printerSettings101.bin"/><Relationship Id="rId5" Type="http://schemas.openxmlformats.org/officeDocument/2006/relationships/image" Target="../media/image6.emf"/><Relationship Id="rId4" Type="http://schemas.openxmlformats.org/officeDocument/2006/relationships/oleObject" Target="../embeddings/oleObject96.bin"/></Relationships>
</file>

<file path=xl/worksheets/_rels/sheet104.xml.rels><?xml version="1.0" encoding="UTF-8" standalone="yes"?>
<Relationships xmlns="http://schemas.openxmlformats.org/package/2006/relationships"><Relationship Id="rId3" Type="http://schemas.openxmlformats.org/officeDocument/2006/relationships/vmlDrawing" Target="../drawings/vmlDrawing97.vml"/><Relationship Id="rId2" Type="http://schemas.openxmlformats.org/officeDocument/2006/relationships/drawing" Target="../drawings/drawing104.xml"/><Relationship Id="rId1" Type="http://schemas.openxmlformats.org/officeDocument/2006/relationships/printerSettings" Target="../printerSettings/printerSettings102.bin"/><Relationship Id="rId5" Type="http://schemas.openxmlformats.org/officeDocument/2006/relationships/image" Target="../media/image6.emf"/><Relationship Id="rId4" Type="http://schemas.openxmlformats.org/officeDocument/2006/relationships/oleObject" Target="../embeddings/oleObject97.bin"/></Relationships>
</file>

<file path=xl/worksheets/_rels/sheet105.xml.rels><?xml version="1.0" encoding="UTF-8" standalone="yes"?>
<Relationships xmlns="http://schemas.openxmlformats.org/package/2006/relationships"><Relationship Id="rId3" Type="http://schemas.openxmlformats.org/officeDocument/2006/relationships/vmlDrawing" Target="../drawings/vmlDrawing98.vml"/><Relationship Id="rId2" Type="http://schemas.openxmlformats.org/officeDocument/2006/relationships/drawing" Target="../drawings/drawing105.xml"/><Relationship Id="rId1" Type="http://schemas.openxmlformats.org/officeDocument/2006/relationships/printerSettings" Target="../printerSettings/printerSettings103.bin"/><Relationship Id="rId5" Type="http://schemas.openxmlformats.org/officeDocument/2006/relationships/image" Target="../media/image6.emf"/><Relationship Id="rId4" Type="http://schemas.openxmlformats.org/officeDocument/2006/relationships/oleObject" Target="../embeddings/oleObject98.bin"/></Relationships>
</file>

<file path=xl/worksheets/_rels/sheet106.xml.rels><?xml version="1.0" encoding="UTF-8" standalone="yes"?>
<Relationships xmlns="http://schemas.openxmlformats.org/package/2006/relationships"><Relationship Id="rId3" Type="http://schemas.openxmlformats.org/officeDocument/2006/relationships/vmlDrawing" Target="../drawings/vmlDrawing99.vml"/><Relationship Id="rId2" Type="http://schemas.openxmlformats.org/officeDocument/2006/relationships/drawing" Target="../drawings/drawing106.xml"/><Relationship Id="rId1" Type="http://schemas.openxmlformats.org/officeDocument/2006/relationships/printerSettings" Target="../printerSettings/printerSettings104.bin"/><Relationship Id="rId5" Type="http://schemas.openxmlformats.org/officeDocument/2006/relationships/image" Target="../media/image6.emf"/><Relationship Id="rId4" Type="http://schemas.openxmlformats.org/officeDocument/2006/relationships/oleObject" Target="../embeddings/oleObject99.bin"/></Relationships>
</file>

<file path=xl/worksheets/_rels/sheet107.xml.rels><?xml version="1.0" encoding="UTF-8" standalone="yes"?>
<Relationships xmlns="http://schemas.openxmlformats.org/package/2006/relationships"><Relationship Id="rId3" Type="http://schemas.openxmlformats.org/officeDocument/2006/relationships/vmlDrawing" Target="../drawings/vmlDrawing100.vml"/><Relationship Id="rId2" Type="http://schemas.openxmlformats.org/officeDocument/2006/relationships/drawing" Target="../drawings/drawing107.xml"/><Relationship Id="rId1" Type="http://schemas.openxmlformats.org/officeDocument/2006/relationships/printerSettings" Target="../printerSettings/printerSettings105.bin"/><Relationship Id="rId5" Type="http://schemas.openxmlformats.org/officeDocument/2006/relationships/image" Target="../media/image6.emf"/><Relationship Id="rId4" Type="http://schemas.openxmlformats.org/officeDocument/2006/relationships/oleObject" Target="../embeddings/oleObject100.bin"/></Relationships>
</file>

<file path=xl/worksheets/_rels/sheet108.xml.rels><?xml version="1.0" encoding="UTF-8" standalone="yes"?>
<Relationships xmlns="http://schemas.openxmlformats.org/package/2006/relationships"><Relationship Id="rId3" Type="http://schemas.openxmlformats.org/officeDocument/2006/relationships/vmlDrawing" Target="../drawings/vmlDrawing101.vml"/><Relationship Id="rId2" Type="http://schemas.openxmlformats.org/officeDocument/2006/relationships/drawing" Target="../drawings/drawing108.xml"/><Relationship Id="rId1" Type="http://schemas.openxmlformats.org/officeDocument/2006/relationships/printerSettings" Target="../printerSettings/printerSettings106.bin"/><Relationship Id="rId5" Type="http://schemas.openxmlformats.org/officeDocument/2006/relationships/image" Target="../media/image6.emf"/><Relationship Id="rId4" Type="http://schemas.openxmlformats.org/officeDocument/2006/relationships/oleObject" Target="../embeddings/oleObject101.bin"/></Relationships>
</file>

<file path=xl/worksheets/_rels/sheet109.xml.rels><?xml version="1.0" encoding="UTF-8" standalone="yes"?>
<Relationships xmlns="http://schemas.openxmlformats.org/package/2006/relationships"><Relationship Id="rId3" Type="http://schemas.openxmlformats.org/officeDocument/2006/relationships/vmlDrawing" Target="../drawings/vmlDrawing102.vml"/><Relationship Id="rId2" Type="http://schemas.openxmlformats.org/officeDocument/2006/relationships/drawing" Target="../drawings/drawing109.xml"/><Relationship Id="rId1" Type="http://schemas.openxmlformats.org/officeDocument/2006/relationships/printerSettings" Target="../printerSettings/printerSettings107.bin"/><Relationship Id="rId5" Type="http://schemas.openxmlformats.org/officeDocument/2006/relationships/image" Target="../media/image6.emf"/><Relationship Id="rId4" Type="http://schemas.openxmlformats.org/officeDocument/2006/relationships/oleObject" Target="../embeddings/oleObject102.bin"/></Relationships>
</file>

<file path=xl/worksheets/_rels/sheet110.xml.rels><?xml version="1.0" encoding="UTF-8" standalone="yes"?>
<Relationships xmlns="http://schemas.openxmlformats.org/package/2006/relationships"><Relationship Id="rId3" Type="http://schemas.openxmlformats.org/officeDocument/2006/relationships/vmlDrawing" Target="../drawings/vmlDrawing103.vml"/><Relationship Id="rId2" Type="http://schemas.openxmlformats.org/officeDocument/2006/relationships/drawing" Target="../drawings/drawing110.xml"/><Relationship Id="rId1" Type="http://schemas.openxmlformats.org/officeDocument/2006/relationships/printerSettings" Target="../printerSettings/printerSettings108.bin"/><Relationship Id="rId5" Type="http://schemas.openxmlformats.org/officeDocument/2006/relationships/image" Target="../media/image6.emf"/><Relationship Id="rId4" Type="http://schemas.openxmlformats.org/officeDocument/2006/relationships/oleObject" Target="../embeddings/oleObject103.bin"/></Relationships>
</file>

<file path=xl/worksheets/_rels/sheet111.xml.rels><?xml version="1.0" encoding="UTF-8" standalone="yes"?>
<Relationships xmlns="http://schemas.openxmlformats.org/package/2006/relationships"><Relationship Id="rId3" Type="http://schemas.openxmlformats.org/officeDocument/2006/relationships/vmlDrawing" Target="../drawings/vmlDrawing104.vml"/><Relationship Id="rId2" Type="http://schemas.openxmlformats.org/officeDocument/2006/relationships/drawing" Target="../drawings/drawing111.xml"/><Relationship Id="rId1" Type="http://schemas.openxmlformats.org/officeDocument/2006/relationships/printerSettings" Target="../printerSettings/printerSettings109.bin"/><Relationship Id="rId5" Type="http://schemas.openxmlformats.org/officeDocument/2006/relationships/image" Target="../media/image6.emf"/><Relationship Id="rId4" Type="http://schemas.openxmlformats.org/officeDocument/2006/relationships/oleObject" Target="../embeddings/oleObject104.bin"/></Relationships>
</file>

<file path=xl/worksheets/_rels/sheet112.xml.rels><?xml version="1.0" encoding="UTF-8" standalone="yes"?>
<Relationships xmlns="http://schemas.openxmlformats.org/package/2006/relationships"><Relationship Id="rId3" Type="http://schemas.openxmlformats.org/officeDocument/2006/relationships/vmlDrawing" Target="../drawings/vmlDrawing105.vml"/><Relationship Id="rId2" Type="http://schemas.openxmlformats.org/officeDocument/2006/relationships/drawing" Target="../drawings/drawing112.xml"/><Relationship Id="rId1" Type="http://schemas.openxmlformats.org/officeDocument/2006/relationships/printerSettings" Target="../printerSettings/printerSettings110.bin"/><Relationship Id="rId5" Type="http://schemas.openxmlformats.org/officeDocument/2006/relationships/image" Target="../media/image6.emf"/><Relationship Id="rId4" Type="http://schemas.openxmlformats.org/officeDocument/2006/relationships/oleObject" Target="../embeddings/oleObject105.bin"/></Relationships>
</file>

<file path=xl/worksheets/_rels/sheet113.xml.rels><?xml version="1.0" encoding="UTF-8" standalone="yes"?>
<Relationships xmlns="http://schemas.openxmlformats.org/package/2006/relationships"><Relationship Id="rId3" Type="http://schemas.openxmlformats.org/officeDocument/2006/relationships/vmlDrawing" Target="../drawings/vmlDrawing106.vml"/><Relationship Id="rId2" Type="http://schemas.openxmlformats.org/officeDocument/2006/relationships/drawing" Target="../drawings/drawing113.xml"/><Relationship Id="rId1" Type="http://schemas.openxmlformats.org/officeDocument/2006/relationships/printerSettings" Target="../printerSettings/printerSettings111.bin"/><Relationship Id="rId5" Type="http://schemas.openxmlformats.org/officeDocument/2006/relationships/image" Target="../media/image6.emf"/><Relationship Id="rId4" Type="http://schemas.openxmlformats.org/officeDocument/2006/relationships/oleObject" Target="../embeddings/oleObject106.bin"/></Relationships>
</file>

<file path=xl/worksheets/_rels/sheet114.xml.rels><?xml version="1.0" encoding="UTF-8" standalone="yes"?>
<Relationships xmlns="http://schemas.openxmlformats.org/package/2006/relationships"><Relationship Id="rId3" Type="http://schemas.openxmlformats.org/officeDocument/2006/relationships/vmlDrawing" Target="../drawings/vmlDrawing107.vml"/><Relationship Id="rId2" Type="http://schemas.openxmlformats.org/officeDocument/2006/relationships/drawing" Target="../drawings/drawing114.xml"/><Relationship Id="rId1" Type="http://schemas.openxmlformats.org/officeDocument/2006/relationships/printerSettings" Target="../printerSettings/printerSettings112.bin"/><Relationship Id="rId5" Type="http://schemas.openxmlformats.org/officeDocument/2006/relationships/image" Target="../media/image6.emf"/><Relationship Id="rId4" Type="http://schemas.openxmlformats.org/officeDocument/2006/relationships/oleObject" Target="../embeddings/oleObject107.bin"/></Relationships>
</file>

<file path=xl/worksheets/_rels/sheet115.xml.rels><?xml version="1.0" encoding="UTF-8" standalone="yes"?>
<Relationships xmlns="http://schemas.openxmlformats.org/package/2006/relationships"><Relationship Id="rId3" Type="http://schemas.openxmlformats.org/officeDocument/2006/relationships/vmlDrawing" Target="../drawings/vmlDrawing108.vml"/><Relationship Id="rId2" Type="http://schemas.openxmlformats.org/officeDocument/2006/relationships/drawing" Target="../drawings/drawing115.xml"/><Relationship Id="rId1" Type="http://schemas.openxmlformats.org/officeDocument/2006/relationships/printerSettings" Target="../printerSettings/printerSettings113.bin"/><Relationship Id="rId5" Type="http://schemas.openxmlformats.org/officeDocument/2006/relationships/image" Target="../media/image6.emf"/><Relationship Id="rId4" Type="http://schemas.openxmlformats.org/officeDocument/2006/relationships/oleObject" Target="../embeddings/oleObject108.bin"/></Relationships>
</file>

<file path=xl/worksheets/_rels/sheet116.xml.rels><?xml version="1.0" encoding="UTF-8" standalone="yes"?>
<Relationships xmlns="http://schemas.openxmlformats.org/package/2006/relationships"><Relationship Id="rId3" Type="http://schemas.openxmlformats.org/officeDocument/2006/relationships/vmlDrawing" Target="../drawings/vmlDrawing109.vml"/><Relationship Id="rId2" Type="http://schemas.openxmlformats.org/officeDocument/2006/relationships/drawing" Target="../drawings/drawing116.xml"/><Relationship Id="rId1" Type="http://schemas.openxmlformats.org/officeDocument/2006/relationships/printerSettings" Target="../printerSettings/printerSettings114.bin"/><Relationship Id="rId5" Type="http://schemas.openxmlformats.org/officeDocument/2006/relationships/image" Target="../media/image6.emf"/><Relationship Id="rId4" Type="http://schemas.openxmlformats.org/officeDocument/2006/relationships/oleObject" Target="../embeddings/oleObject109.bin"/></Relationships>
</file>

<file path=xl/worksheets/_rels/sheet117.xml.rels><?xml version="1.0" encoding="UTF-8" standalone="yes"?>
<Relationships xmlns="http://schemas.openxmlformats.org/package/2006/relationships"><Relationship Id="rId3" Type="http://schemas.openxmlformats.org/officeDocument/2006/relationships/vmlDrawing" Target="../drawings/vmlDrawing110.vml"/><Relationship Id="rId2" Type="http://schemas.openxmlformats.org/officeDocument/2006/relationships/drawing" Target="../drawings/drawing117.xml"/><Relationship Id="rId1" Type="http://schemas.openxmlformats.org/officeDocument/2006/relationships/printerSettings" Target="../printerSettings/printerSettings115.bin"/><Relationship Id="rId5" Type="http://schemas.openxmlformats.org/officeDocument/2006/relationships/image" Target="../media/image6.emf"/><Relationship Id="rId4" Type="http://schemas.openxmlformats.org/officeDocument/2006/relationships/oleObject" Target="../embeddings/oleObject110.bin"/></Relationships>
</file>

<file path=xl/worksheets/_rels/sheet118.xml.rels><?xml version="1.0" encoding="UTF-8" standalone="yes"?>
<Relationships xmlns="http://schemas.openxmlformats.org/package/2006/relationships"><Relationship Id="rId3" Type="http://schemas.openxmlformats.org/officeDocument/2006/relationships/vmlDrawing" Target="../drawings/vmlDrawing111.vml"/><Relationship Id="rId2" Type="http://schemas.openxmlformats.org/officeDocument/2006/relationships/drawing" Target="../drawings/drawing118.xml"/><Relationship Id="rId1" Type="http://schemas.openxmlformats.org/officeDocument/2006/relationships/printerSettings" Target="../printerSettings/printerSettings116.bin"/><Relationship Id="rId5" Type="http://schemas.openxmlformats.org/officeDocument/2006/relationships/image" Target="../media/image6.emf"/><Relationship Id="rId4" Type="http://schemas.openxmlformats.org/officeDocument/2006/relationships/oleObject" Target="../embeddings/oleObject111.bin"/></Relationships>
</file>

<file path=xl/worksheets/_rels/sheet119.xml.rels><?xml version="1.0" encoding="UTF-8" standalone="yes"?>
<Relationships xmlns="http://schemas.openxmlformats.org/package/2006/relationships"><Relationship Id="rId3" Type="http://schemas.openxmlformats.org/officeDocument/2006/relationships/vmlDrawing" Target="../drawings/vmlDrawing112.vml"/><Relationship Id="rId2" Type="http://schemas.openxmlformats.org/officeDocument/2006/relationships/drawing" Target="../drawings/drawing119.xml"/><Relationship Id="rId1" Type="http://schemas.openxmlformats.org/officeDocument/2006/relationships/printerSettings" Target="../printerSettings/printerSettings117.bin"/><Relationship Id="rId5" Type="http://schemas.openxmlformats.org/officeDocument/2006/relationships/image" Target="../media/image6.emf"/><Relationship Id="rId4" Type="http://schemas.openxmlformats.org/officeDocument/2006/relationships/oleObject" Target="../embeddings/oleObject112.bin"/></Relationships>
</file>

<file path=xl/worksheets/_rels/sheet120.xml.rels><?xml version="1.0" encoding="UTF-8" standalone="yes"?>
<Relationships xmlns="http://schemas.openxmlformats.org/package/2006/relationships"><Relationship Id="rId3" Type="http://schemas.openxmlformats.org/officeDocument/2006/relationships/vmlDrawing" Target="../drawings/vmlDrawing113.vml"/><Relationship Id="rId2" Type="http://schemas.openxmlformats.org/officeDocument/2006/relationships/drawing" Target="../drawings/drawing120.xml"/><Relationship Id="rId1" Type="http://schemas.openxmlformats.org/officeDocument/2006/relationships/printerSettings" Target="../printerSettings/printerSettings118.bin"/><Relationship Id="rId5" Type="http://schemas.openxmlformats.org/officeDocument/2006/relationships/image" Target="../media/image6.emf"/><Relationship Id="rId4" Type="http://schemas.openxmlformats.org/officeDocument/2006/relationships/oleObject" Target="../embeddings/oleObject113.bin"/></Relationships>
</file>

<file path=xl/worksheets/_rels/sheet121.xml.rels><?xml version="1.0" encoding="UTF-8" standalone="yes"?>
<Relationships xmlns="http://schemas.openxmlformats.org/package/2006/relationships"><Relationship Id="rId3" Type="http://schemas.openxmlformats.org/officeDocument/2006/relationships/vmlDrawing" Target="../drawings/vmlDrawing114.vml"/><Relationship Id="rId2" Type="http://schemas.openxmlformats.org/officeDocument/2006/relationships/drawing" Target="../drawings/drawing121.xml"/><Relationship Id="rId1" Type="http://schemas.openxmlformats.org/officeDocument/2006/relationships/printerSettings" Target="../printerSettings/printerSettings119.bin"/><Relationship Id="rId5" Type="http://schemas.openxmlformats.org/officeDocument/2006/relationships/image" Target="../media/image6.emf"/><Relationship Id="rId4" Type="http://schemas.openxmlformats.org/officeDocument/2006/relationships/oleObject" Target="../embeddings/oleObject114.bin"/></Relationships>
</file>

<file path=xl/worksheets/_rels/sheet122.xml.rels><?xml version="1.0" encoding="UTF-8" standalone="yes"?>
<Relationships xmlns="http://schemas.openxmlformats.org/package/2006/relationships"><Relationship Id="rId3" Type="http://schemas.openxmlformats.org/officeDocument/2006/relationships/vmlDrawing" Target="../drawings/vmlDrawing115.vml"/><Relationship Id="rId2" Type="http://schemas.openxmlformats.org/officeDocument/2006/relationships/drawing" Target="../drawings/drawing122.xml"/><Relationship Id="rId1" Type="http://schemas.openxmlformats.org/officeDocument/2006/relationships/printerSettings" Target="../printerSettings/printerSettings120.bin"/><Relationship Id="rId5" Type="http://schemas.openxmlformats.org/officeDocument/2006/relationships/image" Target="../media/image6.emf"/><Relationship Id="rId4" Type="http://schemas.openxmlformats.org/officeDocument/2006/relationships/oleObject" Target="../embeddings/oleObject115.bin"/></Relationships>
</file>

<file path=xl/worksheets/_rels/sheet123.xml.rels><?xml version="1.0" encoding="UTF-8" standalone="yes"?>
<Relationships xmlns="http://schemas.openxmlformats.org/package/2006/relationships"><Relationship Id="rId3" Type="http://schemas.openxmlformats.org/officeDocument/2006/relationships/vmlDrawing" Target="../drawings/vmlDrawing116.vml"/><Relationship Id="rId2" Type="http://schemas.openxmlformats.org/officeDocument/2006/relationships/drawing" Target="../drawings/drawing123.xml"/><Relationship Id="rId1" Type="http://schemas.openxmlformats.org/officeDocument/2006/relationships/printerSettings" Target="../printerSettings/printerSettings121.bin"/><Relationship Id="rId5" Type="http://schemas.openxmlformats.org/officeDocument/2006/relationships/image" Target="../media/image6.emf"/><Relationship Id="rId4" Type="http://schemas.openxmlformats.org/officeDocument/2006/relationships/oleObject" Target="../embeddings/oleObject116.bin"/></Relationships>
</file>

<file path=xl/worksheets/_rels/sheet124.xml.rels><?xml version="1.0" encoding="UTF-8" standalone="yes"?>
<Relationships xmlns="http://schemas.openxmlformats.org/package/2006/relationships"><Relationship Id="rId3" Type="http://schemas.openxmlformats.org/officeDocument/2006/relationships/vmlDrawing" Target="../drawings/vmlDrawing117.vml"/><Relationship Id="rId2" Type="http://schemas.openxmlformats.org/officeDocument/2006/relationships/drawing" Target="../drawings/drawing124.xml"/><Relationship Id="rId1" Type="http://schemas.openxmlformats.org/officeDocument/2006/relationships/printerSettings" Target="../printerSettings/printerSettings122.bin"/><Relationship Id="rId5" Type="http://schemas.openxmlformats.org/officeDocument/2006/relationships/image" Target="../media/image6.emf"/><Relationship Id="rId4" Type="http://schemas.openxmlformats.org/officeDocument/2006/relationships/oleObject" Target="../embeddings/oleObject117.bin"/></Relationships>
</file>

<file path=xl/worksheets/_rels/sheet125.xml.rels><?xml version="1.0" encoding="UTF-8" standalone="yes"?>
<Relationships xmlns="http://schemas.openxmlformats.org/package/2006/relationships"><Relationship Id="rId3" Type="http://schemas.openxmlformats.org/officeDocument/2006/relationships/vmlDrawing" Target="../drawings/vmlDrawing118.vml"/><Relationship Id="rId2" Type="http://schemas.openxmlformats.org/officeDocument/2006/relationships/drawing" Target="../drawings/drawing125.xml"/><Relationship Id="rId1" Type="http://schemas.openxmlformats.org/officeDocument/2006/relationships/printerSettings" Target="../printerSettings/printerSettings123.bin"/><Relationship Id="rId5" Type="http://schemas.openxmlformats.org/officeDocument/2006/relationships/image" Target="../media/image6.emf"/><Relationship Id="rId4" Type="http://schemas.openxmlformats.org/officeDocument/2006/relationships/oleObject" Target="../embeddings/oleObject118.bin"/></Relationships>
</file>

<file path=xl/worksheets/_rels/sheet126.xml.rels><?xml version="1.0" encoding="UTF-8" standalone="yes"?>
<Relationships xmlns="http://schemas.openxmlformats.org/package/2006/relationships"><Relationship Id="rId3" Type="http://schemas.openxmlformats.org/officeDocument/2006/relationships/vmlDrawing" Target="../drawings/vmlDrawing119.vml"/><Relationship Id="rId2" Type="http://schemas.openxmlformats.org/officeDocument/2006/relationships/drawing" Target="../drawings/drawing126.xml"/><Relationship Id="rId1" Type="http://schemas.openxmlformats.org/officeDocument/2006/relationships/printerSettings" Target="../printerSettings/printerSettings124.bin"/><Relationship Id="rId5" Type="http://schemas.openxmlformats.org/officeDocument/2006/relationships/image" Target="../media/image6.emf"/><Relationship Id="rId4" Type="http://schemas.openxmlformats.org/officeDocument/2006/relationships/oleObject" Target="../embeddings/oleObject119.bin"/></Relationships>
</file>

<file path=xl/worksheets/_rels/sheet127.xml.rels><?xml version="1.0" encoding="UTF-8" standalone="yes"?>
<Relationships xmlns="http://schemas.openxmlformats.org/package/2006/relationships"><Relationship Id="rId3" Type="http://schemas.openxmlformats.org/officeDocument/2006/relationships/vmlDrawing" Target="../drawings/vmlDrawing120.vml"/><Relationship Id="rId2" Type="http://schemas.openxmlformats.org/officeDocument/2006/relationships/drawing" Target="../drawings/drawing127.xml"/><Relationship Id="rId1" Type="http://schemas.openxmlformats.org/officeDocument/2006/relationships/printerSettings" Target="../printerSettings/printerSettings125.bin"/><Relationship Id="rId5" Type="http://schemas.openxmlformats.org/officeDocument/2006/relationships/image" Target="../media/image6.emf"/><Relationship Id="rId4" Type="http://schemas.openxmlformats.org/officeDocument/2006/relationships/oleObject" Target="../embeddings/oleObject120.bin"/></Relationships>
</file>

<file path=xl/worksheets/_rels/sheet128.xml.rels><?xml version="1.0" encoding="UTF-8" standalone="yes"?>
<Relationships xmlns="http://schemas.openxmlformats.org/package/2006/relationships"><Relationship Id="rId3" Type="http://schemas.openxmlformats.org/officeDocument/2006/relationships/vmlDrawing" Target="../drawings/vmlDrawing121.vml"/><Relationship Id="rId2" Type="http://schemas.openxmlformats.org/officeDocument/2006/relationships/drawing" Target="../drawings/drawing128.xml"/><Relationship Id="rId1" Type="http://schemas.openxmlformats.org/officeDocument/2006/relationships/printerSettings" Target="../printerSettings/printerSettings126.bin"/><Relationship Id="rId5" Type="http://schemas.openxmlformats.org/officeDocument/2006/relationships/image" Target="../media/image6.emf"/><Relationship Id="rId4" Type="http://schemas.openxmlformats.org/officeDocument/2006/relationships/oleObject" Target="../embeddings/oleObject121.bin"/></Relationships>
</file>

<file path=xl/worksheets/_rels/sheet129.xml.rels><?xml version="1.0" encoding="UTF-8" standalone="yes"?>
<Relationships xmlns="http://schemas.openxmlformats.org/package/2006/relationships"><Relationship Id="rId3" Type="http://schemas.openxmlformats.org/officeDocument/2006/relationships/vmlDrawing" Target="../drawings/vmlDrawing122.vml"/><Relationship Id="rId2" Type="http://schemas.openxmlformats.org/officeDocument/2006/relationships/drawing" Target="../drawings/drawing129.xml"/><Relationship Id="rId1" Type="http://schemas.openxmlformats.org/officeDocument/2006/relationships/printerSettings" Target="../printerSettings/printerSettings127.bin"/><Relationship Id="rId5" Type="http://schemas.openxmlformats.org/officeDocument/2006/relationships/image" Target="../media/image6.emf"/><Relationship Id="rId4" Type="http://schemas.openxmlformats.org/officeDocument/2006/relationships/oleObject" Target="../embeddings/oleObject122.bin"/></Relationships>
</file>

<file path=xl/worksheets/_rels/sheet130.xml.rels><?xml version="1.0" encoding="UTF-8" standalone="yes"?>
<Relationships xmlns="http://schemas.openxmlformats.org/package/2006/relationships"><Relationship Id="rId3" Type="http://schemas.openxmlformats.org/officeDocument/2006/relationships/vmlDrawing" Target="../drawings/vmlDrawing123.vml"/><Relationship Id="rId2" Type="http://schemas.openxmlformats.org/officeDocument/2006/relationships/drawing" Target="../drawings/drawing130.xml"/><Relationship Id="rId1" Type="http://schemas.openxmlformats.org/officeDocument/2006/relationships/printerSettings" Target="../printerSettings/printerSettings128.bin"/><Relationship Id="rId5" Type="http://schemas.openxmlformats.org/officeDocument/2006/relationships/image" Target="../media/image6.emf"/><Relationship Id="rId4" Type="http://schemas.openxmlformats.org/officeDocument/2006/relationships/oleObject" Target="../embeddings/oleObject123.bin"/></Relationships>
</file>

<file path=xl/worksheets/_rels/sheet131.xml.rels><?xml version="1.0" encoding="UTF-8" standalone="yes"?>
<Relationships xmlns="http://schemas.openxmlformats.org/package/2006/relationships"><Relationship Id="rId3" Type="http://schemas.openxmlformats.org/officeDocument/2006/relationships/vmlDrawing" Target="../drawings/vmlDrawing124.vml"/><Relationship Id="rId2" Type="http://schemas.openxmlformats.org/officeDocument/2006/relationships/drawing" Target="../drawings/drawing131.xml"/><Relationship Id="rId1" Type="http://schemas.openxmlformats.org/officeDocument/2006/relationships/printerSettings" Target="../printerSettings/printerSettings129.bin"/><Relationship Id="rId5" Type="http://schemas.openxmlformats.org/officeDocument/2006/relationships/image" Target="../media/image6.emf"/><Relationship Id="rId4" Type="http://schemas.openxmlformats.org/officeDocument/2006/relationships/oleObject" Target="../embeddings/oleObject124.bin"/></Relationships>
</file>

<file path=xl/worksheets/_rels/sheet132.xml.rels><?xml version="1.0" encoding="UTF-8" standalone="yes"?>
<Relationships xmlns="http://schemas.openxmlformats.org/package/2006/relationships"><Relationship Id="rId3" Type="http://schemas.openxmlformats.org/officeDocument/2006/relationships/vmlDrawing" Target="../drawings/vmlDrawing125.vml"/><Relationship Id="rId2" Type="http://schemas.openxmlformats.org/officeDocument/2006/relationships/drawing" Target="../drawings/drawing132.xml"/><Relationship Id="rId1" Type="http://schemas.openxmlformats.org/officeDocument/2006/relationships/printerSettings" Target="../printerSettings/printerSettings130.bin"/><Relationship Id="rId5" Type="http://schemas.openxmlformats.org/officeDocument/2006/relationships/image" Target="../media/image6.emf"/><Relationship Id="rId4" Type="http://schemas.openxmlformats.org/officeDocument/2006/relationships/oleObject" Target="../embeddings/oleObject125.bin"/></Relationships>
</file>

<file path=xl/worksheets/_rels/sheet133.xml.rels><?xml version="1.0" encoding="UTF-8" standalone="yes"?>
<Relationships xmlns="http://schemas.openxmlformats.org/package/2006/relationships"><Relationship Id="rId3" Type="http://schemas.openxmlformats.org/officeDocument/2006/relationships/vmlDrawing" Target="../drawings/vmlDrawing126.vml"/><Relationship Id="rId2" Type="http://schemas.openxmlformats.org/officeDocument/2006/relationships/drawing" Target="../drawings/drawing133.xml"/><Relationship Id="rId1" Type="http://schemas.openxmlformats.org/officeDocument/2006/relationships/printerSettings" Target="../printerSettings/printerSettings131.bin"/><Relationship Id="rId5" Type="http://schemas.openxmlformats.org/officeDocument/2006/relationships/image" Target="../media/image6.emf"/><Relationship Id="rId4" Type="http://schemas.openxmlformats.org/officeDocument/2006/relationships/oleObject" Target="../embeddings/oleObject126.bin"/></Relationships>
</file>

<file path=xl/worksheets/_rels/sheet134.xml.rels><?xml version="1.0" encoding="UTF-8" standalone="yes"?>
<Relationships xmlns="http://schemas.openxmlformats.org/package/2006/relationships"><Relationship Id="rId3" Type="http://schemas.openxmlformats.org/officeDocument/2006/relationships/vmlDrawing" Target="../drawings/vmlDrawing127.vml"/><Relationship Id="rId2" Type="http://schemas.openxmlformats.org/officeDocument/2006/relationships/drawing" Target="../drawings/drawing134.xml"/><Relationship Id="rId1" Type="http://schemas.openxmlformats.org/officeDocument/2006/relationships/printerSettings" Target="../printerSettings/printerSettings132.bin"/><Relationship Id="rId5" Type="http://schemas.openxmlformats.org/officeDocument/2006/relationships/image" Target="../media/image6.emf"/><Relationship Id="rId4" Type="http://schemas.openxmlformats.org/officeDocument/2006/relationships/oleObject" Target="../embeddings/oleObject127.bin"/></Relationships>
</file>

<file path=xl/worksheets/_rels/sheet135.xml.rels><?xml version="1.0" encoding="UTF-8" standalone="yes"?>
<Relationships xmlns="http://schemas.openxmlformats.org/package/2006/relationships"><Relationship Id="rId3" Type="http://schemas.openxmlformats.org/officeDocument/2006/relationships/vmlDrawing" Target="../drawings/vmlDrawing128.vml"/><Relationship Id="rId2" Type="http://schemas.openxmlformats.org/officeDocument/2006/relationships/drawing" Target="../drawings/drawing135.xml"/><Relationship Id="rId1" Type="http://schemas.openxmlformats.org/officeDocument/2006/relationships/printerSettings" Target="../printerSettings/printerSettings133.bin"/><Relationship Id="rId5" Type="http://schemas.openxmlformats.org/officeDocument/2006/relationships/image" Target="../media/image6.emf"/><Relationship Id="rId4" Type="http://schemas.openxmlformats.org/officeDocument/2006/relationships/oleObject" Target="../embeddings/oleObject128.bin"/></Relationships>
</file>

<file path=xl/worksheets/_rels/sheet136.xml.rels><?xml version="1.0" encoding="UTF-8" standalone="yes"?>
<Relationships xmlns="http://schemas.openxmlformats.org/package/2006/relationships"><Relationship Id="rId3" Type="http://schemas.openxmlformats.org/officeDocument/2006/relationships/vmlDrawing" Target="../drawings/vmlDrawing129.vml"/><Relationship Id="rId2" Type="http://schemas.openxmlformats.org/officeDocument/2006/relationships/drawing" Target="../drawings/drawing136.xml"/><Relationship Id="rId1" Type="http://schemas.openxmlformats.org/officeDocument/2006/relationships/printerSettings" Target="../printerSettings/printerSettings134.bin"/><Relationship Id="rId5" Type="http://schemas.openxmlformats.org/officeDocument/2006/relationships/image" Target="../media/image6.emf"/><Relationship Id="rId4" Type="http://schemas.openxmlformats.org/officeDocument/2006/relationships/oleObject" Target="../embeddings/oleObject129.bin"/></Relationships>
</file>

<file path=xl/worksheets/_rels/sheet137.xml.rels><?xml version="1.0" encoding="UTF-8" standalone="yes"?>
<Relationships xmlns="http://schemas.openxmlformats.org/package/2006/relationships"><Relationship Id="rId3" Type="http://schemas.openxmlformats.org/officeDocument/2006/relationships/vmlDrawing" Target="../drawings/vmlDrawing130.vml"/><Relationship Id="rId2" Type="http://schemas.openxmlformats.org/officeDocument/2006/relationships/drawing" Target="../drawings/drawing137.xml"/><Relationship Id="rId1" Type="http://schemas.openxmlformats.org/officeDocument/2006/relationships/printerSettings" Target="../printerSettings/printerSettings135.bin"/><Relationship Id="rId5" Type="http://schemas.openxmlformats.org/officeDocument/2006/relationships/image" Target="../media/image6.emf"/><Relationship Id="rId4" Type="http://schemas.openxmlformats.org/officeDocument/2006/relationships/oleObject" Target="../embeddings/oleObject130.bin"/></Relationships>
</file>

<file path=xl/worksheets/_rels/sheet138.xml.rels><?xml version="1.0" encoding="UTF-8" standalone="yes"?>
<Relationships xmlns="http://schemas.openxmlformats.org/package/2006/relationships"><Relationship Id="rId3" Type="http://schemas.openxmlformats.org/officeDocument/2006/relationships/vmlDrawing" Target="../drawings/vmlDrawing131.vml"/><Relationship Id="rId2" Type="http://schemas.openxmlformats.org/officeDocument/2006/relationships/drawing" Target="../drawings/drawing138.xml"/><Relationship Id="rId1" Type="http://schemas.openxmlformats.org/officeDocument/2006/relationships/printerSettings" Target="../printerSettings/printerSettings136.bin"/><Relationship Id="rId5" Type="http://schemas.openxmlformats.org/officeDocument/2006/relationships/image" Target="../media/image6.emf"/><Relationship Id="rId4" Type="http://schemas.openxmlformats.org/officeDocument/2006/relationships/oleObject" Target="../embeddings/oleObject131.bin"/></Relationships>
</file>

<file path=xl/worksheets/_rels/sheet139.xml.rels><?xml version="1.0" encoding="UTF-8" standalone="yes"?>
<Relationships xmlns="http://schemas.openxmlformats.org/package/2006/relationships"><Relationship Id="rId3" Type="http://schemas.openxmlformats.org/officeDocument/2006/relationships/vmlDrawing" Target="../drawings/vmlDrawing132.vml"/><Relationship Id="rId2" Type="http://schemas.openxmlformats.org/officeDocument/2006/relationships/drawing" Target="../drawings/drawing139.xml"/><Relationship Id="rId1" Type="http://schemas.openxmlformats.org/officeDocument/2006/relationships/printerSettings" Target="../printerSettings/printerSettings137.bin"/><Relationship Id="rId5" Type="http://schemas.openxmlformats.org/officeDocument/2006/relationships/image" Target="../media/image6.emf"/><Relationship Id="rId4" Type="http://schemas.openxmlformats.org/officeDocument/2006/relationships/oleObject" Target="../embeddings/oleObject132.bin"/></Relationships>
</file>

<file path=xl/worksheets/_rels/sheet140.xml.rels><?xml version="1.0" encoding="UTF-8" standalone="yes"?>
<Relationships xmlns="http://schemas.openxmlformats.org/package/2006/relationships"><Relationship Id="rId3" Type="http://schemas.openxmlformats.org/officeDocument/2006/relationships/vmlDrawing" Target="../drawings/vmlDrawing133.vml"/><Relationship Id="rId2" Type="http://schemas.openxmlformats.org/officeDocument/2006/relationships/drawing" Target="../drawings/drawing140.xml"/><Relationship Id="rId1" Type="http://schemas.openxmlformats.org/officeDocument/2006/relationships/printerSettings" Target="../printerSettings/printerSettings138.bin"/><Relationship Id="rId5" Type="http://schemas.openxmlformats.org/officeDocument/2006/relationships/image" Target="../media/image6.emf"/><Relationship Id="rId4" Type="http://schemas.openxmlformats.org/officeDocument/2006/relationships/oleObject" Target="../embeddings/oleObject133.bin"/></Relationships>
</file>

<file path=xl/worksheets/_rels/sheet141.xml.rels><?xml version="1.0" encoding="UTF-8" standalone="yes"?>
<Relationships xmlns="http://schemas.openxmlformats.org/package/2006/relationships"><Relationship Id="rId3" Type="http://schemas.openxmlformats.org/officeDocument/2006/relationships/vmlDrawing" Target="../drawings/vmlDrawing134.vml"/><Relationship Id="rId2" Type="http://schemas.openxmlformats.org/officeDocument/2006/relationships/drawing" Target="../drawings/drawing141.xml"/><Relationship Id="rId1" Type="http://schemas.openxmlformats.org/officeDocument/2006/relationships/printerSettings" Target="../printerSettings/printerSettings139.bin"/><Relationship Id="rId5" Type="http://schemas.openxmlformats.org/officeDocument/2006/relationships/image" Target="../media/image6.emf"/><Relationship Id="rId4" Type="http://schemas.openxmlformats.org/officeDocument/2006/relationships/oleObject" Target="../embeddings/oleObject134.bin"/></Relationships>
</file>

<file path=xl/worksheets/_rels/sheet142.xml.rels><?xml version="1.0" encoding="UTF-8" standalone="yes"?>
<Relationships xmlns="http://schemas.openxmlformats.org/package/2006/relationships"><Relationship Id="rId3" Type="http://schemas.openxmlformats.org/officeDocument/2006/relationships/vmlDrawing" Target="../drawings/vmlDrawing135.vml"/><Relationship Id="rId2" Type="http://schemas.openxmlformats.org/officeDocument/2006/relationships/drawing" Target="../drawings/drawing142.xml"/><Relationship Id="rId1" Type="http://schemas.openxmlformats.org/officeDocument/2006/relationships/printerSettings" Target="../printerSettings/printerSettings140.bin"/><Relationship Id="rId5" Type="http://schemas.openxmlformats.org/officeDocument/2006/relationships/image" Target="../media/image6.emf"/><Relationship Id="rId4" Type="http://schemas.openxmlformats.org/officeDocument/2006/relationships/oleObject" Target="../embeddings/oleObject135.bin"/></Relationships>
</file>

<file path=xl/worksheets/_rels/sheet143.xml.rels><?xml version="1.0" encoding="UTF-8" standalone="yes"?>
<Relationships xmlns="http://schemas.openxmlformats.org/package/2006/relationships"><Relationship Id="rId3" Type="http://schemas.openxmlformats.org/officeDocument/2006/relationships/vmlDrawing" Target="../drawings/vmlDrawing136.vml"/><Relationship Id="rId2" Type="http://schemas.openxmlformats.org/officeDocument/2006/relationships/drawing" Target="../drawings/drawing143.xml"/><Relationship Id="rId1" Type="http://schemas.openxmlformats.org/officeDocument/2006/relationships/printerSettings" Target="../printerSettings/printerSettings141.bin"/><Relationship Id="rId5" Type="http://schemas.openxmlformats.org/officeDocument/2006/relationships/image" Target="../media/image6.emf"/><Relationship Id="rId4" Type="http://schemas.openxmlformats.org/officeDocument/2006/relationships/oleObject" Target="../embeddings/oleObject136.bin"/></Relationships>
</file>

<file path=xl/worksheets/_rels/sheet144.xml.rels><?xml version="1.0" encoding="UTF-8" standalone="yes"?>
<Relationships xmlns="http://schemas.openxmlformats.org/package/2006/relationships"><Relationship Id="rId3" Type="http://schemas.openxmlformats.org/officeDocument/2006/relationships/vmlDrawing" Target="../drawings/vmlDrawing137.vml"/><Relationship Id="rId2" Type="http://schemas.openxmlformats.org/officeDocument/2006/relationships/drawing" Target="../drawings/drawing144.xml"/><Relationship Id="rId1" Type="http://schemas.openxmlformats.org/officeDocument/2006/relationships/printerSettings" Target="../printerSettings/printerSettings142.bin"/><Relationship Id="rId5" Type="http://schemas.openxmlformats.org/officeDocument/2006/relationships/image" Target="../media/image6.emf"/><Relationship Id="rId4" Type="http://schemas.openxmlformats.org/officeDocument/2006/relationships/oleObject" Target="../embeddings/oleObject137.bin"/></Relationships>
</file>

<file path=xl/worksheets/_rels/sheet145.xml.rels><?xml version="1.0" encoding="UTF-8" standalone="yes"?>
<Relationships xmlns="http://schemas.openxmlformats.org/package/2006/relationships"><Relationship Id="rId3" Type="http://schemas.openxmlformats.org/officeDocument/2006/relationships/vmlDrawing" Target="../drawings/vmlDrawing138.vml"/><Relationship Id="rId2" Type="http://schemas.openxmlformats.org/officeDocument/2006/relationships/drawing" Target="../drawings/drawing145.xml"/><Relationship Id="rId1" Type="http://schemas.openxmlformats.org/officeDocument/2006/relationships/printerSettings" Target="../printerSettings/printerSettings143.bin"/><Relationship Id="rId5" Type="http://schemas.openxmlformats.org/officeDocument/2006/relationships/image" Target="../media/image6.emf"/><Relationship Id="rId4" Type="http://schemas.openxmlformats.org/officeDocument/2006/relationships/oleObject" Target="../embeddings/oleObject138.bin"/></Relationships>
</file>

<file path=xl/worksheets/_rels/sheet146.xml.rels><?xml version="1.0" encoding="UTF-8" standalone="yes"?>
<Relationships xmlns="http://schemas.openxmlformats.org/package/2006/relationships"><Relationship Id="rId3" Type="http://schemas.openxmlformats.org/officeDocument/2006/relationships/vmlDrawing" Target="../drawings/vmlDrawing139.vml"/><Relationship Id="rId2" Type="http://schemas.openxmlformats.org/officeDocument/2006/relationships/drawing" Target="../drawings/drawing146.xml"/><Relationship Id="rId1" Type="http://schemas.openxmlformats.org/officeDocument/2006/relationships/printerSettings" Target="../printerSettings/printerSettings144.bin"/><Relationship Id="rId5" Type="http://schemas.openxmlformats.org/officeDocument/2006/relationships/image" Target="../media/image6.emf"/><Relationship Id="rId4" Type="http://schemas.openxmlformats.org/officeDocument/2006/relationships/oleObject" Target="../embeddings/oleObject139.bin"/></Relationships>
</file>

<file path=xl/worksheets/_rels/sheet147.xml.rels><?xml version="1.0" encoding="UTF-8" standalone="yes"?>
<Relationships xmlns="http://schemas.openxmlformats.org/package/2006/relationships"><Relationship Id="rId3" Type="http://schemas.openxmlformats.org/officeDocument/2006/relationships/vmlDrawing" Target="../drawings/vmlDrawing140.vml"/><Relationship Id="rId2" Type="http://schemas.openxmlformats.org/officeDocument/2006/relationships/drawing" Target="../drawings/drawing147.xml"/><Relationship Id="rId1" Type="http://schemas.openxmlformats.org/officeDocument/2006/relationships/printerSettings" Target="../printerSettings/printerSettings145.bin"/><Relationship Id="rId5" Type="http://schemas.openxmlformats.org/officeDocument/2006/relationships/image" Target="../media/image6.emf"/><Relationship Id="rId4" Type="http://schemas.openxmlformats.org/officeDocument/2006/relationships/oleObject" Target="../embeddings/oleObject140.bin"/></Relationships>
</file>

<file path=xl/worksheets/_rels/sheet148.xml.rels><?xml version="1.0" encoding="UTF-8" standalone="yes"?>
<Relationships xmlns="http://schemas.openxmlformats.org/package/2006/relationships"><Relationship Id="rId3" Type="http://schemas.openxmlformats.org/officeDocument/2006/relationships/vmlDrawing" Target="../drawings/vmlDrawing141.vml"/><Relationship Id="rId2" Type="http://schemas.openxmlformats.org/officeDocument/2006/relationships/drawing" Target="../drawings/drawing148.xml"/><Relationship Id="rId1" Type="http://schemas.openxmlformats.org/officeDocument/2006/relationships/printerSettings" Target="../printerSettings/printerSettings146.bin"/><Relationship Id="rId5" Type="http://schemas.openxmlformats.org/officeDocument/2006/relationships/image" Target="../media/image6.emf"/><Relationship Id="rId4" Type="http://schemas.openxmlformats.org/officeDocument/2006/relationships/oleObject" Target="../embeddings/oleObject141.bin"/></Relationships>
</file>

<file path=xl/worksheets/_rels/sheet149.xml.rels><?xml version="1.0" encoding="UTF-8" standalone="yes"?>
<Relationships xmlns="http://schemas.openxmlformats.org/package/2006/relationships"><Relationship Id="rId3" Type="http://schemas.openxmlformats.org/officeDocument/2006/relationships/vmlDrawing" Target="../drawings/vmlDrawing142.vml"/><Relationship Id="rId2" Type="http://schemas.openxmlformats.org/officeDocument/2006/relationships/drawing" Target="../drawings/drawing149.xml"/><Relationship Id="rId1" Type="http://schemas.openxmlformats.org/officeDocument/2006/relationships/printerSettings" Target="../printerSettings/printerSettings147.bin"/><Relationship Id="rId5" Type="http://schemas.openxmlformats.org/officeDocument/2006/relationships/image" Target="../media/image6.emf"/><Relationship Id="rId4" Type="http://schemas.openxmlformats.org/officeDocument/2006/relationships/oleObject" Target="../embeddings/oleObject142.bin"/></Relationships>
</file>

<file path=xl/worksheets/_rels/sheet150.xml.rels><?xml version="1.0" encoding="UTF-8" standalone="yes"?>
<Relationships xmlns="http://schemas.openxmlformats.org/package/2006/relationships"><Relationship Id="rId3" Type="http://schemas.openxmlformats.org/officeDocument/2006/relationships/vmlDrawing" Target="../drawings/vmlDrawing143.vml"/><Relationship Id="rId2" Type="http://schemas.openxmlformats.org/officeDocument/2006/relationships/drawing" Target="../drawings/drawing150.xml"/><Relationship Id="rId1" Type="http://schemas.openxmlformats.org/officeDocument/2006/relationships/printerSettings" Target="../printerSettings/printerSettings148.bin"/><Relationship Id="rId5" Type="http://schemas.openxmlformats.org/officeDocument/2006/relationships/image" Target="../media/image6.emf"/><Relationship Id="rId4" Type="http://schemas.openxmlformats.org/officeDocument/2006/relationships/oleObject" Target="../embeddings/oleObject143.bin"/></Relationships>
</file>

<file path=xl/worksheets/_rels/sheet151.xml.rels><?xml version="1.0" encoding="UTF-8" standalone="yes"?>
<Relationships xmlns="http://schemas.openxmlformats.org/package/2006/relationships"><Relationship Id="rId3" Type="http://schemas.openxmlformats.org/officeDocument/2006/relationships/vmlDrawing" Target="../drawings/vmlDrawing144.vml"/><Relationship Id="rId2" Type="http://schemas.openxmlformats.org/officeDocument/2006/relationships/drawing" Target="../drawings/drawing151.xml"/><Relationship Id="rId1" Type="http://schemas.openxmlformats.org/officeDocument/2006/relationships/printerSettings" Target="../printerSettings/printerSettings149.bin"/><Relationship Id="rId5" Type="http://schemas.openxmlformats.org/officeDocument/2006/relationships/image" Target="../media/image6.emf"/><Relationship Id="rId4" Type="http://schemas.openxmlformats.org/officeDocument/2006/relationships/oleObject" Target="../embeddings/oleObject144.bin"/></Relationships>
</file>

<file path=xl/worksheets/_rels/sheet152.xml.rels><?xml version="1.0" encoding="UTF-8" standalone="yes"?>
<Relationships xmlns="http://schemas.openxmlformats.org/package/2006/relationships"><Relationship Id="rId3" Type="http://schemas.openxmlformats.org/officeDocument/2006/relationships/vmlDrawing" Target="../drawings/vmlDrawing145.vml"/><Relationship Id="rId2" Type="http://schemas.openxmlformats.org/officeDocument/2006/relationships/drawing" Target="../drawings/drawing152.xml"/><Relationship Id="rId1" Type="http://schemas.openxmlformats.org/officeDocument/2006/relationships/printerSettings" Target="../printerSettings/printerSettings150.bin"/><Relationship Id="rId5" Type="http://schemas.openxmlformats.org/officeDocument/2006/relationships/image" Target="../media/image6.emf"/><Relationship Id="rId4" Type="http://schemas.openxmlformats.org/officeDocument/2006/relationships/oleObject" Target="../embeddings/oleObject145.bin"/></Relationships>
</file>

<file path=xl/worksheets/_rels/sheet153.xml.rels><?xml version="1.0" encoding="UTF-8" standalone="yes"?>
<Relationships xmlns="http://schemas.openxmlformats.org/package/2006/relationships"><Relationship Id="rId3" Type="http://schemas.openxmlformats.org/officeDocument/2006/relationships/vmlDrawing" Target="../drawings/vmlDrawing146.vml"/><Relationship Id="rId2" Type="http://schemas.openxmlformats.org/officeDocument/2006/relationships/drawing" Target="../drawings/drawing153.xml"/><Relationship Id="rId1" Type="http://schemas.openxmlformats.org/officeDocument/2006/relationships/printerSettings" Target="../printerSettings/printerSettings151.bin"/><Relationship Id="rId5" Type="http://schemas.openxmlformats.org/officeDocument/2006/relationships/image" Target="../media/image6.emf"/><Relationship Id="rId4" Type="http://schemas.openxmlformats.org/officeDocument/2006/relationships/oleObject" Target="../embeddings/oleObject146.bin"/></Relationships>
</file>

<file path=xl/worksheets/_rels/sheet154.xml.rels><?xml version="1.0" encoding="UTF-8" standalone="yes"?>
<Relationships xmlns="http://schemas.openxmlformats.org/package/2006/relationships"><Relationship Id="rId3" Type="http://schemas.openxmlformats.org/officeDocument/2006/relationships/vmlDrawing" Target="../drawings/vmlDrawing147.vml"/><Relationship Id="rId2" Type="http://schemas.openxmlformats.org/officeDocument/2006/relationships/drawing" Target="../drawings/drawing154.xml"/><Relationship Id="rId1" Type="http://schemas.openxmlformats.org/officeDocument/2006/relationships/printerSettings" Target="../printerSettings/printerSettings152.bin"/><Relationship Id="rId5" Type="http://schemas.openxmlformats.org/officeDocument/2006/relationships/image" Target="../media/image6.emf"/><Relationship Id="rId4" Type="http://schemas.openxmlformats.org/officeDocument/2006/relationships/oleObject" Target="../embeddings/oleObject147.bin"/></Relationships>
</file>

<file path=xl/worksheets/_rels/sheet155.xml.rels><?xml version="1.0" encoding="UTF-8" standalone="yes"?>
<Relationships xmlns="http://schemas.openxmlformats.org/package/2006/relationships"><Relationship Id="rId3" Type="http://schemas.openxmlformats.org/officeDocument/2006/relationships/vmlDrawing" Target="../drawings/vmlDrawing148.vml"/><Relationship Id="rId2" Type="http://schemas.openxmlformats.org/officeDocument/2006/relationships/drawing" Target="../drawings/drawing155.xml"/><Relationship Id="rId1" Type="http://schemas.openxmlformats.org/officeDocument/2006/relationships/printerSettings" Target="../printerSettings/printerSettings153.bin"/><Relationship Id="rId5" Type="http://schemas.openxmlformats.org/officeDocument/2006/relationships/image" Target="../media/image6.emf"/><Relationship Id="rId4" Type="http://schemas.openxmlformats.org/officeDocument/2006/relationships/oleObject" Target="../embeddings/oleObject148.bin"/></Relationships>
</file>

<file path=xl/worksheets/_rels/sheet156.xml.rels><?xml version="1.0" encoding="UTF-8" standalone="yes"?>
<Relationships xmlns="http://schemas.openxmlformats.org/package/2006/relationships"><Relationship Id="rId3" Type="http://schemas.openxmlformats.org/officeDocument/2006/relationships/vmlDrawing" Target="../drawings/vmlDrawing149.vml"/><Relationship Id="rId2" Type="http://schemas.openxmlformats.org/officeDocument/2006/relationships/drawing" Target="../drawings/drawing156.xml"/><Relationship Id="rId1" Type="http://schemas.openxmlformats.org/officeDocument/2006/relationships/printerSettings" Target="../printerSettings/printerSettings154.bin"/><Relationship Id="rId5" Type="http://schemas.openxmlformats.org/officeDocument/2006/relationships/image" Target="../media/image6.emf"/><Relationship Id="rId4" Type="http://schemas.openxmlformats.org/officeDocument/2006/relationships/oleObject" Target="../embeddings/oleObject149.bin"/></Relationships>
</file>

<file path=xl/worksheets/_rels/sheet157.xml.rels><?xml version="1.0" encoding="UTF-8" standalone="yes"?>
<Relationships xmlns="http://schemas.openxmlformats.org/package/2006/relationships"><Relationship Id="rId3" Type="http://schemas.openxmlformats.org/officeDocument/2006/relationships/vmlDrawing" Target="../drawings/vmlDrawing150.vml"/><Relationship Id="rId2" Type="http://schemas.openxmlformats.org/officeDocument/2006/relationships/drawing" Target="../drawings/drawing157.xml"/><Relationship Id="rId1" Type="http://schemas.openxmlformats.org/officeDocument/2006/relationships/printerSettings" Target="../printerSettings/printerSettings155.bin"/><Relationship Id="rId5" Type="http://schemas.openxmlformats.org/officeDocument/2006/relationships/image" Target="../media/image6.emf"/><Relationship Id="rId4" Type="http://schemas.openxmlformats.org/officeDocument/2006/relationships/oleObject" Target="../embeddings/oleObject150.bin"/></Relationships>
</file>

<file path=xl/worksheets/_rels/sheet158.xml.rels><?xml version="1.0" encoding="UTF-8" standalone="yes"?>
<Relationships xmlns="http://schemas.openxmlformats.org/package/2006/relationships"><Relationship Id="rId3" Type="http://schemas.openxmlformats.org/officeDocument/2006/relationships/vmlDrawing" Target="../drawings/vmlDrawing151.vml"/><Relationship Id="rId2" Type="http://schemas.openxmlformats.org/officeDocument/2006/relationships/drawing" Target="../drawings/drawing158.xml"/><Relationship Id="rId1" Type="http://schemas.openxmlformats.org/officeDocument/2006/relationships/printerSettings" Target="../printerSettings/printerSettings156.bin"/><Relationship Id="rId5" Type="http://schemas.openxmlformats.org/officeDocument/2006/relationships/image" Target="../media/image6.emf"/><Relationship Id="rId4" Type="http://schemas.openxmlformats.org/officeDocument/2006/relationships/oleObject" Target="../embeddings/oleObject151.bin"/></Relationships>
</file>

<file path=xl/worksheets/_rels/sheet159.xml.rels><?xml version="1.0" encoding="UTF-8" standalone="yes"?>
<Relationships xmlns="http://schemas.openxmlformats.org/package/2006/relationships"><Relationship Id="rId3" Type="http://schemas.openxmlformats.org/officeDocument/2006/relationships/vmlDrawing" Target="../drawings/vmlDrawing152.vml"/><Relationship Id="rId2" Type="http://schemas.openxmlformats.org/officeDocument/2006/relationships/drawing" Target="../drawings/drawing159.xml"/><Relationship Id="rId1" Type="http://schemas.openxmlformats.org/officeDocument/2006/relationships/printerSettings" Target="../printerSettings/printerSettings157.bin"/><Relationship Id="rId5" Type="http://schemas.openxmlformats.org/officeDocument/2006/relationships/image" Target="../media/image6.emf"/><Relationship Id="rId4" Type="http://schemas.openxmlformats.org/officeDocument/2006/relationships/oleObject" Target="../embeddings/oleObject152.bin"/></Relationships>
</file>

<file path=xl/worksheets/_rels/sheet160.xml.rels><?xml version="1.0" encoding="UTF-8" standalone="yes"?>
<Relationships xmlns="http://schemas.openxmlformats.org/package/2006/relationships"><Relationship Id="rId3" Type="http://schemas.openxmlformats.org/officeDocument/2006/relationships/vmlDrawing" Target="../drawings/vmlDrawing153.vml"/><Relationship Id="rId2" Type="http://schemas.openxmlformats.org/officeDocument/2006/relationships/drawing" Target="../drawings/drawing160.xml"/><Relationship Id="rId1" Type="http://schemas.openxmlformats.org/officeDocument/2006/relationships/printerSettings" Target="../printerSettings/printerSettings158.bin"/><Relationship Id="rId5" Type="http://schemas.openxmlformats.org/officeDocument/2006/relationships/image" Target="../media/image6.emf"/><Relationship Id="rId4" Type="http://schemas.openxmlformats.org/officeDocument/2006/relationships/oleObject" Target="../embeddings/oleObject153.bin"/></Relationships>
</file>

<file path=xl/worksheets/_rels/sheet161.xml.rels><?xml version="1.0" encoding="UTF-8" standalone="yes"?>
<Relationships xmlns="http://schemas.openxmlformats.org/package/2006/relationships"><Relationship Id="rId3" Type="http://schemas.openxmlformats.org/officeDocument/2006/relationships/vmlDrawing" Target="../drawings/vmlDrawing154.vml"/><Relationship Id="rId2" Type="http://schemas.openxmlformats.org/officeDocument/2006/relationships/drawing" Target="../drawings/drawing161.xml"/><Relationship Id="rId1" Type="http://schemas.openxmlformats.org/officeDocument/2006/relationships/printerSettings" Target="../printerSettings/printerSettings159.bin"/><Relationship Id="rId5" Type="http://schemas.openxmlformats.org/officeDocument/2006/relationships/image" Target="../media/image6.emf"/><Relationship Id="rId4" Type="http://schemas.openxmlformats.org/officeDocument/2006/relationships/oleObject" Target="../embeddings/oleObject154.bin"/></Relationships>
</file>

<file path=xl/worksheets/_rels/sheet162.xml.rels><?xml version="1.0" encoding="UTF-8" standalone="yes"?>
<Relationships xmlns="http://schemas.openxmlformats.org/package/2006/relationships"><Relationship Id="rId3" Type="http://schemas.openxmlformats.org/officeDocument/2006/relationships/vmlDrawing" Target="../drawings/vmlDrawing155.vml"/><Relationship Id="rId2" Type="http://schemas.openxmlformats.org/officeDocument/2006/relationships/drawing" Target="../drawings/drawing162.xml"/><Relationship Id="rId1" Type="http://schemas.openxmlformats.org/officeDocument/2006/relationships/printerSettings" Target="../printerSettings/printerSettings160.bin"/><Relationship Id="rId5" Type="http://schemas.openxmlformats.org/officeDocument/2006/relationships/image" Target="../media/image6.emf"/><Relationship Id="rId4" Type="http://schemas.openxmlformats.org/officeDocument/2006/relationships/oleObject" Target="../embeddings/oleObject155.bin"/></Relationships>
</file>

<file path=xl/worksheets/_rels/sheet163.xml.rels><?xml version="1.0" encoding="UTF-8" standalone="yes"?>
<Relationships xmlns="http://schemas.openxmlformats.org/package/2006/relationships"><Relationship Id="rId3" Type="http://schemas.openxmlformats.org/officeDocument/2006/relationships/vmlDrawing" Target="../drawings/vmlDrawing156.vml"/><Relationship Id="rId2" Type="http://schemas.openxmlformats.org/officeDocument/2006/relationships/drawing" Target="../drawings/drawing163.xml"/><Relationship Id="rId1" Type="http://schemas.openxmlformats.org/officeDocument/2006/relationships/printerSettings" Target="../printerSettings/printerSettings161.bin"/><Relationship Id="rId5" Type="http://schemas.openxmlformats.org/officeDocument/2006/relationships/image" Target="../media/image6.emf"/><Relationship Id="rId4" Type="http://schemas.openxmlformats.org/officeDocument/2006/relationships/oleObject" Target="../embeddings/oleObject156.bin"/></Relationships>
</file>

<file path=xl/worksheets/_rels/sheet164.xml.rels><?xml version="1.0" encoding="UTF-8" standalone="yes"?>
<Relationships xmlns="http://schemas.openxmlformats.org/package/2006/relationships"><Relationship Id="rId3" Type="http://schemas.openxmlformats.org/officeDocument/2006/relationships/vmlDrawing" Target="../drawings/vmlDrawing157.vml"/><Relationship Id="rId2" Type="http://schemas.openxmlformats.org/officeDocument/2006/relationships/drawing" Target="../drawings/drawing164.xml"/><Relationship Id="rId1" Type="http://schemas.openxmlformats.org/officeDocument/2006/relationships/printerSettings" Target="../printerSettings/printerSettings162.bin"/><Relationship Id="rId5" Type="http://schemas.openxmlformats.org/officeDocument/2006/relationships/image" Target="../media/image6.emf"/><Relationship Id="rId4" Type="http://schemas.openxmlformats.org/officeDocument/2006/relationships/oleObject" Target="../embeddings/oleObject157.bin"/></Relationships>
</file>

<file path=xl/worksheets/_rels/sheet165.xml.rels><?xml version="1.0" encoding="UTF-8" standalone="yes"?>
<Relationships xmlns="http://schemas.openxmlformats.org/package/2006/relationships"><Relationship Id="rId3" Type="http://schemas.openxmlformats.org/officeDocument/2006/relationships/vmlDrawing" Target="../drawings/vmlDrawing158.vml"/><Relationship Id="rId2" Type="http://schemas.openxmlformats.org/officeDocument/2006/relationships/drawing" Target="../drawings/drawing165.xml"/><Relationship Id="rId1" Type="http://schemas.openxmlformats.org/officeDocument/2006/relationships/printerSettings" Target="../printerSettings/printerSettings163.bin"/><Relationship Id="rId5" Type="http://schemas.openxmlformats.org/officeDocument/2006/relationships/image" Target="../media/image6.emf"/><Relationship Id="rId4" Type="http://schemas.openxmlformats.org/officeDocument/2006/relationships/oleObject" Target="../embeddings/oleObject158.bin"/></Relationships>
</file>

<file path=xl/worksheets/_rels/sheet166.xml.rels><?xml version="1.0" encoding="UTF-8" standalone="yes"?>
<Relationships xmlns="http://schemas.openxmlformats.org/package/2006/relationships"><Relationship Id="rId3" Type="http://schemas.openxmlformats.org/officeDocument/2006/relationships/vmlDrawing" Target="../drawings/vmlDrawing159.vml"/><Relationship Id="rId2" Type="http://schemas.openxmlformats.org/officeDocument/2006/relationships/drawing" Target="../drawings/drawing166.xml"/><Relationship Id="rId1" Type="http://schemas.openxmlformats.org/officeDocument/2006/relationships/printerSettings" Target="../printerSettings/printerSettings164.bin"/><Relationship Id="rId5" Type="http://schemas.openxmlformats.org/officeDocument/2006/relationships/image" Target="../media/image6.emf"/><Relationship Id="rId4" Type="http://schemas.openxmlformats.org/officeDocument/2006/relationships/oleObject" Target="../embeddings/oleObject159.bin"/></Relationships>
</file>

<file path=xl/worksheets/_rels/sheet167.xml.rels><?xml version="1.0" encoding="UTF-8" standalone="yes"?>
<Relationships xmlns="http://schemas.openxmlformats.org/package/2006/relationships"><Relationship Id="rId3" Type="http://schemas.openxmlformats.org/officeDocument/2006/relationships/vmlDrawing" Target="../drawings/vmlDrawing160.vml"/><Relationship Id="rId2" Type="http://schemas.openxmlformats.org/officeDocument/2006/relationships/drawing" Target="../drawings/drawing167.xml"/><Relationship Id="rId1" Type="http://schemas.openxmlformats.org/officeDocument/2006/relationships/printerSettings" Target="../printerSettings/printerSettings165.bin"/><Relationship Id="rId5" Type="http://schemas.openxmlformats.org/officeDocument/2006/relationships/image" Target="../media/image6.emf"/><Relationship Id="rId4" Type="http://schemas.openxmlformats.org/officeDocument/2006/relationships/oleObject" Target="../embeddings/oleObject160.bin"/></Relationships>
</file>

<file path=xl/worksheets/_rels/sheet168.xml.rels><?xml version="1.0" encoding="UTF-8" standalone="yes"?>
<Relationships xmlns="http://schemas.openxmlformats.org/package/2006/relationships"><Relationship Id="rId3" Type="http://schemas.openxmlformats.org/officeDocument/2006/relationships/vmlDrawing" Target="../drawings/vmlDrawing161.vml"/><Relationship Id="rId2" Type="http://schemas.openxmlformats.org/officeDocument/2006/relationships/drawing" Target="../drawings/drawing168.xml"/><Relationship Id="rId1" Type="http://schemas.openxmlformats.org/officeDocument/2006/relationships/printerSettings" Target="../printerSettings/printerSettings166.bin"/><Relationship Id="rId5" Type="http://schemas.openxmlformats.org/officeDocument/2006/relationships/image" Target="../media/image6.emf"/><Relationship Id="rId4" Type="http://schemas.openxmlformats.org/officeDocument/2006/relationships/oleObject" Target="../embeddings/oleObject161.bin"/></Relationships>
</file>

<file path=xl/worksheets/_rels/sheet169.xml.rels><?xml version="1.0" encoding="UTF-8" standalone="yes"?>
<Relationships xmlns="http://schemas.openxmlformats.org/package/2006/relationships"><Relationship Id="rId3" Type="http://schemas.openxmlformats.org/officeDocument/2006/relationships/vmlDrawing" Target="../drawings/vmlDrawing162.vml"/><Relationship Id="rId2" Type="http://schemas.openxmlformats.org/officeDocument/2006/relationships/drawing" Target="../drawings/drawing169.xml"/><Relationship Id="rId1" Type="http://schemas.openxmlformats.org/officeDocument/2006/relationships/printerSettings" Target="../printerSettings/printerSettings167.bin"/><Relationship Id="rId5" Type="http://schemas.openxmlformats.org/officeDocument/2006/relationships/image" Target="../media/image6.emf"/><Relationship Id="rId4" Type="http://schemas.openxmlformats.org/officeDocument/2006/relationships/oleObject" Target="../embeddings/oleObject162.bin"/></Relationships>
</file>

<file path=xl/worksheets/_rels/sheet170.xml.rels><?xml version="1.0" encoding="UTF-8" standalone="yes"?>
<Relationships xmlns="http://schemas.openxmlformats.org/package/2006/relationships"><Relationship Id="rId3" Type="http://schemas.openxmlformats.org/officeDocument/2006/relationships/vmlDrawing" Target="../drawings/vmlDrawing163.vml"/><Relationship Id="rId2" Type="http://schemas.openxmlformats.org/officeDocument/2006/relationships/drawing" Target="../drawings/drawing170.xml"/><Relationship Id="rId1" Type="http://schemas.openxmlformats.org/officeDocument/2006/relationships/printerSettings" Target="../printerSettings/printerSettings168.bin"/><Relationship Id="rId5" Type="http://schemas.openxmlformats.org/officeDocument/2006/relationships/image" Target="../media/image6.emf"/><Relationship Id="rId4" Type="http://schemas.openxmlformats.org/officeDocument/2006/relationships/oleObject" Target="../embeddings/oleObject163.bin"/></Relationships>
</file>

<file path=xl/worksheets/_rels/sheet171.xml.rels><?xml version="1.0" encoding="UTF-8" standalone="yes"?>
<Relationships xmlns="http://schemas.openxmlformats.org/package/2006/relationships"><Relationship Id="rId3" Type="http://schemas.openxmlformats.org/officeDocument/2006/relationships/vmlDrawing" Target="../drawings/vmlDrawing164.vml"/><Relationship Id="rId2" Type="http://schemas.openxmlformats.org/officeDocument/2006/relationships/drawing" Target="../drawings/drawing171.xml"/><Relationship Id="rId1" Type="http://schemas.openxmlformats.org/officeDocument/2006/relationships/printerSettings" Target="../printerSettings/printerSettings169.bin"/><Relationship Id="rId5" Type="http://schemas.openxmlformats.org/officeDocument/2006/relationships/image" Target="../media/image6.emf"/><Relationship Id="rId4" Type="http://schemas.openxmlformats.org/officeDocument/2006/relationships/oleObject" Target="../embeddings/oleObject164.bin"/></Relationships>
</file>

<file path=xl/worksheets/_rels/sheet172.xml.rels><?xml version="1.0" encoding="UTF-8" standalone="yes"?>
<Relationships xmlns="http://schemas.openxmlformats.org/package/2006/relationships"><Relationship Id="rId3" Type="http://schemas.openxmlformats.org/officeDocument/2006/relationships/vmlDrawing" Target="../drawings/vmlDrawing165.vml"/><Relationship Id="rId2" Type="http://schemas.openxmlformats.org/officeDocument/2006/relationships/drawing" Target="../drawings/drawing172.xml"/><Relationship Id="rId1" Type="http://schemas.openxmlformats.org/officeDocument/2006/relationships/printerSettings" Target="../printerSettings/printerSettings170.bin"/><Relationship Id="rId5" Type="http://schemas.openxmlformats.org/officeDocument/2006/relationships/image" Target="../media/image6.emf"/><Relationship Id="rId4" Type="http://schemas.openxmlformats.org/officeDocument/2006/relationships/oleObject" Target="../embeddings/oleObject165.bin"/></Relationships>
</file>

<file path=xl/worksheets/_rels/sheet173.xml.rels><?xml version="1.0" encoding="UTF-8" standalone="yes"?>
<Relationships xmlns="http://schemas.openxmlformats.org/package/2006/relationships"><Relationship Id="rId3" Type="http://schemas.openxmlformats.org/officeDocument/2006/relationships/vmlDrawing" Target="../drawings/vmlDrawing166.vml"/><Relationship Id="rId2" Type="http://schemas.openxmlformats.org/officeDocument/2006/relationships/drawing" Target="../drawings/drawing173.xml"/><Relationship Id="rId1" Type="http://schemas.openxmlformats.org/officeDocument/2006/relationships/printerSettings" Target="../printerSettings/printerSettings171.bin"/><Relationship Id="rId5" Type="http://schemas.openxmlformats.org/officeDocument/2006/relationships/image" Target="../media/image6.emf"/><Relationship Id="rId4" Type="http://schemas.openxmlformats.org/officeDocument/2006/relationships/oleObject" Target="../embeddings/oleObject166.bin"/></Relationships>
</file>

<file path=xl/worksheets/_rels/sheet174.xml.rels><?xml version="1.0" encoding="UTF-8" standalone="yes"?>
<Relationships xmlns="http://schemas.openxmlformats.org/package/2006/relationships"><Relationship Id="rId3" Type="http://schemas.openxmlformats.org/officeDocument/2006/relationships/vmlDrawing" Target="../drawings/vmlDrawing167.vml"/><Relationship Id="rId2" Type="http://schemas.openxmlformats.org/officeDocument/2006/relationships/drawing" Target="../drawings/drawing174.xml"/><Relationship Id="rId1" Type="http://schemas.openxmlformats.org/officeDocument/2006/relationships/printerSettings" Target="../printerSettings/printerSettings172.bin"/><Relationship Id="rId5" Type="http://schemas.openxmlformats.org/officeDocument/2006/relationships/image" Target="../media/image6.emf"/><Relationship Id="rId4" Type="http://schemas.openxmlformats.org/officeDocument/2006/relationships/oleObject" Target="../embeddings/oleObject167.bin"/></Relationships>
</file>

<file path=xl/worksheets/_rels/sheet175.xml.rels><?xml version="1.0" encoding="UTF-8" standalone="yes"?>
<Relationships xmlns="http://schemas.openxmlformats.org/package/2006/relationships"><Relationship Id="rId3" Type="http://schemas.openxmlformats.org/officeDocument/2006/relationships/vmlDrawing" Target="../drawings/vmlDrawing168.vml"/><Relationship Id="rId2" Type="http://schemas.openxmlformats.org/officeDocument/2006/relationships/drawing" Target="../drawings/drawing175.xml"/><Relationship Id="rId1" Type="http://schemas.openxmlformats.org/officeDocument/2006/relationships/printerSettings" Target="../printerSettings/printerSettings173.bin"/><Relationship Id="rId5" Type="http://schemas.openxmlformats.org/officeDocument/2006/relationships/image" Target="../media/image6.emf"/><Relationship Id="rId4" Type="http://schemas.openxmlformats.org/officeDocument/2006/relationships/oleObject" Target="../embeddings/oleObject168.bin"/></Relationships>
</file>

<file path=xl/worksheets/_rels/sheet176.xml.rels><?xml version="1.0" encoding="UTF-8" standalone="yes"?>
<Relationships xmlns="http://schemas.openxmlformats.org/package/2006/relationships"><Relationship Id="rId3" Type="http://schemas.openxmlformats.org/officeDocument/2006/relationships/vmlDrawing" Target="../drawings/vmlDrawing169.vml"/><Relationship Id="rId2" Type="http://schemas.openxmlformats.org/officeDocument/2006/relationships/drawing" Target="../drawings/drawing176.xml"/><Relationship Id="rId1" Type="http://schemas.openxmlformats.org/officeDocument/2006/relationships/printerSettings" Target="../printerSettings/printerSettings174.bin"/><Relationship Id="rId5" Type="http://schemas.openxmlformats.org/officeDocument/2006/relationships/image" Target="../media/image6.emf"/><Relationship Id="rId4" Type="http://schemas.openxmlformats.org/officeDocument/2006/relationships/oleObject" Target="../embeddings/oleObject169.bin"/></Relationships>
</file>

<file path=xl/worksheets/_rels/sheet177.xml.rels><?xml version="1.0" encoding="UTF-8" standalone="yes"?>
<Relationships xmlns="http://schemas.openxmlformats.org/package/2006/relationships"><Relationship Id="rId3" Type="http://schemas.openxmlformats.org/officeDocument/2006/relationships/vmlDrawing" Target="../drawings/vmlDrawing170.vml"/><Relationship Id="rId2" Type="http://schemas.openxmlformats.org/officeDocument/2006/relationships/drawing" Target="../drawings/drawing177.xml"/><Relationship Id="rId1" Type="http://schemas.openxmlformats.org/officeDocument/2006/relationships/printerSettings" Target="../printerSettings/printerSettings175.bin"/><Relationship Id="rId5" Type="http://schemas.openxmlformats.org/officeDocument/2006/relationships/image" Target="../media/image6.emf"/><Relationship Id="rId4" Type="http://schemas.openxmlformats.org/officeDocument/2006/relationships/oleObject" Target="../embeddings/oleObject170.bin"/></Relationships>
</file>

<file path=xl/worksheets/_rels/sheet178.xml.rels><?xml version="1.0" encoding="UTF-8" standalone="yes"?>
<Relationships xmlns="http://schemas.openxmlformats.org/package/2006/relationships"><Relationship Id="rId3" Type="http://schemas.openxmlformats.org/officeDocument/2006/relationships/vmlDrawing" Target="../drawings/vmlDrawing171.vml"/><Relationship Id="rId2" Type="http://schemas.openxmlformats.org/officeDocument/2006/relationships/drawing" Target="../drawings/drawing178.xml"/><Relationship Id="rId1" Type="http://schemas.openxmlformats.org/officeDocument/2006/relationships/printerSettings" Target="../printerSettings/printerSettings176.bin"/><Relationship Id="rId5" Type="http://schemas.openxmlformats.org/officeDocument/2006/relationships/image" Target="../media/image6.emf"/><Relationship Id="rId4" Type="http://schemas.openxmlformats.org/officeDocument/2006/relationships/oleObject" Target="../embeddings/oleObject171.bin"/></Relationships>
</file>

<file path=xl/worksheets/_rels/sheet179.xml.rels><?xml version="1.0" encoding="UTF-8" standalone="yes"?>
<Relationships xmlns="http://schemas.openxmlformats.org/package/2006/relationships"><Relationship Id="rId3" Type="http://schemas.openxmlformats.org/officeDocument/2006/relationships/vmlDrawing" Target="../drawings/vmlDrawing172.vml"/><Relationship Id="rId2" Type="http://schemas.openxmlformats.org/officeDocument/2006/relationships/drawing" Target="../drawings/drawing179.xml"/><Relationship Id="rId1" Type="http://schemas.openxmlformats.org/officeDocument/2006/relationships/printerSettings" Target="../printerSettings/printerSettings177.bin"/><Relationship Id="rId5" Type="http://schemas.openxmlformats.org/officeDocument/2006/relationships/image" Target="../media/image6.emf"/><Relationship Id="rId4" Type="http://schemas.openxmlformats.org/officeDocument/2006/relationships/oleObject" Target="../embeddings/oleObject172.bin"/></Relationships>
</file>

<file path=xl/worksheets/_rels/sheet180.xml.rels><?xml version="1.0" encoding="UTF-8" standalone="yes"?>
<Relationships xmlns="http://schemas.openxmlformats.org/package/2006/relationships"><Relationship Id="rId3" Type="http://schemas.openxmlformats.org/officeDocument/2006/relationships/vmlDrawing" Target="../drawings/vmlDrawing173.vml"/><Relationship Id="rId2" Type="http://schemas.openxmlformats.org/officeDocument/2006/relationships/drawing" Target="../drawings/drawing180.xml"/><Relationship Id="rId1" Type="http://schemas.openxmlformats.org/officeDocument/2006/relationships/printerSettings" Target="../printerSettings/printerSettings178.bin"/><Relationship Id="rId5" Type="http://schemas.openxmlformats.org/officeDocument/2006/relationships/image" Target="../media/image6.emf"/><Relationship Id="rId4" Type="http://schemas.openxmlformats.org/officeDocument/2006/relationships/oleObject" Target="../embeddings/oleObject173.bin"/></Relationships>
</file>

<file path=xl/worksheets/_rels/sheet181.xml.rels><?xml version="1.0" encoding="UTF-8" standalone="yes"?>
<Relationships xmlns="http://schemas.openxmlformats.org/package/2006/relationships"><Relationship Id="rId3" Type="http://schemas.openxmlformats.org/officeDocument/2006/relationships/vmlDrawing" Target="../drawings/vmlDrawing174.vml"/><Relationship Id="rId2" Type="http://schemas.openxmlformats.org/officeDocument/2006/relationships/drawing" Target="../drawings/drawing181.xml"/><Relationship Id="rId1" Type="http://schemas.openxmlformats.org/officeDocument/2006/relationships/printerSettings" Target="../printerSettings/printerSettings179.bin"/><Relationship Id="rId5" Type="http://schemas.openxmlformats.org/officeDocument/2006/relationships/image" Target="../media/image6.emf"/><Relationship Id="rId4" Type="http://schemas.openxmlformats.org/officeDocument/2006/relationships/oleObject" Target="../embeddings/oleObject174.bin"/></Relationships>
</file>

<file path=xl/worksheets/_rels/sheet182.xml.rels><?xml version="1.0" encoding="UTF-8" standalone="yes"?>
<Relationships xmlns="http://schemas.openxmlformats.org/package/2006/relationships"><Relationship Id="rId3" Type="http://schemas.openxmlformats.org/officeDocument/2006/relationships/vmlDrawing" Target="../drawings/vmlDrawing175.vml"/><Relationship Id="rId2" Type="http://schemas.openxmlformats.org/officeDocument/2006/relationships/drawing" Target="../drawings/drawing182.xml"/><Relationship Id="rId1" Type="http://schemas.openxmlformats.org/officeDocument/2006/relationships/printerSettings" Target="../printerSettings/printerSettings180.bin"/><Relationship Id="rId5" Type="http://schemas.openxmlformats.org/officeDocument/2006/relationships/image" Target="../media/image6.emf"/><Relationship Id="rId4" Type="http://schemas.openxmlformats.org/officeDocument/2006/relationships/oleObject" Target="../embeddings/oleObject175.bin"/></Relationships>
</file>

<file path=xl/worksheets/_rels/sheet183.xml.rels><?xml version="1.0" encoding="UTF-8" standalone="yes"?>
<Relationships xmlns="http://schemas.openxmlformats.org/package/2006/relationships"><Relationship Id="rId3" Type="http://schemas.openxmlformats.org/officeDocument/2006/relationships/vmlDrawing" Target="../drawings/vmlDrawing176.vml"/><Relationship Id="rId2" Type="http://schemas.openxmlformats.org/officeDocument/2006/relationships/drawing" Target="../drawings/drawing183.xml"/><Relationship Id="rId1" Type="http://schemas.openxmlformats.org/officeDocument/2006/relationships/printerSettings" Target="../printerSettings/printerSettings181.bin"/><Relationship Id="rId5" Type="http://schemas.openxmlformats.org/officeDocument/2006/relationships/image" Target="../media/image6.emf"/><Relationship Id="rId4" Type="http://schemas.openxmlformats.org/officeDocument/2006/relationships/oleObject" Target="../embeddings/oleObject176.bin"/></Relationships>
</file>

<file path=xl/worksheets/_rels/sheet184.xml.rels><?xml version="1.0" encoding="UTF-8" standalone="yes"?>
<Relationships xmlns="http://schemas.openxmlformats.org/package/2006/relationships"><Relationship Id="rId3" Type="http://schemas.openxmlformats.org/officeDocument/2006/relationships/vmlDrawing" Target="../drawings/vmlDrawing177.vml"/><Relationship Id="rId2" Type="http://schemas.openxmlformats.org/officeDocument/2006/relationships/drawing" Target="../drawings/drawing184.xml"/><Relationship Id="rId1" Type="http://schemas.openxmlformats.org/officeDocument/2006/relationships/printerSettings" Target="../printerSettings/printerSettings182.bin"/><Relationship Id="rId5" Type="http://schemas.openxmlformats.org/officeDocument/2006/relationships/image" Target="../media/image6.emf"/><Relationship Id="rId4" Type="http://schemas.openxmlformats.org/officeDocument/2006/relationships/oleObject" Target="../embeddings/oleObject177.bin"/></Relationships>
</file>

<file path=xl/worksheets/_rels/sheet185.xml.rels><?xml version="1.0" encoding="UTF-8" standalone="yes"?>
<Relationships xmlns="http://schemas.openxmlformats.org/package/2006/relationships"><Relationship Id="rId3" Type="http://schemas.openxmlformats.org/officeDocument/2006/relationships/vmlDrawing" Target="../drawings/vmlDrawing178.vml"/><Relationship Id="rId2" Type="http://schemas.openxmlformats.org/officeDocument/2006/relationships/drawing" Target="../drawings/drawing185.xml"/><Relationship Id="rId1" Type="http://schemas.openxmlformats.org/officeDocument/2006/relationships/printerSettings" Target="../printerSettings/printerSettings183.bin"/><Relationship Id="rId5" Type="http://schemas.openxmlformats.org/officeDocument/2006/relationships/image" Target="../media/image6.emf"/><Relationship Id="rId4" Type="http://schemas.openxmlformats.org/officeDocument/2006/relationships/oleObject" Target="../embeddings/oleObject178.bin"/></Relationships>
</file>

<file path=xl/worksheets/_rels/sheet186.xml.rels><?xml version="1.0" encoding="UTF-8" standalone="yes"?>
<Relationships xmlns="http://schemas.openxmlformats.org/package/2006/relationships"><Relationship Id="rId3" Type="http://schemas.openxmlformats.org/officeDocument/2006/relationships/vmlDrawing" Target="../drawings/vmlDrawing179.vml"/><Relationship Id="rId2" Type="http://schemas.openxmlformats.org/officeDocument/2006/relationships/drawing" Target="../drawings/drawing186.xml"/><Relationship Id="rId1" Type="http://schemas.openxmlformats.org/officeDocument/2006/relationships/printerSettings" Target="../printerSettings/printerSettings184.bin"/><Relationship Id="rId5" Type="http://schemas.openxmlformats.org/officeDocument/2006/relationships/image" Target="../media/image6.emf"/><Relationship Id="rId4" Type="http://schemas.openxmlformats.org/officeDocument/2006/relationships/oleObject" Target="../embeddings/oleObject179.bin"/></Relationships>
</file>

<file path=xl/worksheets/_rels/sheet187.xml.rels><?xml version="1.0" encoding="UTF-8" standalone="yes"?>
<Relationships xmlns="http://schemas.openxmlformats.org/package/2006/relationships"><Relationship Id="rId3" Type="http://schemas.openxmlformats.org/officeDocument/2006/relationships/vmlDrawing" Target="../drawings/vmlDrawing180.vml"/><Relationship Id="rId2" Type="http://schemas.openxmlformats.org/officeDocument/2006/relationships/drawing" Target="../drawings/drawing187.xml"/><Relationship Id="rId1" Type="http://schemas.openxmlformats.org/officeDocument/2006/relationships/printerSettings" Target="../printerSettings/printerSettings185.bin"/><Relationship Id="rId5" Type="http://schemas.openxmlformats.org/officeDocument/2006/relationships/image" Target="../media/image6.emf"/><Relationship Id="rId4" Type="http://schemas.openxmlformats.org/officeDocument/2006/relationships/oleObject" Target="../embeddings/oleObject180.bin"/></Relationships>
</file>

<file path=xl/worksheets/_rels/sheet188.xml.rels><?xml version="1.0" encoding="UTF-8" standalone="yes"?>
<Relationships xmlns="http://schemas.openxmlformats.org/package/2006/relationships"><Relationship Id="rId3" Type="http://schemas.openxmlformats.org/officeDocument/2006/relationships/vmlDrawing" Target="../drawings/vmlDrawing181.vml"/><Relationship Id="rId2" Type="http://schemas.openxmlformats.org/officeDocument/2006/relationships/drawing" Target="../drawings/drawing188.xml"/><Relationship Id="rId1" Type="http://schemas.openxmlformats.org/officeDocument/2006/relationships/printerSettings" Target="../printerSettings/printerSettings186.bin"/><Relationship Id="rId5" Type="http://schemas.openxmlformats.org/officeDocument/2006/relationships/image" Target="../media/image6.emf"/><Relationship Id="rId4" Type="http://schemas.openxmlformats.org/officeDocument/2006/relationships/oleObject" Target="../embeddings/oleObject181.bin"/></Relationships>
</file>

<file path=xl/worksheets/_rels/sheet189.xml.rels><?xml version="1.0" encoding="UTF-8" standalone="yes"?>
<Relationships xmlns="http://schemas.openxmlformats.org/package/2006/relationships"><Relationship Id="rId3" Type="http://schemas.openxmlformats.org/officeDocument/2006/relationships/vmlDrawing" Target="../drawings/vmlDrawing182.vml"/><Relationship Id="rId2" Type="http://schemas.openxmlformats.org/officeDocument/2006/relationships/drawing" Target="../drawings/drawing189.xml"/><Relationship Id="rId1" Type="http://schemas.openxmlformats.org/officeDocument/2006/relationships/printerSettings" Target="../printerSettings/printerSettings187.bin"/><Relationship Id="rId5" Type="http://schemas.openxmlformats.org/officeDocument/2006/relationships/image" Target="../media/image6.emf"/><Relationship Id="rId4" Type="http://schemas.openxmlformats.org/officeDocument/2006/relationships/oleObject" Target="../embeddings/oleObject182.bin"/></Relationships>
</file>

<file path=xl/worksheets/_rels/sheet190.xml.rels><?xml version="1.0" encoding="UTF-8" standalone="yes"?>
<Relationships xmlns="http://schemas.openxmlformats.org/package/2006/relationships"><Relationship Id="rId3" Type="http://schemas.openxmlformats.org/officeDocument/2006/relationships/vmlDrawing" Target="../drawings/vmlDrawing183.vml"/><Relationship Id="rId2" Type="http://schemas.openxmlformats.org/officeDocument/2006/relationships/drawing" Target="../drawings/drawing190.xml"/><Relationship Id="rId1" Type="http://schemas.openxmlformats.org/officeDocument/2006/relationships/printerSettings" Target="../printerSettings/printerSettings188.bin"/><Relationship Id="rId5" Type="http://schemas.openxmlformats.org/officeDocument/2006/relationships/image" Target="../media/image6.emf"/><Relationship Id="rId4" Type="http://schemas.openxmlformats.org/officeDocument/2006/relationships/oleObject" Target="../embeddings/oleObject183.bin"/></Relationships>
</file>

<file path=xl/worksheets/_rels/sheet191.xml.rels><?xml version="1.0" encoding="UTF-8" standalone="yes"?>
<Relationships xmlns="http://schemas.openxmlformats.org/package/2006/relationships"><Relationship Id="rId3" Type="http://schemas.openxmlformats.org/officeDocument/2006/relationships/vmlDrawing" Target="../drawings/vmlDrawing184.vml"/><Relationship Id="rId2" Type="http://schemas.openxmlformats.org/officeDocument/2006/relationships/drawing" Target="../drawings/drawing191.xml"/><Relationship Id="rId1" Type="http://schemas.openxmlformats.org/officeDocument/2006/relationships/printerSettings" Target="../printerSettings/printerSettings189.bin"/><Relationship Id="rId5" Type="http://schemas.openxmlformats.org/officeDocument/2006/relationships/image" Target="../media/image6.emf"/><Relationship Id="rId4" Type="http://schemas.openxmlformats.org/officeDocument/2006/relationships/oleObject" Target="../embeddings/oleObject184.bin"/></Relationships>
</file>

<file path=xl/worksheets/_rels/sheet192.xml.rels><?xml version="1.0" encoding="UTF-8" standalone="yes"?>
<Relationships xmlns="http://schemas.openxmlformats.org/package/2006/relationships"><Relationship Id="rId3" Type="http://schemas.openxmlformats.org/officeDocument/2006/relationships/vmlDrawing" Target="../drawings/vmlDrawing185.vml"/><Relationship Id="rId2" Type="http://schemas.openxmlformats.org/officeDocument/2006/relationships/drawing" Target="../drawings/drawing192.xml"/><Relationship Id="rId1" Type="http://schemas.openxmlformats.org/officeDocument/2006/relationships/printerSettings" Target="../printerSettings/printerSettings190.bin"/><Relationship Id="rId5" Type="http://schemas.openxmlformats.org/officeDocument/2006/relationships/image" Target="../media/image6.emf"/><Relationship Id="rId4" Type="http://schemas.openxmlformats.org/officeDocument/2006/relationships/oleObject" Target="../embeddings/oleObject185.bin"/></Relationships>
</file>

<file path=xl/worksheets/_rels/sheet193.xml.rels><?xml version="1.0" encoding="UTF-8" standalone="yes"?>
<Relationships xmlns="http://schemas.openxmlformats.org/package/2006/relationships"><Relationship Id="rId3" Type="http://schemas.openxmlformats.org/officeDocument/2006/relationships/vmlDrawing" Target="../drawings/vmlDrawing186.vml"/><Relationship Id="rId2" Type="http://schemas.openxmlformats.org/officeDocument/2006/relationships/drawing" Target="../drawings/drawing193.xml"/><Relationship Id="rId1" Type="http://schemas.openxmlformats.org/officeDocument/2006/relationships/printerSettings" Target="../printerSettings/printerSettings191.bin"/><Relationship Id="rId5" Type="http://schemas.openxmlformats.org/officeDocument/2006/relationships/image" Target="../media/image6.emf"/><Relationship Id="rId4" Type="http://schemas.openxmlformats.org/officeDocument/2006/relationships/oleObject" Target="../embeddings/oleObject186.bin"/></Relationships>
</file>

<file path=xl/worksheets/_rels/sheet194.xml.rels><?xml version="1.0" encoding="UTF-8" standalone="yes"?>
<Relationships xmlns="http://schemas.openxmlformats.org/package/2006/relationships"><Relationship Id="rId3" Type="http://schemas.openxmlformats.org/officeDocument/2006/relationships/vmlDrawing" Target="../drawings/vmlDrawing187.vml"/><Relationship Id="rId2" Type="http://schemas.openxmlformats.org/officeDocument/2006/relationships/drawing" Target="../drawings/drawing194.xml"/><Relationship Id="rId1" Type="http://schemas.openxmlformats.org/officeDocument/2006/relationships/printerSettings" Target="../printerSettings/printerSettings192.bin"/><Relationship Id="rId5" Type="http://schemas.openxmlformats.org/officeDocument/2006/relationships/image" Target="../media/image6.emf"/><Relationship Id="rId4" Type="http://schemas.openxmlformats.org/officeDocument/2006/relationships/oleObject" Target="../embeddings/oleObject187.bin"/></Relationships>
</file>

<file path=xl/worksheets/_rels/sheet195.xml.rels><?xml version="1.0" encoding="UTF-8" standalone="yes"?>
<Relationships xmlns="http://schemas.openxmlformats.org/package/2006/relationships"><Relationship Id="rId3" Type="http://schemas.openxmlformats.org/officeDocument/2006/relationships/vmlDrawing" Target="../drawings/vmlDrawing188.vml"/><Relationship Id="rId2" Type="http://schemas.openxmlformats.org/officeDocument/2006/relationships/drawing" Target="../drawings/drawing195.xml"/><Relationship Id="rId1" Type="http://schemas.openxmlformats.org/officeDocument/2006/relationships/printerSettings" Target="../printerSettings/printerSettings193.bin"/><Relationship Id="rId5" Type="http://schemas.openxmlformats.org/officeDocument/2006/relationships/image" Target="../media/image6.emf"/><Relationship Id="rId4" Type="http://schemas.openxmlformats.org/officeDocument/2006/relationships/oleObject" Target="../embeddings/oleObject188.bin"/></Relationships>
</file>

<file path=xl/worksheets/_rels/sheet196.xml.rels><?xml version="1.0" encoding="UTF-8" standalone="yes"?>
<Relationships xmlns="http://schemas.openxmlformats.org/package/2006/relationships"><Relationship Id="rId3" Type="http://schemas.openxmlformats.org/officeDocument/2006/relationships/vmlDrawing" Target="../drawings/vmlDrawing189.vml"/><Relationship Id="rId2" Type="http://schemas.openxmlformats.org/officeDocument/2006/relationships/drawing" Target="../drawings/drawing196.xml"/><Relationship Id="rId1" Type="http://schemas.openxmlformats.org/officeDocument/2006/relationships/printerSettings" Target="../printerSettings/printerSettings194.bin"/><Relationship Id="rId5" Type="http://schemas.openxmlformats.org/officeDocument/2006/relationships/image" Target="../media/image6.emf"/><Relationship Id="rId4" Type="http://schemas.openxmlformats.org/officeDocument/2006/relationships/oleObject" Target="../embeddings/oleObject189.bin"/></Relationships>
</file>

<file path=xl/worksheets/_rels/sheet197.xml.rels><?xml version="1.0" encoding="UTF-8" standalone="yes"?>
<Relationships xmlns="http://schemas.openxmlformats.org/package/2006/relationships"><Relationship Id="rId3" Type="http://schemas.openxmlformats.org/officeDocument/2006/relationships/vmlDrawing" Target="../drawings/vmlDrawing190.vml"/><Relationship Id="rId2" Type="http://schemas.openxmlformats.org/officeDocument/2006/relationships/drawing" Target="../drawings/drawing197.xml"/><Relationship Id="rId1" Type="http://schemas.openxmlformats.org/officeDocument/2006/relationships/printerSettings" Target="../printerSettings/printerSettings195.bin"/><Relationship Id="rId5" Type="http://schemas.openxmlformats.org/officeDocument/2006/relationships/image" Target="../media/image6.emf"/><Relationship Id="rId4" Type="http://schemas.openxmlformats.org/officeDocument/2006/relationships/oleObject" Target="../embeddings/oleObject190.bin"/></Relationships>
</file>

<file path=xl/worksheets/_rels/sheet198.xml.rels><?xml version="1.0" encoding="UTF-8" standalone="yes"?>
<Relationships xmlns="http://schemas.openxmlformats.org/package/2006/relationships"><Relationship Id="rId3" Type="http://schemas.openxmlformats.org/officeDocument/2006/relationships/vmlDrawing" Target="../drawings/vmlDrawing191.vml"/><Relationship Id="rId2" Type="http://schemas.openxmlformats.org/officeDocument/2006/relationships/drawing" Target="../drawings/drawing198.xml"/><Relationship Id="rId1" Type="http://schemas.openxmlformats.org/officeDocument/2006/relationships/printerSettings" Target="../printerSettings/printerSettings196.bin"/><Relationship Id="rId5" Type="http://schemas.openxmlformats.org/officeDocument/2006/relationships/image" Target="../media/image6.emf"/><Relationship Id="rId4" Type="http://schemas.openxmlformats.org/officeDocument/2006/relationships/oleObject" Target="../embeddings/oleObject191.bin"/></Relationships>
</file>

<file path=xl/worksheets/_rels/sheet199.xml.rels><?xml version="1.0" encoding="UTF-8" standalone="yes"?>
<Relationships xmlns="http://schemas.openxmlformats.org/package/2006/relationships"><Relationship Id="rId3" Type="http://schemas.openxmlformats.org/officeDocument/2006/relationships/vmlDrawing" Target="../drawings/vmlDrawing192.vml"/><Relationship Id="rId2" Type="http://schemas.openxmlformats.org/officeDocument/2006/relationships/drawing" Target="../drawings/drawing199.xml"/><Relationship Id="rId1" Type="http://schemas.openxmlformats.org/officeDocument/2006/relationships/printerSettings" Target="../printerSettings/printerSettings197.bin"/><Relationship Id="rId5" Type="http://schemas.openxmlformats.org/officeDocument/2006/relationships/image" Target="../media/image6.emf"/><Relationship Id="rId4" Type="http://schemas.openxmlformats.org/officeDocument/2006/relationships/oleObject" Target="../embeddings/oleObject192.bin"/></Relationships>
</file>

<file path=xl/worksheets/_rels/sheet200.xml.rels><?xml version="1.0" encoding="UTF-8" standalone="yes"?>
<Relationships xmlns="http://schemas.openxmlformats.org/package/2006/relationships"><Relationship Id="rId3" Type="http://schemas.openxmlformats.org/officeDocument/2006/relationships/vmlDrawing" Target="../drawings/vmlDrawing193.vml"/><Relationship Id="rId2" Type="http://schemas.openxmlformats.org/officeDocument/2006/relationships/drawing" Target="../drawings/drawing200.xml"/><Relationship Id="rId1" Type="http://schemas.openxmlformats.org/officeDocument/2006/relationships/printerSettings" Target="../printerSettings/printerSettings198.bin"/><Relationship Id="rId5" Type="http://schemas.openxmlformats.org/officeDocument/2006/relationships/image" Target="../media/image6.emf"/><Relationship Id="rId4" Type="http://schemas.openxmlformats.org/officeDocument/2006/relationships/oleObject" Target="../embeddings/oleObject193.bin"/></Relationships>
</file>

<file path=xl/worksheets/_rels/sheet201.xml.rels><?xml version="1.0" encoding="UTF-8" standalone="yes"?>
<Relationships xmlns="http://schemas.openxmlformats.org/package/2006/relationships"><Relationship Id="rId3" Type="http://schemas.openxmlformats.org/officeDocument/2006/relationships/vmlDrawing" Target="../drawings/vmlDrawing194.vml"/><Relationship Id="rId2" Type="http://schemas.openxmlformats.org/officeDocument/2006/relationships/drawing" Target="../drawings/drawing201.xml"/><Relationship Id="rId1" Type="http://schemas.openxmlformats.org/officeDocument/2006/relationships/printerSettings" Target="../printerSettings/printerSettings199.bin"/><Relationship Id="rId5" Type="http://schemas.openxmlformats.org/officeDocument/2006/relationships/image" Target="../media/image6.emf"/><Relationship Id="rId4" Type="http://schemas.openxmlformats.org/officeDocument/2006/relationships/oleObject" Target="../embeddings/oleObject194.bin"/></Relationships>
</file>

<file path=xl/worksheets/_rels/sheet202.xml.rels><?xml version="1.0" encoding="UTF-8" standalone="yes"?>
<Relationships xmlns="http://schemas.openxmlformats.org/package/2006/relationships"><Relationship Id="rId3" Type="http://schemas.openxmlformats.org/officeDocument/2006/relationships/vmlDrawing" Target="../drawings/vmlDrawing195.vml"/><Relationship Id="rId2" Type="http://schemas.openxmlformats.org/officeDocument/2006/relationships/drawing" Target="../drawings/drawing202.xml"/><Relationship Id="rId1" Type="http://schemas.openxmlformats.org/officeDocument/2006/relationships/printerSettings" Target="../printerSettings/printerSettings200.bin"/><Relationship Id="rId5" Type="http://schemas.openxmlformats.org/officeDocument/2006/relationships/image" Target="../media/image6.emf"/><Relationship Id="rId4" Type="http://schemas.openxmlformats.org/officeDocument/2006/relationships/oleObject" Target="../embeddings/oleObject195.bin"/></Relationships>
</file>

<file path=xl/worksheets/_rels/sheet203.xml.rels><?xml version="1.0" encoding="UTF-8" standalone="yes"?>
<Relationships xmlns="http://schemas.openxmlformats.org/package/2006/relationships"><Relationship Id="rId3" Type="http://schemas.openxmlformats.org/officeDocument/2006/relationships/vmlDrawing" Target="../drawings/vmlDrawing196.vml"/><Relationship Id="rId2" Type="http://schemas.openxmlformats.org/officeDocument/2006/relationships/drawing" Target="../drawings/drawing203.xml"/><Relationship Id="rId1" Type="http://schemas.openxmlformats.org/officeDocument/2006/relationships/printerSettings" Target="../printerSettings/printerSettings201.bin"/><Relationship Id="rId5" Type="http://schemas.openxmlformats.org/officeDocument/2006/relationships/image" Target="../media/image6.emf"/><Relationship Id="rId4" Type="http://schemas.openxmlformats.org/officeDocument/2006/relationships/oleObject" Target="../embeddings/oleObject196.bin"/></Relationships>
</file>

<file path=xl/worksheets/_rels/sheet204.xml.rels><?xml version="1.0" encoding="UTF-8" standalone="yes"?>
<Relationships xmlns="http://schemas.openxmlformats.org/package/2006/relationships"><Relationship Id="rId3" Type="http://schemas.openxmlformats.org/officeDocument/2006/relationships/vmlDrawing" Target="../drawings/vmlDrawing197.vml"/><Relationship Id="rId2" Type="http://schemas.openxmlformats.org/officeDocument/2006/relationships/drawing" Target="../drawings/drawing204.xml"/><Relationship Id="rId1" Type="http://schemas.openxmlformats.org/officeDocument/2006/relationships/printerSettings" Target="../printerSettings/printerSettings202.bin"/><Relationship Id="rId5" Type="http://schemas.openxmlformats.org/officeDocument/2006/relationships/image" Target="../media/image6.emf"/><Relationship Id="rId4" Type="http://schemas.openxmlformats.org/officeDocument/2006/relationships/oleObject" Target="../embeddings/oleObject197.bin"/></Relationships>
</file>

<file path=xl/worksheets/_rels/sheet205.xml.rels><?xml version="1.0" encoding="UTF-8" standalone="yes"?>
<Relationships xmlns="http://schemas.openxmlformats.org/package/2006/relationships"><Relationship Id="rId3" Type="http://schemas.openxmlformats.org/officeDocument/2006/relationships/vmlDrawing" Target="../drawings/vmlDrawing198.vml"/><Relationship Id="rId2" Type="http://schemas.openxmlformats.org/officeDocument/2006/relationships/drawing" Target="../drawings/drawing205.xml"/><Relationship Id="rId1" Type="http://schemas.openxmlformats.org/officeDocument/2006/relationships/printerSettings" Target="../printerSettings/printerSettings203.bin"/><Relationship Id="rId5" Type="http://schemas.openxmlformats.org/officeDocument/2006/relationships/image" Target="../media/image6.emf"/><Relationship Id="rId4" Type="http://schemas.openxmlformats.org/officeDocument/2006/relationships/oleObject" Target="../embeddings/oleObject198.bin"/></Relationships>
</file>

<file path=xl/worksheets/_rels/sheet206.xml.rels><?xml version="1.0" encoding="UTF-8" standalone="yes"?>
<Relationships xmlns="http://schemas.openxmlformats.org/package/2006/relationships"><Relationship Id="rId3" Type="http://schemas.openxmlformats.org/officeDocument/2006/relationships/vmlDrawing" Target="../drawings/vmlDrawing199.vml"/><Relationship Id="rId2" Type="http://schemas.openxmlformats.org/officeDocument/2006/relationships/drawing" Target="../drawings/drawing206.xml"/><Relationship Id="rId1" Type="http://schemas.openxmlformats.org/officeDocument/2006/relationships/printerSettings" Target="../printerSettings/printerSettings204.bin"/><Relationship Id="rId5" Type="http://schemas.openxmlformats.org/officeDocument/2006/relationships/image" Target="../media/image6.emf"/><Relationship Id="rId4" Type="http://schemas.openxmlformats.org/officeDocument/2006/relationships/oleObject" Target="../embeddings/oleObject199.bin"/></Relationships>
</file>

<file path=xl/worksheets/_rels/sheet207.xml.rels><?xml version="1.0" encoding="UTF-8" standalone="yes"?>
<Relationships xmlns="http://schemas.openxmlformats.org/package/2006/relationships"><Relationship Id="rId3" Type="http://schemas.openxmlformats.org/officeDocument/2006/relationships/vmlDrawing" Target="../drawings/vmlDrawing200.vml"/><Relationship Id="rId2" Type="http://schemas.openxmlformats.org/officeDocument/2006/relationships/drawing" Target="../drawings/drawing207.xml"/><Relationship Id="rId1" Type="http://schemas.openxmlformats.org/officeDocument/2006/relationships/printerSettings" Target="../printerSettings/printerSettings205.bin"/><Relationship Id="rId5" Type="http://schemas.openxmlformats.org/officeDocument/2006/relationships/image" Target="../media/image6.emf"/><Relationship Id="rId4" Type="http://schemas.openxmlformats.org/officeDocument/2006/relationships/oleObject" Target="../embeddings/oleObject200.bin"/></Relationships>
</file>

<file path=xl/worksheets/_rels/sheet208.xml.rels><?xml version="1.0" encoding="UTF-8" standalone="yes"?>
<Relationships xmlns="http://schemas.openxmlformats.org/package/2006/relationships"><Relationship Id="rId3" Type="http://schemas.openxmlformats.org/officeDocument/2006/relationships/vmlDrawing" Target="../drawings/vmlDrawing201.vml"/><Relationship Id="rId2" Type="http://schemas.openxmlformats.org/officeDocument/2006/relationships/drawing" Target="../drawings/drawing208.xml"/><Relationship Id="rId1" Type="http://schemas.openxmlformats.org/officeDocument/2006/relationships/printerSettings" Target="../printerSettings/printerSettings206.bin"/><Relationship Id="rId5" Type="http://schemas.openxmlformats.org/officeDocument/2006/relationships/image" Target="../media/image6.emf"/><Relationship Id="rId4" Type="http://schemas.openxmlformats.org/officeDocument/2006/relationships/oleObject" Target="../embeddings/oleObject201.bin"/></Relationships>
</file>

<file path=xl/worksheets/_rels/sheet209.xml.rels><?xml version="1.0" encoding="UTF-8" standalone="yes"?>
<Relationships xmlns="http://schemas.openxmlformats.org/package/2006/relationships"><Relationship Id="rId3" Type="http://schemas.openxmlformats.org/officeDocument/2006/relationships/vmlDrawing" Target="../drawings/vmlDrawing202.vml"/><Relationship Id="rId2" Type="http://schemas.openxmlformats.org/officeDocument/2006/relationships/drawing" Target="../drawings/drawing209.xml"/><Relationship Id="rId1" Type="http://schemas.openxmlformats.org/officeDocument/2006/relationships/printerSettings" Target="../printerSettings/printerSettings207.bin"/><Relationship Id="rId5" Type="http://schemas.openxmlformats.org/officeDocument/2006/relationships/image" Target="../media/image6.emf"/><Relationship Id="rId4" Type="http://schemas.openxmlformats.org/officeDocument/2006/relationships/oleObject" Target="../embeddings/oleObject202.bin"/></Relationships>
</file>

<file path=xl/worksheets/_rels/sheet210.xml.rels><?xml version="1.0" encoding="UTF-8" standalone="yes"?>
<Relationships xmlns="http://schemas.openxmlformats.org/package/2006/relationships"><Relationship Id="rId3" Type="http://schemas.openxmlformats.org/officeDocument/2006/relationships/vmlDrawing" Target="../drawings/vmlDrawing203.vml"/><Relationship Id="rId2" Type="http://schemas.openxmlformats.org/officeDocument/2006/relationships/drawing" Target="../drawings/drawing210.xml"/><Relationship Id="rId1" Type="http://schemas.openxmlformats.org/officeDocument/2006/relationships/printerSettings" Target="../printerSettings/printerSettings208.bin"/><Relationship Id="rId5" Type="http://schemas.openxmlformats.org/officeDocument/2006/relationships/image" Target="../media/image6.emf"/><Relationship Id="rId4" Type="http://schemas.openxmlformats.org/officeDocument/2006/relationships/oleObject" Target="../embeddings/oleObject203.bin"/></Relationships>
</file>

<file path=xl/worksheets/_rels/sheet211.xml.rels><?xml version="1.0" encoding="UTF-8" standalone="yes"?>
<Relationships xmlns="http://schemas.openxmlformats.org/package/2006/relationships"><Relationship Id="rId3" Type="http://schemas.openxmlformats.org/officeDocument/2006/relationships/vmlDrawing" Target="../drawings/vmlDrawing204.vml"/><Relationship Id="rId2" Type="http://schemas.openxmlformats.org/officeDocument/2006/relationships/drawing" Target="../drawings/drawing211.xml"/><Relationship Id="rId1" Type="http://schemas.openxmlformats.org/officeDocument/2006/relationships/printerSettings" Target="../printerSettings/printerSettings209.bin"/><Relationship Id="rId5" Type="http://schemas.openxmlformats.org/officeDocument/2006/relationships/image" Target="../media/image6.emf"/><Relationship Id="rId4" Type="http://schemas.openxmlformats.org/officeDocument/2006/relationships/oleObject" Target="../embeddings/oleObject204.bin"/></Relationships>
</file>

<file path=xl/worksheets/_rels/sheet212.xml.rels><?xml version="1.0" encoding="UTF-8" standalone="yes"?>
<Relationships xmlns="http://schemas.openxmlformats.org/package/2006/relationships"><Relationship Id="rId3" Type="http://schemas.openxmlformats.org/officeDocument/2006/relationships/vmlDrawing" Target="../drawings/vmlDrawing205.vml"/><Relationship Id="rId2" Type="http://schemas.openxmlformats.org/officeDocument/2006/relationships/drawing" Target="../drawings/drawing212.xml"/><Relationship Id="rId1" Type="http://schemas.openxmlformats.org/officeDocument/2006/relationships/printerSettings" Target="../printerSettings/printerSettings210.bin"/><Relationship Id="rId5" Type="http://schemas.openxmlformats.org/officeDocument/2006/relationships/image" Target="../media/image6.emf"/><Relationship Id="rId4" Type="http://schemas.openxmlformats.org/officeDocument/2006/relationships/oleObject" Target="../embeddings/oleObject205.bin"/></Relationships>
</file>

<file path=xl/worksheets/_rels/sheet213.xml.rels><?xml version="1.0" encoding="UTF-8" standalone="yes"?>
<Relationships xmlns="http://schemas.openxmlformats.org/package/2006/relationships"><Relationship Id="rId3" Type="http://schemas.openxmlformats.org/officeDocument/2006/relationships/vmlDrawing" Target="../drawings/vmlDrawing206.vml"/><Relationship Id="rId2" Type="http://schemas.openxmlformats.org/officeDocument/2006/relationships/drawing" Target="../drawings/drawing213.xml"/><Relationship Id="rId1" Type="http://schemas.openxmlformats.org/officeDocument/2006/relationships/printerSettings" Target="../printerSettings/printerSettings211.bin"/><Relationship Id="rId5" Type="http://schemas.openxmlformats.org/officeDocument/2006/relationships/image" Target="../media/image6.emf"/><Relationship Id="rId4" Type="http://schemas.openxmlformats.org/officeDocument/2006/relationships/oleObject" Target="../embeddings/oleObject206.bin"/></Relationships>
</file>

<file path=xl/worksheets/_rels/sheet214.xml.rels><?xml version="1.0" encoding="UTF-8" standalone="yes"?>
<Relationships xmlns="http://schemas.openxmlformats.org/package/2006/relationships"><Relationship Id="rId3" Type="http://schemas.openxmlformats.org/officeDocument/2006/relationships/vmlDrawing" Target="../drawings/vmlDrawing207.vml"/><Relationship Id="rId2" Type="http://schemas.openxmlformats.org/officeDocument/2006/relationships/drawing" Target="../drawings/drawing214.xml"/><Relationship Id="rId1" Type="http://schemas.openxmlformats.org/officeDocument/2006/relationships/printerSettings" Target="../printerSettings/printerSettings212.bin"/><Relationship Id="rId5" Type="http://schemas.openxmlformats.org/officeDocument/2006/relationships/image" Target="../media/image6.emf"/><Relationship Id="rId4" Type="http://schemas.openxmlformats.org/officeDocument/2006/relationships/oleObject" Target="../embeddings/oleObject207.bin"/></Relationships>
</file>

<file path=xl/worksheets/_rels/sheet215.xml.rels><?xml version="1.0" encoding="UTF-8" standalone="yes"?>
<Relationships xmlns="http://schemas.openxmlformats.org/package/2006/relationships"><Relationship Id="rId3" Type="http://schemas.openxmlformats.org/officeDocument/2006/relationships/vmlDrawing" Target="../drawings/vmlDrawing208.vml"/><Relationship Id="rId2" Type="http://schemas.openxmlformats.org/officeDocument/2006/relationships/drawing" Target="../drawings/drawing215.xml"/><Relationship Id="rId1" Type="http://schemas.openxmlformats.org/officeDocument/2006/relationships/printerSettings" Target="../printerSettings/printerSettings213.bin"/><Relationship Id="rId5" Type="http://schemas.openxmlformats.org/officeDocument/2006/relationships/image" Target="../media/image6.emf"/><Relationship Id="rId4" Type="http://schemas.openxmlformats.org/officeDocument/2006/relationships/oleObject" Target="../embeddings/oleObject208.bin"/></Relationships>
</file>

<file path=xl/worksheets/_rels/sheet216.xml.rels><?xml version="1.0" encoding="UTF-8" standalone="yes"?>
<Relationships xmlns="http://schemas.openxmlformats.org/package/2006/relationships"><Relationship Id="rId3" Type="http://schemas.openxmlformats.org/officeDocument/2006/relationships/vmlDrawing" Target="../drawings/vmlDrawing209.vml"/><Relationship Id="rId2" Type="http://schemas.openxmlformats.org/officeDocument/2006/relationships/drawing" Target="../drawings/drawing216.xml"/><Relationship Id="rId1" Type="http://schemas.openxmlformats.org/officeDocument/2006/relationships/printerSettings" Target="../printerSettings/printerSettings214.bin"/><Relationship Id="rId5" Type="http://schemas.openxmlformats.org/officeDocument/2006/relationships/image" Target="../media/image6.emf"/><Relationship Id="rId4" Type="http://schemas.openxmlformats.org/officeDocument/2006/relationships/oleObject" Target="../embeddings/oleObject209.bin"/></Relationships>
</file>

<file path=xl/worksheets/_rels/sheet217.xml.rels><?xml version="1.0" encoding="UTF-8" standalone="yes"?>
<Relationships xmlns="http://schemas.openxmlformats.org/package/2006/relationships"><Relationship Id="rId3" Type="http://schemas.openxmlformats.org/officeDocument/2006/relationships/vmlDrawing" Target="../drawings/vmlDrawing210.vml"/><Relationship Id="rId2" Type="http://schemas.openxmlformats.org/officeDocument/2006/relationships/drawing" Target="../drawings/drawing217.xml"/><Relationship Id="rId1" Type="http://schemas.openxmlformats.org/officeDocument/2006/relationships/printerSettings" Target="../printerSettings/printerSettings215.bin"/><Relationship Id="rId5" Type="http://schemas.openxmlformats.org/officeDocument/2006/relationships/image" Target="../media/image6.emf"/><Relationship Id="rId4" Type="http://schemas.openxmlformats.org/officeDocument/2006/relationships/oleObject" Target="../embeddings/oleObject210.bin"/></Relationships>
</file>

<file path=xl/worksheets/_rels/sheet218.xml.rels><?xml version="1.0" encoding="UTF-8" standalone="yes"?>
<Relationships xmlns="http://schemas.openxmlformats.org/package/2006/relationships"><Relationship Id="rId3" Type="http://schemas.openxmlformats.org/officeDocument/2006/relationships/vmlDrawing" Target="../drawings/vmlDrawing211.vml"/><Relationship Id="rId2" Type="http://schemas.openxmlformats.org/officeDocument/2006/relationships/drawing" Target="../drawings/drawing218.xml"/><Relationship Id="rId1" Type="http://schemas.openxmlformats.org/officeDocument/2006/relationships/printerSettings" Target="../printerSettings/printerSettings216.bin"/><Relationship Id="rId5" Type="http://schemas.openxmlformats.org/officeDocument/2006/relationships/image" Target="../media/image6.emf"/><Relationship Id="rId4" Type="http://schemas.openxmlformats.org/officeDocument/2006/relationships/oleObject" Target="../embeddings/oleObject211.bin"/></Relationships>
</file>

<file path=xl/worksheets/_rels/sheet219.xml.rels><?xml version="1.0" encoding="UTF-8" standalone="yes"?>
<Relationships xmlns="http://schemas.openxmlformats.org/package/2006/relationships"><Relationship Id="rId3" Type="http://schemas.openxmlformats.org/officeDocument/2006/relationships/vmlDrawing" Target="../drawings/vmlDrawing212.vml"/><Relationship Id="rId2" Type="http://schemas.openxmlformats.org/officeDocument/2006/relationships/drawing" Target="../drawings/drawing219.xml"/><Relationship Id="rId1" Type="http://schemas.openxmlformats.org/officeDocument/2006/relationships/printerSettings" Target="../printerSettings/printerSettings217.bin"/><Relationship Id="rId5" Type="http://schemas.openxmlformats.org/officeDocument/2006/relationships/image" Target="../media/image6.emf"/><Relationship Id="rId4" Type="http://schemas.openxmlformats.org/officeDocument/2006/relationships/oleObject" Target="../embeddings/oleObject212.bin"/></Relationships>
</file>

<file path=xl/worksheets/_rels/sheet220.xml.rels><?xml version="1.0" encoding="UTF-8" standalone="yes"?>
<Relationships xmlns="http://schemas.openxmlformats.org/package/2006/relationships"><Relationship Id="rId3" Type="http://schemas.openxmlformats.org/officeDocument/2006/relationships/vmlDrawing" Target="../drawings/vmlDrawing213.vml"/><Relationship Id="rId2" Type="http://schemas.openxmlformats.org/officeDocument/2006/relationships/drawing" Target="../drawings/drawing220.xml"/><Relationship Id="rId1" Type="http://schemas.openxmlformats.org/officeDocument/2006/relationships/printerSettings" Target="../printerSettings/printerSettings218.bin"/><Relationship Id="rId5" Type="http://schemas.openxmlformats.org/officeDocument/2006/relationships/image" Target="../media/image6.emf"/><Relationship Id="rId4" Type="http://schemas.openxmlformats.org/officeDocument/2006/relationships/oleObject" Target="../embeddings/oleObject213.bin"/></Relationships>
</file>

<file path=xl/worksheets/_rels/sheet221.xml.rels><?xml version="1.0" encoding="UTF-8" standalone="yes"?>
<Relationships xmlns="http://schemas.openxmlformats.org/package/2006/relationships"><Relationship Id="rId3" Type="http://schemas.openxmlformats.org/officeDocument/2006/relationships/vmlDrawing" Target="../drawings/vmlDrawing214.vml"/><Relationship Id="rId2" Type="http://schemas.openxmlformats.org/officeDocument/2006/relationships/drawing" Target="../drawings/drawing221.xml"/><Relationship Id="rId1" Type="http://schemas.openxmlformats.org/officeDocument/2006/relationships/printerSettings" Target="../printerSettings/printerSettings219.bin"/><Relationship Id="rId5" Type="http://schemas.openxmlformats.org/officeDocument/2006/relationships/image" Target="../media/image6.emf"/><Relationship Id="rId4" Type="http://schemas.openxmlformats.org/officeDocument/2006/relationships/oleObject" Target="../embeddings/oleObject214.bin"/></Relationships>
</file>

<file path=xl/worksheets/_rels/sheet222.xml.rels><?xml version="1.0" encoding="UTF-8" standalone="yes"?>
<Relationships xmlns="http://schemas.openxmlformats.org/package/2006/relationships"><Relationship Id="rId3" Type="http://schemas.openxmlformats.org/officeDocument/2006/relationships/vmlDrawing" Target="../drawings/vmlDrawing215.vml"/><Relationship Id="rId2" Type="http://schemas.openxmlformats.org/officeDocument/2006/relationships/drawing" Target="../drawings/drawing222.xml"/><Relationship Id="rId1" Type="http://schemas.openxmlformats.org/officeDocument/2006/relationships/printerSettings" Target="../printerSettings/printerSettings220.bin"/><Relationship Id="rId5" Type="http://schemas.openxmlformats.org/officeDocument/2006/relationships/image" Target="../media/image6.emf"/><Relationship Id="rId4" Type="http://schemas.openxmlformats.org/officeDocument/2006/relationships/oleObject" Target="../embeddings/oleObject215.bin"/></Relationships>
</file>

<file path=xl/worksheets/_rels/sheet223.xml.rels><?xml version="1.0" encoding="UTF-8" standalone="yes"?>
<Relationships xmlns="http://schemas.openxmlformats.org/package/2006/relationships"><Relationship Id="rId3" Type="http://schemas.openxmlformats.org/officeDocument/2006/relationships/vmlDrawing" Target="../drawings/vmlDrawing216.vml"/><Relationship Id="rId2" Type="http://schemas.openxmlformats.org/officeDocument/2006/relationships/drawing" Target="../drawings/drawing223.xml"/><Relationship Id="rId1" Type="http://schemas.openxmlformats.org/officeDocument/2006/relationships/printerSettings" Target="../printerSettings/printerSettings221.bin"/><Relationship Id="rId5" Type="http://schemas.openxmlformats.org/officeDocument/2006/relationships/image" Target="../media/image6.emf"/><Relationship Id="rId4" Type="http://schemas.openxmlformats.org/officeDocument/2006/relationships/oleObject" Target="../embeddings/oleObject216.bin"/></Relationships>
</file>

<file path=xl/worksheets/_rels/sheet224.xml.rels><?xml version="1.0" encoding="UTF-8" standalone="yes"?>
<Relationships xmlns="http://schemas.openxmlformats.org/package/2006/relationships"><Relationship Id="rId3" Type="http://schemas.openxmlformats.org/officeDocument/2006/relationships/vmlDrawing" Target="../drawings/vmlDrawing217.vml"/><Relationship Id="rId2" Type="http://schemas.openxmlformats.org/officeDocument/2006/relationships/drawing" Target="../drawings/drawing224.xml"/><Relationship Id="rId1" Type="http://schemas.openxmlformats.org/officeDocument/2006/relationships/printerSettings" Target="../printerSettings/printerSettings222.bin"/><Relationship Id="rId5" Type="http://schemas.openxmlformats.org/officeDocument/2006/relationships/image" Target="../media/image6.emf"/><Relationship Id="rId4" Type="http://schemas.openxmlformats.org/officeDocument/2006/relationships/oleObject" Target="../embeddings/oleObject217.bin"/></Relationships>
</file>

<file path=xl/worksheets/_rels/sheet225.xml.rels><?xml version="1.0" encoding="UTF-8" standalone="yes"?>
<Relationships xmlns="http://schemas.openxmlformats.org/package/2006/relationships"><Relationship Id="rId3" Type="http://schemas.openxmlformats.org/officeDocument/2006/relationships/vmlDrawing" Target="../drawings/vmlDrawing218.vml"/><Relationship Id="rId2" Type="http://schemas.openxmlformats.org/officeDocument/2006/relationships/drawing" Target="../drawings/drawing225.xml"/><Relationship Id="rId1" Type="http://schemas.openxmlformats.org/officeDocument/2006/relationships/printerSettings" Target="../printerSettings/printerSettings223.bin"/><Relationship Id="rId5" Type="http://schemas.openxmlformats.org/officeDocument/2006/relationships/image" Target="../media/image6.emf"/><Relationship Id="rId4" Type="http://schemas.openxmlformats.org/officeDocument/2006/relationships/oleObject" Target="../embeddings/oleObject218.bin"/></Relationships>
</file>

<file path=xl/worksheets/_rels/sheet226.xml.rels><?xml version="1.0" encoding="UTF-8" standalone="yes"?>
<Relationships xmlns="http://schemas.openxmlformats.org/package/2006/relationships"><Relationship Id="rId3" Type="http://schemas.openxmlformats.org/officeDocument/2006/relationships/vmlDrawing" Target="../drawings/vmlDrawing219.vml"/><Relationship Id="rId2" Type="http://schemas.openxmlformats.org/officeDocument/2006/relationships/drawing" Target="../drawings/drawing226.xml"/><Relationship Id="rId1" Type="http://schemas.openxmlformats.org/officeDocument/2006/relationships/printerSettings" Target="../printerSettings/printerSettings224.bin"/><Relationship Id="rId5" Type="http://schemas.openxmlformats.org/officeDocument/2006/relationships/image" Target="../media/image6.emf"/><Relationship Id="rId4" Type="http://schemas.openxmlformats.org/officeDocument/2006/relationships/oleObject" Target="../embeddings/oleObject219.bin"/></Relationships>
</file>

<file path=xl/worksheets/_rels/sheet227.xml.rels><?xml version="1.0" encoding="UTF-8" standalone="yes"?>
<Relationships xmlns="http://schemas.openxmlformats.org/package/2006/relationships"><Relationship Id="rId3" Type="http://schemas.openxmlformats.org/officeDocument/2006/relationships/vmlDrawing" Target="../drawings/vmlDrawing220.vml"/><Relationship Id="rId2" Type="http://schemas.openxmlformats.org/officeDocument/2006/relationships/drawing" Target="../drawings/drawing227.xml"/><Relationship Id="rId1" Type="http://schemas.openxmlformats.org/officeDocument/2006/relationships/printerSettings" Target="../printerSettings/printerSettings225.bin"/><Relationship Id="rId5" Type="http://schemas.openxmlformats.org/officeDocument/2006/relationships/image" Target="../media/image6.emf"/><Relationship Id="rId4" Type="http://schemas.openxmlformats.org/officeDocument/2006/relationships/oleObject" Target="../embeddings/oleObject220.bin"/></Relationships>
</file>

<file path=xl/worksheets/_rels/sheet228.xml.rels><?xml version="1.0" encoding="UTF-8" standalone="yes"?>
<Relationships xmlns="http://schemas.openxmlformats.org/package/2006/relationships"><Relationship Id="rId3" Type="http://schemas.openxmlformats.org/officeDocument/2006/relationships/vmlDrawing" Target="../drawings/vmlDrawing221.vml"/><Relationship Id="rId2" Type="http://schemas.openxmlformats.org/officeDocument/2006/relationships/drawing" Target="../drawings/drawing228.xml"/><Relationship Id="rId1" Type="http://schemas.openxmlformats.org/officeDocument/2006/relationships/printerSettings" Target="../printerSettings/printerSettings226.bin"/><Relationship Id="rId5" Type="http://schemas.openxmlformats.org/officeDocument/2006/relationships/image" Target="../media/image6.emf"/><Relationship Id="rId4" Type="http://schemas.openxmlformats.org/officeDocument/2006/relationships/oleObject" Target="../embeddings/oleObject221.bin"/></Relationships>
</file>

<file path=xl/worksheets/_rels/sheet229.xml.rels><?xml version="1.0" encoding="UTF-8" standalone="yes"?>
<Relationships xmlns="http://schemas.openxmlformats.org/package/2006/relationships"><Relationship Id="rId3" Type="http://schemas.openxmlformats.org/officeDocument/2006/relationships/vmlDrawing" Target="../drawings/vmlDrawing222.vml"/><Relationship Id="rId2" Type="http://schemas.openxmlformats.org/officeDocument/2006/relationships/drawing" Target="../drawings/drawing229.xml"/><Relationship Id="rId1" Type="http://schemas.openxmlformats.org/officeDocument/2006/relationships/printerSettings" Target="../printerSettings/printerSettings227.bin"/><Relationship Id="rId5" Type="http://schemas.openxmlformats.org/officeDocument/2006/relationships/image" Target="../media/image6.emf"/><Relationship Id="rId4" Type="http://schemas.openxmlformats.org/officeDocument/2006/relationships/oleObject" Target="../embeddings/oleObject222.bin"/></Relationships>
</file>

<file path=xl/worksheets/_rels/sheet230.xml.rels><?xml version="1.0" encoding="UTF-8" standalone="yes"?>
<Relationships xmlns="http://schemas.openxmlformats.org/package/2006/relationships"><Relationship Id="rId3" Type="http://schemas.openxmlformats.org/officeDocument/2006/relationships/vmlDrawing" Target="../drawings/vmlDrawing223.vml"/><Relationship Id="rId2" Type="http://schemas.openxmlformats.org/officeDocument/2006/relationships/drawing" Target="../drawings/drawing230.xml"/><Relationship Id="rId1" Type="http://schemas.openxmlformats.org/officeDocument/2006/relationships/printerSettings" Target="../printerSettings/printerSettings228.bin"/><Relationship Id="rId5" Type="http://schemas.openxmlformats.org/officeDocument/2006/relationships/image" Target="../media/image6.emf"/><Relationship Id="rId4" Type="http://schemas.openxmlformats.org/officeDocument/2006/relationships/oleObject" Target="../embeddings/oleObject223.bin"/></Relationships>
</file>

<file path=xl/worksheets/_rels/sheet231.xml.rels><?xml version="1.0" encoding="UTF-8" standalone="yes"?>
<Relationships xmlns="http://schemas.openxmlformats.org/package/2006/relationships"><Relationship Id="rId3" Type="http://schemas.openxmlformats.org/officeDocument/2006/relationships/vmlDrawing" Target="../drawings/vmlDrawing224.vml"/><Relationship Id="rId2" Type="http://schemas.openxmlformats.org/officeDocument/2006/relationships/drawing" Target="../drawings/drawing231.xml"/><Relationship Id="rId1" Type="http://schemas.openxmlformats.org/officeDocument/2006/relationships/printerSettings" Target="../printerSettings/printerSettings229.bin"/><Relationship Id="rId5" Type="http://schemas.openxmlformats.org/officeDocument/2006/relationships/image" Target="../media/image6.emf"/><Relationship Id="rId4" Type="http://schemas.openxmlformats.org/officeDocument/2006/relationships/oleObject" Target="../embeddings/oleObject224.bin"/></Relationships>
</file>

<file path=xl/worksheets/_rels/sheet232.xml.rels><?xml version="1.0" encoding="UTF-8" standalone="yes"?>
<Relationships xmlns="http://schemas.openxmlformats.org/package/2006/relationships"><Relationship Id="rId3" Type="http://schemas.openxmlformats.org/officeDocument/2006/relationships/vmlDrawing" Target="../drawings/vmlDrawing225.vml"/><Relationship Id="rId2" Type="http://schemas.openxmlformats.org/officeDocument/2006/relationships/drawing" Target="../drawings/drawing232.xml"/><Relationship Id="rId1" Type="http://schemas.openxmlformats.org/officeDocument/2006/relationships/printerSettings" Target="../printerSettings/printerSettings230.bin"/><Relationship Id="rId5" Type="http://schemas.openxmlformats.org/officeDocument/2006/relationships/image" Target="../media/image6.emf"/><Relationship Id="rId4" Type="http://schemas.openxmlformats.org/officeDocument/2006/relationships/oleObject" Target="../embeddings/oleObject225.bin"/></Relationships>
</file>

<file path=xl/worksheets/_rels/sheet233.xml.rels><?xml version="1.0" encoding="UTF-8" standalone="yes"?>
<Relationships xmlns="http://schemas.openxmlformats.org/package/2006/relationships"><Relationship Id="rId3" Type="http://schemas.openxmlformats.org/officeDocument/2006/relationships/vmlDrawing" Target="../drawings/vmlDrawing226.vml"/><Relationship Id="rId2" Type="http://schemas.openxmlformats.org/officeDocument/2006/relationships/drawing" Target="../drawings/drawing233.xml"/><Relationship Id="rId1" Type="http://schemas.openxmlformats.org/officeDocument/2006/relationships/printerSettings" Target="../printerSettings/printerSettings231.bin"/><Relationship Id="rId5" Type="http://schemas.openxmlformats.org/officeDocument/2006/relationships/image" Target="../media/image6.emf"/><Relationship Id="rId4" Type="http://schemas.openxmlformats.org/officeDocument/2006/relationships/oleObject" Target="../embeddings/oleObject226.bin"/></Relationships>
</file>

<file path=xl/worksheets/_rels/sheet234.xml.rels><?xml version="1.0" encoding="UTF-8" standalone="yes"?>
<Relationships xmlns="http://schemas.openxmlformats.org/package/2006/relationships"><Relationship Id="rId3" Type="http://schemas.openxmlformats.org/officeDocument/2006/relationships/vmlDrawing" Target="../drawings/vmlDrawing227.vml"/><Relationship Id="rId2" Type="http://schemas.openxmlformats.org/officeDocument/2006/relationships/drawing" Target="../drawings/drawing234.xml"/><Relationship Id="rId1" Type="http://schemas.openxmlformats.org/officeDocument/2006/relationships/printerSettings" Target="../printerSettings/printerSettings232.bin"/><Relationship Id="rId5" Type="http://schemas.openxmlformats.org/officeDocument/2006/relationships/image" Target="../media/image6.emf"/><Relationship Id="rId4" Type="http://schemas.openxmlformats.org/officeDocument/2006/relationships/oleObject" Target="../embeddings/oleObject227.bin"/></Relationships>
</file>

<file path=xl/worksheets/_rels/sheet235.xml.rels><?xml version="1.0" encoding="UTF-8" standalone="yes"?>
<Relationships xmlns="http://schemas.openxmlformats.org/package/2006/relationships"><Relationship Id="rId3" Type="http://schemas.openxmlformats.org/officeDocument/2006/relationships/vmlDrawing" Target="../drawings/vmlDrawing228.vml"/><Relationship Id="rId2" Type="http://schemas.openxmlformats.org/officeDocument/2006/relationships/drawing" Target="../drawings/drawing235.xml"/><Relationship Id="rId1" Type="http://schemas.openxmlformats.org/officeDocument/2006/relationships/printerSettings" Target="../printerSettings/printerSettings233.bin"/><Relationship Id="rId5" Type="http://schemas.openxmlformats.org/officeDocument/2006/relationships/image" Target="../media/image6.emf"/><Relationship Id="rId4" Type="http://schemas.openxmlformats.org/officeDocument/2006/relationships/oleObject" Target="../embeddings/oleObject228.bin"/></Relationships>
</file>

<file path=xl/worksheets/_rels/sheet236.xml.rels><?xml version="1.0" encoding="UTF-8" standalone="yes"?>
<Relationships xmlns="http://schemas.openxmlformats.org/package/2006/relationships"><Relationship Id="rId3" Type="http://schemas.openxmlformats.org/officeDocument/2006/relationships/vmlDrawing" Target="../drawings/vmlDrawing229.vml"/><Relationship Id="rId2" Type="http://schemas.openxmlformats.org/officeDocument/2006/relationships/drawing" Target="../drawings/drawing236.xml"/><Relationship Id="rId1" Type="http://schemas.openxmlformats.org/officeDocument/2006/relationships/printerSettings" Target="../printerSettings/printerSettings234.bin"/><Relationship Id="rId5" Type="http://schemas.openxmlformats.org/officeDocument/2006/relationships/image" Target="../media/image6.emf"/><Relationship Id="rId4" Type="http://schemas.openxmlformats.org/officeDocument/2006/relationships/oleObject" Target="../embeddings/oleObject229.bin"/></Relationships>
</file>

<file path=xl/worksheets/_rels/sheet237.xml.rels><?xml version="1.0" encoding="UTF-8" standalone="yes"?>
<Relationships xmlns="http://schemas.openxmlformats.org/package/2006/relationships"><Relationship Id="rId3" Type="http://schemas.openxmlformats.org/officeDocument/2006/relationships/vmlDrawing" Target="../drawings/vmlDrawing230.vml"/><Relationship Id="rId2" Type="http://schemas.openxmlformats.org/officeDocument/2006/relationships/drawing" Target="../drawings/drawing237.xml"/><Relationship Id="rId1" Type="http://schemas.openxmlformats.org/officeDocument/2006/relationships/printerSettings" Target="../printerSettings/printerSettings235.bin"/><Relationship Id="rId5" Type="http://schemas.openxmlformats.org/officeDocument/2006/relationships/image" Target="../media/image6.emf"/><Relationship Id="rId4" Type="http://schemas.openxmlformats.org/officeDocument/2006/relationships/oleObject" Target="../embeddings/oleObject230.bin"/></Relationships>
</file>

<file path=xl/worksheets/_rels/sheet238.xml.rels><?xml version="1.0" encoding="UTF-8" standalone="yes"?>
<Relationships xmlns="http://schemas.openxmlformats.org/package/2006/relationships"><Relationship Id="rId3" Type="http://schemas.openxmlformats.org/officeDocument/2006/relationships/vmlDrawing" Target="../drawings/vmlDrawing231.vml"/><Relationship Id="rId2" Type="http://schemas.openxmlformats.org/officeDocument/2006/relationships/drawing" Target="../drawings/drawing238.xml"/><Relationship Id="rId1" Type="http://schemas.openxmlformats.org/officeDocument/2006/relationships/printerSettings" Target="../printerSettings/printerSettings236.bin"/><Relationship Id="rId5" Type="http://schemas.openxmlformats.org/officeDocument/2006/relationships/image" Target="../media/image6.emf"/><Relationship Id="rId4" Type="http://schemas.openxmlformats.org/officeDocument/2006/relationships/oleObject" Target="../embeddings/oleObject231.bin"/></Relationships>
</file>

<file path=xl/worksheets/_rels/sheet239.xml.rels><?xml version="1.0" encoding="UTF-8" standalone="yes"?>
<Relationships xmlns="http://schemas.openxmlformats.org/package/2006/relationships"><Relationship Id="rId3" Type="http://schemas.openxmlformats.org/officeDocument/2006/relationships/vmlDrawing" Target="../drawings/vmlDrawing232.vml"/><Relationship Id="rId2" Type="http://schemas.openxmlformats.org/officeDocument/2006/relationships/drawing" Target="../drawings/drawing239.xml"/><Relationship Id="rId1" Type="http://schemas.openxmlformats.org/officeDocument/2006/relationships/printerSettings" Target="../printerSettings/printerSettings237.bin"/><Relationship Id="rId5" Type="http://schemas.openxmlformats.org/officeDocument/2006/relationships/image" Target="../media/image6.emf"/><Relationship Id="rId4" Type="http://schemas.openxmlformats.org/officeDocument/2006/relationships/oleObject" Target="../embeddings/oleObject232.bin"/></Relationships>
</file>

<file path=xl/worksheets/_rels/sheet240.xml.rels><?xml version="1.0" encoding="UTF-8" standalone="yes"?>
<Relationships xmlns="http://schemas.openxmlformats.org/package/2006/relationships"><Relationship Id="rId3" Type="http://schemas.openxmlformats.org/officeDocument/2006/relationships/vmlDrawing" Target="../drawings/vmlDrawing233.vml"/><Relationship Id="rId2" Type="http://schemas.openxmlformats.org/officeDocument/2006/relationships/drawing" Target="../drawings/drawing240.xml"/><Relationship Id="rId1" Type="http://schemas.openxmlformats.org/officeDocument/2006/relationships/printerSettings" Target="../printerSettings/printerSettings238.bin"/><Relationship Id="rId5" Type="http://schemas.openxmlformats.org/officeDocument/2006/relationships/image" Target="../media/image6.emf"/><Relationship Id="rId4" Type="http://schemas.openxmlformats.org/officeDocument/2006/relationships/oleObject" Target="../embeddings/oleObject233.bin"/></Relationships>
</file>

<file path=xl/worksheets/_rels/sheet241.xml.rels><?xml version="1.0" encoding="UTF-8" standalone="yes"?>
<Relationships xmlns="http://schemas.openxmlformats.org/package/2006/relationships"><Relationship Id="rId3" Type="http://schemas.openxmlformats.org/officeDocument/2006/relationships/vmlDrawing" Target="../drawings/vmlDrawing234.vml"/><Relationship Id="rId2" Type="http://schemas.openxmlformats.org/officeDocument/2006/relationships/drawing" Target="../drawings/drawing241.xml"/><Relationship Id="rId1" Type="http://schemas.openxmlformats.org/officeDocument/2006/relationships/printerSettings" Target="../printerSettings/printerSettings239.bin"/><Relationship Id="rId5" Type="http://schemas.openxmlformats.org/officeDocument/2006/relationships/image" Target="../media/image6.emf"/><Relationship Id="rId4" Type="http://schemas.openxmlformats.org/officeDocument/2006/relationships/oleObject" Target="../embeddings/oleObject234.bin"/></Relationships>
</file>

<file path=xl/worksheets/_rels/sheet242.xml.rels><?xml version="1.0" encoding="UTF-8" standalone="yes"?>
<Relationships xmlns="http://schemas.openxmlformats.org/package/2006/relationships"><Relationship Id="rId3" Type="http://schemas.openxmlformats.org/officeDocument/2006/relationships/vmlDrawing" Target="../drawings/vmlDrawing235.vml"/><Relationship Id="rId2" Type="http://schemas.openxmlformats.org/officeDocument/2006/relationships/drawing" Target="../drawings/drawing242.xml"/><Relationship Id="rId1" Type="http://schemas.openxmlformats.org/officeDocument/2006/relationships/printerSettings" Target="../printerSettings/printerSettings240.bin"/><Relationship Id="rId5" Type="http://schemas.openxmlformats.org/officeDocument/2006/relationships/image" Target="../media/image6.emf"/><Relationship Id="rId4" Type="http://schemas.openxmlformats.org/officeDocument/2006/relationships/oleObject" Target="../embeddings/oleObject235.bin"/></Relationships>
</file>

<file path=xl/worksheets/_rels/sheet243.xml.rels><?xml version="1.0" encoding="UTF-8" standalone="yes"?>
<Relationships xmlns="http://schemas.openxmlformats.org/package/2006/relationships"><Relationship Id="rId3" Type="http://schemas.openxmlformats.org/officeDocument/2006/relationships/vmlDrawing" Target="../drawings/vmlDrawing236.vml"/><Relationship Id="rId2" Type="http://schemas.openxmlformats.org/officeDocument/2006/relationships/drawing" Target="../drawings/drawing243.xml"/><Relationship Id="rId1" Type="http://schemas.openxmlformats.org/officeDocument/2006/relationships/printerSettings" Target="../printerSettings/printerSettings241.bin"/><Relationship Id="rId5" Type="http://schemas.openxmlformats.org/officeDocument/2006/relationships/image" Target="../media/image6.emf"/><Relationship Id="rId4" Type="http://schemas.openxmlformats.org/officeDocument/2006/relationships/oleObject" Target="../embeddings/oleObject236.bin"/></Relationships>
</file>

<file path=xl/worksheets/_rels/sheet244.xml.rels><?xml version="1.0" encoding="UTF-8" standalone="yes"?>
<Relationships xmlns="http://schemas.openxmlformats.org/package/2006/relationships"><Relationship Id="rId3" Type="http://schemas.openxmlformats.org/officeDocument/2006/relationships/vmlDrawing" Target="../drawings/vmlDrawing237.vml"/><Relationship Id="rId2" Type="http://schemas.openxmlformats.org/officeDocument/2006/relationships/drawing" Target="../drawings/drawing244.xml"/><Relationship Id="rId1" Type="http://schemas.openxmlformats.org/officeDocument/2006/relationships/printerSettings" Target="../printerSettings/printerSettings242.bin"/><Relationship Id="rId5" Type="http://schemas.openxmlformats.org/officeDocument/2006/relationships/image" Target="../media/image6.emf"/><Relationship Id="rId4" Type="http://schemas.openxmlformats.org/officeDocument/2006/relationships/oleObject" Target="../embeddings/oleObject237.bin"/></Relationships>
</file>

<file path=xl/worksheets/_rels/sheet245.xml.rels><?xml version="1.0" encoding="UTF-8" standalone="yes"?>
<Relationships xmlns="http://schemas.openxmlformats.org/package/2006/relationships"><Relationship Id="rId3" Type="http://schemas.openxmlformats.org/officeDocument/2006/relationships/vmlDrawing" Target="../drawings/vmlDrawing238.vml"/><Relationship Id="rId2" Type="http://schemas.openxmlformats.org/officeDocument/2006/relationships/drawing" Target="../drawings/drawing245.xml"/><Relationship Id="rId1" Type="http://schemas.openxmlformats.org/officeDocument/2006/relationships/printerSettings" Target="../printerSettings/printerSettings243.bin"/><Relationship Id="rId5" Type="http://schemas.openxmlformats.org/officeDocument/2006/relationships/image" Target="../media/image6.emf"/><Relationship Id="rId4" Type="http://schemas.openxmlformats.org/officeDocument/2006/relationships/oleObject" Target="../embeddings/oleObject238.bin"/></Relationships>
</file>

<file path=xl/worksheets/_rels/sheet246.xml.rels><?xml version="1.0" encoding="UTF-8" standalone="yes"?>
<Relationships xmlns="http://schemas.openxmlformats.org/package/2006/relationships"><Relationship Id="rId3" Type="http://schemas.openxmlformats.org/officeDocument/2006/relationships/vmlDrawing" Target="../drawings/vmlDrawing239.vml"/><Relationship Id="rId2" Type="http://schemas.openxmlformats.org/officeDocument/2006/relationships/drawing" Target="../drawings/drawing246.xml"/><Relationship Id="rId1" Type="http://schemas.openxmlformats.org/officeDocument/2006/relationships/printerSettings" Target="../printerSettings/printerSettings244.bin"/><Relationship Id="rId5" Type="http://schemas.openxmlformats.org/officeDocument/2006/relationships/image" Target="../media/image6.emf"/><Relationship Id="rId4" Type="http://schemas.openxmlformats.org/officeDocument/2006/relationships/oleObject" Target="../embeddings/oleObject239.bin"/></Relationships>
</file>

<file path=xl/worksheets/_rels/sheet247.xml.rels><?xml version="1.0" encoding="UTF-8" standalone="yes"?>
<Relationships xmlns="http://schemas.openxmlformats.org/package/2006/relationships"><Relationship Id="rId3" Type="http://schemas.openxmlformats.org/officeDocument/2006/relationships/vmlDrawing" Target="../drawings/vmlDrawing240.vml"/><Relationship Id="rId2" Type="http://schemas.openxmlformats.org/officeDocument/2006/relationships/drawing" Target="../drawings/drawing247.xml"/><Relationship Id="rId1" Type="http://schemas.openxmlformats.org/officeDocument/2006/relationships/printerSettings" Target="../printerSettings/printerSettings245.bin"/><Relationship Id="rId5" Type="http://schemas.openxmlformats.org/officeDocument/2006/relationships/image" Target="../media/image6.emf"/><Relationship Id="rId4" Type="http://schemas.openxmlformats.org/officeDocument/2006/relationships/oleObject" Target="../embeddings/oleObject240.bin"/></Relationships>
</file>

<file path=xl/worksheets/_rels/sheet248.xml.rels><?xml version="1.0" encoding="UTF-8" standalone="yes"?>
<Relationships xmlns="http://schemas.openxmlformats.org/package/2006/relationships"><Relationship Id="rId3" Type="http://schemas.openxmlformats.org/officeDocument/2006/relationships/vmlDrawing" Target="../drawings/vmlDrawing241.vml"/><Relationship Id="rId2" Type="http://schemas.openxmlformats.org/officeDocument/2006/relationships/drawing" Target="../drawings/drawing248.xml"/><Relationship Id="rId1" Type="http://schemas.openxmlformats.org/officeDocument/2006/relationships/printerSettings" Target="../printerSettings/printerSettings246.bin"/><Relationship Id="rId5" Type="http://schemas.openxmlformats.org/officeDocument/2006/relationships/image" Target="../media/image6.emf"/><Relationship Id="rId4" Type="http://schemas.openxmlformats.org/officeDocument/2006/relationships/oleObject" Target="../embeddings/oleObject241.bin"/></Relationships>
</file>

<file path=xl/worksheets/_rels/sheet249.xml.rels><?xml version="1.0" encoding="UTF-8" standalone="yes"?>
<Relationships xmlns="http://schemas.openxmlformats.org/package/2006/relationships"><Relationship Id="rId3" Type="http://schemas.openxmlformats.org/officeDocument/2006/relationships/vmlDrawing" Target="../drawings/vmlDrawing242.vml"/><Relationship Id="rId2" Type="http://schemas.openxmlformats.org/officeDocument/2006/relationships/drawing" Target="../drawings/drawing249.xml"/><Relationship Id="rId1" Type="http://schemas.openxmlformats.org/officeDocument/2006/relationships/printerSettings" Target="../printerSettings/printerSettings247.bin"/><Relationship Id="rId5" Type="http://schemas.openxmlformats.org/officeDocument/2006/relationships/image" Target="../media/image6.emf"/><Relationship Id="rId4" Type="http://schemas.openxmlformats.org/officeDocument/2006/relationships/oleObject" Target="../embeddings/oleObject242.bin"/></Relationships>
</file>

<file path=xl/worksheets/_rels/sheet250.xml.rels><?xml version="1.0" encoding="UTF-8" standalone="yes"?>
<Relationships xmlns="http://schemas.openxmlformats.org/package/2006/relationships"><Relationship Id="rId3" Type="http://schemas.openxmlformats.org/officeDocument/2006/relationships/vmlDrawing" Target="../drawings/vmlDrawing243.vml"/><Relationship Id="rId2" Type="http://schemas.openxmlformats.org/officeDocument/2006/relationships/drawing" Target="../drawings/drawing250.xml"/><Relationship Id="rId1" Type="http://schemas.openxmlformats.org/officeDocument/2006/relationships/printerSettings" Target="../printerSettings/printerSettings248.bin"/><Relationship Id="rId5" Type="http://schemas.openxmlformats.org/officeDocument/2006/relationships/image" Target="../media/image6.emf"/><Relationship Id="rId4" Type="http://schemas.openxmlformats.org/officeDocument/2006/relationships/oleObject" Target="../embeddings/oleObject243.bin"/></Relationships>
</file>

<file path=xl/worksheets/_rels/sheet251.xml.rels><?xml version="1.0" encoding="UTF-8" standalone="yes"?>
<Relationships xmlns="http://schemas.openxmlformats.org/package/2006/relationships"><Relationship Id="rId3" Type="http://schemas.openxmlformats.org/officeDocument/2006/relationships/vmlDrawing" Target="../drawings/vmlDrawing244.vml"/><Relationship Id="rId2" Type="http://schemas.openxmlformats.org/officeDocument/2006/relationships/drawing" Target="../drawings/drawing251.xml"/><Relationship Id="rId1" Type="http://schemas.openxmlformats.org/officeDocument/2006/relationships/printerSettings" Target="../printerSettings/printerSettings249.bin"/><Relationship Id="rId5" Type="http://schemas.openxmlformats.org/officeDocument/2006/relationships/image" Target="../media/image6.emf"/><Relationship Id="rId4" Type="http://schemas.openxmlformats.org/officeDocument/2006/relationships/oleObject" Target="../embeddings/oleObject244.bin"/></Relationships>
</file>

<file path=xl/worksheets/_rels/sheet252.xml.rels><?xml version="1.0" encoding="UTF-8" standalone="yes"?>
<Relationships xmlns="http://schemas.openxmlformats.org/package/2006/relationships"><Relationship Id="rId3" Type="http://schemas.openxmlformats.org/officeDocument/2006/relationships/vmlDrawing" Target="../drawings/vmlDrawing245.vml"/><Relationship Id="rId2" Type="http://schemas.openxmlformats.org/officeDocument/2006/relationships/drawing" Target="../drawings/drawing252.xml"/><Relationship Id="rId1" Type="http://schemas.openxmlformats.org/officeDocument/2006/relationships/printerSettings" Target="../printerSettings/printerSettings250.bin"/><Relationship Id="rId5" Type="http://schemas.openxmlformats.org/officeDocument/2006/relationships/image" Target="../media/image6.emf"/><Relationship Id="rId4" Type="http://schemas.openxmlformats.org/officeDocument/2006/relationships/oleObject" Target="../embeddings/oleObject245.bin"/></Relationships>
</file>

<file path=xl/worksheets/_rels/sheet253.xml.rels><?xml version="1.0" encoding="UTF-8" standalone="yes"?>
<Relationships xmlns="http://schemas.openxmlformats.org/package/2006/relationships"><Relationship Id="rId3" Type="http://schemas.openxmlformats.org/officeDocument/2006/relationships/vmlDrawing" Target="../drawings/vmlDrawing246.vml"/><Relationship Id="rId2" Type="http://schemas.openxmlformats.org/officeDocument/2006/relationships/drawing" Target="../drawings/drawing253.xml"/><Relationship Id="rId1" Type="http://schemas.openxmlformats.org/officeDocument/2006/relationships/printerSettings" Target="../printerSettings/printerSettings251.bin"/><Relationship Id="rId5" Type="http://schemas.openxmlformats.org/officeDocument/2006/relationships/image" Target="../media/image6.emf"/><Relationship Id="rId4" Type="http://schemas.openxmlformats.org/officeDocument/2006/relationships/oleObject" Target="../embeddings/oleObject246.bin"/></Relationships>
</file>

<file path=xl/worksheets/_rels/sheet254.xml.rels><?xml version="1.0" encoding="UTF-8" standalone="yes"?>
<Relationships xmlns="http://schemas.openxmlformats.org/package/2006/relationships"><Relationship Id="rId3" Type="http://schemas.openxmlformats.org/officeDocument/2006/relationships/vmlDrawing" Target="../drawings/vmlDrawing247.vml"/><Relationship Id="rId2" Type="http://schemas.openxmlformats.org/officeDocument/2006/relationships/drawing" Target="../drawings/drawing254.xml"/><Relationship Id="rId1" Type="http://schemas.openxmlformats.org/officeDocument/2006/relationships/printerSettings" Target="../printerSettings/printerSettings252.bin"/><Relationship Id="rId5" Type="http://schemas.openxmlformats.org/officeDocument/2006/relationships/image" Target="../media/image6.emf"/><Relationship Id="rId4" Type="http://schemas.openxmlformats.org/officeDocument/2006/relationships/oleObject" Target="../embeddings/oleObject247.bin"/></Relationships>
</file>

<file path=xl/worksheets/_rels/sheet255.xml.rels><?xml version="1.0" encoding="UTF-8" standalone="yes"?>
<Relationships xmlns="http://schemas.openxmlformats.org/package/2006/relationships"><Relationship Id="rId3" Type="http://schemas.openxmlformats.org/officeDocument/2006/relationships/vmlDrawing" Target="../drawings/vmlDrawing248.vml"/><Relationship Id="rId2" Type="http://schemas.openxmlformats.org/officeDocument/2006/relationships/drawing" Target="../drawings/drawing255.xml"/><Relationship Id="rId1" Type="http://schemas.openxmlformats.org/officeDocument/2006/relationships/printerSettings" Target="../printerSettings/printerSettings253.bin"/><Relationship Id="rId5" Type="http://schemas.openxmlformats.org/officeDocument/2006/relationships/image" Target="../media/image6.emf"/><Relationship Id="rId4" Type="http://schemas.openxmlformats.org/officeDocument/2006/relationships/oleObject" Target="../embeddings/oleObject248.bin"/></Relationships>
</file>

<file path=xl/worksheets/_rels/sheet256.xml.rels><?xml version="1.0" encoding="UTF-8" standalone="yes"?>
<Relationships xmlns="http://schemas.openxmlformats.org/package/2006/relationships"><Relationship Id="rId3" Type="http://schemas.openxmlformats.org/officeDocument/2006/relationships/vmlDrawing" Target="../drawings/vmlDrawing249.vml"/><Relationship Id="rId2" Type="http://schemas.openxmlformats.org/officeDocument/2006/relationships/drawing" Target="../drawings/drawing256.xml"/><Relationship Id="rId1" Type="http://schemas.openxmlformats.org/officeDocument/2006/relationships/printerSettings" Target="../printerSettings/printerSettings254.bin"/><Relationship Id="rId5" Type="http://schemas.openxmlformats.org/officeDocument/2006/relationships/image" Target="../media/image6.emf"/><Relationship Id="rId4" Type="http://schemas.openxmlformats.org/officeDocument/2006/relationships/oleObject" Target="../embeddings/oleObject249.bin"/></Relationships>
</file>

<file path=xl/worksheets/_rels/sheet257.xml.rels><?xml version="1.0" encoding="UTF-8" standalone="yes"?>
<Relationships xmlns="http://schemas.openxmlformats.org/package/2006/relationships"><Relationship Id="rId3" Type="http://schemas.openxmlformats.org/officeDocument/2006/relationships/vmlDrawing" Target="../drawings/vmlDrawing250.vml"/><Relationship Id="rId2" Type="http://schemas.openxmlformats.org/officeDocument/2006/relationships/drawing" Target="../drawings/drawing257.xml"/><Relationship Id="rId1" Type="http://schemas.openxmlformats.org/officeDocument/2006/relationships/printerSettings" Target="../printerSettings/printerSettings255.bin"/><Relationship Id="rId5" Type="http://schemas.openxmlformats.org/officeDocument/2006/relationships/image" Target="../media/image6.emf"/><Relationship Id="rId4" Type="http://schemas.openxmlformats.org/officeDocument/2006/relationships/oleObject" Target="../embeddings/oleObject250.bin"/></Relationships>
</file>

<file path=xl/worksheets/_rels/sheet258.xml.rels><?xml version="1.0" encoding="UTF-8" standalone="yes"?>
<Relationships xmlns="http://schemas.openxmlformats.org/package/2006/relationships"><Relationship Id="rId3" Type="http://schemas.openxmlformats.org/officeDocument/2006/relationships/vmlDrawing" Target="../drawings/vmlDrawing251.vml"/><Relationship Id="rId2" Type="http://schemas.openxmlformats.org/officeDocument/2006/relationships/drawing" Target="../drawings/drawing258.xml"/><Relationship Id="rId1" Type="http://schemas.openxmlformats.org/officeDocument/2006/relationships/printerSettings" Target="../printerSettings/printerSettings256.bin"/><Relationship Id="rId5" Type="http://schemas.openxmlformats.org/officeDocument/2006/relationships/image" Target="../media/image6.emf"/><Relationship Id="rId4" Type="http://schemas.openxmlformats.org/officeDocument/2006/relationships/oleObject" Target="../embeddings/oleObject251.bin"/></Relationships>
</file>

<file path=xl/worksheets/_rels/sheet259.xml.rels><?xml version="1.0" encoding="UTF-8" standalone="yes"?>
<Relationships xmlns="http://schemas.openxmlformats.org/package/2006/relationships"><Relationship Id="rId3" Type="http://schemas.openxmlformats.org/officeDocument/2006/relationships/vmlDrawing" Target="../drawings/vmlDrawing252.vml"/><Relationship Id="rId2" Type="http://schemas.openxmlformats.org/officeDocument/2006/relationships/drawing" Target="../drawings/drawing259.xml"/><Relationship Id="rId1" Type="http://schemas.openxmlformats.org/officeDocument/2006/relationships/printerSettings" Target="../printerSettings/printerSettings257.bin"/><Relationship Id="rId5" Type="http://schemas.openxmlformats.org/officeDocument/2006/relationships/image" Target="../media/image6.emf"/><Relationship Id="rId4" Type="http://schemas.openxmlformats.org/officeDocument/2006/relationships/oleObject" Target="../embeddings/oleObject252.bin"/></Relationships>
</file>

<file path=xl/worksheets/_rels/sheet260.xml.rels><?xml version="1.0" encoding="UTF-8" standalone="yes"?>
<Relationships xmlns="http://schemas.openxmlformats.org/package/2006/relationships"><Relationship Id="rId3" Type="http://schemas.openxmlformats.org/officeDocument/2006/relationships/vmlDrawing" Target="../drawings/vmlDrawing253.vml"/><Relationship Id="rId2" Type="http://schemas.openxmlformats.org/officeDocument/2006/relationships/drawing" Target="../drawings/drawing260.xml"/><Relationship Id="rId1" Type="http://schemas.openxmlformats.org/officeDocument/2006/relationships/printerSettings" Target="../printerSettings/printerSettings258.bin"/><Relationship Id="rId5" Type="http://schemas.openxmlformats.org/officeDocument/2006/relationships/image" Target="../media/image6.emf"/><Relationship Id="rId4" Type="http://schemas.openxmlformats.org/officeDocument/2006/relationships/oleObject" Target="../embeddings/oleObject253.bin"/></Relationships>
</file>

<file path=xl/worksheets/_rels/sheet261.xml.rels><?xml version="1.0" encoding="UTF-8" standalone="yes"?>
<Relationships xmlns="http://schemas.openxmlformats.org/package/2006/relationships"><Relationship Id="rId3" Type="http://schemas.openxmlformats.org/officeDocument/2006/relationships/vmlDrawing" Target="../drawings/vmlDrawing254.vml"/><Relationship Id="rId2" Type="http://schemas.openxmlformats.org/officeDocument/2006/relationships/drawing" Target="../drawings/drawing261.xml"/><Relationship Id="rId1" Type="http://schemas.openxmlformats.org/officeDocument/2006/relationships/printerSettings" Target="../printerSettings/printerSettings259.bin"/><Relationship Id="rId5" Type="http://schemas.openxmlformats.org/officeDocument/2006/relationships/image" Target="../media/image6.emf"/><Relationship Id="rId4" Type="http://schemas.openxmlformats.org/officeDocument/2006/relationships/oleObject" Target="../embeddings/oleObject254.bin"/></Relationships>
</file>

<file path=xl/worksheets/_rels/sheet262.xml.rels><?xml version="1.0" encoding="UTF-8" standalone="yes"?>
<Relationships xmlns="http://schemas.openxmlformats.org/package/2006/relationships"><Relationship Id="rId3" Type="http://schemas.openxmlformats.org/officeDocument/2006/relationships/vmlDrawing" Target="../drawings/vmlDrawing255.vml"/><Relationship Id="rId2" Type="http://schemas.openxmlformats.org/officeDocument/2006/relationships/drawing" Target="../drawings/drawing262.xml"/><Relationship Id="rId1" Type="http://schemas.openxmlformats.org/officeDocument/2006/relationships/printerSettings" Target="../printerSettings/printerSettings260.bin"/><Relationship Id="rId5" Type="http://schemas.openxmlformats.org/officeDocument/2006/relationships/image" Target="../media/image6.emf"/><Relationship Id="rId4" Type="http://schemas.openxmlformats.org/officeDocument/2006/relationships/oleObject" Target="../embeddings/oleObject255.bin"/></Relationships>
</file>

<file path=xl/worksheets/_rels/sheet263.xml.rels><?xml version="1.0" encoding="UTF-8" standalone="yes"?>
<Relationships xmlns="http://schemas.openxmlformats.org/package/2006/relationships"><Relationship Id="rId3" Type="http://schemas.openxmlformats.org/officeDocument/2006/relationships/vmlDrawing" Target="../drawings/vmlDrawing256.vml"/><Relationship Id="rId2" Type="http://schemas.openxmlformats.org/officeDocument/2006/relationships/drawing" Target="../drawings/drawing263.xml"/><Relationship Id="rId1" Type="http://schemas.openxmlformats.org/officeDocument/2006/relationships/printerSettings" Target="../printerSettings/printerSettings261.bin"/><Relationship Id="rId5" Type="http://schemas.openxmlformats.org/officeDocument/2006/relationships/image" Target="../media/image6.emf"/><Relationship Id="rId4" Type="http://schemas.openxmlformats.org/officeDocument/2006/relationships/oleObject" Target="../embeddings/oleObject256.bin"/></Relationships>
</file>

<file path=xl/worksheets/_rels/sheet264.xml.rels><?xml version="1.0" encoding="UTF-8" standalone="yes"?>
<Relationships xmlns="http://schemas.openxmlformats.org/package/2006/relationships"><Relationship Id="rId3" Type="http://schemas.openxmlformats.org/officeDocument/2006/relationships/vmlDrawing" Target="../drawings/vmlDrawing257.vml"/><Relationship Id="rId2" Type="http://schemas.openxmlformats.org/officeDocument/2006/relationships/drawing" Target="../drawings/drawing264.xml"/><Relationship Id="rId1" Type="http://schemas.openxmlformats.org/officeDocument/2006/relationships/printerSettings" Target="../printerSettings/printerSettings262.bin"/><Relationship Id="rId5" Type="http://schemas.openxmlformats.org/officeDocument/2006/relationships/image" Target="../media/image6.emf"/><Relationship Id="rId4" Type="http://schemas.openxmlformats.org/officeDocument/2006/relationships/oleObject" Target="../embeddings/oleObject257.bin"/></Relationships>
</file>

<file path=xl/worksheets/_rels/sheet265.xml.rels><?xml version="1.0" encoding="UTF-8" standalone="yes"?>
<Relationships xmlns="http://schemas.openxmlformats.org/package/2006/relationships"><Relationship Id="rId3" Type="http://schemas.openxmlformats.org/officeDocument/2006/relationships/vmlDrawing" Target="../drawings/vmlDrawing258.vml"/><Relationship Id="rId2" Type="http://schemas.openxmlformats.org/officeDocument/2006/relationships/drawing" Target="../drawings/drawing265.xml"/><Relationship Id="rId1" Type="http://schemas.openxmlformats.org/officeDocument/2006/relationships/printerSettings" Target="../printerSettings/printerSettings263.bin"/><Relationship Id="rId5" Type="http://schemas.openxmlformats.org/officeDocument/2006/relationships/image" Target="../media/image6.emf"/><Relationship Id="rId4" Type="http://schemas.openxmlformats.org/officeDocument/2006/relationships/oleObject" Target="../embeddings/oleObject258.bin"/></Relationships>
</file>

<file path=xl/worksheets/_rels/sheet266.xml.rels><?xml version="1.0" encoding="UTF-8" standalone="yes"?>
<Relationships xmlns="http://schemas.openxmlformats.org/package/2006/relationships"><Relationship Id="rId3" Type="http://schemas.openxmlformats.org/officeDocument/2006/relationships/vmlDrawing" Target="../drawings/vmlDrawing259.vml"/><Relationship Id="rId2" Type="http://schemas.openxmlformats.org/officeDocument/2006/relationships/drawing" Target="../drawings/drawing266.xml"/><Relationship Id="rId1" Type="http://schemas.openxmlformats.org/officeDocument/2006/relationships/printerSettings" Target="../printerSettings/printerSettings264.bin"/><Relationship Id="rId5" Type="http://schemas.openxmlformats.org/officeDocument/2006/relationships/image" Target="../media/image6.emf"/><Relationship Id="rId4" Type="http://schemas.openxmlformats.org/officeDocument/2006/relationships/oleObject" Target="../embeddings/oleObject259.bin"/></Relationships>
</file>

<file path=xl/worksheets/_rels/sheet267.xml.rels><?xml version="1.0" encoding="UTF-8" standalone="yes"?>
<Relationships xmlns="http://schemas.openxmlformats.org/package/2006/relationships"><Relationship Id="rId3" Type="http://schemas.openxmlformats.org/officeDocument/2006/relationships/vmlDrawing" Target="../drawings/vmlDrawing260.vml"/><Relationship Id="rId2" Type="http://schemas.openxmlformats.org/officeDocument/2006/relationships/drawing" Target="../drawings/drawing267.xml"/><Relationship Id="rId1" Type="http://schemas.openxmlformats.org/officeDocument/2006/relationships/printerSettings" Target="../printerSettings/printerSettings265.bin"/><Relationship Id="rId5" Type="http://schemas.openxmlformats.org/officeDocument/2006/relationships/image" Target="../media/image6.emf"/><Relationship Id="rId4" Type="http://schemas.openxmlformats.org/officeDocument/2006/relationships/oleObject" Target="../embeddings/oleObject260.bin"/></Relationships>
</file>

<file path=xl/worksheets/_rels/sheet268.xml.rels><?xml version="1.0" encoding="UTF-8" standalone="yes"?>
<Relationships xmlns="http://schemas.openxmlformats.org/package/2006/relationships"><Relationship Id="rId3" Type="http://schemas.openxmlformats.org/officeDocument/2006/relationships/vmlDrawing" Target="../drawings/vmlDrawing261.vml"/><Relationship Id="rId2" Type="http://schemas.openxmlformats.org/officeDocument/2006/relationships/drawing" Target="../drawings/drawing268.xml"/><Relationship Id="rId1" Type="http://schemas.openxmlformats.org/officeDocument/2006/relationships/printerSettings" Target="../printerSettings/printerSettings266.bin"/><Relationship Id="rId5" Type="http://schemas.openxmlformats.org/officeDocument/2006/relationships/image" Target="../media/image6.emf"/><Relationship Id="rId4" Type="http://schemas.openxmlformats.org/officeDocument/2006/relationships/oleObject" Target="../embeddings/oleObject261.bin"/></Relationships>
</file>

<file path=xl/worksheets/_rels/sheet269.xml.rels><?xml version="1.0" encoding="UTF-8" standalone="yes"?>
<Relationships xmlns="http://schemas.openxmlformats.org/package/2006/relationships"><Relationship Id="rId3" Type="http://schemas.openxmlformats.org/officeDocument/2006/relationships/vmlDrawing" Target="../drawings/vmlDrawing262.vml"/><Relationship Id="rId2" Type="http://schemas.openxmlformats.org/officeDocument/2006/relationships/drawing" Target="../drawings/drawing269.xml"/><Relationship Id="rId1" Type="http://schemas.openxmlformats.org/officeDocument/2006/relationships/printerSettings" Target="../printerSettings/printerSettings267.bin"/><Relationship Id="rId5" Type="http://schemas.openxmlformats.org/officeDocument/2006/relationships/image" Target="../media/image6.emf"/><Relationship Id="rId4" Type="http://schemas.openxmlformats.org/officeDocument/2006/relationships/oleObject" Target="../embeddings/oleObject262.bin"/></Relationships>
</file>

<file path=xl/worksheets/_rels/sheet270.xml.rels><?xml version="1.0" encoding="UTF-8" standalone="yes"?>
<Relationships xmlns="http://schemas.openxmlformats.org/package/2006/relationships"><Relationship Id="rId3" Type="http://schemas.openxmlformats.org/officeDocument/2006/relationships/vmlDrawing" Target="../drawings/vmlDrawing263.vml"/><Relationship Id="rId2" Type="http://schemas.openxmlformats.org/officeDocument/2006/relationships/drawing" Target="../drawings/drawing270.xml"/><Relationship Id="rId1" Type="http://schemas.openxmlformats.org/officeDocument/2006/relationships/printerSettings" Target="../printerSettings/printerSettings268.bin"/><Relationship Id="rId5" Type="http://schemas.openxmlformats.org/officeDocument/2006/relationships/image" Target="../media/image6.emf"/><Relationship Id="rId4" Type="http://schemas.openxmlformats.org/officeDocument/2006/relationships/oleObject" Target="../embeddings/oleObject263.bin"/></Relationships>
</file>

<file path=xl/worksheets/_rels/sheet271.xml.rels><?xml version="1.0" encoding="UTF-8" standalone="yes"?>
<Relationships xmlns="http://schemas.openxmlformats.org/package/2006/relationships"><Relationship Id="rId3" Type="http://schemas.openxmlformats.org/officeDocument/2006/relationships/vmlDrawing" Target="../drawings/vmlDrawing264.vml"/><Relationship Id="rId2" Type="http://schemas.openxmlformats.org/officeDocument/2006/relationships/drawing" Target="../drawings/drawing271.xml"/><Relationship Id="rId1" Type="http://schemas.openxmlformats.org/officeDocument/2006/relationships/printerSettings" Target="../printerSettings/printerSettings269.bin"/><Relationship Id="rId5" Type="http://schemas.openxmlformats.org/officeDocument/2006/relationships/image" Target="../media/image6.emf"/><Relationship Id="rId4" Type="http://schemas.openxmlformats.org/officeDocument/2006/relationships/oleObject" Target="../embeddings/oleObject264.bin"/></Relationships>
</file>

<file path=xl/worksheets/_rels/sheet272.xml.rels><?xml version="1.0" encoding="UTF-8" standalone="yes"?>
<Relationships xmlns="http://schemas.openxmlformats.org/package/2006/relationships"><Relationship Id="rId3" Type="http://schemas.openxmlformats.org/officeDocument/2006/relationships/vmlDrawing" Target="../drawings/vmlDrawing265.vml"/><Relationship Id="rId2" Type="http://schemas.openxmlformats.org/officeDocument/2006/relationships/drawing" Target="../drawings/drawing272.xml"/><Relationship Id="rId1" Type="http://schemas.openxmlformats.org/officeDocument/2006/relationships/printerSettings" Target="../printerSettings/printerSettings270.bin"/><Relationship Id="rId5" Type="http://schemas.openxmlformats.org/officeDocument/2006/relationships/image" Target="../media/image6.emf"/><Relationship Id="rId4" Type="http://schemas.openxmlformats.org/officeDocument/2006/relationships/oleObject" Target="../embeddings/oleObject265.bin"/></Relationships>
</file>

<file path=xl/worksheets/_rels/sheet273.xml.rels><?xml version="1.0" encoding="UTF-8" standalone="yes"?>
<Relationships xmlns="http://schemas.openxmlformats.org/package/2006/relationships"><Relationship Id="rId3" Type="http://schemas.openxmlformats.org/officeDocument/2006/relationships/vmlDrawing" Target="../drawings/vmlDrawing266.vml"/><Relationship Id="rId2" Type="http://schemas.openxmlformats.org/officeDocument/2006/relationships/drawing" Target="../drawings/drawing273.xml"/><Relationship Id="rId1" Type="http://schemas.openxmlformats.org/officeDocument/2006/relationships/printerSettings" Target="../printerSettings/printerSettings271.bin"/><Relationship Id="rId5" Type="http://schemas.openxmlformats.org/officeDocument/2006/relationships/image" Target="../media/image6.emf"/><Relationship Id="rId4" Type="http://schemas.openxmlformats.org/officeDocument/2006/relationships/oleObject" Target="../embeddings/oleObject266.bin"/></Relationships>
</file>

<file path=xl/worksheets/_rels/sheet274.xml.rels><?xml version="1.0" encoding="UTF-8" standalone="yes"?>
<Relationships xmlns="http://schemas.openxmlformats.org/package/2006/relationships"><Relationship Id="rId3" Type="http://schemas.openxmlformats.org/officeDocument/2006/relationships/vmlDrawing" Target="../drawings/vmlDrawing267.vml"/><Relationship Id="rId2" Type="http://schemas.openxmlformats.org/officeDocument/2006/relationships/drawing" Target="../drawings/drawing274.xml"/><Relationship Id="rId1" Type="http://schemas.openxmlformats.org/officeDocument/2006/relationships/printerSettings" Target="../printerSettings/printerSettings272.bin"/><Relationship Id="rId5" Type="http://schemas.openxmlformats.org/officeDocument/2006/relationships/image" Target="../media/image6.emf"/><Relationship Id="rId4" Type="http://schemas.openxmlformats.org/officeDocument/2006/relationships/oleObject" Target="../embeddings/oleObject267.bin"/></Relationships>
</file>

<file path=xl/worksheets/_rels/sheet275.xml.rels><?xml version="1.0" encoding="UTF-8" standalone="yes"?>
<Relationships xmlns="http://schemas.openxmlformats.org/package/2006/relationships"><Relationship Id="rId3" Type="http://schemas.openxmlformats.org/officeDocument/2006/relationships/vmlDrawing" Target="../drawings/vmlDrawing268.vml"/><Relationship Id="rId2" Type="http://schemas.openxmlformats.org/officeDocument/2006/relationships/drawing" Target="../drawings/drawing275.xml"/><Relationship Id="rId1" Type="http://schemas.openxmlformats.org/officeDocument/2006/relationships/printerSettings" Target="../printerSettings/printerSettings273.bin"/><Relationship Id="rId5" Type="http://schemas.openxmlformats.org/officeDocument/2006/relationships/image" Target="../media/image6.emf"/><Relationship Id="rId4" Type="http://schemas.openxmlformats.org/officeDocument/2006/relationships/oleObject" Target="../embeddings/oleObject268.bin"/></Relationships>
</file>

<file path=xl/worksheets/_rels/sheet276.xml.rels><?xml version="1.0" encoding="UTF-8" standalone="yes"?>
<Relationships xmlns="http://schemas.openxmlformats.org/package/2006/relationships"><Relationship Id="rId3" Type="http://schemas.openxmlformats.org/officeDocument/2006/relationships/vmlDrawing" Target="../drawings/vmlDrawing269.vml"/><Relationship Id="rId2" Type="http://schemas.openxmlformats.org/officeDocument/2006/relationships/drawing" Target="../drawings/drawing276.xml"/><Relationship Id="rId1" Type="http://schemas.openxmlformats.org/officeDocument/2006/relationships/printerSettings" Target="../printerSettings/printerSettings274.bin"/><Relationship Id="rId5" Type="http://schemas.openxmlformats.org/officeDocument/2006/relationships/image" Target="../media/image6.emf"/><Relationship Id="rId4" Type="http://schemas.openxmlformats.org/officeDocument/2006/relationships/oleObject" Target="../embeddings/oleObject269.bin"/></Relationships>
</file>

<file path=xl/worksheets/_rels/sheet277.xml.rels><?xml version="1.0" encoding="UTF-8" standalone="yes"?>
<Relationships xmlns="http://schemas.openxmlformats.org/package/2006/relationships"><Relationship Id="rId3" Type="http://schemas.openxmlformats.org/officeDocument/2006/relationships/vmlDrawing" Target="../drawings/vmlDrawing270.vml"/><Relationship Id="rId2" Type="http://schemas.openxmlformats.org/officeDocument/2006/relationships/drawing" Target="../drawings/drawing277.xml"/><Relationship Id="rId1" Type="http://schemas.openxmlformats.org/officeDocument/2006/relationships/printerSettings" Target="../printerSettings/printerSettings275.bin"/><Relationship Id="rId5" Type="http://schemas.openxmlformats.org/officeDocument/2006/relationships/image" Target="../media/image6.emf"/><Relationship Id="rId4" Type="http://schemas.openxmlformats.org/officeDocument/2006/relationships/oleObject" Target="../embeddings/oleObject270.bin"/></Relationships>
</file>

<file path=xl/worksheets/_rels/sheet278.xml.rels><?xml version="1.0" encoding="UTF-8" standalone="yes"?>
<Relationships xmlns="http://schemas.openxmlformats.org/package/2006/relationships"><Relationship Id="rId3" Type="http://schemas.openxmlformats.org/officeDocument/2006/relationships/vmlDrawing" Target="../drawings/vmlDrawing271.vml"/><Relationship Id="rId2" Type="http://schemas.openxmlformats.org/officeDocument/2006/relationships/drawing" Target="../drawings/drawing278.xml"/><Relationship Id="rId1" Type="http://schemas.openxmlformats.org/officeDocument/2006/relationships/printerSettings" Target="../printerSettings/printerSettings276.bin"/><Relationship Id="rId5" Type="http://schemas.openxmlformats.org/officeDocument/2006/relationships/image" Target="../media/image6.emf"/><Relationship Id="rId4" Type="http://schemas.openxmlformats.org/officeDocument/2006/relationships/oleObject" Target="../embeddings/oleObject271.bin"/></Relationships>
</file>

<file path=xl/worksheets/_rels/sheet279.xml.rels><?xml version="1.0" encoding="UTF-8" standalone="yes"?>
<Relationships xmlns="http://schemas.openxmlformats.org/package/2006/relationships"><Relationship Id="rId3" Type="http://schemas.openxmlformats.org/officeDocument/2006/relationships/vmlDrawing" Target="../drawings/vmlDrawing272.vml"/><Relationship Id="rId2" Type="http://schemas.openxmlformats.org/officeDocument/2006/relationships/drawing" Target="../drawings/drawing279.xml"/><Relationship Id="rId1" Type="http://schemas.openxmlformats.org/officeDocument/2006/relationships/printerSettings" Target="../printerSettings/printerSettings277.bin"/><Relationship Id="rId5" Type="http://schemas.openxmlformats.org/officeDocument/2006/relationships/image" Target="../media/image6.emf"/><Relationship Id="rId4" Type="http://schemas.openxmlformats.org/officeDocument/2006/relationships/oleObject" Target="../embeddings/oleObject272.bin"/></Relationships>
</file>

<file path=xl/worksheets/_rels/sheet280.xml.rels><?xml version="1.0" encoding="UTF-8" standalone="yes"?>
<Relationships xmlns="http://schemas.openxmlformats.org/package/2006/relationships"><Relationship Id="rId3" Type="http://schemas.openxmlformats.org/officeDocument/2006/relationships/vmlDrawing" Target="../drawings/vmlDrawing273.vml"/><Relationship Id="rId2" Type="http://schemas.openxmlformats.org/officeDocument/2006/relationships/drawing" Target="../drawings/drawing280.xml"/><Relationship Id="rId1" Type="http://schemas.openxmlformats.org/officeDocument/2006/relationships/printerSettings" Target="../printerSettings/printerSettings278.bin"/><Relationship Id="rId5" Type="http://schemas.openxmlformats.org/officeDocument/2006/relationships/image" Target="../media/image6.emf"/><Relationship Id="rId4" Type="http://schemas.openxmlformats.org/officeDocument/2006/relationships/oleObject" Target="../embeddings/oleObject273.bin"/></Relationships>
</file>

<file path=xl/worksheets/_rels/sheet281.xml.rels><?xml version="1.0" encoding="UTF-8" standalone="yes"?>
<Relationships xmlns="http://schemas.openxmlformats.org/package/2006/relationships"><Relationship Id="rId3" Type="http://schemas.openxmlformats.org/officeDocument/2006/relationships/vmlDrawing" Target="../drawings/vmlDrawing274.vml"/><Relationship Id="rId2" Type="http://schemas.openxmlformats.org/officeDocument/2006/relationships/drawing" Target="../drawings/drawing281.xml"/><Relationship Id="rId1" Type="http://schemas.openxmlformats.org/officeDocument/2006/relationships/printerSettings" Target="../printerSettings/printerSettings279.bin"/><Relationship Id="rId5" Type="http://schemas.openxmlformats.org/officeDocument/2006/relationships/image" Target="../media/image6.emf"/><Relationship Id="rId4" Type="http://schemas.openxmlformats.org/officeDocument/2006/relationships/oleObject" Target="../embeddings/oleObject274.bin"/></Relationships>
</file>

<file path=xl/worksheets/_rels/sheet282.xml.rels><?xml version="1.0" encoding="UTF-8" standalone="yes"?>
<Relationships xmlns="http://schemas.openxmlformats.org/package/2006/relationships"><Relationship Id="rId3" Type="http://schemas.openxmlformats.org/officeDocument/2006/relationships/vmlDrawing" Target="../drawings/vmlDrawing275.vml"/><Relationship Id="rId2" Type="http://schemas.openxmlformats.org/officeDocument/2006/relationships/drawing" Target="../drawings/drawing282.xml"/><Relationship Id="rId1" Type="http://schemas.openxmlformats.org/officeDocument/2006/relationships/printerSettings" Target="../printerSettings/printerSettings280.bin"/><Relationship Id="rId5" Type="http://schemas.openxmlformats.org/officeDocument/2006/relationships/image" Target="../media/image6.emf"/><Relationship Id="rId4" Type="http://schemas.openxmlformats.org/officeDocument/2006/relationships/oleObject" Target="../embeddings/oleObject275.bin"/></Relationships>
</file>

<file path=xl/worksheets/_rels/sheet283.xml.rels><?xml version="1.0" encoding="UTF-8" standalone="yes"?>
<Relationships xmlns="http://schemas.openxmlformats.org/package/2006/relationships"><Relationship Id="rId3" Type="http://schemas.openxmlformats.org/officeDocument/2006/relationships/vmlDrawing" Target="../drawings/vmlDrawing276.vml"/><Relationship Id="rId2" Type="http://schemas.openxmlformats.org/officeDocument/2006/relationships/drawing" Target="../drawings/drawing283.xml"/><Relationship Id="rId1" Type="http://schemas.openxmlformats.org/officeDocument/2006/relationships/printerSettings" Target="../printerSettings/printerSettings281.bin"/><Relationship Id="rId5" Type="http://schemas.openxmlformats.org/officeDocument/2006/relationships/image" Target="../media/image6.emf"/><Relationship Id="rId4" Type="http://schemas.openxmlformats.org/officeDocument/2006/relationships/oleObject" Target="../embeddings/oleObject276.bin"/></Relationships>
</file>

<file path=xl/worksheets/_rels/sheet284.xml.rels><?xml version="1.0" encoding="UTF-8" standalone="yes"?>
<Relationships xmlns="http://schemas.openxmlformats.org/package/2006/relationships"><Relationship Id="rId3" Type="http://schemas.openxmlformats.org/officeDocument/2006/relationships/vmlDrawing" Target="../drawings/vmlDrawing277.vml"/><Relationship Id="rId2" Type="http://schemas.openxmlformats.org/officeDocument/2006/relationships/drawing" Target="../drawings/drawing284.xml"/><Relationship Id="rId1" Type="http://schemas.openxmlformats.org/officeDocument/2006/relationships/printerSettings" Target="../printerSettings/printerSettings282.bin"/><Relationship Id="rId5" Type="http://schemas.openxmlformats.org/officeDocument/2006/relationships/image" Target="../media/image6.emf"/><Relationship Id="rId4" Type="http://schemas.openxmlformats.org/officeDocument/2006/relationships/oleObject" Target="../embeddings/oleObject277.bin"/></Relationships>
</file>

<file path=xl/worksheets/_rels/sheet285.xml.rels><?xml version="1.0" encoding="UTF-8" standalone="yes"?>
<Relationships xmlns="http://schemas.openxmlformats.org/package/2006/relationships"><Relationship Id="rId3" Type="http://schemas.openxmlformats.org/officeDocument/2006/relationships/vmlDrawing" Target="../drawings/vmlDrawing278.vml"/><Relationship Id="rId2" Type="http://schemas.openxmlformats.org/officeDocument/2006/relationships/drawing" Target="../drawings/drawing285.xml"/><Relationship Id="rId1" Type="http://schemas.openxmlformats.org/officeDocument/2006/relationships/printerSettings" Target="../printerSettings/printerSettings283.bin"/><Relationship Id="rId5" Type="http://schemas.openxmlformats.org/officeDocument/2006/relationships/image" Target="../media/image6.emf"/><Relationship Id="rId4" Type="http://schemas.openxmlformats.org/officeDocument/2006/relationships/oleObject" Target="../embeddings/oleObject278.bin"/></Relationships>
</file>

<file path=xl/worksheets/_rels/sheet286.xml.rels><?xml version="1.0" encoding="UTF-8" standalone="yes"?>
<Relationships xmlns="http://schemas.openxmlformats.org/package/2006/relationships"><Relationship Id="rId3" Type="http://schemas.openxmlformats.org/officeDocument/2006/relationships/vmlDrawing" Target="../drawings/vmlDrawing279.vml"/><Relationship Id="rId2" Type="http://schemas.openxmlformats.org/officeDocument/2006/relationships/drawing" Target="../drawings/drawing286.xml"/><Relationship Id="rId1" Type="http://schemas.openxmlformats.org/officeDocument/2006/relationships/printerSettings" Target="../printerSettings/printerSettings284.bin"/><Relationship Id="rId5" Type="http://schemas.openxmlformats.org/officeDocument/2006/relationships/image" Target="../media/image6.emf"/><Relationship Id="rId4" Type="http://schemas.openxmlformats.org/officeDocument/2006/relationships/oleObject" Target="../embeddings/oleObject279.bin"/></Relationships>
</file>

<file path=xl/worksheets/_rels/sheet287.xml.rels><?xml version="1.0" encoding="UTF-8" standalone="yes"?>
<Relationships xmlns="http://schemas.openxmlformats.org/package/2006/relationships"><Relationship Id="rId3" Type="http://schemas.openxmlformats.org/officeDocument/2006/relationships/vmlDrawing" Target="../drawings/vmlDrawing280.vml"/><Relationship Id="rId2" Type="http://schemas.openxmlformats.org/officeDocument/2006/relationships/drawing" Target="../drawings/drawing287.xml"/><Relationship Id="rId1" Type="http://schemas.openxmlformats.org/officeDocument/2006/relationships/printerSettings" Target="../printerSettings/printerSettings285.bin"/><Relationship Id="rId5" Type="http://schemas.openxmlformats.org/officeDocument/2006/relationships/image" Target="../media/image6.emf"/><Relationship Id="rId4" Type="http://schemas.openxmlformats.org/officeDocument/2006/relationships/oleObject" Target="../embeddings/oleObject280.bin"/></Relationships>
</file>

<file path=xl/worksheets/_rels/sheet288.xml.rels><?xml version="1.0" encoding="UTF-8" standalone="yes"?>
<Relationships xmlns="http://schemas.openxmlformats.org/package/2006/relationships"><Relationship Id="rId3" Type="http://schemas.openxmlformats.org/officeDocument/2006/relationships/vmlDrawing" Target="../drawings/vmlDrawing281.vml"/><Relationship Id="rId2" Type="http://schemas.openxmlformats.org/officeDocument/2006/relationships/drawing" Target="../drawings/drawing288.xml"/><Relationship Id="rId1" Type="http://schemas.openxmlformats.org/officeDocument/2006/relationships/printerSettings" Target="../printerSettings/printerSettings286.bin"/><Relationship Id="rId5" Type="http://schemas.openxmlformats.org/officeDocument/2006/relationships/image" Target="../media/image6.emf"/><Relationship Id="rId4" Type="http://schemas.openxmlformats.org/officeDocument/2006/relationships/oleObject" Target="../embeddings/oleObject281.bin"/></Relationships>
</file>

<file path=xl/worksheets/_rels/sheet289.xml.rels><?xml version="1.0" encoding="UTF-8" standalone="yes"?>
<Relationships xmlns="http://schemas.openxmlformats.org/package/2006/relationships"><Relationship Id="rId3" Type="http://schemas.openxmlformats.org/officeDocument/2006/relationships/vmlDrawing" Target="../drawings/vmlDrawing282.vml"/><Relationship Id="rId2" Type="http://schemas.openxmlformats.org/officeDocument/2006/relationships/drawing" Target="../drawings/drawing289.xml"/><Relationship Id="rId1" Type="http://schemas.openxmlformats.org/officeDocument/2006/relationships/printerSettings" Target="../printerSettings/printerSettings287.bin"/><Relationship Id="rId5" Type="http://schemas.openxmlformats.org/officeDocument/2006/relationships/image" Target="../media/image6.emf"/><Relationship Id="rId4" Type="http://schemas.openxmlformats.org/officeDocument/2006/relationships/oleObject" Target="../embeddings/oleObject282.bin"/></Relationships>
</file>

<file path=xl/worksheets/_rels/sheet290.xml.rels><?xml version="1.0" encoding="UTF-8" standalone="yes"?>
<Relationships xmlns="http://schemas.openxmlformats.org/package/2006/relationships"><Relationship Id="rId3" Type="http://schemas.openxmlformats.org/officeDocument/2006/relationships/vmlDrawing" Target="../drawings/vmlDrawing283.vml"/><Relationship Id="rId2" Type="http://schemas.openxmlformats.org/officeDocument/2006/relationships/drawing" Target="../drawings/drawing290.xml"/><Relationship Id="rId1" Type="http://schemas.openxmlformats.org/officeDocument/2006/relationships/printerSettings" Target="../printerSettings/printerSettings288.bin"/><Relationship Id="rId5" Type="http://schemas.openxmlformats.org/officeDocument/2006/relationships/image" Target="../media/image6.emf"/><Relationship Id="rId4" Type="http://schemas.openxmlformats.org/officeDocument/2006/relationships/oleObject" Target="../embeddings/oleObject283.bin"/></Relationships>
</file>

<file path=xl/worksheets/_rels/sheet291.xml.rels><?xml version="1.0" encoding="UTF-8" standalone="yes"?>
<Relationships xmlns="http://schemas.openxmlformats.org/package/2006/relationships"><Relationship Id="rId3" Type="http://schemas.openxmlformats.org/officeDocument/2006/relationships/vmlDrawing" Target="../drawings/vmlDrawing284.vml"/><Relationship Id="rId2" Type="http://schemas.openxmlformats.org/officeDocument/2006/relationships/drawing" Target="../drawings/drawing291.xml"/><Relationship Id="rId1" Type="http://schemas.openxmlformats.org/officeDocument/2006/relationships/printerSettings" Target="../printerSettings/printerSettings289.bin"/><Relationship Id="rId5" Type="http://schemas.openxmlformats.org/officeDocument/2006/relationships/image" Target="../media/image6.emf"/><Relationship Id="rId4" Type="http://schemas.openxmlformats.org/officeDocument/2006/relationships/oleObject" Target="../embeddings/oleObject284.bin"/></Relationships>
</file>

<file path=xl/worksheets/_rels/sheet292.xml.rels><?xml version="1.0" encoding="UTF-8" standalone="yes"?>
<Relationships xmlns="http://schemas.openxmlformats.org/package/2006/relationships"><Relationship Id="rId3" Type="http://schemas.openxmlformats.org/officeDocument/2006/relationships/vmlDrawing" Target="../drawings/vmlDrawing285.vml"/><Relationship Id="rId2" Type="http://schemas.openxmlformats.org/officeDocument/2006/relationships/drawing" Target="../drawings/drawing292.xml"/><Relationship Id="rId1" Type="http://schemas.openxmlformats.org/officeDocument/2006/relationships/printerSettings" Target="../printerSettings/printerSettings290.bin"/><Relationship Id="rId5" Type="http://schemas.openxmlformats.org/officeDocument/2006/relationships/image" Target="../media/image6.emf"/><Relationship Id="rId4" Type="http://schemas.openxmlformats.org/officeDocument/2006/relationships/oleObject" Target="../embeddings/oleObject285.bin"/></Relationships>
</file>

<file path=xl/worksheets/_rels/sheet293.xml.rels><?xml version="1.0" encoding="UTF-8" standalone="yes"?>
<Relationships xmlns="http://schemas.openxmlformats.org/package/2006/relationships"><Relationship Id="rId3" Type="http://schemas.openxmlformats.org/officeDocument/2006/relationships/vmlDrawing" Target="../drawings/vmlDrawing286.vml"/><Relationship Id="rId2" Type="http://schemas.openxmlformats.org/officeDocument/2006/relationships/drawing" Target="../drawings/drawing293.xml"/><Relationship Id="rId1" Type="http://schemas.openxmlformats.org/officeDocument/2006/relationships/printerSettings" Target="../printerSettings/printerSettings291.bin"/><Relationship Id="rId5" Type="http://schemas.openxmlformats.org/officeDocument/2006/relationships/image" Target="../media/image6.emf"/><Relationship Id="rId4" Type="http://schemas.openxmlformats.org/officeDocument/2006/relationships/oleObject" Target="../embeddings/oleObject286.bin"/></Relationships>
</file>

<file path=xl/worksheets/_rels/sheet294.xml.rels><?xml version="1.0" encoding="UTF-8" standalone="yes"?>
<Relationships xmlns="http://schemas.openxmlformats.org/package/2006/relationships"><Relationship Id="rId3" Type="http://schemas.openxmlformats.org/officeDocument/2006/relationships/vmlDrawing" Target="../drawings/vmlDrawing287.vml"/><Relationship Id="rId2" Type="http://schemas.openxmlformats.org/officeDocument/2006/relationships/drawing" Target="../drawings/drawing294.xml"/><Relationship Id="rId1" Type="http://schemas.openxmlformats.org/officeDocument/2006/relationships/printerSettings" Target="../printerSettings/printerSettings292.bin"/><Relationship Id="rId5" Type="http://schemas.openxmlformats.org/officeDocument/2006/relationships/image" Target="../media/image6.emf"/><Relationship Id="rId4" Type="http://schemas.openxmlformats.org/officeDocument/2006/relationships/oleObject" Target="../embeddings/oleObject287.bin"/></Relationships>
</file>

<file path=xl/worksheets/_rels/sheet295.xml.rels><?xml version="1.0" encoding="UTF-8" standalone="yes"?>
<Relationships xmlns="http://schemas.openxmlformats.org/package/2006/relationships"><Relationship Id="rId3" Type="http://schemas.openxmlformats.org/officeDocument/2006/relationships/vmlDrawing" Target="../drawings/vmlDrawing288.vml"/><Relationship Id="rId2" Type="http://schemas.openxmlformats.org/officeDocument/2006/relationships/drawing" Target="../drawings/drawing295.xml"/><Relationship Id="rId1" Type="http://schemas.openxmlformats.org/officeDocument/2006/relationships/printerSettings" Target="../printerSettings/printerSettings293.bin"/><Relationship Id="rId5" Type="http://schemas.openxmlformats.org/officeDocument/2006/relationships/image" Target="../media/image6.emf"/><Relationship Id="rId4" Type="http://schemas.openxmlformats.org/officeDocument/2006/relationships/oleObject" Target="../embeddings/oleObject288.bin"/></Relationships>
</file>

<file path=xl/worksheets/_rels/sheet296.xml.rels><?xml version="1.0" encoding="UTF-8" standalone="yes"?>
<Relationships xmlns="http://schemas.openxmlformats.org/package/2006/relationships"><Relationship Id="rId3" Type="http://schemas.openxmlformats.org/officeDocument/2006/relationships/vmlDrawing" Target="../drawings/vmlDrawing289.vml"/><Relationship Id="rId2" Type="http://schemas.openxmlformats.org/officeDocument/2006/relationships/drawing" Target="../drawings/drawing296.xml"/><Relationship Id="rId1" Type="http://schemas.openxmlformats.org/officeDocument/2006/relationships/printerSettings" Target="../printerSettings/printerSettings294.bin"/><Relationship Id="rId5" Type="http://schemas.openxmlformats.org/officeDocument/2006/relationships/image" Target="../media/image6.emf"/><Relationship Id="rId4" Type="http://schemas.openxmlformats.org/officeDocument/2006/relationships/oleObject" Target="../embeddings/oleObject289.bin"/></Relationships>
</file>

<file path=xl/worksheets/_rels/sheet297.xml.rels><?xml version="1.0" encoding="UTF-8" standalone="yes"?>
<Relationships xmlns="http://schemas.openxmlformats.org/package/2006/relationships"><Relationship Id="rId3" Type="http://schemas.openxmlformats.org/officeDocument/2006/relationships/vmlDrawing" Target="../drawings/vmlDrawing290.vml"/><Relationship Id="rId2" Type="http://schemas.openxmlformats.org/officeDocument/2006/relationships/drawing" Target="../drawings/drawing297.xml"/><Relationship Id="rId1" Type="http://schemas.openxmlformats.org/officeDocument/2006/relationships/printerSettings" Target="../printerSettings/printerSettings295.bin"/><Relationship Id="rId5" Type="http://schemas.openxmlformats.org/officeDocument/2006/relationships/image" Target="../media/image6.emf"/><Relationship Id="rId4" Type="http://schemas.openxmlformats.org/officeDocument/2006/relationships/oleObject" Target="../embeddings/oleObject290.bin"/></Relationships>
</file>

<file path=xl/worksheets/_rels/sheet298.xml.rels><?xml version="1.0" encoding="UTF-8" standalone="yes"?>
<Relationships xmlns="http://schemas.openxmlformats.org/package/2006/relationships"><Relationship Id="rId3" Type="http://schemas.openxmlformats.org/officeDocument/2006/relationships/vmlDrawing" Target="../drawings/vmlDrawing291.vml"/><Relationship Id="rId2" Type="http://schemas.openxmlformats.org/officeDocument/2006/relationships/drawing" Target="../drawings/drawing298.xml"/><Relationship Id="rId1" Type="http://schemas.openxmlformats.org/officeDocument/2006/relationships/printerSettings" Target="../printerSettings/printerSettings296.bin"/><Relationship Id="rId5" Type="http://schemas.openxmlformats.org/officeDocument/2006/relationships/image" Target="../media/image6.emf"/><Relationship Id="rId4" Type="http://schemas.openxmlformats.org/officeDocument/2006/relationships/oleObject" Target="../embeddings/oleObject291.bin"/></Relationships>
</file>

<file path=xl/worksheets/_rels/sheet299.xml.rels><?xml version="1.0" encoding="UTF-8" standalone="yes"?>
<Relationships xmlns="http://schemas.openxmlformats.org/package/2006/relationships"><Relationship Id="rId3" Type="http://schemas.openxmlformats.org/officeDocument/2006/relationships/vmlDrawing" Target="../drawings/vmlDrawing292.vml"/><Relationship Id="rId2" Type="http://schemas.openxmlformats.org/officeDocument/2006/relationships/drawing" Target="../drawings/drawing299.xml"/><Relationship Id="rId1" Type="http://schemas.openxmlformats.org/officeDocument/2006/relationships/printerSettings" Target="../printerSettings/printerSettings297.bin"/><Relationship Id="rId5" Type="http://schemas.openxmlformats.org/officeDocument/2006/relationships/image" Target="../media/image6.emf"/><Relationship Id="rId4" Type="http://schemas.openxmlformats.org/officeDocument/2006/relationships/oleObject" Target="../embeddings/oleObject292.bin"/></Relationships>
</file>

<file path=xl/worksheets/_rels/sheet300.xml.rels><?xml version="1.0" encoding="UTF-8" standalone="yes"?>
<Relationships xmlns="http://schemas.openxmlformats.org/package/2006/relationships"><Relationship Id="rId3" Type="http://schemas.openxmlformats.org/officeDocument/2006/relationships/vmlDrawing" Target="../drawings/vmlDrawing293.vml"/><Relationship Id="rId2" Type="http://schemas.openxmlformats.org/officeDocument/2006/relationships/drawing" Target="../drawings/drawing300.xml"/><Relationship Id="rId1" Type="http://schemas.openxmlformats.org/officeDocument/2006/relationships/printerSettings" Target="../printerSettings/printerSettings298.bin"/><Relationship Id="rId5" Type="http://schemas.openxmlformats.org/officeDocument/2006/relationships/image" Target="../media/image6.emf"/><Relationship Id="rId4" Type="http://schemas.openxmlformats.org/officeDocument/2006/relationships/oleObject" Target="../embeddings/oleObject293.bin"/></Relationships>
</file>

<file path=xl/worksheets/_rels/sheet301.xml.rels><?xml version="1.0" encoding="UTF-8" standalone="yes"?>
<Relationships xmlns="http://schemas.openxmlformats.org/package/2006/relationships"><Relationship Id="rId3" Type="http://schemas.openxmlformats.org/officeDocument/2006/relationships/vmlDrawing" Target="../drawings/vmlDrawing294.vml"/><Relationship Id="rId2" Type="http://schemas.openxmlformats.org/officeDocument/2006/relationships/drawing" Target="../drawings/drawing301.xml"/><Relationship Id="rId1" Type="http://schemas.openxmlformats.org/officeDocument/2006/relationships/printerSettings" Target="../printerSettings/printerSettings299.bin"/><Relationship Id="rId5" Type="http://schemas.openxmlformats.org/officeDocument/2006/relationships/image" Target="../media/image6.emf"/><Relationship Id="rId4" Type="http://schemas.openxmlformats.org/officeDocument/2006/relationships/oleObject" Target="../embeddings/oleObject294.bin"/></Relationships>
</file>

<file path=xl/worksheets/_rels/sheet302.xml.rels><?xml version="1.0" encoding="UTF-8" standalone="yes"?>
<Relationships xmlns="http://schemas.openxmlformats.org/package/2006/relationships"><Relationship Id="rId3" Type="http://schemas.openxmlformats.org/officeDocument/2006/relationships/vmlDrawing" Target="../drawings/vmlDrawing295.vml"/><Relationship Id="rId2" Type="http://schemas.openxmlformats.org/officeDocument/2006/relationships/drawing" Target="../drawings/drawing302.xml"/><Relationship Id="rId1" Type="http://schemas.openxmlformats.org/officeDocument/2006/relationships/printerSettings" Target="../printerSettings/printerSettings300.bin"/><Relationship Id="rId5" Type="http://schemas.openxmlformats.org/officeDocument/2006/relationships/image" Target="../media/image6.emf"/><Relationship Id="rId4" Type="http://schemas.openxmlformats.org/officeDocument/2006/relationships/oleObject" Target="../embeddings/oleObject295.bin"/></Relationships>
</file>

<file path=xl/worksheets/_rels/sheet303.xml.rels><?xml version="1.0" encoding="UTF-8" standalone="yes"?>
<Relationships xmlns="http://schemas.openxmlformats.org/package/2006/relationships"><Relationship Id="rId3" Type="http://schemas.openxmlformats.org/officeDocument/2006/relationships/vmlDrawing" Target="../drawings/vmlDrawing296.vml"/><Relationship Id="rId2" Type="http://schemas.openxmlformats.org/officeDocument/2006/relationships/drawing" Target="../drawings/drawing303.xml"/><Relationship Id="rId1" Type="http://schemas.openxmlformats.org/officeDocument/2006/relationships/printerSettings" Target="../printerSettings/printerSettings301.bin"/><Relationship Id="rId5" Type="http://schemas.openxmlformats.org/officeDocument/2006/relationships/image" Target="../media/image6.emf"/><Relationship Id="rId4" Type="http://schemas.openxmlformats.org/officeDocument/2006/relationships/oleObject" Target="../embeddings/oleObject296.bin"/></Relationships>
</file>

<file path=xl/worksheets/_rels/sheet304.xml.rels><?xml version="1.0" encoding="UTF-8" standalone="yes"?>
<Relationships xmlns="http://schemas.openxmlformats.org/package/2006/relationships"><Relationship Id="rId3" Type="http://schemas.openxmlformats.org/officeDocument/2006/relationships/vmlDrawing" Target="../drawings/vmlDrawing297.vml"/><Relationship Id="rId2" Type="http://schemas.openxmlformats.org/officeDocument/2006/relationships/drawing" Target="../drawings/drawing304.xml"/><Relationship Id="rId1" Type="http://schemas.openxmlformats.org/officeDocument/2006/relationships/printerSettings" Target="../printerSettings/printerSettings302.bin"/><Relationship Id="rId5" Type="http://schemas.openxmlformats.org/officeDocument/2006/relationships/image" Target="../media/image6.emf"/><Relationship Id="rId4" Type="http://schemas.openxmlformats.org/officeDocument/2006/relationships/oleObject" Target="../embeddings/oleObject297.bin"/></Relationships>
</file>

<file path=xl/worksheets/_rels/sheet305.xml.rels><?xml version="1.0" encoding="UTF-8" standalone="yes"?>
<Relationships xmlns="http://schemas.openxmlformats.org/package/2006/relationships"><Relationship Id="rId3" Type="http://schemas.openxmlformats.org/officeDocument/2006/relationships/vmlDrawing" Target="../drawings/vmlDrawing298.vml"/><Relationship Id="rId2" Type="http://schemas.openxmlformats.org/officeDocument/2006/relationships/drawing" Target="../drawings/drawing305.xml"/><Relationship Id="rId1" Type="http://schemas.openxmlformats.org/officeDocument/2006/relationships/printerSettings" Target="../printerSettings/printerSettings303.bin"/><Relationship Id="rId5" Type="http://schemas.openxmlformats.org/officeDocument/2006/relationships/image" Target="../media/image6.emf"/><Relationship Id="rId4" Type="http://schemas.openxmlformats.org/officeDocument/2006/relationships/oleObject" Target="../embeddings/oleObject298.bin"/></Relationships>
</file>

<file path=xl/worksheets/_rels/sheet306.xml.rels><?xml version="1.0" encoding="UTF-8" standalone="yes"?>
<Relationships xmlns="http://schemas.openxmlformats.org/package/2006/relationships"><Relationship Id="rId3" Type="http://schemas.openxmlformats.org/officeDocument/2006/relationships/vmlDrawing" Target="../drawings/vmlDrawing299.vml"/><Relationship Id="rId2" Type="http://schemas.openxmlformats.org/officeDocument/2006/relationships/drawing" Target="../drawings/drawing306.xml"/><Relationship Id="rId1" Type="http://schemas.openxmlformats.org/officeDocument/2006/relationships/printerSettings" Target="../printerSettings/printerSettings304.bin"/><Relationship Id="rId5" Type="http://schemas.openxmlformats.org/officeDocument/2006/relationships/image" Target="../media/image6.emf"/><Relationship Id="rId4" Type="http://schemas.openxmlformats.org/officeDocument/2006/relationships/oleObject" Target="../embeddings/oleObject299.bin"/></Relationships>
</file>

<file path=xl/worksheets/_rels/sheet307.xml.rels><?xml version="1.0" encoding="UTF-8" standalone="yes"?>
<Relationships xmlns="http://schemas.openxmlformats.org/package/2006/relationships"><Relationship Id="rId3" Type="http://schemas.openxmlformats.org/officeDocument/2006/relationships/vmlDrawing" Target="../drawings/vmlDrawing300.vml"/><Relationship Id="rId2" Type="http://schemas.openxmlformats.org/officeDocument/2006/relationships/drawing" Target="../drawings/drawing307.xml"/><Relationship Id="rId1" Type="http://schemas.openxmlformats.org/officeDocument/2006/relationships/printerSettings" Target="../printerSettings/printerSettings305.bin"/><Relationship Id="rId5" Type="http://schemas.openxmlformats.org/officeDocument/2006/relationships/image" Target="../media/image6.emf"/><Relationship Id="rId4" Type="http://schemas.openxmlformats.org/officeDocument/2006/relationships/oleObject" Target="../embeddings/oleObject300.bin"/></Relationships>
</file>

<file path=xl/worksheets/_rels/sheet308.xml.rels><?xml version="1.0" encoding="UTF-8" standalone="yes"?>
<Relationships xmlns="http://schemas.openxmlformats.org/package/2006/relationships"><Relationship Id="rId3" Type="http://schemas.openxmlformats.org/officeDocument/2006/relationships/vmlDrawing" Target="../drawings/vmlDrawing301.vml"/><Relationship Id="rId2" Type="http://schemas.openxmlformats.org/officeDocument/2006/relationships/drawing" Target="../drawings/drawing308.xml"/><Relationship Id="rId1" Type="http://schemas.openxmlformats.org/officeDocument/2006/relationships/printerSettings" Target="../printerSettings/printerSettings306.bin"/><Relationship Id="rId5" Type="http://schemas.openxmlformats.org/officeDocument/2006/relationships/image" Target="../media/image6.emf"/><Relationship Id="rId4" Type="http://schemas.openxmlformats.org/officeDocument/2006/relationships/oleObject" Target="../embeddings/oleObject301.bin"/></Relationships>
</file>

<file path=xl/worksheets/_rels/sheet309.xml.rels><?xml version="1.0" encoding="UTF-8" standalone="yes"?>
<Relationships xmlns="http://schemas.openxmlformats.org/package/2006/relationships"><Relationship Id="rId3" Type="http://schemas.openxmlformats.org/officeDocument/2006/relationships/vmlDrawing" Target="../drawings/vmlDrawing302.vml"/><Relationship Id="rId2" Type="http://schemas.openxmlformats.org/officeDocument/2006/relationships/drawing" Target="../drawings/drawing309.xml"/><Relationship Id="rId1" Type="http://schemas.openxmlformats.org/officeDocument/2006/relationships/printerSettings" Target="../printerSettings/printerSettings307.bin"/><Relationship Id="rId5" Type="http://schemas.openxmlformats.org/officeDocument/2006/relationships/image" Target="../media/image6.emf"/><Relationship Id="rId4" Type="http://schemas.openxmlformats.org/officeDocument/2006/relationships/oleObject" Target="../embeddings/oleObject302.bin"/></Relationships>
</file>

<file path=xl/worksheets/_rels/sheet310.xml.rels><?xml version="1.0" encoding="UTF-8" standalone="yes"?>
<Relationships xmlns="http://schemas.openxmlformats.org/package/2006/relationships"><Relationship Id="rId3" Type="http://schemas.openxmlformats.org/officeDocument/2006/relationships/vmlDrawing" Target="../drawings/vmlDrawing303.vml"/><Relationship Id="rId2" Type="http://schemas.openxmlformats.org/officeDocument/2006/relationships/drawing" Target="../drawings/drawing310.xml"/><Relationship Id="rId1" Type="http://schemas.openxmlformats.org/officeDocument/2006/relationships/printerSettings" Target="../printerSettings/printerSettings308.bin"/><Relationship Id="rId5" Type="http://schemas.openxmlformats.org/officeDocument/2006/relationships/image" Target="../media/image6.emf"/><Relationship Id="rId4" Type="http://schemas.openxmlformats.org/officeDocument/2006/relationships/oleObject" Target="../embeddings/oleObject303.bin"/></Relationships>
</file>

<file path=xl/worksheets/_rels/sheet311.xml.rels><?xml version="1.0" encoding="UTF-8" standalone="yes"?>
<Relationships xmlns="http://schemas.openxmlformats.org/package/2006/relationships"><Relationship Id="rId3" Type="http://schemas.openxmlformats.org/officeDocument/2006/relationships/vmlDrawing" Target="../drawings/vmlDrawing304.vml"/><Relationship Id="rId2" Type="http://schemas.openxmlformats.org/officeDocument/2006/relationships/drawing" Target="../drawings/drawing311.xml"/><Relationship Id="rId1" Type="http://schemas.openxmlformats.org/officeDocument/2006/relationships/printerSettings" Target="../printerSettings/printerSettings309.bin"/><Relationship Id="rId5" Type="http://schemas.openxmlformats.org/officeDocument/2006/relationships/image" Target="../media/image6.emf"/><Relationship Id="rId4" Type="http://schemas.openxmlformats.org/officeDocument/2006/relationships/oleObject" Target="../embeddings/oleObject304.bin"/></Relationships>
</file>

<file path=xl/worksheets/_rels/sheet312.xml.rels><?xml version="1.0" encoding="UTF-8" standalone="yes"?>
<Relationships xmlns="http://schemas.openxmlformats.org/package/2006/relationships"><Relationship Id="rId3" Type="http://schemas.openxmlformats.org/officeDocument/2006/relationships/vmlDrawing" Target="../drawings/vmlDrawing305.vml"/><Relationship Id="rId2" Type="http://schemas.openxmlformats.org/officeDocument/2006/relationships/drawing" Target="../drawings/drawing312.xml"/><Relationship Id="rId1" Type="http://schemas.openxmlformats.org/officeDocument/2006/relationships/printerSettings" Target="../printerSettings/printerSettings310.bin"/><Relationship Id="rId5" Type="http://schemas.openxmlformats.org/officeDocument/2006/relationships/image" Target="../media/image6.emf"/><Relationship Id="rId4" Type="http://schemas.openxmlformats.org/officeDocument/2006/relationships/oleObject" Target="../embeddings/oleObject305.bin"/></Relationships>
</file>

<file path=xl/worksheets/_rels/sheet313.xml.rels><?xml version="1.0" encoding="UTF-8" standalone="yes"?>
<Relationships xmlns="http://schemas.openxmlformats.org/package/2006/relationships"><Relationship Id="rId3" Type="http://schemas.openxmlformats.org/officeDocument/2006/relationships/vmlDrawing" Target="../drawings/vmlDrawing306.vml"/><Relationship Id="rId2" Type="http://schemas.openxmlformats.org/officeDocument/2006/relationships/drawing" Target="../drawings/drawing313.xml"/><Relationship Id="rId1" Type="http://schemas.openxmlformats.org/officeDocument/2006/relationships/printerSettings" Target="../printerSettings/printerSettings311.bin"/><Relationship Id="rId5" Type="http://schemas.openxmlformats.org/officeDocument/2006/relationships/image" Target="../media/image6.emf"/><Relationship Id="rId4" Type="http://schemas.openxmlformats.org/officeDocument/2006/relationships/oleObject" Target="../embeddings/oleObject306.bin"/></Relationships>
</file>

<file path=xl/worksheets/_rels/sheet314.xml.rels><?xml version="1.0" encoding="UTF-8" standalone="yes"?>
<Relationships xmlns="http://schemas.openxmlformats.org/package/2006/relationships"><Relationship Id="rId3" Type="http://schemas.openxmlformats.org/officeDocument/2006/relationships/vmlDrawing" Target="../drawings/vmlDrawing307.vml"/><Relationship Id="rId2" Type="http://schemas.openxmlformats.org/officeDocument/2006/relationships/drawing" Target="../drawings/drawing314.xml"/><Relationship Id="rId1" Type="http://schemas.openxmlformats.org/officeDocument/2006/relationships/printerSettings" Target="../printerSettings/printerSettings312.bin"/><Relationship Id="rId5" Type="http://schemas.openxmlformats.org/officeDocument/2006/relationships/image" Target="../media/image6.emf"/><Relationship Id="rId4" Type="http://schemas.openxmlformats.org/officeDocument/2006/relationships/oleObject" Target="../embeddings/oleObject307.bin"/></Relationships>
</file>

<file path=xl/worksheets/_rels/sheet315.xml.rels><?xml version="1.0" encoding="UTF-8" standalone="yes"?>
<Relationships xmlns="http://schemas.openxmlformats.org/package/2006/relationships"><Relationship Id="rId3" Type="http://schemas.openxmlformats.org/officeDocument/2006/relationships/vmlDrawing" Target="../drawings/vmlDrawing308.vml"/><Relationship Id="rId2" Type="http://schemas.openxmlformats.org/officeDocument/2006/relationships/drawing" Target="../drawings/drawing315.xml"/><Relationship Id="rId1" Type="http://schemas.openxmlformats.org/officeDocument/2006/relationships/printerSettings" Target="../printerSettings/printerSettings313.bin"/><Relationship Id="rId5" Type="http://schemas.openxmlformats.org/officeDocument/2006/relationships/image" Target="../media/image6.emf"/><Relationship Id="rId4" Type="http://schemas.openxmlformats.org/officeDocument/2006/relationships/oleObject" Target="../embeddings/oleObject308.bin"/></Relationships>
</file>

<file path=xl/worksheets/_rels/sheet316.xml.rels><?xml version="1.0" encoding="UTF-8" standalone="yes"?>
<Relationships xmlns="http://schemas.openxmlformats.org/package/2006/relationships"><Relationship Id="rId3" Type="http://schemas.openxmlformats.org/officeDocument/2006/relationships/vmlDrawing" Target="../drawings/vmlDrawing309.vml"/><Relationship Id="rId2" Type="http://schemas.openxmlformats.org/officeDocument/2006/relationships/drawing" Target="../drawings/drawing316.xml"/><Relationship Id="rId1" Type="http://schemas.openxmlformats.org/officeDocument/2006/relationships/printerSettings" Target="../printerSettings/printerSettings314.bin"/><Relationship Id="rId5" Type="http://schemas.openxmlformats.org/officeDocument/2006/relationships/image" Target="../media/image6.emf"/><Relationship Id="rId4" Type="http://schemas.openxmlformats.org/officeDocument/2006/relationships/oleObject" Target="../embeddings/oleObject309.bin"/></Relationships>
</file>

<file path=xl/worksheets/_rels/sheet317.xml.rels><?xml version="1.0" encoding="UTF-8" standalone="yes"?>
<Relationships xmlns="http://schemas.openxmlformats.org/package/2006/relationships"><Relationship Id="rId3" Type="http://schemas.openxmlformats.org/officeDocument/2006/relationships/vmlDrawing" Target="../drawings/vmlDrawing310.vml"/><Relationship Id="rId2" Type="http://schemas.openxmlformats.org/officeDocument/2006/relationships/drawing" Target="../drawings/drawing317.xml"/><Relationship Id="rId1" Type="http://schemas.openxmlformats.org/officeDocument/2006/relationships/printerSettings" Target="../printerSettings/printerSettings315.bin"/><Relationship Id="rId5" Type="http://schemas.openxmlformats.org/officeDocument/2006/relationships/image" Target="../media/image6.emf"/><Relationship Id="rId4" Type="http://schemas.openxmlformats.org/officeDocument/2006/relationships/oleObject" Target="../embeddings/oleObject310.bin"/></Relationships>
</file>

<file path=xl/worksheets/_rels/sheet318.xml.rels><?xml version="1.0" encoding="UTF-8" standalone="yes"?>
<Relationships xmlns="http://schemas.openxmlformats.org/package/2006/relationships"><Relationship Id="rId3" Type="http://schemas.openxmlformats.org/officeDocument/2006/relationships/vmlDrawing" Target="../drawings/vmlDrawing311.vml"/><Relationship Id="rId2" Type="http://schemas.openxmlformats.org/officeDocument/2006/relationships/drawing" Target="../drawings/drawing318.xml"/><Relationship Id="rId1" Type="http://schemas.openxmlformats.org/officeDocument/2006/relationships/printerSettings" Target="../printerSettings/printerSettings316.bin"/><Relationship Id="rId5" Type="http://schemas.openxmlformats.org/officeDocument/2006/relationships/image" Target="../media/image6.emf"/><Relationship Id="rId4" Type="http://schemas.openxmlformats.org/officeDocument/2006/relationships/oleObject" Target="../embeddings/oleObject311.bin"/></Relationships>
</file>

<file path=xl/worksheets/_rels/sheet319.xml.rels><?xml version="1.0" encoding="UTF-8" standalone="yes"?>
<Relationships xmlns="http://schemas.openxmlformats.org/package/2006/relationships"><Relationship Id="rId3" Type="http://schemas.openxmlformats.org/officeDocument/2006/relationships/vmlDrawing" Target="../drawings/vmlDrawing312.vml"/><Relationship Id="rId2" Type="http://schemas.openxmlformats.org/officeDocument/2006/relationships/drawing" Target="../drawings/drawing319.xml"/><Relationship Id="rId1" Type="http://schemas.openxmlformats.org/officeDocument/2006/relationships/printerSettings" Target="../printerSettings/printerSettings317.bin"/><Relationship Id="rId5" Type="http://schemas.openxmlformats.org/officeDocument/2006/relationships/image" Target="../media/image6.emf"/><Relationship Id="rId4" Type="http://schemas.openxmlformats.org/officeDocument/2006/relationships/oleObject" Target="../embeddings/oleObject312.bin"/></Relationships>
</file>

<file path=xl/worksheets/_rels/sheet320.xml.rels><?xml version="1.0" encoding="UTF-8" standalone="yes"?>
<Relationships xmlns="http://schemas.openxmlformats.org/package/2006/relationships"><Relationship Id="rId3" Type="http://schemas.openxmlformats.org/officeDocument/2006/relationships/vmlDrawing" Target="../drawings/vmlDrawing313.vml"/><Relationship Id="rId2" Type="http://schemas.openxmlformats.org/officeDocument/2006/relationships/drawing" Target="../drawings/drawing320.xml"/><Relationship Id="rId1" Type="http://schemas.openxmlformats.org/officeDocument/2006/relationships/printerSettings" Target="../printerSettings/printerSettings318.bin"/><Relationship Id="rId5" Type="http://schemas.openxmlformats.org/officeDocument/2006/relationships/image" Target="../media/image6.emf"/><Relationship Id="rId4" Type="http://schemas.openxmlformats.org/officeDocument/2006/relationships/oleObject" Target="../embeddings/oleObject313.bin"/></Relationships>
</file>

<file path=xl/worksheets/_rels/sheet321.xml.rels><?xml version="1.0" encoding="UTF-8" standalone="yes"?>
<Relationships xmlns="http://schemas.openxmlformats.org/package/2006/relationships"><Relationship Id="rId3" Type="http://schemas.openxmlformats.org/officeDocument/2006/relationships/vmlDrawing" Target="../drawings/vmlDrawing314.vml"/><Relationship Id="rId2" Type="http://schemas.openxmlformats.org/officeDocument/2006/relationships/drawing" Target="../drawings/drawing321.xml"/><Relationship Id="rId1" Type="http://schemas.openxmlformats.org/officeDocument/2006/relationships/printerSettings" Target="../printerSettings/printerSettings319.bin"/><Relationship Id="rId5" Type="http://schemas.openxmlformats.org/officeDocument/2006/relationships/image" Target="../media/image6.emf"/><Relationship Id="rId4" Type="http://schemas.openxmlformats.org/officeDocument/2006/relationships/oleObject" Target="../embeddings/oleObject314.bin"/></Relationships>
</file>

<file path=xl/worksheets/_rels/sheet322.xml.rels><?xml version="1.0" encoding="UTF-8" standalone="yes"?>
<Relationships xmlns="http://schemas.openxmlformats.org/package/2006/relationships"><Relationship Id="rId3" Type="http://schemas.openxmlformats.org/officeDocument/2006/relationships/vmlDrawing" Target="../drawings/vmlDrawing315.vml"/><Relationship Id="rId2" Type="http://schemas.openxmlformats.org/officeDocument/2006/relationships/drawing" Target="../drawings/drawing322.xml"/><Relationship Id="rId1" Type="http://schemas.openxmlformats.org/officeDocument/2006/relationships/printerSettings" Target="../printerSettings/printerSettings320.bin"/><Relationship Id="rId5" Type="http://schemas.openxmlformats.org/officeDocument/2006/relationships/image" Target="../media/image6.emf"/><Relationship Id="rId4" Type="http://schemas.openxmlformats.org/officeDocument/2006/relationships/oleObject" Target="../embeddings/oleObject315.bin"/></Relationships>
</file>

<file path=xl/worksheets/_rels/sheet323.xml.rels><?xml version="1.0" encoding="UTF-8" standalone="yes"?>
<Relationships xmlns="http://schemas.openxmlformats.org/package/2006/relationships"><Relationship Id="rId3" Type="http://schemas.openxmlformats.org/officeDocument/2006/relationships/vmlDrawing" Target="../drawings/vmlDrawing316.vml"/><Relationship Id="rId2" Type="http://schemas.openxmlformats.org/officeDocument/2006/relationships/drawing" Target="../drawings/drawing323.xml"/><Relationship Id="rId1" Type="http://schemas.openxmlformats.org/officeDocument/2006/relationships/printerSettings" Target="../printerSettings/printerSettings321.bin"/><Relationship Id="rId5" Type="http://schemas.openxmlformats.org/officeDocument/2006/relationships/image" Target="../media/image6.emf"/><Relationship Id="rId4" Type="http://schemas.openxmlformats.org/officeDocument/2006/relationships/oleObject" Target="../embeddings/oleObject316.bin"/></Relationships>
</file>

<file path=xl/worksheets/_rels/sheet324.xml.rels><?xml version="1.0" encoding="UTF-8" standalone="yes"?>
<Relationships xmlns="http://schemas.openxmlformats.org/package/2006/relationships"><Relationship Id="rId3" Type="http://schemas.openxmlformats.org/officeDocument/2006/relationships/vmlDrawing" Target="../drawings/vmlDrawing317.vml"/><Relationship Id="rId2" Type="http://schemas.openxmlformats.org/officeDocument/2006/relationships/drawing" Target="../drawings/drawing324.xml"/><Relationship Id="rId1" Type="http://schemas.openxmlformats.org/officeDocument/2006/relationships/printerSettings" Target="../printerSettings/printerSettings322.bin"/><Relationship Id="rId5" Type="http://schemas.openxmlformats.org/officeDocument/2006/relationships/image" Target="../media/image6.emf"/><Relationship Id="rId4" Type="http://schemas.openxmlformats.org/officeDocument/2006/relationships/oleObject" Target="../embeddings/oleObject317.bin"/></Relationships>
</file>

<file path=xl/worksheets/_rels/sheet325.xml.rels><?xml version="1.0" encoding="UTF-8" standalone="yes"?>
<Relationships xmlns="http://schemas.openxmlformats.org/package/2006/relationships"><Relationship Id="rId3" Type="http://schemas.openxmlformats.org/officeDocument/2006/relationships/vmlDrawing" Target="../drawings/vmlDrawing318.vml"/><Relationship Id="rId2" Type="http://schemas.openxmlformats.org/officeDocument/2006/relationships/drawing" Target="../drawings/drawing325.xml"/><Relationship Id="rId1" Type="http://schemas.openxmlformats.org/officeDocument/2006/relationships/printerSettings" Target="../printerSettings/printerSettings323.bin"/><Relationship Id="rId5" Type="http://schemas.openxmlformats.org/officeDocument/2006/relationships/image" Target="../media/image6.emf"/><Relationship Id="rId4" Type="http://schemas.openxmlformats.org/officeDocument/2006/relationships/oleObject" Target="../embeddings/oleObject318.bin"/></Relationships>
</file>

<file path=xl/worksheets/_rels/sheet326.xml.rels><?xml version="1.0" encoding="UTF-8" standalone="yes"?>
<Relationships xmlns="http://schemas.openxmlformats.org/package/2006/relationships"><Relationship Id="rId3" Type="http://schemas.openxmlformats.org/officeDocument/2006/relationships/vmlDrawing" Target="../drawings/vmlDrawing319.vml"/><Relationship Id="rId2" Type="http://schemas.openxmlformats.org/officeDocument/2006/relationships/drawing" Target="../drawings/drawing326.xml"/><Relationship Id="rId1" Type="http://schemas.openxmlformats.org/officeDocument/2006/relationships/printerSettings" Target="../printerSettings/printerSettings324.bin"/><Relationship Id="rId5" Type="http://schemas.openxmlformats.org/officeDocument/2006/relationships/image" Target="../media/image6.emf"/><Relationship Id="rId4" Type="http://schemas.openxmlformats.org/officeDocument/2006/relationships/oleObject" Target="../embeddings/oleObject3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theme="0" tint="-0.499984740745262"/>
  </sheetPr>
  <dimension ref="A1:AL61"/>
  <sheetViews>
    <sheetView tabSelected="1" zoomScale="39" zoomScaleNormal="39" workbookViewId="0">
      <selection activeCell="P78" sqref="P78"/>
    </sheetView>
  </sheetViews>
  <sheetFormatPr baseColWidth="10" defaultRowHeight="15"/>
  <cols>
    <col min="8" max="8" width="83" customWidth="1"/>
  </cols>
  <sheetData>
    <row r="1" spans="1:38" ht="15.75" thickTop="1">
      <c r="A1" s="123"/>
      <c r="B1" s="124"/>
      <c r="C1" s="124"/>
      <c r="D1" s="124"/>
      <c r="E1" s="124"/>
      <c r="F1" s="124"/>
      <c r="G1" s="124"/>
      <c r="H1" s="125"/>
      <c r="Z1" s="232"/>
      <c r="AA1" s="232"/>
      <c r="AB1" s="232"/>
      <c r="AC1" s="232"/>
      <c r="AD1" s="232"/>
      <c r="AE1" s="232"/>
      <c r="AF1" s="232"/>
      <c r="AG1" s="232"/>
      <c r="AH1" s="232"/>
      <c r="AI1" s="232"/>
      <c r="AJ1" s="232"/>
      <c r="AK1" s="232"/>
      <c r="AL1" s="232"/>
    </row>
    <row r="2" spans="1:38">
      <c r="A2" s="126"/>
      <c r="B2" s="127"/>
      <c r="C2" s="127"/>
      <c r="D2" s="127"/>
      <c r="E2" s="127"/>
      <c r="F2" s="127"/>
      <c r="G2" s="127"/>
      <c r="H2" s="128"/>
      <c r="Z2" s="232"/>
      <c r="AA2" s="232"/>
      <c r="AB2" s="232"/>
      <c r="AC2" s="232"/>
      <c r="AD2" s="232"/>
      <c r="AE2" s="232"/>
      <c r="AF2" s="232"/>
      <c r="AG2" s="232"/>
      <c r="AH2" s="232"/>
      <c r="AI2" s="232"/>
      <c r="AJ2" s="232"/>
      <c r="AK2" s="232"/>
      <c r="AL2" s="232"/>
    </row>
    <row r="3" spans="1:38">
      <c r="A3" s="126"/>
      <c r="B3" s="127"/>
      <c r="C3" s="127"/>
      <c r="D3" s="127"/>
      <c r="E3" s="127"/>
      <c r="F3" s="127"/>
      <c r="G3" s="127"/>
      <c r="H3" s="128"/>
      <c r="Z3" s="232"/>
      <c r="AA3" s="232"/>
      <c r="AB3" s="232"/>
      <c r="AC3" s="232"/>
      <c r="AD3" s="232"/>
      <c r="AE3" s="232"/>
      <c r="AF3" s="232"/>
      <c r="AG3" s="232"/>
      <c r="AH3" s="232"/>
      <c r="AI3" s="232"/>
      <c r="AJ3" s="232"/>
      <c r="AK3" s="232"/>
      <c r="AL3" s="232"/>
    </row>
    <row r="4" spans="1:38">
      <c r="A4" s="126"/>
      <c r="B4" s="127"/>
      <c r="C4" s="127"/>
      <c r="D4" s="127"/>
      <c r="E4" s="127"/>
      <c r="F4" s="127"/>
      <c r="G4" s="127"/>
      <c r="H4" s="128"/>
      <c r="Z4" s="232"/>
      <c r="AA4" s="232"/>
      <c r="AB4" s="232"/>
      <c r="AC4" s="232"/>
      <c r="AD4" s="232"/>
      <c r="AE4" s="232"/>
      <c r="AF4" s="232"/>
      <c r="AG4" s="232"/>
      <c r="AH4" s="232"/>
      <c r="AI4" s="232"/>
      <c r="AJ4" s="232"/>
      <c r="AK4" s="232"/>
      <c r="AL4" s="232"/>
    </row>
    <row r="5" spans="1:38">
      <c r="A5" s="126"/>
      <c r="B5" s="127"/>
      <c r="C5" s="127"/>
      <c r="D5" s="127"/>
      <c r="E5" s="127"/>
      <c r="F5" s="127"/>
      <c r="G5" s="127"/>
      <c r="H5" s="128"/>
      <c r="Z5" s="232"/>
      <c r="AA5" s="232"/>
      <c r="AB5" s="232"/>
      <c r="AC5" s="232"/>
      <c r="AD5" s="232"/>
      <c r="AE5" s="232"/>
      <c r="AF5" s="232"/>
      <c r="AG5" s="232"/>
      <c r="AH5" s="232"/>
      <c r="AI5" s="232"/>
      <c r="AJ5" s="232"/>
      <c r="AK5" s="232"/>
      <c r="AL5" s="232"/>
    </row>
    <row r="6" spans="1:38">
      <c r="A6" s="126"/>
      <c r="B6" s="127"/>
      <c r="C6" s="127"/>
      <c r="D6" s="127"/>
      <c r="E6" s="127"/>
      <c r="F6" s="127"/>
      <c r="G6" s="127"/>
      <c r="H6" s="128"/>
      <c r="Z6" s="232"/>
      <c r="AA6" s="232"/>
      <c r="AB6" s="232"/>
      <c r="AC6" s="232"/>
      <c r="AD6" s="232"/>
      <c r="AE6" s="232"/>
      <c r="AF6" s="232"/>
      <c r="AG6" s="232"/>
      <c r="AH6" s="232"/>
      <c r="AI6" s="232"/>
      <c r="AJ6" s="232"/>
      <c r="AK6" s="232"/>
      <c r="AL6" s="232"/>
    </row>
    <row r="7" spans="1:38">
      <c r="A7" s="126"/>
      <c r="B7" s="127"/>
      <c r="C7" s="127"/>
      <c r="D7" s="127"/>
      <c r="E7" s="127"/>
      <c r="F7" s="127"/>
      <c r="G7" s="127"/>
      <c r="H7" s="128"/>
      <c r="Z7" s="232"/>
      <c r="AA7" s="232"/>
      <c r="AB7" s="232"/>
      <c r="AC7" s="232"/>
      <c r="AD7" s="232"/>
      <c r="AE7" s="232"/>
      <c r="AF7" s="232"/>
      <c r="AG7" s="232"/>
      <c r="AH7" s="232"/>
      <c r="AI7" s="232"/>
      <c r="AJ7" s="232"/>
      <c r="AK7" s="232"/>
      <c r="AL7" s="232"/>
    </row>
    <row r="8" spans="1:38">
      <c r="A8" s="126"/>
      <c r="B8" s="127"/>
      <c r="C8" s="127"/>
      <c r="D8" s="127"/>
      <c r="E8" s="127"/>
      <c r="F8" s="127"/>
      <c r="G8" s="127"/>
      <c r="H8" s="128"/>
      <c r="I8" s="127"/>
      <c r="J8" s="127"/>
      <c r="K8" s="127"/>
      <c r="L8" s="127"/>
      <c r="M8" s="127"/>
      <c r="N8" s="127"/>
      <c r="O8" s="127"/>
      <c r="P8" s="127"/>
      <c r="Q8" s="127"/>
      <c r="R8" s="127"/>
      <c r="S8" s="127"/>
      <c r="T8" s="127"/>
      <c r="U8" s="127"/>
      <c r="V8" s="127"/>
      <c r="W8" s="127"/>
      <c r="X8" s="127"/>
      <c r="Y8" s="127"/>
      <c r="Z8" s="231"/>
      <c r="AA8" s="232"/>
      <c r="AB8" s="232"/>
      <c r="AC8" s="232"/>
      <c r="AD8" s="232"/>
      <c r="AE8" s="232"/>
      <c r="AF8" s="232"/>
      <c r="AG8" s="232"/>
      <c r="AH8" s="232"/>
      <c r="AI8" s="232"/>
      <c r="AJ8" s="232"/>
      <c r="AK8" s="232"/>
      <c r="AL8" s="232"/>
    </row>
    <row r="9" spans="1:38">
      <c r="A9" s="126"/>
      <c r="B9" s="127"/>
      <c r="C9" s="127"/>
      <c r="D9" s="127"/>
      <c r="E9" s="127"/>
      <c r="F9" s="127"/>
      <c r="G9" s="127"/>
      <c r="H9" s="127"/>
      <c r="I9" s="127"/>
      <c r="J9" s="127"/>
      <c r="K9" s="127"/>
      <c r="L9" s="127"/>
      <c r="M9" s="127"/>
      <c r="N9" s="127"/>
      <c r="O9" s="127"/>
      <c r="P9" s="127"/>
      <c r="Q9" s="127"/>
      <c r="R9" s="127"/>
      <c r="S9" s="127"/>
      <c r="T9" s="127"/>
      <c r="U9" s="127"/>
      <c r="V9" s="127"/>
      <c r="W9" s="127"/>
      <c r="X9" s="127"/>
      <c r="Y9" s="127"/>
      <c r="Z9" s="231"/>
      <c r="AA9" s="232"/>
      <c r="AB9" s="232"/>
      <c r="AC9" s="232"/>
      <c r="AD9" s="232"/>
      <c r="AE9" s="232"/>
      <c r="AF9" s="232"/>
      <c r="AG9" s="232"/>
      <c r="AH9" s="232"/>
      <c r="AI9" s="232"/>
      <c r="AJ9" s="232"/>
      <c r="AK9" s="232"/>
      <c r="AL9" s="232"/>
    </row>
    <row r="10" spans="1:38">
      <c r="A10" s="126"/>
      <c r="B10" s="127"/>
      <c r="C10" s="127"/>
      <c r="D10" s="127"/>
      <c r="E10" s="127"/>
      <c r="F10" s="127"/>
      <c r="G10" s="127"/>
      <c r="H10" s="127"/>
      <c r="I10" s="127"/>
      <c r="J10" s="127"/>
      <c r="K10" s="127"/>
      <c r="L10" s="127"/>
      <c r="M10" s="127"/>
      <c r="N10" s="127"/>
      <c r="O10" s="127"/>
      <c r="P10" s="127"/>
      <c r="Q10" s="127"/>
      <c r="R10" s="127"/>
      <c r="S10" s="127"/>
      <c r="T10" s="127"/>
      <c r="U10" s="127"/>
      <c r="V10" s="127"/>
      <c r="W10" s="127"/>
      <c r="X10" s="127"/>
      <c r="Y10" s="127"/>
      <c r="Z10" s="231"/>
      <c r="AA10" s="232"/>
      <c r="AB10" s="232"/>
      <c r="AC10" s="232"/>
      <c r="AD10" s="232"/>
      <c r="AE10" s="232"/>
      <c r="AF10" s="232"/>
      <c r="AG10" s="232"/>
      <c r="AH10" s="232"/>
      <c r="AI10" s="232"/>
      <c r="AJ10" s="232"/>
      <c r="AK10" s="232"/>
      <c r="AL10" s="232"/>
    </row>
    <row r="11" spans="1:38">
      <c r="A11" s="126"/>
      <c r="B11" s="127"/>
      <c r="C11" s="127"/>
      <c r="D11" s="127"/>
      <c r="E11" s="127"/>
      <c r="F11" s="127"/>
      <c r="G11" s="127"/>
      <c r="H11" s="127"/>
      <c r="I11" s="127"/>
      <c r="J11" s="127"/>
      <c r="K11" s="127"/>
      <c r="L11" s="127"/>
      <c r="M11" s="127"/>
      <c r="N11" s="127"/>
      <c r="O11" s="127"/>
      <c r="P11" s="127"/>
      <c r="Q11" s="127"/>
      <c r="R11" s="127"/>
      <c r="S11" s="127"/>
      <c r="T11" s="127"/>
      <c r="U11" s="127"/>
      <c r="V11" s="127"/>
      <c r="W11" s="127"/>
      <c r="X11" s="127"/>
      <c r="Y11" s="127"/>
      <c r="Z11" s="231"/>
      <c r="AA11" s="232"/>
      <c r="AB11" s="232"/>
      <c r="AC11" s="232"/>
      <c r="AD11" s="232"/>
      <c r="AE11" s="232"/>
      <c r="AF11" s="232"/>
      <c r="AG11" s="232"/>
      <c r="AH11" s="232"/>
      <c r="AI11" s="232"/>
      <c r="AJ11" s="232"/>
      <c r="AK11" s="232"/>
      <c r="AL11" s="232"/>
    </row>
    <row r="12" spans="1:38">
      <c r="A12" s="126"/>
      <c r="B12" s="127"/>
      <c r="C12" s="127"/>
      <c r="D12" s="127"/>
      <c r="E12" s="127"/>
      <c r="F12" s="127"/>
      <c r="G12" s="127"/>
      <c r="H12" s="127"/>
      <c r="I12" s="127"/>
      <c r="J12" s="127"/>
      <c r="K12" s="127"/>
      <c r="L12" s="127"/>
      <c r="M12" s="127"/>
      <c r="N12" s="127"/>
      <c r="O12" s="127"/>
      <c r="P12" s="127"/>
      <c r="Q12" s="127"/>
      <c r="R12" s="127"/>
      <c r="S12" s="127"/>
      <c r="T12" s="127"/>
      <c r="U12" s="127"/>
      <c r="V12" s="127"/>
      <c r="W12" s="127"/>
      <c r="X12" s="127"/>
      <c r="Y12" s="127"/>
      <c r="Z12" s="231"/>
      <c r="AA12" s="232"/>
      <c r="AB12" s="232"/>
      <c r="AC12" s="232"/>
      <c r="AD12" s="232"/>
      <c r="AE12" s="232"/>
      <c r="AF12" s="232"/>
      <c r="AG12" s="232"/>
      <c r="AH12" s="232"/>
      <c r="AI12" s="232"/>
      <c r="AJ12" s="232"/>
      <c r="AK12" s="232"/>
      <c r="AL12" s="232"/>
    </row>
    <row r="13" spans="1:38">
      <c r="A13" s="126"/>
      <c r="B13" s="127"/>
      <c r="C13" s="127"/>
      <c r="D13" s="127"/>
      <c r="E13" s="127"/>
      <c r="F13" s="127"/>
      <c r="G13" s="127"/>
      <c r="H13" s="127"/>
      <c r="I13" s="127"/>
      <c r="J13" s="127"/>
      <c r="K13" s="127"/>
      <c r="L13" s="127"/>
      <c r="M13" s="127"/>
      <c r="N13" s="127"/>
      <c r="O13" s="127"/>
      <c r="P13" s="127"/>
      <c r="Q13" s="127"/>
      <c r="R13" s="127"/>
      <c r="S13" s="127"/>
      <c r="T13" s="127"/>
      <c r="U13" s="127"/>
      <c r="V13" s="127"/>
      <c r="W13" s="127"/>
      <c r="X13" s="127"/>
      <c r="Y13" s="127"/>
      <c r="Z13" s="231"/>
      <c r="AA13" s="232"/>
      <c r="AB13" s="232"/>
      <c r="AC13" s="232"/>
      <c r="AD13" s="232"/>
      <c r="AE13" s="232"/>
      <c r="AF13" s="232"/>
      <c r="AG13" s="232"/>
      <c r="AH13" s="232"/>
      <c r="AI13" s="232"/>
      <c r="AJ13" s="232"/>
      <c r="AK13" s="232"/>
      <c r="AL13" s="232"/>
    </row>
    <row r="14" spans="1:38">
      <c r="A14" s="126"/>
      <c r="B14" s="127"/>
      <c r="C14" s="127"/>
      <c r="D14" s="127"/>
      <c r="E14" s="127"/>
      <c r="F14" s="127"/>
      <c r="G14" s="127"/>
      <c r="H14" s="127"/>
      <c r="I14" s="127"/>
      <c r="J14" s="127"/>
      <c r="K14" s="127"/>
      <c r="L14" s="127"/>
      <c r="M14" s="127"/>
      <c r="N14" s="127"/>
      <c r="O14" s="127"/>
      <c r="P14" s="127"/>
      <c r="Q14" s="127"/>
      <c r="R14" s="127"/>
      <c r="S14" s="127"/>
      <c r="T14" s="127"/>
      <c r="U14" s="127"/>
      <c r="V14" s="127"/>
      <c r="W14" s="127"/>
      <c r="X14" s="127"/>
      <c r="Y14" s="127"/>
      <c r="Z14" s="231"/>
      <c r="AA14" s="232"/>
      <c r="AB14" s="232"/>
      <c r="AC14" s="232"/>
      <c r="AD14" s="232"/>
      <c r="AE14" s="232"/>
      <c r="AF14" s="232"/>
      <c r="AG14" s="232"/>
      <c r="AH14" s="232"/>
      <c r="AI14" s="232"/>
      <c r="AJ14" s="232"/>
      <c r="AK14" s="232"/>
      <c r="AL14" s="232"/>
    </row>
    <row r="15" spans="1:38">
      <c r="A15" s="126"/>
      <c r="B15" s="127"/>
      <c r="C15" s="127"/>
      <c r="D15" s="127"/>
      <c r="E15" s="127"/>
      <c r="F15" s="127"/>
      <c r="G15" s="127"/>
      <c r="H15" s="127"/>
      <c r="I15" s="127"/>
      <c r="J15" s="127"/>
      <c r="K15" s="127"/>
      <c r="L15" s="127"/>
      <c r="M15" s="127"/>
      <c r="N15" s="127"/>
      <c r="O15" s="127"/>
      <c r="P15" s="127"/>
      <c r="Q15" s="127"/>
      <c r="R15" s="127"/>
      <c r="S15" s="127"/>
      <c r="T15" s="127"/>
      <c r="U15" s="127"/>
      <c r="V15" s="127"/>
      <c r="W15" s="127"/>
      <c r="X15" s="127"/>
      <c r="Y15" s="127"/>
      <c r="Z15" s="231"/>
      <c r="AA15" s="232"/>
      <c r="AB15" s="232"/>
      <c r="AC15" s="232"/>
      <c r="AD15" s="232"/>
      <c r="AE15" s="232"/>
      <c r="AF15" s="232"/>
      <c r="AG15" s="232"/>
      <c r="AH15" s="232"/>
      <c r="AI15" s="232"/>
      <c r="AJ15" s="232"/>
      <c r="AK15" s="232"/>
      <c r="AL15" s="232"/>
    </row>
    <row r="16" spans="1:38">
      <c r="A16" s="126"/>
      <c r="B16" s="127"/>
      <c r="C16" s="127"/>
      <c r="D16" s="127"/>
      <c r="E16" s="127"/>
      <c r="F16" s="127"/>
      <c r="G16" s="127"/>
      <c r="H16" s="127"/>
      <c r="I16" s="127"/>
      <c r="J16" s="127"/>
      <c r="K16" s="127"/>
      <c r="L16" s="127"/>
      <c r="M16" s="127"/>
      <c r="N16" s="127"/>
      <c r="O16" s="127"/>
      <c r="P16" s="127"/>
      <c r="Q16" s="127"/>
      <c r="R16" s="127"/>
      <c r="S16" s="127"/>
      <c r="T16" s="127"/>
      <c r="U16" s="127"/>
      <c r="V16" s="127"/>
      <c r="W16" s="127"/>
      <c r="X16" s="127"/>
      <c r="Y16" s="127"/>
      <c r="Z16" s="231"/>
      <c r="AA16" s="232"/>
      <c r="AB16" s="232"/>
      <c r="AC16" s="232"/>
      <c r="AD16" s="232"/>
      <c r="AE16" s="232"/>
      <c r="AF16" s="232"/>
      <c r="AG16" s="232"/>
      <c r="AH16" s="232"/>
      <c r="AI16" s="232"/>
      <c r="AJ16" s="232"/>
      <c r="AK16" s="232"/>
      <c r="AL16" s="232"/>
    </row>
    <row r="17" spans="1:38">
      <c r="A17" s="126"/>
      <c r="B17" s="127"/>
      <c r="C17" s="127"/>
      <c r="D17" s="127"/>
      <c r="E17" s="127"/>
      <c r="F17" s="127"/>
      <c r="G17" s="127"/>
      <c r="H17" s="127"/>
      <c r="I17" s="127"/>
      <c r="J17" s="127"/>
      <c r="K17" s="127"/>
      <c r="L17" s="127"/>
      <c r="M17" s="127"/>
      <c r="N17" s="127"/>
      <c r="O17" s="127"/>
      <c r="P17" s="127"/>
      <c r="Q17" s="127"/>
      <c r="R17" s="127"/>
      <c r="S17" s="127"/>
      <c r="T17" s="127"/>
      <c r="U17" s="127"/>
      <c r="V17" s="127"/>
      <c r="W17" s="127"/>
      <c r="X17" s="127"/>
      <c r="Y17" s="127"/>
      <c r="Z17" s="231"/>
      <c r="AA17" s="232"/>
      <c r="AB17" s="232"/>
      <c r="AC17" s="232"/>
      <c r="AD17" s="232"/>
      <c r="AE17" s="232"/>
      <c r="AF17" s="232"/>
      <c r="AG17" s="232"/>
      <c r="AH17" s="232"/>
      <c r="AI17" s="232"/>
      <c r="AJ17" s="232"/>
      <c r="AK17" s="232"/>
      <c r="AL17" s="232"/>
    </row>
    <row r="18" spans="1:38">
      <c r="A18" s="126"/>
      <c r="B18" s="127"/>
      <c r="C18" s="127"/>
      <c r="D18" s="127"/>
      <c r="E18" s="127"/>
      <c r="F18" s="127"/>
      <c r="G18" s="127"/>
      <c r="H18" s="127"/>
      <c r="I18" s="127"/>
      <c r="J18" s="127"/>
      <c r="K18" s="127"/>
      <c r="L18" s="127"/>
      <c r="M18" s="127"/>
      <c r="N18" s="127"/>
      <c r="O18" s="127"/>
      <c r="P18" s="127"/>
      <c r="Q18" s="127"/>
      <c r="R18" s="127"/>
      <c r="S18" s="127"/>
      <c r="T18" s="127"/>
      <c r="U18" s="127"/>
      <c r="V18" s="127"/>
      <c r="W18" s="127"/>
      <c r="X18" s="127"/>
      <c r="Y18" s="127"/>
      <c r="Z18" s="231"/>
      <c r="AA18" s="232"/>
      <c r="AB18" s="232"/>
      <c r="AC18" s="232"/>
      <c r="AD18" s="232"/>
      <c r="AE18" s="232"/>
      <c r="AF18" s="232"/>
      <c r="AG18" s="232"/>
      <c r="AH18" s="232"/>
      <c r="AI18" s="232"/>
      <c r="AJ18" s="232"/>
      <c r="AK18" s="232"/>
      <c r="AL18" s="232"/>
    </row>
    <row r="19" spans="1:38">
      <c r="A19" s="127"/>
      <c r="B19" s="127"/>
      <c r="C19" s="127"/>
      <c r="D19" s="127"/>
      <c r="E19" s="127"/>
      <c r="F19" s="127"/>
      <c r="G19" s="127"/>
      <c r="H19" s="127"/>
      <c r="I19" s="127"/>
      <c r="J19" s="127"/>
      <c r="K19" s="127"/>
      <c r="L19" s="127"/>
      <c r="M19" s="127"/>
      <c r="N19" s="127"/>
      <c r="O19" s="127"/>
      <c r="P19" s="127"/>
      <c r="Q19" s="127"/>
      <c r="R19" s="127"/>
      <c r="S19" s="127"/>
      <c r="T19" s="127"/>
      <c r="U19" s="127"/>
      <c r="V19" s="127"/>
      <c r="W19" s="127"/>
      <c r="X19" s="127"/>
      <c r="Y19" s="127"/>
      <c r="Z19" s="231"/>
      <c r="AA19" s="232"/>
      <c r="AB19" s="232"/>
      <c r="AC19" s="232"/>
      <c r="AD19" s="232"/>
      <c r="AE19" s="232"/>
      <c r="AF19" s="232"/>
      <c r="AG19" s="232"/>
      <c r="AH19" s="232"/>
      <c r="AI19" s="232"/>
      <c r="AJ19" s="232"/>
      <c r="AK19" s="232"/>
      <c r="AL19" s="232"/>
    </row>
    <row r="20" spans="1:38">
      <c r="A20" s="127"/>
      <c r="B20" s="127"/>
      <c r="C20" s="127"/>
      <c r="D20" s="127"/>
      <c r="E20" s="127"/>
      <c r="F20" s="127"/>
      <c r="G20" s="127"/>
      <c r="H20" s="127"/>
      <c r="I20" s="127"/>
      <c r="J20" s="127"/>
      <c r="K20" s="127"/>
      <c r="L20" s="127"/>
      <c r="M20" s="127"/>
      <c r="N20" s="127"/>
      <c r="O20" s="127"/>
      <c r="P20" s="127"/>
      <c r="Q20" s="127"/>
      <c r="R20" s="127"/>
      <c r="S20" s="127"/>
      <c r="T20" s="127"/>
      <c r="U20" s="127"/>
      <c r="V20" s="127"/>
      <c r="W20" s="127"/>
      <c r="X20" s="127"/>
      <c r="Y20" s="127"/>
      <c r="Z20" s="231"/>
      <c r="AA20" s="232"/>
      <c r="AB20" s="232"/>
      <c r="AC20" s="232"/>
      <c r="AD20" s="232"/>
      <c r="AE20" s="232"/>
      <c r="AF20" s="232"/>
      <c r="AG20" s="232"/>
      <c r="AH20" s="232"/>
      <c r="AI20" s="232"/>
      <c r="AJ20" s="232"/>
      <c r="AK20" s="232"/>
      <c r="AL20" s="232"/>
    </row>
    <row r="21" spans="1:38">
      <c r="A21" s="127"/>
      <c r="B21" s="127"/>
      <c r="C21" s="127"/>
      <c r="D21" s="127"/>
      <c r="E21" s="127"/>
      <c r="F21" s="127"/>
      <c r="G21" s="127"/>
      <c r="H21" s="127"/>
      <c r="I21" s="127"/>
      <c r="J21" s="127"/>
      <c r="K21" s="127"/>
      <c r="L21" s="127"/>
      <c r="M21" s="127"/>
      <c r="N21" s="127"/>
      <c r="O21" s="127"/>
      <c r="P21" s="127"/>
      <c r="Q21" s="127"/>
      <c r="R21" s="127"/>
      <c r="S21" s="127"/>
      <c r="T21" s="127"/>
      <c r="U21" s="127"/>
      <c r="V21" s="127"/>
      <c r="W21" s="127"/>
      <c r="X21" s="127"/>
      <c r="Y21" s="127"/>
      <c r="Z21" s="231"/>
      <c r="AA21" s="232"/>
      <c r="AB21" s="232"/>
      <c r="AC21" s="232"/>
      <c r="AD21" s="232"/>
      <c r="AE21" s="232"/>
      <c r="AF21" s="232"/>
      <c r="AG21" s="232"/>
      <c r="AH21" s="232"/>
      <c r="AI21" s="232"/>
      <c r="AJ21" s="232"/>
      <c r="AK21" s="232"/>
      <c r="AL21" s="232"/>
    </row>
    <row r="22" spans="1:38">
      <c r="A22" s="127"/>
      <c r="B22" s="127"/>
      <c r="C22" s="127"/>
      <c r="D22" s="127"/>
      <c r="E22" s="127"/>
      <c r="F22" s="127"/>
      <c r="G22" s="127"/>
      <c r="H22" s="127"/>
      <c r="I22" s="127"/>
      <c r="J22" s="127"/>
      <c r="K22" s="127"/>
      <c r="L22" s="127"/>
      <c r="M22" s="127"/>
      <c r="N22" s="127"/>
      <c r="O22" s="127"/>
      <c r="P22" s="127"/>
      <c r="Q22" s="127"/>
      <c r="R22" s="127"/>
      <c r="S22" s="127"/>
      <c r="T22" s="127"/>
      <c r="U22" s="127"/>
      <c r="V22" s="127"/>
      <c r="W22" s="127"/>
      <c r="X22" s="127"/>
      <c r="Y22" s="127"/>
      <c r="Z22" s="231"/>
      <c r="AA22" s="232"/>
      <c r="AB22" s="232"/>
      <c r="AC22" s="232"/>
      <c r="AD22" s="232"/>
      <c r="AE22" s="232"/>
      <c r="AF22" s="232"/>
      <c r="AG22" s="232"/>
      <c r="AH22" s="232"/>
      <c r="AI22" s="232"/>
      <c r="AJ22" s="232"/>
      <c r="AK22" s="232"/>
      <c r="AL22" s="232"/>
    </row>
    <row r="23" spans="1:38">
      <c r="A23" s="127"/>
      <c r="B23" s="127"/>
      <c r="C23" s="127"/>
      <c r="D23" s="127"/>
      <c r="E23" s="127"/>
      <c r="F23" s="127"/>
      <c r="G23" s="127"/>
      <c r="H23" s="127"/>
      <c r="I23" s="127"/>
      <c r="J23" s="127"/>
      <c r="K23" s="127"/>
      <c r="L23" s="127"/>
      <c r="M23" s="127"/>
      <c r="N23" s="127"/>
      <c r="O23" s="127"/>
      <c r="P23" s="127"/>
      <c r="Q23" s="127"/>
      <c r="R23" s="127"/>
      <c r="S23" s="127"/>
      <c r="T23" s="127"/>
      <c r="U23" s="127"/>
      <c r="V23" s="127"/>
      <c r="W23" s="127"/>
      <c r="X23" s="127"/>
      <c r="Y23" s="127"/>
      <c r="Z23" s="231"/>
      <c r="AA23" s="232"/>
      <c r="AB23" s="232"/>
      <c r="AC23" s="232"/>
      <c r="AD23" s="232"/>
      <c r="AE23" s="232"/>
      <c r="AF23" s="232"/>
      <c r="AG23" s="232"/>
      <c r="AH23" s="232"/>
      <c r="AI23" s="232"/>
      <c r="AJ23" s="232"/>
      <c r="AK23" s="232"/>
      <c r="AL23" s="232"/>
    </row>
    <row r="24" spans="1:38">
      <c r="A24" s="127"/>
      <c r="B24" s="127"/>
      <c r="C24" s="127"/>
      <c r="D24" s="127"/>
      <c r="E24" s="127"/>
      <c r="F24" s="127"/>
      <c r="G24" s="127"/>
      <c r="H24" s="127"/>
      <c r="I24" s="127"/>
      <c r="J24" s="127"/>
      <c r="K24" s="127"/>
      <c r="L24" s="127"/>
      <c r="M24" s="127"/>
      <c r="N24" s="127"/>
      <c r="O24" s="127"/>
      <c r="P24" s="127"/>
      <c r="Q24" s="127"/>
      <c r="R24" s="127"/>
      <c r="S24" s="127"/>
      <c r="T24" s="127"/>
      <c r="U24" s="127"/>
      <c r="V24" s="127"/>
      <c r="W24" s="127"/>
      <c r="X24" s="127"/>
      <c r="Y24" s="127"/>
      <c r="Z24" s="231"/>
      <c r="AA24" s="232"/>
      <c r="AB24" s="232"/>
      <c r="AC24" s="232"/>
      <c r="AD24" s="232"/>
      <c r="AE24" s="232"/>
      <c r="AF24" s="232"/>
      <c r="AG24" s="232"/>
      <c r="AH24" s="232"/>
      <c r="AI24" s="232"/>
      <c r="AJ24" s="232"/>
      <c r="AK24" s="232"/>
      <c r="AL24" s="232"/>
    </row>
    <row r="25" spans="1:38">
      <c r="A25" s="127"/>
      <c r="B25" s="127"/>
      <c r="C25" s="127"/>
      <c r="D25" s="127"/>
      <c r="E25" s="127"/>
      <c r="F25" s="127"/>
      <c r="G25" s="127"/>
      <c r="H25" s="127"/>
      <c r="I25" s="127"/>
      <c r="J25" s="127"/>
      <c r="K25" s="127"/>
      <c r="L25" s="127"/>
      <c r="M25" s="127"/>
      <c r="N25" s="127"/>
      <c r="O25" s="127"/>
      <c r="P25" s="127"/>
      <c r="Q25" s="127"/>
      <c r="R25" s="127"/>
      <c r="S25" s="127"/>
      <c r="T25" s="127"/>
      <c r="U25" s="127"/>
      <c r="V25" s="127"/>
      <c r="W25" s="127"/>
      <c r="X25" s="127"/>
      <c r="Y25" s="127"/>
      <c r="Z25" s="231"/>
      <c r="AA25" s="232"/>
      <c r="AB25" s="232"/>
      <c r="AC25" s="232"/>
      <c r="AD25" s="232"/>
      <c r="AE25" s="232"/>
      <c r="AF25" s="232"/>
      <c r="AG25" s="232"/>
      <c r="AH25" s="232"/>
      <c r="AI25" s="232"/>
      <c r="AJ25" s="232"/>
      <c r="AK25" s="232"/>
      <c r="AL25" s="232"/>
    </row>
    <row r="26" spans="1:38">
      <c r="A26" s="127"/>
      <c r="B26" s="127"/>
      <c r="C26" s="127"/>
      <c r="D26" s="127"/>
      <c r="E26" s="127"/>
      <c r="F26" s="127"/>
      <c r="G26" s="127"/>
      <c r="H26" s="127"/>
      <c r="I26" s="127"/>
      <c r="J26" s="127"/>
      <c r="K26" s="127"/>
      <c r="L26" s="127"/>
      <c r="M26" s="127"/>
      <c r="N26" s="127"/>
      <c r="O26" s="127"/>
      <c r="P26" s="127"/>
      <c r="Q26" s="127"/>
      <c r="R26" s="127"/>
      <c r="S26" s="127"/>
      <c r="T26" s="127"/>
      <c r="U26" s="127"/>
      <c r="V26" s="127"/>
      <c r="W26" s="127"/>
      <c r="X26" s="127"/>
      <c r="Y26" s="127"/>
      <c r="Z26" s="231"/>
      <c r="AA26" s="232"/>
      <c r="AB26" s="232"/>
      <c r="AC26" s="232"/>
      <c r="AD26" s="232"/>
      <c r="AE26" s="232"/>
      <c r="AF26" s="232"/>
      <c r="AG26" s="232"/>
      <c r="AH26" s="232"/>
      <c r="AI26" s="232"/>
      <c r="AJ26" s="232"/>
      <c r="AK26" s="232"/>
      <c r="AL26" s="232"/>
    </row>
    <row r="27" spans="1:38">
      <c r="A27" s="127"/>
      <c r="B27" s="127"/>
      <c r="C27" s="127"/>
      <c r="D27" s="127"/>
      <c r="E27" s="127"/>
      <c r="F27" s="127"/>
      <c r="G27" s="127"/>
      <c r="H27" s="127"/>
      <c r="I27" s="127"/>
      <c r="J27" s="127"/>
      <c r="K27" s="127"/>
      <c r="L27" s="127"/>
      <c r="M27" s="127"/>
      <c r="N27" s="127"/>
      <c r="O27" s="127"/>
      <c r="P27" s="127"/>
      <c r="Q27" s="127"/>
      <c r="R27" s="127"/>
      <c r="S27" s="127"/>
      <c r="T27" s="127"/>
      <c r="U27" s="127"/>
      <c r="V27" s="127"/>
      <c r="W27" s="127"/>
      <c r="X27" s="127"/>
      <c r="Y27" s="127"/>
      <c r="Z27" s="231"/>
      <c r="AA27" s="232"/>
      <c r="AB27" s="232"/>
      <c r="AC27" s="232"/>
      <c r="AD27" s="232"/>
      <c r="AE27" s="232"/>
      <c r="AF27" s="232"/>
      <c r="AG27" s="232"/>
      <c r="AH27" s="232"/>
      <c r="AI27" s="232"/>
      <c r="AJ27" s="232"/>
      <c r="AK27" s="232"/>
      <c r="AL27" s="232"/>
    </row>
    <row r="28" spans="1:38">
      <c r="A28" s="127"/>
      <c r="B28" s="127"/>
      <c r="C28" s="127"/>
      <c r="D28" s="127"/>
      <c r="E28" s="127"/>
      <c r="F28" s="127"/>
      <c r="G28" s="127"/>
      <c r="H28" s="127"/>
      <c r="I28" s="127"/>
      <c r="J28" s="127"/>
      <c r="K28" s="127"/>
      <c r="L28" s="127"/>
      <c r="M28" s="127"/>
      <c r="N28" s="127"/>
      <c r="O28" s="127"/>
      <c r="P28" s="127"/>
      <c r="Q28" s="127"/>
      <c r="R28" s="127"/>
      <c r="S28" s="127"/>
      <c r="T28" s="127"/>
      <c r="U28" s="127"/>
      <c r="V28" s="127"/>
      <c r="W28" s="127"/>
      <c r="X28" s="127"/>
      <c r="Y28" s="127"/>
      <c r="Z28" s="231"/>
      <c r="AA28" s="232"/>
      <c r="AB28" s="232"/>
      <c r="AC28" s="232"/>
      <c r="AD28" s="232"/>
      <c r="AE28" s="232"/>
      <c r="AF28" s="232"/>
      <c r="AG28" s="232"/>
      <c r="AH28" s="232"/>
      <c r="AI28" s="232"/>
      <c r="AJ28" s="232"/>
      <c r="AK28" s="232"/>
      <c r="AL28" s="232"/>
    </row>
    <row r="29" spans="1:38">
      <c r="A29" s="127"/>
      <c r="B29" s="127"/>
      <c r="C29" s="127"/>
      <c r="D29" s="127"/>
      <c r="E29" s="127"/>
      <c r="F29" s="127"/>
      <c r="G29" s="127"/>
      <c r="H29" s="127"/>
      <c r="I29" s="127"/>
      <c r="J29" s="127"/>
      <c r="K29" s="127"/>
      <c r="L29" s="127"/>
      <c r="M29" s="127"/>
      <c r="N29" s="127"/>
      <c r="O29" s="127"/>
      <c r="P29" s="127"/>
      <c r="Q29" s="127"/>
      <c r="R29" s="127"/>
      <c r="S29" s="127"/>
      <c r="T29" s="127"/>
      <c r="U29" s="127"/>
      <c r="V29" s="127"/>
      <c r="W29" s="127"/>
      <c r="X29" s="127"/>
      <c r="Y29" s="127"/>
      <c r="Z29" s="231"/>
      <c r="AA29" s="232"/>
      <c r="AB29" s="232"/>
      <c r="AC29" s="232"/>
      <c r="AD29" s="232"/>
      <c r="AE29" s="232"/>
      <c r="AF29" s="232"/>
      <c r="AG29" s="232"/>
      <c r="AH29" s="232"/>
      <c r="AI29" s="232"/>
      <c r="AJ29" s="232"/>
      <c r="AK29" s="232"/>
      <c r="AL29" s="232"/>
    </row>
    <row r="30" spans="1:38">
      <c r="A30" s="127"/>
      <c r="B30" s="127"/>
      <c r="C30" s="127"/>
      <c r="D30" s="127"/>
      <c r="E30" s="127"/>
      <c r="F30" s="127"/>
      <c r="G30" s="127"/>
      <c r="H30" s="127"/>
      <c r="I30" s="127"/>
      <c r="J30" s="127"/>
      <c r="K30" s="127"/>
      <c r="L30" s="127"/>
      <c r="M30" s="127"/>
      <c r="N30" s="127"/>
      <c r="O30" s="127"/>
      <c r="P30" s="127"/>
      <c r="Q30" s="127"/>
      <c r="R30" s="127"/>
      <c r="S30" s="127"/>
      <c r="T30" s="127"/>
      <c r="U30" s="127"/>
      <c r="V30" s="127"/>
      <c r="W30" s="127"/>
      <c r="X30" s="127"/>
      <c r="Y30" s="127"/>
      <c r="Z30" s="231"/>
      <c r="AA30" s="232"/>
      <c r="AB30" s="232"/>
      <c r="AC30" s="232"/>
      <c r="AD30" s="232"/>
      <c r="AE30" s="232"/>
      <c r="AF30" s="232"/>
      <c r="AG30" s="232"/>
      <c r="AH30" s="232"/>
      <c r="AI30" s="232"/>
      <c r="AJ30" s="232"/>
      <c r="AK30" s="232"/>
      <c r="AL30" s="232"/>
    </row>
    <row r="31" spans="1:38">
      <c r="A31" s="127"/>
      <c r="B31" s="127"/>
      <c r="C31" s="127"/>
      <c r="D31" s="127"/>
      <c r="E31" s="127"/>
      <c r="F31" s="127"/>
      <c r="G31" s="127"/>
      <c r="H31" s="127"/>
      <c r="I31" s="127"/>
      <c r="J31" s="127"/>
      <c r="K31" s="127"/>
      <c r="L31" s="127"/>
      <c r="M31" s="127"/>
      <c r="N31" s="127"/>
      <c r="O31" s="127"/>
      <c r="P31" s="127"/>
      <c r="Q31" s="127"/>
      <c r="R31" s="127"/>
      <c r="S31" s="127"/>
      <c r="T31" s="127"/>
      <c r="U31" s="127"/>
      <c r="V31" s="127"/>
      <c r="W31" s="127"/>
      <c r="X31" s="127"/>
      <c r="Y31" s="127"/>
      <c r="Z31" s="231"/>
      <c r="AA31" s="232"/>
      <c r="AB31" s="232"/>
      <c r="AC31" s="232"/>
      <c r="AD31" s="232"/>
      <c r="AE31" s="232"/>
      <c r="AF31" s="232"/>
      <c r="AG31" s="232"/>
      <c r="AH31" s="232"/>
      <c r="AI31" s="232"/>
      <c r="AJ31" s="232"/>
      <c r="AK31" s="232"/>
      <c r="AL31" s="232"/>
    </row>
    <row r="32" spans="1:38">
      <c r="A32" s="660"/>
      <c r="B32" s="660"/>
      <c r="C32" s="660"/>
      <c r="D32" s="660"/>
      <c r="E32" s="660"/>
      <c r="F32" s="660"/>
      <c r="G32" s="660"/>
      <c r="H32" s="660"/>
      <c r="I32" s="127"/>
      <c r="J32" s="127"/>
      <c r="K32" s="127"/>
      <c r="L32" s="127"/>
      <c r="M32" s="127"/>
      <c r="N32" s="127"/>
      <c r="O32" s="127"/>
      <c r="P32" s="127"/>
      <c r="Q32" s="127"/>
      <c r="R32" s="127"/>
      <c r="S32" s="127"/>
      <c r="T32" s="127"/>
      <c r="U32" s="127"/>
      <c r="V32" s="127"/>
      <c r="W32" s="127"/>
      <c r="X32" s="127"/>
      <c r="Y32" s="127"/>
      <c r="Z32" s="231"/>
      <c r="AA32" s="232"/>
      <c r="AB32" s="232"/>
      <c r="AC32" s="232"/>
      <c r="AD32" s="232"/>
      <c r="AE32" s="232"/>
      <c r="AF32" s="232"/>
      <c r="AG32" s="232"/>
      <c r="AH32" s="232"/>
      <c r="AI32" s="232"/>
      <c r="AJ32" s="232"/>
      <c r="AK32" s="232"/>
      <c r="AL32" s="232"/>
    </row>
    <row r="33" spans="1:38">
      <c r="A33" s="660"/>
      <c r="B33" s="660"/>
      <c r="C33" s="660"/>
      <c r="D33" s="660"/>
      <c r="E33" s="660"/>
      <c r="F33" s="660"/>
      <c r="G33" s="660"/>
      <c r="H33" s="660"/>
      <c r="I33" s="127"/>
      <c r="J33" s="127"/>
      <c r="K33" s="127"/>
      <c r="L33" s="127"/>
      <c r="M33" s="127"/>
      <c r="N33" s="127"/>
      <c r="O33" s="127"/>
      <c r="P33" s="127"/>
      <c r="Q33" s="127"/>
      <c r="R33" s="127"/>
      <c r="S33" s="127"/>
      <c r="T33" s="127"/>
      <c r="U33" s="127"/>
      <c r="V33" s="127"/>
      <c r="W33" s="127"/>
      <c r="X33" s="127"/>
      <c r="Y33" s="127"/>
      <c r="Z33" s="231"/>
      <c r="AA33" s="232"/>
      <c r="AB33" s="232"/>
      <c r="AC33" s="232"/>
      <c r="AD33" s="232"/>
      <c r="AE33" s="232"/>
      <c r="AF33" s="232"/>
      <c r="AG33" s="232"/>
      <c r="AH33" s="232"/>
      <c r="AI33" s="232"/>
      <c r="AJ33" s="232"/>
      <c r="AK33" s="232"/>
      <c r="AL33" s="232"/>
    </row>
    <row r="34" spans="1:38">
      <c r="A34" s="660"/>
      <c r="B34" s="660"/>
      <c r="C34" s="660"/>
      <c r="D34" s="660"/>
      <c r="E34" s="660"/>
      <c r="F34" s="660"/>
      <c r="G34" s="660"/>
      <c r="H34" s="660"/>
      <c r="I34" s="127"/>
      <c r="J34" s="127"/>
      <c r="K34" s="127"/>
      <c r="L34" s="127"/>
      <c r="M34" s="127"/>
      <c r="N34" s="127"/>
      <c r="O34" s="127"/>
      <c r="P34" s="127"/>
      <c r="Q34" s="127"/>
      <c r="R34" s="127"/>
      <c r="S34" s="127"/>
      <c r="T34" s="127"/>
      <c r="U34" s="127"/>
      <c r="V34" s="127"/>
      <c r="W34" s="127"/>
      <c r="X34" s="127"/>
      <c r="Y34" s="127"/>
      <c r="Z34" s="231"/>
      <c r="AA34" s="232"/>
      <c r="AB34" s="232"/>
      <c r="AC34" s="232"/>
      <c r="AD34" s="232"/>
      <c r="AE34" s="232"/>
      <c r="AF34" s="232"/>
      <c r="AG34" s="232"/>
      <c r="AH34" s="232"/>
      <c r="AI34" s="232"/>
      <c r="AJ34" s="232"/>
      <c r="AK34" s="232"/>
      <c r="AL34" s="232"/>
    </row>
    <row r="35" spans="1:38">
      <c r="A35" s="660"/>
      <c r="B35" s="660"/>
      <c r="C35" s="660"/>
      <c r="D35" s="660"/>
      <c r="E35" s="660"/>
      <c r="F35" s="660"/>
      <c r="G35" s="660"/>
      <c r="H35" s="660"/>
      <c r="I35" s="127"/>
      <c r="J35" s="127"/>
      <c r="K35" s="127"/>
      <c r="L35" s="127"/>
      <c r="M35" s="127"/>
      <c r="N35" s="127"/>
      <c r="O35" s="127"/>
      <c r="P35" s="127"/>
      <c r="Q35" s="127"/>
      <c r="R35" s="127"/>
      <c r="S35" s="127"/>
      <c r="T35" s="127"/>
      <c r="U35" s="127"/>
      <c r="V35" s="127"/>
      <c r="W35" s="127"/>
      <c r="X35" s="127"/>
      <c r="Y35" s="127"/>
      <c r="Z35" s="231"/>
      <c r="AA35" s="232"/>
      <c r="AB35" s="232"/>
      <c r="AC35" s="232"/>
      <c r="AD35" s="232"/>
      <c r="AE35" s="232"/>
      <c r="AF35" s="232"/>
      <c r="AG35" s="232"/>
      <c r="AH35" s="232"/>
      <c r="AI35" s="232"/>
      <c r="AJ35" s="232"/>
      <c r="AK35" s="232"/>
      <c r="AL35" s="232"/>
    </row>
    <row r="36" spans="1:38">
      <c r="A36" s="660"/>
      <c r="B36" s="660"/>
      <c r="C36" s="660"/>
      <c r="D36" s="660"/>
      <c r="E36" s="660"/>
      <c r="F36" s="660"/>
      <c r="G36" s="660"/>
      <c r="H36" s="660"/>
      <c r="I36" s="127"/>
      <c r="J36" s="127"/>
      <c r="K36" s="127"/>
      <c r="L36" s="127"/>
      <c r="M36" s="127"/>
      <c r="N36" s="127"/>
      <c r="O36" s="127"/>
      <c r="P36" s="127"/>
      <c r="Q36" s="127"/>
      <c r="R36" s="127"/>
      <c r="S36" s="127"/>
      <c r="T36" s="127"/>
      <c r="U36" s="127"/>
      <c r="V36" s="127"/>
      <c r="W36" s="127"/>
      <c r="X36" s="127"/>
      <c r="Y36" s="127"/>
      <c r="Z36" s="231"/>
      <c r="AA36" s="232"/>
      <c r="AB36" s="232"/>
      <c r="AC36" s="232"/>
      <c r="AD36" s="232"/>
      <c r="AE36" s="232"/>
      <c r="AF36" s="232"/>
      <c r="AG36" s="232"/>
      <c r="AH36" s="232"/>
      <c r="AI36" s="232"/>
      <c r="AJ36" s="232"/>
      <c r="AK36" s="232"/>
      <c r="AL36" s="232"/>
    </row>
    <row r="37" spans="1:38">
      <c r="A37" s="660"/>
      <c r="B37" s="660"/>
      <c r="C37" s="660"/>
      <c r="D37" s="660"/>
      <c r="E37" s="660"/>
      <c r="F37" s="660"/>
      <c r="G37" s="660"/>
      <c r="H37" s="660"/>
      <c r="I37" s="127"/>
      <c r="J37" s="127"/>
      <c r="K37" s="127"/>
      <c r="L37" s="127"/>
      <c r="M37" s="127"/>
      <c r="N37" s="127"/>
      <c r="O37" s="127"/>
      <c r="P37" s="127"/>
      <c r="Q37" s="127"/>
      <c r="R37" s="127"/>
      <c r="S37" s="127"/>
      <c r="T37" s="127"/>
      <c r="U37" s="127"/>
      <c r="V37" s="127"/>
      <c r="W37" s="127"/>
      <c r="X37" s="127"/>
      <c r="Y37" s="127"/>
      <c r="Z37" s="231"/>
      <c r="AA37" s="232"/>
      <c r="AB37" s="232"/>
      <c r="AC37" s="232"/>
      <c r="AD37" s="232"/>
      <c r="AE37" s="232"/>
      <c r="AF37" s="232"/>
      <c r="AG37" s="232"/>
      <c r="AH37" s="232"/>
      <c r="AI37" s="232"/>
      <c r="AJ37" s="232"/>
      <c r="AK37" s="232"/>
      <c r="AL37" s="232"/>
    </row>
    <row r="38" spans="1:38">
      <c r="A38" s="660"/>
      <c r="B38" s="660"/>
      <c r="C38" s="660"/>
      <c r="D38" s="660"/>
      <c r="E38" s="660"/>
      <c r="F38" s="660"/>
      <c r="G38" s="660"/>
      <c r="H38" s="660"/>
      <c r="I38" s="127"/>
      <c r="J38" s="127"/>
      <c r="K38" s="127"/>
      <c r="L38" s="127"/>
      <c r="M38" s="127"/>
      <c r="N38" s="127"/>
      <c r="O38" s="127"/>
      <c r="P38" s="127"/>
      <c r="Q38" s="127"/>
      <c r="R38" s="127"/>
      <c r="S38" s="127"/>
      <c r="T38" s="127"/>
      <c r="U38" s="127"/>
      <c r="V38" s="127"/>
      <c r="W38" s="127"/>
      <c r="X38" s="127"/>
      <c r="Y38" s="127"/>
      <c r="Z38" s="231"/>
      <c r="AA38" s="232"/>
      <c r="AB38" s="232"/>
      <c r="AC38" s="232"/>
      <c r="AD38" s="232"/>
      <c r="AE38" s="232"/>
      <c r="AF38" s="232"/>
      <c r="AG38" s="232"/>
      <c r="AH38" s="232"/>
      <c r="AI38" s="232"/>
      <c r="AJ38" s="232"/>
      <c r="AK38" s="232"/>
      <c r="AL38" s="232"/>
    </row>
    <row r="39" spans="1:38">
      <c r="A39" s="126"/>
      <c r="B39" s="127"/>
      <c r="C39" s="127"/>
      <c r="D39" s="127"/>
      <c r="E39" s="127"/>
      <c r="F39" s="127"/>
      <c r="G39" s="127"/>
      <c r="H39" s="127"/>
      <c r="I39" s="127"/>
      <c r="J39" s="127"/>
      <c r="K39" s="127"/>
      <c r="L39" s="127"/>
      <c r="M39" s="127"/>
      <c r="N39" s="127"/>
      <c r="O39" s="127"/>
      <c r="P39" s="127"/>
      <c r="Q39" s="127"/>
      <c r="R39" s="127"/>
      <c r="S39" s="127"/>
      <c r="T39" s="127"/>
      <c r="U39" s="127"/>
      <c r="V39" s="127"/>
      <c r="W39" s="127"/>
      <c r="X39" s="127"/>
      <c r="Y39" s="127"/>
      <c r="Z39" s="231"/>
      <c r="AA39" s="232"/>
      <c r="AB39" s="232"/>
      <c r="AC39" s="232"/>
      <c r="AD39" s="232"/>
      <c r="AE39" s="232"/>
      <c r="AF39" s="232"/>
      <c r="AG39" s="232"/>
      <c r="AH39" s="232"/>
      <c r="AI39" s="232"/>
      <c r="AJ39" s="232"/>
      <c r="AK39" s="232"/>
      <c r="AL39" s="232"/>
    </row>
    <row r="40" spans="1:38">
      <c r="A40" s="126"/>
      <c r="B40" s="127"/>
      <c r="C40" s="127"/>
      <c r="D40" s="127"/>
      <c r="E40" s="127"/>
      <c r="F40" s="127"/>
      <c r="G40" s="127"/>
      <c r="H40" s="127"/>
      <c r="I40" s="127"/>
      <c r="J40" s="127"/>
      <c r="K40" s="127"/>
      <c r="L40" s="127"/>
      <c r="M40" s="127"/>
      <c r="N40" s="127"/>
      <c r="O40" s="127"/>
      <c r="P40" s="127"/>
      <c r="Q40" s="127"/>
      <c r="R40" s="127"/>
      <c r="S40" s="127"/>
      <c r="T40" s="127"/>
      <c r="U40" s="127"/>
      <c r="V40" s="127"/>
      <c r="W40" s="127"/>
      <c r="X40" s="127"/>
      <c r="Y40" s="127"/>
      <c r="Z40" s="231"/>
      <c r="AA40" s="232"/>
      <c r="AB40" s="232"/>
      <c r="AC40" s="232"/>
      <c r="AD40" s="232"/>
      <c r="AE40" s="232"/>
      <c r="AF40" s="232"/>
      <c r="AG40" s="232"/>
      <c r="AH40" s="232"/>
      <c r="AI40" s="232"/>
      <c r="AJ40" s="232"/>
      <c r="AK40" s="232"/>
      <c r="AL40" s="232"/>
    </row>
    <row r="41" spans="1:38">
      <c r="A41" s="126"/>
      <c r="B41" s="127"/>
      <c r="C41" s="127"/>
      <c r="D41" s="127"/>
      <c r="E41" s="127"/>
      <c r="F41" s="127"/>
      <c r="G41" s="127"/>
      <c r="H41" s="127"/>
      <c r="I41" s="127"/>
      <c r="J41" s="127"/>
      <c r="K41" s="127"/>
      <c r="L41" s="127"/>
      <c r="M41" s="127"/>
      <c r="N41" s="127"/>
      <c r="O41" s="127"/>
      <c r="P41" s="127"/>
      <c r="Q41" s="127"/>
      <c r="R41" s="127"/>
      <c r="S41" s="127"/>
      <c r="T41" s="127"/>
      <c r="U41" s="127"/>
      <c r="V41" s="127"/>
      <c r="W41" s="127"/>
      <c r="X41" s="127"/>
      <c r="Y41" s="127"/>
      <c r="Z41" s="231"/>
      <c r="AA41" s="232"/>
      <c r="AB41" s="232"/>
      <c r="AC41" s="232"/>
      <c r="AD41" s="232"/>
      <c r="AE41" s="232"/>
      <c r="AF41" s="232"/>
      <c r="AG41" s="232"/>
      <c r="AH41" s="232"/>
      <c r="AI41" s="232"/>
      <c r="AJ41" s="232"/>
      <c r="AK41" s="232"/>
      <c r="AL41" s="232"/>
    </row>
    <row r="42" spans="1:38">
      <c r="A42" s="126"/>
      <c r="B42" s="127"/>
      <c r="C42" s="127"/>
      <c r="D42" s="127"/>
      <c r="E42" s="127"/>
      <c r="F42" s="127"/>
      <c r="G42" s="127"/>
      <c r="H42" s="127"/>
      <c r="I42" s="127"/>
      <c r="J42" s="127"/>
      <c r="K42" s="127"/>
      <c r="L42" s="127"/>
      <c r="M42" s="127"/>
      <c r="N42" s="127"/>
      <c r="O42" s="127"/>
      <c r="P42" s="127"/>
      <c r="Q42" s="127"/>
      <c r="R42" s="127"/>
      <c r="S42" s="127"/>
      <c r="T42" s="127"/>
      <c r="U42" s="127"/>
      <c r="V42" s="127"/>
      <c r="W42" s="127"/>
      <c r="X42" s="127"/>
      <c r="Y42" s="127"/>
      <c r="Z42" s="231"/>
      <c r="AA42" s="232"/>
      <c r="AB42" s="232"/>
      <c r="AC42" s="232"/>
      <c r="AD42" s="232"/>
      <c r="AE42" s="232"/>
      <c r="AF42" s="232"/>
      <c r="AG42" s="232"/>
      <c r="AH42" s="232"/>
      <c r="AI42" s="232"/>
      <c r="AJ42" s="232"/>
      <c r="AK42" s="232"/>
      <c r="AL42" s="232"/>
    </row>
    <row r="43" spans="1:38">
      <c r="A43" s="126"/>
      <c r="B43" s="127"/>
      <c r="C43" s="127"/>
      <c r="D43" s="127"/>
      <c r="E43" s="127"/>
      <c r="F43" s="127"/>
      <c r="G43" s="127"/>
      <c r="H43" s="127"/>
      <c r="I43" s="127"/>
      <c r="J43" s="127"/>
      <c r="K43" s="127"/>
      <c r="L43" s="127"/>
      <c r="M43" s="127"/>
      <c r="N43" s="127"/>
      <c r="O43" s="127"/>
      <c r="P43" s="127"/>
      <c r="Q43" s="127"/>
      <c r="R43" s="127"/>
      <c r="S43" s="127"/>
      <c r="T43" s="127"/>
      <c r="U43" s="127"/>
      <c r="V43" s="127"/>
      <c r="W43" s="127"/>
      <c r="X43" s="127"/>
      <c r="Y43" s="127"/>
      <c r="Z43" s="231"/>
      <c r="AA43" s="232"/>
      <c r="AB43" s="232"/>
      <c r="AC43" s="232"/>
      <c r="AD43" s="232"/>
      <c r="AE43" s="232"/>
      <c r="AF43" s="232"/>
      <c r="AG43" s="232"/>
      <c r="AH43" s="232"/>
      <c r="AI43" s="232"/>
      <c r="AJ43" s="232"/>
      <c r="AK43" s="232"/>
      <c r="AL43" s="232"/>
    </row>
    <row r="44" spans="1:38">
      <c r="A44" s="126"/>
      <c r="B44" s="127"/>
      <c r="C44" s="127"/>
      <c r="D44" s="127"/>
      <c r="E44" s="127"/>
      <c r="F44" s="127"/>
      <c r="G44" s="127"/>
      <c r="H44" s="127"/>
      <c r="I44" s="127"/>
      <c r="J44" s="127"/>
      <c r="K44" s="127"/>
      <c r="L44" s="127"/>
      <c r="M44" s="127"/>
      <c r="N44" s="127"/>
      <c r="O44" s="127"/>
      <c r="P44" s="127"/>
      <c r="Q44" s="127"/>
      <c r="R44" s="127"/>
      <c r="S44" s="127"/>
      <c r="T44" s="127"/>
      <c r="U44" s="127"/>
      <c r="V44" s="127"/>
      <c r="W44" s="127"/>
      <c r="X44" s="127"/>
      <c r="Y44" s="127"/>
      <c r="Z44" s="231"/>
      <c r="AA44" s="232"/>
      <c r="AB44" s="232"/>
      <c r="AC44" s="232"/>
      <c r="AD44" s="232"/>
      <c r="AE44" s="232"/>
      <c r="AF44" s="232"/>
      <c r="AG44" s="232"/>
      <c r="AH44" s="232"/>
      <c r="AI44" s="232"/>
      <c r="AJ44" s="232"/>
      <c r="AK44" s="232"/>
      <c r="AL44" s="232"/>
    </row>
    <row r="45" spans="1:38">
      <c r="A45" s="126"/>
      <c r="B45" s="127"/>
      <c r="C45" s="127"/>
      <c r="D45" s="127"/>
      <c r="E45" s="127"/>
      <c r="F45" s="127"/>
      <c r="G45" s="127"/>
      <c r="H45" s="127"/>
      <c r="I45" s="127"/>
      <c r="J45" s="127"/>
      <c r="K45" s="127"/>
      <c r="L45" s="127"/>
      <c r="M45" s="127"/>
      <c r="N45" s="127"/>
      <c r="O45" s="127"/>
      <c r="P45" s="127"/>
      <c r="Q45" s="127"/>
      <c r="R45" s="127"/>
      <c r="S45" s="127"/>
      <c r="T45" s="127"/>
      <c r="U45" s="127"/>
      <c r="V45" s="127"/>
      <c r="W45" s="127"/>
      <c r="X45" s="127"/>
      <c r="Y45" s="127"/>
      <c r="Z45" s="231"/>
      <c r="AA45" s="232"/>
      <c r="AB45" s="232"/>
      <c r="AC45" s="232"/>
      <c r="AD45" s="232"/>
      <c r="AE45" s="232"/>
      <c r="AF45" s="232"/>
      <c r="AG45" s="232"/>
      <c r="AH45" s="232"/>
      <c r="AI45" s="232"/>
      <c r="AJ45" s="232"/>
      <c r="AK45" s="232"/>
      <c r="AL45" s="232"/>
    </row>
    <row r="46" spans="1:38">
      <c r="A46" s="126"/>
      <c r="B46" s="127"/>
      <c r="C46" s="127"/>
      <c r="D46" s="127"/>
      <c r="E46" s="127"/>
      <c r="F46" s="127"/>
      <c r="G46" s="127"/>
      <c r="H46" s="127"/>
      <c r="I46" s="127"/>
      <c r="J46" s="127"/>
      <c r="K46" s="127"/>
      <c r="L46" s="127"/>
      <c r="M46" s="127"/>
      <c r="N46" s="127"/>
      <c r="O46" s="127"/>
      <c r="P46" s="127"/>
      <c r="Q46" s="127"/>
      <c r="R46" s="127"/>
      <c r="S46" s="127"/>
      <c r="T46" s="127"/>
      <c r="U46" s="127"/>
      <c r="V46" s="127"/>
      <c r="W46" s="127"/>
      <c r="X46" s="127"/>
      <c r="Y46" s="127"/>
      <c r="Z46" s="231"/>
      <c r="AA46" s="232"/>
      <c r="AB46" s="232"/>
      <c r="AC46" s="232"/>
      <c r="AD46" s="232"/>
      <c r="AE46" s="232"/>
      <c r="AF46" s="232"/>
      <c r="AG46" s="232"/>
      <c r="AH46" s="232"/>
      <c r="AI46" s="232"/>
      <c r="AJ46" s="232"/>
      <c r="AK46" s="232"/>
      <c r="AL46" s="232"/>
    </row>
    <row r="47" spans="1:38" ht="15.75" thickBot="1">
      <c r="A47" s="129"/>
      <c r="B47" s="130"/>
      <c r="C47" s="130"/>
      <c r="D47" s="130"/>
      <c r="E47" s="130"/>
      <c r="F47" s="130"/>
      <c r="G47" s="130"/>
      <c r="H47" s="127"/>
      <c r="I47" s="127"/>
      <c r="J47" s="127"/>
      <c r="K47" s="127"/>
      <c r="L47" s="127"/>
      <c r="M47" s="127"/>
      <c r="N47" s="127"/>
      <c r="O47" s="127"/>
      <c r="P47" s="127"/>
      <c r="Q47" s="127"/>
      <c r="R47" s="127"/>
      <c r="S47" s="127"/>
      <c r="T47" s="127"/>
      <c r="U47" s="130"/>
      <c r="V47" s="130"/>
      <c r="W47" s="130"/>
      <c r="X47" s="130"/>
      <c r="Y47" s="130"/>
      <c r="Z47" s="231"/>
      <c r="AA47" s="232"/>
      <c r="AB47" s="232"/>
      <c r="AC47" s="232"/>
      <c r="AD47" s="232"/>
      <c r="AE47" s="232"/>
      <c r="AF47" s="232"/>
      <c r="AG47" s="232"/>
      <c r="AH47" s="232"/>
      <c r="AI47" s="232"/>
      <c r="AJ47" s="232"/>
      <c r="AK47" s="232"/>
      <c r="AL47" s="232"/>
    </row>
    <row r="48" spans="1:38" ht="15.75" thickTop="1">
      <c r="A48" s="166"/>
      <c r="B48" s="166"/>
      <c r="C48" s="166"/>
      <c r="D48" s="166"/>
      <c r="E48" s="166"/>
      <c r="F48" s="166"/>
      <c r="G48" s="166"/>
      <c r="H48" s="166"/>
      <c r="I48" s="166"/>
      <c r="J48" s="166"/>
      <c r="K48" s="127"/>
      <c r="L48" s="127"/>
      <c r="M48" s="127"/>
      <c r="N48" s="127"/>
      <c r="O48" s="127"/>
      <c r="P48" s="127"/>
      <c r="Q48" s="127"/>
      <c r="R48" s="127"/>
      <c r="S48" s="127"/>
      <c r="T48" s="127"/>
      <c r="U48" s="166"/>
      <c r="V48" s="166"/>
      <c r="W48" s="127"/>
      <c r="X48" s="127"/>
      <c r="Y48" s="166"/>
      <c r="Z48" s="231"/>
      <c r="AA48" s="232"/>
      <c r="AB48" s="232"/>
      <c r="AC48" s="232"/>
      <c r="AD48" s="232"/>
      <c r="AE48" s="232"/>
      <c r="AF48" s="232"/>
      <c r="AG48" s="232"/>
      <c r="AH48" s="232"/>
      <c r="AI48" s="232"/>
      <c r="AJ48" s="232"/>
      <c r="AK48" s="232"/>
      <c r="AL48" s="232"/>
    </row>
    <row r="49" spans="1:38">
      <c r="A49" s="166"/>
      <c r="B49" s="166"/>
      <c r="C49" s="166"/>
      <c r="D49" s="166"/>
      <c r="E49" s="166"/>
      <c r="F49" s="166"/>
      <c r="G49" s="166"/>
      <c r="H49" s="166"/>
      <c r="I49" s="166"/>
      <c r="J49" s="166"/>
      <c r="K49" s="127"/>
      <c r="L49" s="127"/>
      <c r="M49" s="127"/>
      <c r="N49" s="127"/>
      <c r="O49" s="127"/>
      <c r="P49" s="127"/>
      <c r="Q49" s="127"/>
      <c r="R49" s="127"/>
      <c r="S49" s="127"/>
      <c r="T49" s="127"/>
      <c r="U49" s="166"/>
      <c r="V49" s="166"/>
      <c r="W49" s="127"/>
      <c r="X49" s="166"/>
      <c r="Y49" s="166"/>
      <c r="Z49" s="231"/>
      <c r="AA49" s="232"/>
      <c r="AB49" s="232"/>
      <c r="AC49" s="232"/>
      <c r="AD49" s="232"/>
      <c r="AE49" s="232"/>
      <c r="AF49" s="232"/>
      <c r="AG49" s="232"/>
      <c r="AH49" s="232"/>
      <c r="AI49" s="232"/>
      <c r="AJ49" s="232"/>
      <c r="AK49" s="232"/>
      <c r="AL49" s="232"/>
    </row>
    <row r="50" spans="1:38">
      <c r="A50" s="166"/>
      <c r="B50" s="166"/>
      <c r="C50" s="166"/>
      <c r="D50" s="166"/>
      <c r="E50" s="166"/>
      <c r="F50" s="166"/>
      <c r="G50" s="166"/>
      <c r="H50" s="166"/>
      <c r="I50" s="166"/>
      <c r="J50" s="166"/>
      <c r="K50" s="127"/>
      <c r="L50" s="127"/>
      <c r="M50" s="127"/>
      <c r="N50" s="127"/>
      <c r="O50" s="127"/>
      <c r="P50" s="127"/>
      <c r="Q50" s="127"/>
      <c r="R50" s="127"/>
      <c r="S50" s="127"/>
      <c r="T50" s="127"/>
      <c r="U50" s="166"/>
      <c r="V50" s="166"/>
      <c r="W50" s="127"/>
      <c r="X50" s="166"/>
      <c r="Y50" s="166"/>
      <c r="Z50" s="231"/>
      <c r="AA50" s="232"/>
      <c r="AB50" s="232"/>
      <c r="AC50" s="232"/>
      <c r="AD50" s="232"/>
      <c r="AE50" s="232"/>
      <c r="AF50" s="232"/>
      <c r="AG50" s="232"/>
      <c r="AH50" s="232"/>
      <c r="AI50" s="232"/>
      <c r="AJ50" s="232"/>
      <c r="AK50" s="232"/>
      <c r="AL50" s="232"/>
    </row>
    <row r="51" spans="1:38">
      <c r="A51" s="166"/>
      <c r="B51" s="166"/>
      <c r="C51" s="166"/>
      <c r="D51" s="166"/>
      <c r="E51" s="166"/>
      <c r="F51" s="166"/>
      <c r="G51" s="166"/>
      <c r="H51" s="166"/>
      <c r="I51" s="166"/>
      <c r="J51" s="166"/>
      <c r="K51" s="127"/>
      <c r="L51" s="127"/>
      <c r="M51" s="127"/>
      <c r="N51" s="127"/>
      <c r="O51" s="127"/>
      <c r="P51" s="127"/>
      <c r="Q51" s="127"/>
      <c r="R51" s="127"/>
      <c r="S51" s="127"/>
      <c r="T51" s="127"/>
      <c r="U51" s="166"/>
      <c r="V51" s="166"/>
      <c r="W51" s="127"/>
      <c r="X51" s="166"/>
      <c r="Y51" s="166"/>
      <c r="Z51" s="231"/>
      <c r="AA51" s="232"/>
      <c r="AB51" s="232"/>
      <c r="AC51" s="232"/>
      <c r="AD51" s="232"/>
      <c r="AE51" s="232"/>
      <c r="AF51" s="232"/>
      <c r="AG51" s="232"/>
      <c r="AH51" s="232"/>
      <c r="AI51" s="232"/>
      <c r="AJ51" s="232"/>
      <c r="AK51" s="232"/>
      <c r="AL51" s="232"/>
    </row>
    <row r="52" spans="1:38">
      <c r="V52" s="166"/>
      <c r="W52" s="127"/>
      <c r="X52" s="166"/>
      <c r="Y52" s="166"/>
      <c r="Z52" s="231"/>
      <c r="AA52" s="232"/>
      <c r="AB52" s="232"/>
      <c r="AC52" s="232"/>
      <c r="AD52" s="232"/>
      <c r="AE52" s="232"/>
      <c r="AF52" s="232"/>
      <c r="AG52" s="232"/>
      <c r="AH52" s="232"/>
      <c r="AI52" s="232"/>
      <c r="AJ52" s="232"/>
      <c r="AK52" s="232"/>
      <c r="AL52" s="232"/>
    </row>
    <row r="53" spans="1:38">
      <c r="V53" s="166"/>
      <c r="W53" s="127"/>
      <c r="X53" s="166"/>
      <c r="Y53" s="166"/>
      <c r="Z53" s="231"/>
      <c r="AA53" s="232"/>
      <c r="AB53" s="232"/>
      <c r="AC53" s="232"/>
      <c r="AD53" s="232"/>
      <c r="AE53" s="232"/>
      <c r="AF53" s="232"/>
      <c r="AG53" s="232"/>
      <c r="AH53" s="232"/>
      <c r="AI53" s="232"/>
      <c r="AJ53" s="232"/>
      <c r="AK53" s="232"/>
      <c r="AL53" s="232"/>
    </row>
    <row r="54" spans="1:38">
      <c r="V54" s="166"/>
      <c r="W54" s="127"/>
      <c r="X54" s="166"/>
      <c r="Y54" s="166"/>
      <c r="Z54" s="231"/>
      <c r="AA54" s="232"/>
      <c r="AB54" s="232"/>
      <c r="AC54" s="232"/>
      <c r="AD54" s="232"/>
      <c r="AE54" s="232"/>
      <c r="AF54" s="232"/>
      <c r="AG54" s="232"/>
      <c r="AH54" s="232"/>
      <c r="AI54" s="232"/>
      <c r="AJ54" s="232"/>
      <c r="AK54" s="232"/>
      <c r="AL54" s="232"/>
    </row>
    <row r="55" spans="1:38">
      <c r="Z55" s="232"/>
      <c r="AA55" s="232"/>
      <c r="AB55" s="232"/>
      <c r="AC55" s="232"/>
      <c r="AD55" s="232"/>
      <c r="AE55" s="232"/>
      <c r="AF55" s="232"/>
      <c r="AG55" s="232"/>
      <c r="AH55" s="232"/>
      <c r="AI55" s="232"/>
      <c r="AJ55" s="232"/>
      <c r="AK55" s="232"/>
      <c r="AL55" s="232"/>
    </row>
    <row r="56" spans="1:38">
      <c r="Z56" s="232"/>
      <c r="AA56" s="232"/>
      <c r="AB56" s="232"/>
      <c r="AC56" s="232"/>
      <c r="AD56" s="232"/>
      <c r="AE56" s="232"/>
      <c r="AF56" s="232"/>
      <c r="AG56" s="232"/>
      <c r="AH56" s="232"/>
      <c r="AI56" s="232"/>
      <c r="AJ56" s="232"/>
      <c r="AK56" s="232"/>
      <c r="AL56" s="232"/>
    </row>
    <row r="58" spans="1:38">
      <c r="A58" s="1001" t="s">
        <v>2343</v>
      </c>
      <c r="B58" s="1002"/>
      <c r="C58" s="1002"/>
      <c r="D58" s="1002"/>
      <c r="E58" s="1002"/>
      <c r="F58" s="1002"/>
      <c r="G58" s="1002"/>
      <c r="H58" s="1002"/>
      <c r="I58" s="1002"/>
      <c r="J58" s="1002"/>
      <c r="K58" s="1002"/>
      <c r="L58" s="1002"/>
      <c r="M58" s="1002"/>
      <c r="N58" s="1002"/>
      <c r="O58" s="1002"/>
      <c r="P58" s="1002"/>
      <c r="Q58" s="1002"/>
      <c r="R58" s="1002"/>
      <c r="S58" s="1002"/>
      <c r="T58" s="1002"/>
      <c r="U58" s="1002"/>
      <c r="V58" s="1002"/>
      <c r="W58" s="1002"/>
      <c r="X58" s="1002"/>
      <c r="Y58" s="1003"/>
    </row>
    <row r="59" spans="1:38">
      <c r="A59" s="1004"/>
      <c r="B59" s="1005"/>
      <c r="C59" s="1005"/>
      <c r="D59" s="1005"/>
      <c r="E59" s="1005"/>
      <c r="F59" s="1005"/>
      <c r="G59" s="1005"/>
      <c r="H59" s="1005"/>
      <c r="I59" s="1005"/>
      <c r="J59" s="1005"/>
      <c r="K59" s="1005"/>
      <c r="L59" s="1005"/>
      <c r="M59" s="1005"/>
      <c r="N59" s="1005"/>
      <c r="O59" s="1005"/>
      <c r="P59" s="1005"/>
      <c r="Q59" s="1005"/>
      <c r="R59" s="1005"/>
      <c r="S59" s="1005"/>
      <c r="T59" s="1005"/>
      <c r="U59" s="1005"/>
      <c r="V59" s="1005"/>
      <c r="W59" s="1005"/>
      <c r="X59" s="1005"/>
      <c r="Y59" s="1006"/>
    </row>
    <row r="60" spans="1:38">
      <c r="A60" s="1004"/>
      <c r="B60" s="1005"/>
      <c r="C60" s="1005"/>
      <c r="D60" s="1005"/>
      <c r="E60" s="1005"/>
      <c r="F60" s="1005"/>
      <c r="G60" s="1005"/>
      <c r="H60" s="1005"/>
      <c r="I60" s="1005"/>
      <c r="J60" s="1005"/>
      <c r="K60" s="1005"/>
      <c r="L60" s="1005"/>
      <c r="M60" s="1005"/>
      <c r="N60" s="1005"/>
      <c r="O60" s="1005"/>
      <c r="P60" s="1005"/>
      <c r="Q60" s="1005"/>
      <c r="R60" s="1005"/>
      <c r="S60" s="1005"/>
      <c r="T60" s="1005"/>
      <c r="U60" s="1005"/>
      <c r="V60" s="1005"/>
      <c r="W60" s="1005"/>
      <c r="X60" s="1005"/>
      <c r="Y60" s="1006"/>
    </row>
    <row r="61" spans="1:38" ht="65.25" customHeight="1">
      <c r="A61" s="1007"/>
      <c r="B61" s="1008"/>
      <c r="C61" s="1008"/>
      <c r="D61" s="1008"/>
      <c r="E61" s="1008"/>
      <c r="F61" s="1008"/>
      <c r="G61" s="1008"/>
      <c r="H61" s="1008"/>
      <c r="I61" s="1008"/>
      <c r="J61" s="1008"/>
      <c r="K61" s="1008"/>
      <c r="L61" s="1008"/>
      <c r="M61" s="1008"/>
      <c r="N61" s="1008"/>
      <c r="O61" s="1008"/>
      <c r="P61" s="1008"/>
      <c r="Q61" s="1008"/>
      <c r="R61" s="1008"/>
      <c r="S61" s="1008"/>
      <c r="T61" s="1008"/>
      <c r="U61" s="1008"/>
      <c r="V61" s="1008"/>
      <c r="W61" s="1008"/>
      <c r="X61" s="1008"/>
      <c r="Y61" s="1009"/>
    </row>
  </sheetData>
  <mergeCells count="2">
    <mergeCell ref="A32:H38"/>
    <mergeCell ref="A58:Y61"/>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
  <sheetViews>
    <sheetView zoomScale="73" zoomScaleNormal="73" workbookViewId="0">
      <selection activeCell="A2" sqref="A2"/>
    </sheetView>
  </sheetViews>
  <sheetFormatPr baseColWidth="10" defaultRowHeight="15"/>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theme="0" tint="-0.499984740745262"/>
  </sheetPr>
  <dimension ref="A1:J334"/>
  <sheetViews>
    <sheetView zoomScale="60" zoomScaleNormal="60" workbookViewId="0">
      <pane xSplit="2" ySplit="2" topLeftCell="C3" activePane="bottomRight" state="frozen"/>
      <selection activeCell="D20" sqref="D20"/>
      <selection pane="topRight" activeCell="D20" sqref="D20"/>
      <selection pane="bottomLeft" activeCell="D20" sqref="D20"/>
      <selection pane="bottomRight" activeCell="E3" sqref="E3"/>
    </sheetView>
  </sheetViews>
  <sheetFormatPr baseColWidth="10" defaultRowHeight="52.5"/>
  <cols>
    <col min="1" max="1" width="16.7109375" style="117" customWidth="1"/>
    <col min="2" max="2" width="108.28515625" style="116" customWidth="1"/>
    <col min="3" max="3" width="15.42578125" style="147" customWidth="1"/>
    <col min="4" max="4" width="23.5703125" style="187" customWidth="1"/>
    <col min="5" max="5" width="30" style="213" customWidth="1"/>
    <col min="6" max="7" width="11.42578125" customWidth="1"/>
    <col min="8" max="8" width="1.28515625" customWidth="1"/>
    <col min="10" max="10" width="34.42578125" customWidth="1"/>
  </cols>
  <sheetData>
    <row r="1" spans="1:10" ht="96" customHeight="1" thickTop="1" thickBot="1">
      <c r="A1" s="661" t="s">
        <v>1933</v>
      </c>
      <c r="B1" s="662"/>
      <c r="C1" s="662"/>
      <c r="D1" s="663"/>
    </row>
    <row r="2" spans="1:10" ht="56.25" customHeight="1" thickTop="1" thickBot="1">
      <c r="A2" s="198" t="s">
        <v>1027</v>
      </c>
      <c r="B2" s="199" t="s">
        <v>1521</v>
      </c>
      <c r="C2" s="199" t="s">
        <v>1066</v>
      </c>
      <c r="D2" s="230" t="s">
        <v>1931</v>
      </c>
    </row>
    <row r="3" spans="1:10" ht="54" thickTop="1" thickBot="1">
      <c r="A3" s="134" t="s">
        <v>1067</v>
      </c>
      <c r="B3" s="135" t="s">
        <v>1304</v>
      </c>
      <c r="C3" s="136" t="str">
        <f>'200.1'!L31</f>
        <v>Ha</v>
      </c>
      <c r="D3" s="183">
        <f>VLOOKUP('200.1'!A88,'200.1'!A36:N107,14,FALSE)</f>
        <v>3713661.6408404177</v>
      </c>
      <c r="G3" t="s">
        <v>1064</v>
      </c>
      <c r="J3" s="1"/>
    </row>
    <row r="4" spans="1:10" ht="54" thickTop="1" thickBot="1">
      <c r="A4" s="137" t="s">
        <v>1069</v>
      </c>
      <c r="B4" s="138" t="s">
        <v>1253</v>
      </c>
      <c r="C4" s="136" t="s">
        <v>1068</v>
      </c>
      <c r="D4" s="183">
        <f>VLOOKUP('200.2'!A88,'200.2'!A37:N108,14,FALSE)</f>
        <v>204791.83783037186</v>
      </c>
      <c r="J4" s="1"/>
    </row>
    <row r="5" spans="1:10" ht="54" thickTop="1" thickBot="1">
      <c r="A5" s="137" t="s">
        <v>1070</v>
      </c>
      <c r="B5" s="138" t="s">
        <v>1254</v>
      </c>
      <c r="C5" s="139" t="s">
        <v>1071</v>
      </c>
      <c r="D5" s="183">
        <f>VLOOKUP('201.1'!A88,'201.1'!A38:N109,14,FALSE)</f>
        <v>171748.83848706345</v>
      </c>
    </row>
    <row r="6" spans="1:10" ht="54" thickTop="1" thickBot="1">
      <c r="A6" s="137" t="s">
        <v>1072</v>
      </c>
      <c r="B6" s="138" t="s">
        <v>1255</v>
      </c>
      <c r="C6" s="139" t="s">
        <v>1071</v>
      </c>
      <c r="D6" s="183">
        <f>VLOOKUP('201.2'!A88,'201.2'!A39:N110,14,FALSE)</f>
        <v>137314.14333634666</v>
      </c>
    </row>
    <row r="7" spans="1:10" ht="70.5" customHeight="1" thickTop="1" thickBot="1">
      <c r="A7" s="137" t="s">
        <v>1073</v>
      </c>
      <c r="B7" s="138" t="s">
        <v>1256</v>
      </c>
      <c r="C7" s="139" t="s">
        <v>1071</v>
      </c>
      <c r="D7" s="183">
        <f>VLOOKUP('201.3'!A88,'201.3'!A40:N111,14,FALSE)</f>
        <v>42627.445421736273</v>
      </c>
    </row>
    <row r="8" spans="1:10" ht="54" thickTop="1" thickBot="1">
      <c r="A8" s="137" t="s">
        <v>1074</v>
      </c>
      <c r="B8" s="138" t="s">
        <v>1257</v>
      </c>
      <c r="C8" s="139" t="s">
        <v>1071</v>
      </c>
      <c r="D8" s="184">
        <f>VLOOKUP('201.4'!A88,'201.4'!A41:N112,14,FALSE)</f>
        <v>53241.929429393931</v>
      </c>
    </row>
    <row r="9" spans="1:10" ht="54" thickTop="1" thickBot="1">
      <c r="A9" s="137" t="s">
        <v>1075</v>
      </c>
      <c r="B9" s="138" t="s">
        <v>1254</v>
      </c>
      <c r="C9" s="139" t="s">
        <v>1929</v>
      </c>
      <c r="D9" s="184">
        <f>VLOOKUP('201.5'!A88,'201.5'!A42:N113,14,FALSE)</f>
        <v>171748.83848706345</v>
      </c>
    </row>
    <row r="10" spans="1:10" ht="54" thickTop="1" thickBot="1">
      <c r="A10" s="137" t="s">
        <v>1076</v>
      </c>
      <c r="B10" s="138" t="s">
        <v>1255</v>
      </c>
      <c r="C10" s="139" t="s">
        <v>1929</v>
      </c>
      <c r="D10" s="184">
        <f>VLOOKUP('201.6'!A88,'201.6'!A43:N114,14,FALSE)</f>
        <v>137314.14333634666</v>
      </c>
    </row>
    <row r="11" spans="1:10" ht="54" thickTop="1" thickBot="1">
      <c r="A11" s="137" t="s">
        <v>1077</v>
      </c>
      <c r="B11" s="138" t="s">
        <v>1255</v>
      </c>
      <c r="C11" s="139" t="s">
        <v>388</v>
      </c>
      <c r="D11" s="184">
        <f>VLOOKUP('201.7'!A88,'201.7'!A44:N115,14,FALSE)</f>
        <v>134790.41162427087</v>
      </c>
    </row>
    <row r="12" spans="1:10" ht="54" thickTop="1" thickBot="1">
      <c r="A12" s="137" t="s">
        <v>1078</v>
      </c>
      <c r="B12" s="138" t="s">
        <v>1258</v>
      </c>
      <c r="C12" s="139" t="s">
        <v>233</v>
      </c>
      <c r="D12" s="184">
        <f>VLOOKUP('201.8'!A88,'201.8'!A45:N116,14,FALSE)</f>
        <v>17922.343615681813</v>
      </c>
    </row>
    <row r="13" spans="1:10" ht="54" thickTop="1" thickBot="1">
      <c r="A13" s="137" t="s">
        <v>1079</v>
      </c>
      <c r="B13" s="138" t="s">
        <v>1259</v>
      </c>
      <c r="C13" s="139" t="s">
        <v>233</v>
      </c>
      <c r="D13" s="184">
        <f>VLOOKUP('201.9'!A88,'201.9'!A46:N117,14,FALSE)</f>
        <v>17663.820888409089</v>
      </c>
    </row>
    <row r="14" spans="1:10" ht="54" thickTop="1" thickBot="1">
      <c r="A14" s="137" t="s">
        <v>1080</v>
      </c>
      <c r="B14" s="138" t="s">
        <v>1260</v>
      </c>
      <c r="C14" s="139" t="s">
        <v>144</v>
      </c>
      <c r="D14" s="184">
        <f>VLOOKUP('201.10'!A88,'201.10'!A47:N118,14,FALSE)</f>
        <v>5786.6641499431817</v>
      </c>
    </row>
    <row r="15" spans="1:10" ht="54" thickTop="1" thickBot="1">
      <c r="A15" s="137" t="s">
        <v>1081</v>
      </c>
      <c r="B15" s="138" t="s">
        <v>1261</v>
      </c>
      <c r="C15" s="139" t="s">
        <v>1082</v>
      </c>
      <c r="D15" s="184">
        <f>VLOOKUP('201.11'!A88,'201.11'!A48:N119,14,FALSE)</f>
        <v>1411.5851922596185</v>
      </c>
    </row>
    <row r="16" spans="1:10" ht="54" thickTop="1" thickBot="1">
      <c r="A16" s="137" t="s">
        <v>1083</v>
      </c>
      <c r="B16" s="138" t="s">
        <v>1262</v>
      </c>
      <c r="C16" s="139" t="s">
        <v>1929</v>
      </c>
      <c r="D16" s="184">
        <f>VLOOKUP('201.12'!A88,'201.12'!A49:N120,14,FALSE)</f>
        <v>90316.669551301209</v>
      </c>
    </row>
    <row r="17" spans="1:4" ht="64.5" thickTop="1" thickBot="1">
      <c r="A17" s="140" t="s">
        <v>1084</v>
      </c>
      <c r="B17" s="141" t="s">
        <v>1263</v>
      </c>
      <c r="C17" s="139" t="s">
        <v>1929</v>
      </c>
      <c r="D17" s="184">
        <f>VLOOKUP('201.13'!A88,'201.13'!A50:N121,14,FALSE)</f>
        <v>109183.22276524427</v>
      </c>
    </row>
    <row r="18" spans="1:4" ht="54" thickTop="1" thickBot="1">
      <c r="A18" s="137" t="s">
        <v>1085</v>
      </c>
      <c r="B18" s="138" t="s">
        <v>1264</v>
      </c>
      <c r="C18" s="139" t="s">
        <v>144</v>
      </c>
      <c r="D18" s="184">
        <f>VLOOKUP('201.14'!A88,'201.14'!A51:N122,14,FALSE)</f>
        <v>36128.899590899498</v>
      </c>
    </row>
    <row r="19" spans="1:4" ht="54" thickTop="1" thickBot="1">
      <c r="A19" s="137" t="s">
        <v>1086</v>
      </c>
      <c r="B19" s="138" t="s">
        <v>1265</v>
      </c>
      <c r="C19" s="139" t="s">
        <v>144</v>
      </c>
      <c r="D19" s="184">
        <f>VLOOKUP('201.15'!A88,'201.15'!A52:N123,14,FALSE)</f>
        <v>44040.787500044826</v>
      </c>
    </row>
    <row r="20" spans="1:4" ht="54" thickTop="1" thickBot="1">
      <c r="A20" s="137" t="s">
        <v>1087</v>
      </c>
      <c r="B20" s="138" t="s">
        <v>1266</v>
      </c>
      <c r="C20" s="139" t="s">
        <v>144</v>
      </c>
      <c r="D20" s="184">
        <f>VLOOKUP('201.16'!A88,'201.16'!A53:N124,14,FALSE)</f>
        <v>1734.7825097777775</v>
      </c>
    </row>
    <row r="21" spans="1:4" ht="54" thickTop="1" thickBot="1">
      <c r="A21" s="137" t="s">
        <v>1088</v>
      </c>
      <c r="B21" s="138" t="s">
        <v>1267</v>
      </c>
      <c r="C21" s="139" t="s">
        <v>1929</v>
      </c>
      <c r="D21" s="184">
        <f>VLOOKUP('201.17'!A88,'201.17'!A54:N125,14,FALSE)</f>
        <v>59753.217130166464</v>
      </c>
    </row>
    <row r="22" spans="1:4" ht="54" thickTop="1" thickBot="1">
      <c r="A22" s="137" t="s">
        <v>1089</v>
      </c>
      <c r="B22" s="138" t="s">
        <v>1268</v>
      </c>
      <c r="C22" s="139" t="s">
        <v>1929</v>
      </c>
      <c r="D22" s="184">
        <f>VLOOKUP('201.18'!A88,'201.18'!A55:N126,14,FALSE)</f>
        <v>59753.217130166464</v>
      </c>
    </row>
    <row r="23" spans="1:4" ht="54" thickTop="1" thickBot="1">
      <c r="A23" s="137" t="s">
        <v>1090</v>
      </c>
      <c r="B23" s="138" t="s">
        <v>1269</v>
      </c>
      <c r="C23" s="139" t="s">
        <v>144</v>
      </c>
      <c r="D23" s="184">
        <f>VLOOKUP('201.19'!A88,'201.19'!A56:N127,14,FALSE)</f>
        <v>4478.3691586298501</v>
      </c>
    </row>
    <row r="24" spans="1:4" ht="54" thickTop="1" thickBot="1">
      <c r="A24" s="137" t="s">
        <v>1091</v>
      </c>
      <c r="B24" s="138" t="s">
        <v>1270</v>
      </c>
      <c r="C24" s="139" t="s">
        <v>144</v>
      </c>
      <c r="D24" s="184">
        <f>VLOOKUP('201.20'!A88,'201.20'!A57:N128,14,FALSE)</f>
        <v>726.78279229669033</v>
      </c>
    </row>
    <row r="25" spans="1:4" ht="54" thickTop="1" thickBot="1">
      <c r="A25" s="137" t="s">
        <v>1092</v>
      </c>
      <c r="B25" s="138" t="s">
        <v>1271</v>
      </c>
      <c r="C25" s="139" t="s">
        <v>144</v>
      </c>
      <c r="D25" s="184">
        <f>VLOOKUP('201.21'!A88,'201.21'!A58:N129,14,FALSE)</f>
        <v>5644.668819893519</v>
      </c>
    </row>
    <row r="26" spans="1:4" ht="54" thickTop="1" thickBot="1">
      <c r="A26" s="137" t="s">
        <v>1509</v>
      </c>
      <c r="B26" s="138" t="s">
        <v>1497</v>
      </c>
      <c r="C26" s="139" t="s">
        <v>1929</v>
      </c>
      <c r="D26" s="184">
        <f>VLOOKUP('203.1'!A88,'203.1'!A59:N130,14,FALSE)</f>
        <v>870610.7439375337</v>
      </c>
    </row>
    <row r="27" spans="1:4" ht="54" thickTop="1" thickBot="1">
      <c r="A27" s="137" t="s">
        <v>1510</v>
      </c>
      <c r="B27" s="138" t="s">
        <v>1501</v>
      </c>
      <c r="C27" s="139" t="s">
        <v>1929</v>
      </c>
      <c r="D27" s="184">
        <f>VLOOKUP('203.2'!A88,'203.2'!A60:N131,14,FALSE)</f>
        <v>1064811.9593932242</v>
      </c>
    </row>
    <row r="28" spans="1:4" ht="54" thickTop="1" thickBot="1">
      <c r="A28" s="137" t="s">
        <v>1511</v>
      </c>
      <c r="B28" s="138" t="s">
        <v>1502</v>
      </c>
      <c r="C28" s="139" t="s">
        <v>1929</v>
      </c>
      <c r="D28" s="184">
        <f>VLOOKUP('203.3'!A88,'203.3'!A61:N132,14,FALSE)</f>
        <v>1203527.113290146</v>
      </c>
    </row>
    <row r="29" spans="1:4" ht="54" thickTop="1" thickBot="1">
      <c r="A29" s="137" t="s">
        <v>1512</v>
      </c>
      <c r="B29" s="138" t="s">
        <v>1503</v>
      </c>
      <c r="C29" s="139" t="s">
        <v>1929</v>
      </c>
      <c r="D29" s="184">
        <f>VLOOKUP('203.4'!A88,'203.4'!A62:N133,14,FALSE)</f>
        <v>565927.05141301511</v>
      </c>
    </row>
    <row r="30" spans="1:4" ht="54" thickTop="1" thickBot="1">
      <c r="A30" s="137" t="s">
        <v>1513</v>
      </c>
      <c r="B30" s="138" t="s">
        <v>1504</v>
      </c>
      <c r="C30" s="139" t="s">
        <v>1929</v>
      </c>
      <c r="D30" s="184">
        <f>VLOOKUP('203.5'!A88,'203.5'!A63:N134,14,FALSE)</f>
        <v>656925.31285679631</v>
      </c>
    </row>
    <row r="31" spans="1:4" ht="54" thickTop="1" thickBot="1">
      <c r="A31" s="137" t="s">
        <v>1514</v>
      </c>
      <c r="B31" s="138" t="s">
        <v>1505</v>
      </c>
      <c r="C31" s="139" t="s">
        <v>1929</v>
      </c>
      <c r="D31" s="184">
        <f>VLOOKUP('203.6'!A88,'203.6'!A64:N135,14,FALSE)</f>
        <v>714833.2974119297</v>
      </c>
    </row>
    <row r="32" spans="1:4" ht="54" thickTop="1" thickBot="1">
      <c r="A32" s="137" t="s">
        <v>1515</v>
      </c>
      <c r="B32" s="138" t="s">
        <v>1506</v>
      </c>
      <c r="C32" s="139" t="s">
        <v>1929</v>
      </c>
      <c r="D32" s="184">
        <f>VLOOKUP('203.7'!A88,'203.7'!A65:N136,14,FALSE)</f>
        <v>213484.92504352913</v>
      </c>
    </row>
    <row r="33" spans="1:4" ht="54" thickTop="1" thickBot="1">
      <c r="A33" s="137" t="s">
        <v>1516</v>
      </c>
      <c r="B33" s="138" t="s">
        <v>1955</v>
      </c>
      <c r="C33" s="139" t="s">
        <v>1929</v>
      </c>
      <c r="D33" s="184">
        <f>VLOOKUP('203.8'!A88,'203.8'!A66:N137,14,FALSE)</f>
        <v>318928.35533017927</v>
      </c>
    </row>
    <row r="34" spans="1:4" ht="54" thickTop="1" thickBot="1">
      <c r="A34" s="137" t="s">
        <v>1517</v>
      </c>
      <c r="B34" s="138" t="s">
        <v>1508</v>
      </c>
      <c r="C34" s="139" t="s">
        <v>1929</v>
      </c>
      <c r="D34" s="184">
        <f>VLOOKUP('203.9'!A88,'203.9'!A67:N138,14,FALSE)</f>
        <v>338861.08016883605</v>
      </c>
    </row>
    <row r="35" spans="1:4" ht="54" thickTop="1" thickBot="1">
      <c r="A35" s="137" t="s">
        <v>1518</v>
      </c>
      <c r="B35" s="138" t="s">
        <v>1498</v>
      </c>
      <c r="C35" s="139" t="s">
        <v>1929</v>
      </c>
      <c r="D35" s="184">
        <f>VLOOKUP('203.10'!A88,'203.10'!A68:N139,14,FALSE)</f>
        <v>165098.06447022891</v>
      </c>
    </row>
    <row r="36" spans="1:4" ht="54" thickTop="1" thickBot="1">
      <c r="A36" s="137" t="s">
        <v>1519</v>
      </c>
      <c r="B36" s="138" t="s">
        <v>1499</v>
      </c>
      <c r="C36" s="139" t="s">
        <v>1929</v>
      </c>
      <c r="D36" s="184">
        <f>VLOOKUP('203.11'!A88,'203.11'!A69:N140,14,FALSE)</f>
        <v>237385.39008112892</v>
      </c>
    </row>
    <row r="37" spans="1:4" ht="54" thickTop="1" thickBot="1">
      <c r="A37" s="137" t="s">
        <v>1520</v>
      </c>
      <c r="B37" s="227" t="s">
        <v>1500</v>
      </c>
      <c r="C37" s="139" t="s">
        <v>1929</v>
      </c>
      <c r="D37" s="184">
        <f>VLOOKUP('203.12'!A88,'203.12'!A70:N141,14,FALSE)</f>
        <v>247740.05233497659</v>
      </c>
    </row>
    <row r="38" spans="1:4" ht="54" thickTop="1" thickBot="1">
      <c r="A38" s="137" t="s">
        <v>1093</v>
      </c>
      <c r="B38" s="138" t="s">
        <v>1272</v>
      </c>
      <c r="C38" s="139" t="s">
        <v>388</v>
      </c>
      <c r="D38" s="184">
        <f>VLOOKUP('210.1.1'!A88,'210.1.1'!A71:N142,14,FALSE)</f>
        <v>9216.9343016720777</v>
      </c>
    </row>
    <row r="39" spans="1:4" ht="54" thickTop="1" thickBot="1">
      <c r="A39" s="137" t="s">
        <v>1094</v>
      </c>
      <c r="B39" s="138" t="s">
        <v>1273</v>
      </c>
      <c r="C39" s="139" t="s">
        <v>388</v>
      </c>
      <c r="D39" s="184">
        <f>VLOOKUP('210.1.2'!A88,'210.1.2'!A72:N143,14,FALSE)</f>
        <v>3044.0373408364899</v>
      </c>
    </row>
    <row r="40" spans="1:4" ht="54" thickTop="1" thickBot="1">
      <c r="A40" s="137" t="s">
        <v>1095</v>
      </c>
      <c r="B40" s="138" t="s">
        <v>1274</v>
      </c>
      <c r="C40" s="139" t="s">
        <v>388</v>
      </c>
      <c r="D40" s="184">
        <f>VLOOKUP('210.2.1'!A90,'210.2.1'!A73:N144,14,FALSE)</f>
        <v>20411.528706542478</v>
      </c>
    </row>
    <row r="41" spans="1:4" ht="54" thickTop="1" thickBot="1">
      <c r="A41" s="137" t="s">
        <v>1096</v>
      </c>
      <c r="B41" s="138" t="s">
        <v>1275</v>
      </c>
      <c r="C41" s="139" t="s">
        <v>388</v>
      </c>
      <c r="D41" s="184">
        <f>VLOOKUP('210.2.2'!A88,'210.2.2'!A74:N145,14,FALSE)</f>
        <v>9216.9343016720777</v>
      </c>
    </row>
    <row r="42" spans="1:4" ht="54" thickTop="1" thickBot="1">
      <c r="A42" s="137" t="s">
        <v>1097</v>
      </c>
      <c r="B42" s="138" t="s">
        <v>1276</v>
      </c>
      <c r="C42" s="139" t="s">
        <v>388</v>
      </c>
      <c r="D42" s="184">
        <f>VLOOKUP('210.2.3'!A91,'210.2.3'!A91:N146,14,FALSE)</f>
        <v>14238.631745706889</v>
      </c>
    </row>
    <row r="43" spans="1:4" ht="54" thickTop="1" thickBot="1">
      <c r="A43" s="137" t="s">
        <v>1098</v>
      </c>
      <c r="B43" s="138" t="s">
        <v>1277</v>
      </c>
      <c r="C43" s="139" t="s">
        <v>388</v>
      </c>
      <c r="D43" s="184">
        <f>VLOOKUP('210.2.4'!A88,'210.2.4'!A88:N147,14,FALSE)</f>
        <v>3044.0373408364899</v>
      </c>
    </row>
    <row r="44" spans="1:4" ht="54" thickTop="1" thickBot="1">
      <c r="A44" s="137" t="s">
        <v>1099</v>
      </c>
      <c r="B44" s="138" t="s">
        <v>1278</v>
      </c>
      <c r="C44" s="139" t="s">
        <v>388</v>
      </c>
      <c r="D44" s="184">
        <f>VLOOKUP('211.1'!A88,'211.1'!A88:N148,14,FALSE)</f>
        <v>8317.0279273282031</v>
      </c>
    </row>
    <row r="45" spans="1:4" ht="54" thickTop="1" thickBot="1">
      <c r="A45" s="137" t="s">
        <v>1100</v>
      </c>
      <c r="B45" s="138" t="s">
        <v>1279</v>
      </c>
      <c r="C45" s="139" t="s">
        <v>388</v>
      </c>
      <c r="D45" s="184">
        <f>VLOOKUP('220.1'!A88,'220.1'!A88:N149,14,FALSE)</f>
        <v>13476.55985189879</v>
      </c>
    </row>
    <row r="46" spans="1:4" ht="54" thickTop="1" thickBot="1">
      <c r="A46" s="137" t="s">
        <v>1101</v>
      </c>
      <c r="B46" s="138" t="s">
        <v>1280</v>
      </c>
      <c r="C46" s="139" t="s">
        <v>388</v>
      </c>
      <c r="D46" s="184">
        <f>VLOOKUP('221.1'!A88,'221.1'!A88:N150,14,FALSE)</f>
        <v>9640.4498148734874</v>
      </c>
    </row>
    <row r="47" spans="1:4" ht="54" thickTop="1" thickBot="1">
      <c r="A47" s="137" t="s">
        <v>1102</v>
      </c>
      <c r="B47" s="138" t="s">
        <v>1281</v>
      </c>
      <c r="C47" s="139" t="s">
        <v>388</v>
      </c>
      <c r="D47" s="184">
        <f>VLOOKUP('221.2'!A88,'221.2'!A88:N151,14,FALSE)</f>
        <v>6935.8154328125001</v>
      </c>
    </row>
    <row r="48" spans="1:4" ht="64.5" thickTop="1" thickBot="1">
      <c r="A48" s="137" t="s">
        <v>1525</v>
      </c>
      <c r="B48" s="138" t="s">
        <v>1522</v>
      </c>
      <c r="C48" s="139" t="s">
        <v>233</v>
      </c>
      <c r="D48" s="184">
        <f>VLOOKUP('223.1'!A88,'223.1'!A88:N152,14,FALSE)</f>
        <v>8296.8468638466675</v>
      </c>
    </row>
    <row r="49" spans="1:4" ht="54" thickTop="1" thickBot="1">
      <c r="A49" s="137" t="s">
        <v>1526</v>
      </c>
      <c r="B49" s="138" t="s">
        <v>1523</v>
      </c>
      <c r="C49" s="139" t="s">
        <v>233</v>
      </c>
      <c r="D49" s="184">
        <f>VLOOKUP('223.2'!A88,'223.2'!A88:N153,14,FALSE)</f>
        <v>14352.117107067523</v>
      </c>
    </row>
    <row r="50" spans="1:4" ht="54" thickTop="1" thickBot="1">
      <c r="A50" s="137" t="s">
        <v>1527</v>
      </c>
      <c r="B50" s="138" t="s">
        <v>1524</v>
      </c>
      <c r="C50" s="139" t="s">
        <v>388</v>
      </c>
      <c r="D50" s="184">
        <f>VLOOKUP('223.3.1'!A88,'223.3.1'!A88:N154,14,FALSE)</f>
        <v>39134</v>
      </c>
    </row>
    <row r="51" spans="1:4" ht="64.5" thickTop="1" thickBot="1">
      <c r="A51" s="137" t="s">
        <v>1528</v>
      </c>
      <c r="B51" s="138" t="s">
        <v>1530</v>
      </c>
      <c r="C51" s="139" t="s">
        <v>388</v>
      </c>
      <c r="D51" s="184">
        <f>VLOOKUP('223.3.2'!A88,'223.3.2'!A88:N155,14,FALSE)</f>
        <v>82134.105667041847</v>
      </c>
    </row>
    <row r="52" spans="1:4" ht="54" thickTop="1" thickBot="1">
      <c r="A52" s="137" t="s">
        <v>1529</v>
      </c>
      <c r="B52" s="138" t="s">
        <v>1531</v>
      </c>
      <c r="C52" s="139" t="s">
        <v>388</v>
      </c>
      <c r="D52" s="184">
        <f>VLOOKUP('223.3.3'!A88,'223.3.3'!A88:N156,14,FALSE)</f>
        <v>88953.592309443775</v>
      </c>
    </row>
    <row r="53" spans="1:4" ht="54" thickTop="1" thickBot="1">
      <c r="A53" s="143" t="s">
        <v>1103</v>
      </c>
      <c r="B53" s="144" t="s">
        <v>2062</v>
      </c>
      <c r="C53" s="139" t="s">
        <v>233</v>
      </c>
      <c r="D53" s="184">
        <f>VLOOKUP('230.1'!A88,'230.1'!A88:N157,14,FALSE)</f>
        <v>2770.9221741371975</v>
      </c>
    </row>
    <row r="54" spans="1:4" ht="54" thickTop="1" thickBot="1">
      <c r="A54" s="143" t="s">
        <v>1104</v>
      </c>
      <c r="B54" s="144" t="s">
        <v>1282</v>
      </c>
      <c r="C54" s="139" t="s">
        <v>233</v>
      </c>
      <c r="D54" s="184">
        <f>VLOOKUP('231.1'!A88,'231.1'!A88:N159,14,FALSE)</f>
        <v>8530.326863846667</v>
      </c>
    </row>
    <row r="55" spans="1:4" ht="54" thickTop="1" thickBot="1">
      <c r="A55" s="143" t="s">
        <v>1105</v>
      </c>
      <c r="B55" s="144" t="s">
        <v>1532</v>
      </c>
      <c r="C55" s="139" t="s">
        <v>233</v>
      </c>
      <c r="D55" s="184">
        <f>VLOOKUP('232.1'!A88,'232.1'!A88:N160,14,FALSE)</f>
        <v>7499.8948638466672</v>
      </c>
    </row>
    <row r="56" spans="1:4" ht="54" thickTop="1" thickBot="1">
      <c r="A56" s="143" t="s">
        <v>1533</v>
      </c>
      <c r="B56" s="144" t="s">
        <v>1956</v>
      </c>
      <c r="C56" s="139" t="s">
        <v>233</v>
      </c>
      <c r="D56" s="184">
        <f>VLOOKUP('233.1'!A88,'233.1'!A88:N161,14,FALSE)</f>
        <v>9147.3068638466684</v>
      </c>
    </row>
    <row r="57" spans="1:4" ht="54" thickTop="1" thickBot="1">
      <c r="A57" s="143" t="s">
        <v>1535</v>
      </c>
      <c r="B57" s="144" t="s">
        <v>1536</v>
      </c>
      <c r="C57" s="139" t="s">
        <v>233</v>
      </c>
      <c r="D57" s="184">
        <f>VLOOKUP('233.10'!A88,'233.10'!A88:N162,14,FALSE)</f>
        <v>13879.236939200722</v>
      </c>
    </row>
    <row r="58" spans="1:4" ht="54" thickTop="1" thickBot="1">
      <c r="A58" s="143" t="s">
        <v>1106</v>
      </c>
      <c r="B58" s="144" t="s">
        <v>1537</v>
      </c>
      <c r="C58" s="139" t="s">
        <v>233</v>
      </c>
      <c r="D58" s="184">
        <f>VLOOKUP('234.1'!A88,'234.1'!A88:N163,14,FALSE)</f>
        <v>1032.1418552835162</v>
      </c>
    </row>
    <row r="59" spans="1:4" ht="54" thickTop="1" thickBot="1">
      <c r="A59" s="143" t="s">
        <v>1540</v>
      </c>
      <c r="B59" s="144" t="s">
        <v>1541</v>
      </c>
      <c r="C59" s="139" t="s">
        <v>388</v>
      </c>
      <c r="D59" s="184">
        <f>VLOOKUP('235.1'!A88,'235.1'!A88:N164,14,FALSE)</f>
        <v>62226.176925028543</v>
      </c>
    </row>
    <row r="60" spans="1:4" ht="54" thickTop="1" thickBot="1">
      <c r="A60" s="145" t="s">
        <v>1542</v>
      </c>
      <c r="B60" s="144" t="s">
        <v>1543</v>
      </c>
      <c r="C60" s="139" t="s">
        <v>388</v>
      </c>
      <c r="D60" s="184">
        <f>VLOOKUP('235.10'!A88,'235.10'!A88:N165,14,FALSE)</f>
        <v>13346.176925028547</v>
      </c>
    </row>
    <row r="61" spans="1:4" ht="54" thickTop="1" thickBot="1">
      <c r="A61" s="145" t="s">
        <v>1544</v>
      </c>
      <c r="B61" s="144" t="s">
        <v>1545</v>
      </c>
      <c r="C61" s="139" t="s">
        <v>377</v>
      </c>
      <c r="D61" s="184">
        <f>VLOOKUP('235.11'!A88,'235.11'!A88:N166,14,FALSE)</f>
        <v>611</v>
      </c>
    </row>
    <row r="62" spans="1:4" ht="54" thickTop="1" thickBot="1">
      <c r="A62" s="145" t="s">
        <v>1546</v>
      </c>
      <c r="B62" s="144" t="s">
        <v>1957</v>
      </c>
      <c r="C62" s="139" t="s">
        <v>388</v>
      </c>
      <c r="D62" s="184">
        <f>VLOOKUP('236.1'!A88,'236.1'!A88:N167,14,FALSE)</f>
        <v>137730.17692502856</v>
      </c>
    </row>
    <row r="63" spans="1:4" ht="54" thickTop="1" thickBot="1">
      <c r="A63" s="145" t="s">
        <v>1549</v>
      </c>
      <c r="B63" s="144" t="s">
        <v>1958</v>
      </c>
      <c r="C63" s="139" t="s">
        <v>388</v>
      </c>
      <c r="D63" s="184">
        <f>VLOOKUP('236.10'!A87,'236.10'!A87:N168,14,FALSE)</f>
        <v>13346.176925028547</v>
      </c>
    </row>
    <row r="64" spans="1:4" ht="54" thickTop="1" thickBot="1">
      <c r="A64" s="145" t="s">
        <v>1550</v>
      </c>
      <c r="B64" s="146" t="s">
        <v>1551</v>
      </c>
      <c r="C64" s="180" t="s">
        <v>377</v>
      </c>
      <c r="D64" s="184">
        <f>VLOOKUP('236.11'!A88,'236.11'!A88:N169,14,FALSE)</f>
        <v>1554.8</v>
      </c>
    </row>
    <row r="65" spans="1:4" ht="54" thickTop="1" thickBot="1">
      <c r="A65" s="143" t="s">
        <v>1107</v>
      </c>
      <c r="B65" s="144" t="s">
        <v>1283</v>
      </c>
      <c r="C65" s="139" t="s">
        <v>233</v>
      </c>
      <c r="D65" s="184">
        <f>VLOOKUP('310.1'!A87,'310.1'!A87:N170,14,FALSE)</f>
        <v>849.49570036718319</v>
      </c>
    </row>
    <row r="66" spans="1:4" ht="54" thickTop="1" thickBot="1">
      <c r="A66" s="143" t="s">
        <v>1108</v>
      </c>
      <c r="B66" s="144" t="s">
        <v>1284</v>
      </c>
      <c r="C66" s="139" t="s">
        <v>388</v>
      </c>
      <c r="D66" s="184">
        <f>VLOOKUP('311.1'!A87,'311.1'!A87:N171,14,FALSE)</f>
        <v>33383.583460707057</v>
      </c>
    </row>
    <row r="67" spans="1:4" ht="54" thickTop="1" thickBot="1">
      <c r="A67" s="143" t="s">
        <v>1109</v>
      </c>
      <c r="B67" s="144" t="s">
        <v>1285</v>
      </c>
      <c r="C67" s="139" t="s">
        <v>1082</v>
      </c>
      <c r="D67" s="184">
        <f>VLOOKUP('312.1'!A88,'312.1'!A88:N172,14,FALSE)</f>
        <v>4054.6331494958454</v>
      </c>
    </row>
    <row r="68" spans="1:4" ht="54" thickTop="1" thickBot="1">
      <c r="A68" s="143" t="s">
        <v>1110</v>
      </c>
      <c r="B68" s="144" t="s">
        <v>1286</v>
      </c>
      <c r="C68" s="139" t="s">
        <v>1082</v>
      </c>
      <c r="D68" s="184">
        <f>VLOOKUP('312.2'!A88,'312.2'!A88:N173,14,FALSE)</f>
        <v>4261.3999999999996</v>
      </c>
    </row>
    <row r="69" spans="1:4" ht="54" thickTop="1" thickBot="1">
      <c r="A69" s="143" t="s">
        <v>1111</v>
      </c>
      <c r="B69" s="144" t="s">
        <v>1287</v>
      </c>
      <c r="C69" s="139" t="s">
        <v>1548</v>
      </c>
      <c r="D69" s="184">
        <f>VLOOKUP('312.3'!A87,'312.3'!A87:N174,14,FALSE)</f>
        <v>1580.4574371983538</v>
      </c>
    </row>
    <row r="70" spans="1:4" ht="54" thickTop="1" thickBot="1">
      <c r="A70" s="143" t="s">
        <v>1112</v>
      </c>
      <c r="B70" s="144" t="s">
        <v>1288</v>
      </c>
      <c r="C70" s="139" t="s">
        <v>388</v>
      </c>
      <c r="D70" s="185">
        <f>VLOOKUP('312.4'!A88,'312.4'!A88:N175,14,FALSE)</f>
        <v>33377.012314836691</v>
      </c>
    </row>
    <row r="71" spans="1:4" ht="54" thickTop="1" thickBot="1">
      <c r="A71" s="143" t="s">
        <v>1113</v>
      </c>
      <c r="B71" s="144" t="s">
        <v>1553</v>
      </c>
      <c r="C71" s="139" t="s">
        <v>388</v>
      </c>
      <c r="D71" s="185">
        <f>VLOOKUP('320.1'!A88,'320.1'!A88:N176,14,FALSE)</f>
        <v>78588.782853288343</v>
      </c>
    </row>
    <row r="72" spans="1:4" ht="54" thickTop="1" thickBot="1">
      <c r="A72" s="143" t="s">
        <v>1114</v>
      </c>
      <c r="B72" s="144" t="s">
        <v>1554</v>
      </c>
      <c r="C72" s="139" t="s">
        <v>388</v>
      </c>
      <c r="D72" s="185">
        <f>VLOOKUP('320.2'!A88,'320.2'!A88:N177,14,FALSE)</f>
        <v>79317.426619582897</v>
      </c>
    </row>
    <row r="73" spans="1:4" ht="54" thickTop="1" thickBot="1">
      <c r="A73" s="143" t="s">
        <v>1557</v>
      </c>
      <c r="B73" s="144" t="s">
        <v>1558</v>
      </c>
      <c r="C73" s="139" t="s">
        <v>388</v>
      </c>
      <c r="D73" s="185">
        <f>VLOOKUP('320.3'!A88,'320.3'!A88:N178,14,FALSE)</f>
        <v>80246.992854100361</v>
      </c>
    </row>
    <row r="74" spans="1:4" ht="54" thickTop="1" thickBot="1">
      <c r="A74" s="143" t="s">
        <v>1559</v>
      </c>
      <c r="B74" s="144" t="s">
        <v>1560</v>
      </c>
      <c r="C74" s="139" t="s">
        <v>388</v>
      </c>
      <c r="D74" s="185">
        <f>VLOOKUP('320.4'!A88,'320.4'!A88:N179,14,FALSE)</f>
        <v>91645.509545493376</v>
      </c>
    </row>
    <row r="75" spans="1:4" ht="54" thickTop="1" thickBot="1">
      <c r="A75" s="143" t="s">
        <v>1561</v>
      </c>
      <c r="B75" s="144" t="s">
        <v>1562</v>
      </c>
      <c r="C75" s="139" t="s">
        <v>388</v>
      </c>
      <c r="D75" s="185">
        <f>VLOOKUP('320.5'!A88,'320.5'!A88:N180,14,FALSE)</f>
        <v>92374.153311787959</v>
      </c>
    </row>
    <row r="76" spans="1:4" ht="54" thickTop="1" thickBot="1">
      <c r="A76" s="143" t="s">
        <v>1563</v>
      </c>
      <c r="B76" s="144" t="s">
        <v>1564</v>
      </c>
      <c r="C76" s="139" t="s">
        <v>388</v>
      </c>
      <c r="D76" s="185">
        <f>VLOOKUP('320.6'!A88,'320.6'!A88:N181,14,FALSE)</f>
        <v>93303.719546305423</v>
      </c>
    </row>
    <row r="77" spans="1:4" ht="54" thickTop="1" thickBot="1">
      <c r="A77" s="143" t="s">
        <v>1115</v>
      </c>
      <c r="B77" s="144" t="s">
        <v>1565</v>
      </c>
      <c r="C77" s="139" t="s">
        <v>388</v>
      </c>
      <c r="D77" s="185">
        <f>VLOOKUP('330.1'!A88,'330.1'!A88:N182,14,FALSE)</f>
        <v>93892.576467659062</v>
      </c>
    </row>
    <row r="78" spans="1:4" ht="54" thickTop="1" thickBot="1">
      <c r="A78" s="145" t="s">
        <v>1116</v>
      </c>
      <c r="B78" s="144" t="s">
        <v>1566</v>
      </c>
      <c r="C78" s="139" t="s">
        <v>388</v>
      </c>
      <c r="D78" s="185">
        <f>VLOOKUP('330.2'!A88,'330.1'!A88:N183,14,FALSE)</f>
        <v>93892.576467659062</v>
      </c>
    </row>
    <row r="79" spans="1:4" ht="54" thickTop="1" thickBot="1">
      <c r="A79" s="145" t="s">
        <v>1567</v>
      </c>
      <c r="B79" s="146" t="s">
        <v>1568</v>
      </c>
      <c r="C79" s="139" t="s">
        <v>388</v>
      </c>
      <c r="D79" s="185">
        <f>VLOOKUP('330.3'!A88,'330.3'!A88:N184,14,FALSE)</f>
        <v>88641.589653406132</v>
      </c>
    </row>
    <row r="80" spans="1:4" ht="54" thickTop="1" thickBot="1">
      <c r="A80" s="145" t="s">
        <v>1569</v>
      </c>
      <c r="B80" s="146" t="s">
        <v>1570</v>
      </c>
      <c r="C80" s="139" t="s">
        <v>388</v>
      </c>
      <c r="D80" s="185">
        <f>VLOOKUP('330.4'!A88,'330.4'!A88:N185,14,FALSE)</f>
        <v>106949.30315986412</v>
      </c>
    </row>
    <row r="81" spans="1:4" ht="54" thickTop="1" thickBot="1">
      <c r="A81" s="145" t="s">
        <v>1571</v>
      </c>
      <c r="B81" s="146" t="s">
        <v>1572</v>
      </c>
      <c r="C81" s="139" t="s">
        <v>388</v>
      </c>
      <c r="D81" s="185">
        <f>VLOOKUP('330.5'!A88,'330.5'!A88:N186,14,FALSE)</f>
        <v>105678.86339687962</v>
      </c>
    </row>
    <row r="82" spans="1:4" ht="54" thickTop="1" thickBot="1">
      <c r="A82" s="145" t="s">
        <v>1573</v>
      </c>
      <c r="B82" s="146" t="s">
        <v>1574</v>
      </c>
      <c r="C82" s="139" t="s">
        <v>388</v>
      </c>
      <c r="D82" s="185">
        <f>VLOOKUP('330.6'!A88,'330.6'!A88:N187,14,FALSE)</f>
        <v>101698.31634561119</v>
      </c>
    </row>
    <row r="83" spans="1:4" ht="54" thickTop="1" thickBot="1">
      <c r="A83" s="143" t="s">
        <v>1117</v>
      </c>
      <c r="B83" s="144" t="s">
        <v>1575</v>
      </c>
      <c r="C83" s="139" t="s">
        <v>388</v>
      </c>
      <c r="D83" s="185">
        <f>VLOOKUP('340.1'!A88,'340.1'!A88:N188,14,FALSE)</f>
        <v>94177.822703352998</v>
      </c>
    </row>
    <row r="84" spans="1:4" ht="54" thickTop="1" thickBot="1">
      <c r="A84" s="143" t="s">
        <v>1118</v>
      </c>
      <c r="B84" s="144" t="s">
        <v>1576</v>
      </c>
      <c r="C84" s="139" t="s">
        <v>388</v>
      </c>
      <c r="D84" s="185">
        <f>VLOOKUP('340.2'!A88,'340.2'!A88:N190,14,FALSE)</f>
        <v>89128.796920417473</v>
      </c>
    </row>
    <row r="85" spans="1:4" ht="54" thickTop="1" thickBot="1">
      <c r="A85" s="143" t="s">
        <v>1119</v>
      </c>
      <c r="B85" s="144" t="s">
        <v>1577</v>
      </c>
      <c r="C85" s="139" t="s">
        <v>388</v>
      </c>
      <c r="D85" s="185">
        <f>VLOOKUP('340.3'!A88,'340.3'!A88:N191,14,FALSE)</f>
        <v>89128.796920417473</v>
      </c>
    </row>
    <row r="86" spans="1:4" ht="54" thickTop="1" thickBot="1">
      <c r="A86" s="143" t="s">
        <v>1578</v>
      </c>
      <c r="B86" s="144" t="s">
        <v>2127</v>
      </c>
      <c r="C86" s="139" t="s">
        <v>388</v>
      </c>
      <c r="D86" s="185">
        <f>VLOOKUP('350.1'!A88,'350.1'!A88:N192,14,FALSE)</f>
        <v>147770.0939748986</v>
      </c>
    </row>
    <row r="87" spans="1:4" ht="54" thickTop="1" thickBot="1">
      <c r="A87" s="204" t="s">
        <v>1579</v>
      </c>
      <c r="B87" s="144" t="s">
        <v>2128</v>
      </c>
      <c r="C87" s="139" t="s">
        <v>388</v>
      </c>
      <c r="D87" s="185">
        <f>VLOOKUP('350.2'!A88,'350.2'!A88:N193,14,FALSE)</f>
        <v>146499.65421191408</v>
      </c>
    </row>
    <row r="88" spans="1:4" ht="54" thickTop="1" thickBot="1">
      <c r="A88" s="145" t="s">
        <v>1580</v>
      </c>
      <c r="B88" s="146" t="s">
        <v>1581</v>
      </c>
      <c r="C88" s="139" t="s">
        <v>388</v>
      </c>
      <c r="D88" s="185">
        <f>VLOOKUP('350.3'!A88,'350.3'!A88:N194,14,FALSE)</f>
        <v>147770.0939748986</v>
      </c>
    </row>
    <row r="89" spans="1:4" ht="54" thickTop="1" thickBot="1">
      <c r="A89" s="143" t="s">
        <v>1582</v>
      </c>
      <c r="B89" s="144" t="s">
        <v>1583</v>
      </c>
      <c r="C89" s="139" t="s">
        <v>388</v>
      </c>
      <c r="D89" s="185">
        <f>VLOOKUP('350.4'!A88,'350.4'!A88:N195,14,FALSE)</f>
        <v>146499.65421191408</v>
      </c>
    </row>
    <row r="90" spans="1:4" ht="54" thickTop="1" thickBot="1">
      <c r="A90" s="145" t="s">
        <v>1584</v>
      </c>
      <c r="B90" s="146" t="s">
        <v>1585</v>
      </c>
      <c r="C90" s="139" t="s">
        <v>388</v>
      </c>
      <c r="D90" s="185">
        <f>VLOOKUP('350.10'!A88,'350.10'!A88:N196,14,FALSE)</f>
        <v>92780.093974898584</v>
      </c>
    </row>
    <row r="91" spans="1:4" ht="54" thickTop="1" thickBot="1">
      <c r="A91" s="145" t="s">
        <v>1586</v>
      </c>
      <c r="B91" s="146" t="s">
        <v>1587</v>
      </c>
      <c r="C91" s="139" t="s">
        <v>388</v>
      </c>
      <c r="D91" s="185">
        <f>VLOOKUP('350.11'!A88,'350.11'!A88:N197,14,FALSE)</f>
        <v>91509.654211914079</v>
      </c>
    </row>
    <row r="92" spans="1:4" ht="54" thickTop="1" thickBot="1">
      <c r="A92" s="145" t="s">
        <v>1588</v>
      </c>
      <c r="B92" s="146" t="s">
        <v>1589</v>
      </c>
      <c r="C92" s="139" t="s">
        <v>388</v>
      </c>
      <c r="D92" s="185">
        <f>VLOOKUP('350.12'!A88,'350.12'!A88:N198,14,FALSE)</f>
        <v>92780.093974898584</v>
      </c>
    </row>
    <row r="93" spans="1:4" ht="54" thickTop="1" thickBot="1">
      <c r="A93" s="145" t="s">
        <v>1590</v>
      </c>
      <c r="B93" s="146" t="s">
        <v>1591</v>
      </c>
      <c r="C93" s="139" t="s">
        <v>388</v>
      </c>
      <c r="D93" s="185">
        <f>VLOOKUP('350.13'!A88,'350.13'!A88:N199,14,FALSE)</f>
        <v>91509.654211914079</v>
      </c>
    </row>
    <row r="94" spans="1:4" ht="54" thickTop="1" thickBot="1">
      <c r="A94" s="143" t="s">
        <v>1592</v>
      </c>
      <c r="B94" s="144" t="s">
        <v>1593</v>
      </c>
      <c r="C94" s="139" t="s">
        <v>1082</v>
      </c>
      <c r="D94" s="185">
        <f>VLOOKUP('350.14'!A88,'350.14'!A88:N200,14,FALSE)</f>
        <v>611</v>
      </c>
    </row>
    <row r="95" spans="1:4" ht="54" thickTop="1" thickBot="1">
      <c r="A95" s="145" t="s">
        <v>1594</v>
      </c>
      <c r="B95" s="146" t="s">
        <v>1595</v>
      </c>
      <c r="C95" s="139" t="s">
        <v>388</v>
      </c>
      <c r="D95" s="185">
        <f>VLOOKUP('351.1'!A88,'351.1'!A88:N201,14,FALSE)</f>
        <v>146499.65421191408</v>
      </c>
    </row>
    <row r="96" spans="1:4" ht="54" thickTop="1" thickBot="1">
      <c r="A96" s="145" t="s">
        <v>1596</v>
      </c>
      <c r="B96" s="146" t="s">
        <v>1597</v>
      </c>
      <c r="C96" s="139" t="s">
        <v>388</v>
      </c>
      <c r="D96" s="185">
        <f>VLOOKUP('351.2'!A88,'351.2'!A88:N202,14,FALSE)</f>
        <v>146499.65421191408</v>
      </c>
    </row>
    <row r="97" spans="1:4" ht="54" thickTop="1" thickBot="1">
      <c r="A97" s="145" t="s">
        <v>1598</v>
      </c>
      <c r="B97" s="146" t="s">
        <v>1599</v>
      </c>
      <c r="C97" s="139" t="s">
        <v>388</v>
      </c>
      <c r="D97" s="185">
        <f>VLOOKUP('351.10'!A88,'351.10'!A88:N203,14,FALSE)</f>
        <v>91509.654211914079</v>
      </c>
    </row>
    <row r="98" spans="1:4" ht="54" thickTop="1" thickBot="1">
      <c r="A98" s="145" t="s">
        <v>1600</v>
      </c>
      <c r="B98" s="146" t="s">
        <v>1601</v>
      </c>
      <c r="C98" s="139" t="s">
        <v>388</v>
      </c>
      <c r="D98" s="185">
        <f>VLOOKUP('351.11'!A88,'351.11'!A88:N204,14,FALSE)</f>
        <v>91509.654211914079</v>
      </c>
    </row>
    <row r="99" spans="1:4" ht="54" thickTop="1" thickBot="1">
      <c r="A99" s="145" t="s">
        <v>1602</v>
      </c>
      <c r="B99" s="146" t="s">
        <v>1603</v>
      </c>
      <c r="C99" s="139" t="s">
        <v>1082</v>
      </c>
      <c r="D99" s="185">
        <f>VLOOKUP('351.12'!A88,'351.12'!A88:N205,14,FALSE)</f>
        <v>611</v>
      </c>
    </row>
    <row r="100" spans="1:4" ht="54" thickTop="1" thickBot="1">
      <c r="A100" s="145" t="s">
        <v>1606</v>
      </c>
      <c r="B100" s="146" t="s">
        <v>1604</v>
      </c>
      <c r="C100" s="139" t="s">
        <v>1082</v>
      </c>
      <c r="D100" s="185">
        <f>VLOOKUP('410.1'!A88,'410.1'!A88:N206,14,FALSE)</f>
        <v>1718.4375000000002</v>
      </c>
    </row>
    <row r="101" spans="1:4" ht="54" thickTop="1" thickBot="1">
      <c r="A101" s="145" t="s">
        <v>1607</v>
      </c>
      <c r="B101" s="146" t="s">
        <v>1605</v>
      </c>
      <c r="C101" s="139" t="s">
        <v>1082</v>
      </c>
      <c r="D101" s="185">
        <f>VLOOKUP('410.2'!A88,'410.2'!A88:N207,14,FALSE)</f>
        <v>2093.0909999999999</v>
      </c>
    </row>
    <row r="102" spans="1:4" ht="54" thickTop="1" thickBot="1">
      <c r="A102" s="145" t="s">
        <v>1609</v>
      </c>
      <c r="B102" s="146" t="s">
        <v>1608</v>
      </c>
      <c r="C102" s="139" t="s">
        <v>377</v>
      </c>
      <c r="D102" s="185">
        <f>VLOOKUP('410.3'!A88,'410.3'!A88:N208,14,FALSE)</f>
        <v>1902.5195393423503</v>
      </c>
    </row>
    <row r="103" spans="1:4" ht="54" thickTop="1" thickBot="1">
      <c r="A103" s="145" t="s">
        <v>1611</v>
      </c>
      <c r="B103" s="146" t="s">
        <v>1610</v>
      </c>
      <c r="C103" s="139" t="s">
        <v>1548</v>
      </c>
      <c r="D103" s="185">
        <f>VLOOKUP('411.1'!A88,'411.1'!A88:N209,14,FALSE)</f>
        <v>2305.0299999999997</v>
      </c>
    </row>
    <row r="104" spans="1:4" ht="54" thickTop="1" thickBot="1">
      <c r="A104" s="143" t="s">
        <v>1120</v>
      </c>
      <c r="B104" s="144" t="s">
        <v>2064</v>
      </c>
      <c r="C104" s="139" t="s">
        <v>1548</v>
      </c>
      <c r="D104" s="185">
        <f>VLOOKUP('411.2'!A88,'411.2'!A88:N210,14,FALSE)</f>
        <v>1596.8378824262331</v>
      </c>
    </row>
    <row r="105" spans="1:4" ht="54" thickTop="1" thickBot="1">
      <c r="A105" s="143" t="s">
        <v>1121</v>
      </c>
      <c r="B105" s="144" t="s">
        <v>2160</v>
      </c>
      <c r="C105" s="139" t="s">
        <v>1548</v>
      </c>
      <c r="D105" s="185">
        <f>VLOOKUP('411.3'!A88,'411.3'!A88:N211,14,FALSE)</f>
        <v>2405.8125000000005</v>
      </c>
    </row>
    <row r="106" spans="1:4" ht="54" thickTop="1" thickBot="1">
      <c r="A106" s="143" t="s">
        <v>1612</v>
      </c>
      <c r="B106" s="144" t="s">
        <v>2161</v>
      </c>
      <c r="C106" s="139" t="s">
        <v>1548</v>
      </c>
      <c r="D106" s="185">
        <f>VLOOKUP('411.4'!A88,'411.4'!A88:N212,14,FALSE)</f>
        <v>2130.8625000000002</v>
      </c>
    </row>
    <row r="107" spans="1:4" ht="54" thickTop="1" thickBot="1">
      <c r="A107" s="143" t="s">
        <v>1619</v>
      </c>
      <c r="B107" s="200" t="s">
        <v>1690</v>
      </c>
      <c r="C107" s="139" t="s">
        <v>1082</v>
      </c>
      <c r="D107" s="185">
        <f>VLOOKUP('413.1'!A88,'413.1'!A88:N213,14,FALSE)</f>
        <v>3161.9250000000006</v>
      </c>
    </row>
    <row r="108" spans="1:4" ht="54" thickTop="1" thickBot="1">
      <c r="A108" s="143" t="s">
        <v>1621</v>
      </c>
      <c r="B108" s="144" t="s">
        <v>1691</v>
      </c>
      <c r="C108" s="139" t="s">
        <v>1082</v>
      </c>
      <c r="D108" s="185">
        <f>VLOOKUP('413.2'!A88,'413.2'!A88:N214,14,FALSE)</f>
        <v>3299.4000000000005</v>
      </c>
    </row>
    <row r="109" spans="1:4" ht="54" thickTop="1" thickBot="1">
      <c r="A109" s="143" t="s">
        <v>1623</v>
      </c>
      <c r="B109" s="144" t="s">
        <v>1692</v>
      </c>
      <c r="C109" s="139" t="s">
        <v>1082</v>
      </c>
      <c r="D109" s="185">
        <f>VLOOKUP('413.3'!A88,'413.3'!A88:N215,14,FALSE)</f>
        <v>2940.3802389659077</v>
      </c>
    </row>
    <row r="110" spans="1:4" ht="54" thickTop="1" thickBot="1">
      <c r="A110" s="143" t="s">
        <v>1122</v>
      </c>
      <c r="B110" s="144" t="s">
        <v>1289</v>
      </c>
      <c r="C110" s="139" t="s">
        <v>1082</v>
      </c>
      <c r="D110" s="185">
        <f>VLOOKUP('414.1'!A88,'414.1'!A88:N216,14,FALSE)</f>
        <v>3477.6559999999999</v>
      </c>
    </row>
    <row r="111" spans="1:4" ht="54" thickTop="1" thickBot="1">
      <c r="A111" s="143" t="s">
        <v>1123</v>
      </c>
      <c r="B111" s="144" t="s">
        <v>2065</v>
      </c>
      <c r="C111" s="139" t="s">
        <v>1082</v>
      </c>
      <c r="D111" s="185">
        <f>VLOOKUP('414.2'!A88,'414.2'!A88:N217,14,FALSE)</f>
        <v>3477.6559999999999</v>
      </c>
    </row>
    <row r="112" spans="1:4" ht="54" thickTop="1" thickBot="1">
      <c r="A112" s="143" t="s">
        <v>1124</v>
      </c>
      <c r="B112" s="144" t="s">
        <v>2066</v>
      </c>
      <c r="C112" s="139" t="s">
        <v>1082</v>
      </c>
      <c r="D112" s="185">
        <f>VLOOKUP('414.3'!A88,'414.3'!A88:N218,14,FALSE)</f>
        <v>3477.6559999999999</v>
      </c>
    </row>
    <row r="113" spans="1:4" ht="54" thickTop="1" thickBot="1">
      <c r="A113" s="143" t="s">
        <v>1125</v>
      </c>
      <c r="B113" s="144" t="s">
        <v>1290</v>
      </c>
      <c r="C113" s="139" t="s">
        <v>1082</v>
      </c>
      <c r="D113" s="185">
        <f>VLOOKUP('414.4'!A88,'414.4'!A88:N219,14,FALSE)</f>
        <v>3660.2020000000002</v>
      </c>
    </row>
    <row r="114" spans="1:4" ht="54" thickTop="1" thickBot="1">
      <c r="A114" s="143" t="s">
        <v>1126</v>
      </c>
      <c r="B114" s="144" t="s">
        <v>1291</v>
      </c>
      <c r="C114" s="139" t="s">
        <v>1082</v>
      </c>
      <c r="D114" s="185">
        <f>VLOOKUP('414.5'!A88,'414.5'!A88:N220,14,FALSE)</f>
        <v>3660.2020000000002</v>
      </c>
    </row>
    <row r="115" spans="1:4" ht="54" thickTop="1" thickBot="1">
      <c r="A115" s="143" t="s">
        <v>1630</v>
      </c>
      <c r="B115" s="144" t="s">
        <v>2162</v>
      </c>
      <c r="C115" s="139" t="s">
        <v>1082</v>
      </c>
      <c r="D115" s="185">
        <f>VLOOKUP('414.6'!A88,'414.6'!A88:N221,14,FALSE)</f>
        <v>2405.2270485603904</v>
      </c>
    </row>
    <row r="116" spans="1:4" ht="54" thickTop="1" thickBot="1">
      <c r="A116" s="143" t="s">
        <v>1127</v>
      </c>
      <c r="B116" s="144" t="s">
        <v>2067</v>
      </c>
      <c r="C116" s="139" t="s">
        <v>1548</v>
      </c>
      <c r="D116" s="185">
        <f>VLOOKUP('415.1'!A88,'415.1'!A88:N222,14,FALSE)</f>
        <v>2268.3375000000005</v>
      </c>
    </row>
    <row r="117" spans="1:4" ht="54" thickTop="1" thickBot="1">
      <c r="A117" s="143" t="s">
        <v>1128</v>
      </c>
      <c r="B117" s="144" t="s">
        <v>2164</v>
      </c>
      <c r="C117" s="139" t="s">
        <v>233</v>
      </c>
      <c r="D117" s="185">
        <f>VLOOKUP('420.1'!A87,'420.1'!A87:N223,14,FALSE)</f>
        <v>2697.2980069144546</v>
      </c>
    </row>
    <row r="118" spans="1:4" ht="54" thickTop="1" thickBot="1">
      <c r="A118" s="143" t="s">
        <v>1129</v>
      </c>
      <c r="B118" s="144" t="s">
        <v>2163</v>
      </c>
      <c r="C118" s="148" t="s">
        <v>233</v>
      </c>
      <c r="D118" s="185">
        <f>VLOOKUP('420.2 '!A88,'420.2 '!A59:N107,14,FALSE)</f>
        <v>1914.5072331143324</v>
      </c>
    </row>
    <row r="119" spans="1:4" ht="54" thickTop="1" thickBot="1">
      <c r="A119" s="143" t="s">
        <v>1635</v>
      </c>
      <c r="B119" s="144" t="s">
        <v>1636</v>
      </c>
      <c r="C119" s="139" t="s">
        <v>233</v>
      </c>
      <c r="D119" s="185">
        <f>VLOOKUP('420.3'!A88,'420.3'!A88:N225,14,FALSE)</f>
        <v>3187.8915438013337</v>
      </c>
    </row>
    <row r="120" spans="1:4" ht="54" thickTop="1" thickBot="1">
      <c r="A120" s="143" t="s">
        <v>1130</v>
      </c>
      <c r="B120" s="144" t="s">
        <v>1292</v>
      </c>
      <c r="C120" s="139" t="s">
        <v>233</v>
      </c>
      <c r="D120" s="185">
        <f>VLOOKUP('421.1'!A88,'421.1'!A88:N226,14,FALSE)</f>
        <v>1374.4808027863437</v>
      </c>
    </row>
    <row r="121" spans="1:4" ht="54" thickTop="1" thickBot="1">
      <c r="A121" s="143" t="s">
        <v>1131</v>
      </c>
      <c r="B121" s="144" t="s">
        <v>1293</v>
      </c>
      <c r="C121" s="139" t="s">
        <v>233</v>
      </c>
      <c r="D121" s="185">
        <f>VLOOKUP('421.2'!A88,'421.2'!A88:N227,14,FALSE)</f>
        <v>1311.108656914455</v>
      </c>
    </row>
    <row r="122" spans="1:4" ht="54" thickTop="1" thickBot="1">
      <c r="A122" s="143" t="s">
        <v>1132</v>
      </c>
      <c r="B122" s="144" t="s">
        <v>2068</v>
      </c>
      <c r="C122" s="139" t="s">
        <v>233</v>
      </c>
      <c r="D122" s="185">
        <f>VLOOKUP('421.3'!A88,'421.3'!A88:N228,14,FALSE)</f>
        <v>1540.1420069144549</v>
      </c>
    </row>
    <row r="123" spans="1:4" ht="54" thickTop="1" thickBot="1">
      <c r="A123" s="143" t="s">
        <v>1133</v>
      </c>
      <c r="B123" s="144" t="s">
        <v>2069</v>
      </c>
      <c r="C123" s="139" t="s">
        <v>233</v>
      </c>
      <c r="D123" s="185">
        <f>VLOOKUP('421.4'!A88,'421.4'!A88:N229,14,FALSE)</f>
        <v>1594.4417069144549</v>
      </c>
    </row>
    <row r="124" spans="1:4" ht="54" thickTop="1" thickBot="1">
      <c r="A124" s="143" t="s">
        <v>1640</v>
      </c>
      <c r="B124" s="146" t="s">
        <v>1641</v>
      </c>
      <c r="C124" s="139" t="s">
        <v>233</v>
      </c>
      <c r="D124" s="185">
        <f>VLOOKUP('430.1.1'!A87,'430.1.1'!A87:N230,14,FALSE)</f>
        <v>6575.8537124596733</v>
      </c>
    </row>
    <row r="125" spans="1:4" ht="54" thickTop="1" thickBot="1">
      <c r="A125" s="143" t="s">
        <v>1642</v>
      </c>
      <c r="B125" s="144" t="s">
        <v>1643</v>
      </c>
      <c r="C125" s="139" t="s">
        <v>233</v>
      </c>
      <c r="D125" s="185">
        <f>VLOOKUP('430.1.2'!A88,'430.1.2'!A88:N231,14,FALSE)</f>
        <v>5378.468538823312</v>
      </c>
    </row>
    <row r="126" spans="1:4" ht="54" thickTop="1" thickBot="1">
      <c r="A126" s="143" t="s">
        <v>1644</v>
      </c>
      <c r="B126" s="144" t="s">
        <v>1693</v>
      </c>
      <c r="C126" s="139" t="s">
        <v>233</v>
      </c>
      <c r="D126" s="185">
        <f>VLOOKUP('430.2.1'!A88,'430.2.1'!A88:N232,14,FALSE)</f>
        <v>6575.8537124596733</v>
      </c>
    </row>
    <row r="127" spans="1:4" ht="54" thickTop="1" thickBot="1">
      <c r="A127" s="143" t="s">
        <v>1646</v>
      </c>
      <c r="B127" s="144" t="s">
        <v>1694</v>
      </c>
      <c r="C127" s="139" t="s">
        <v>233</v>
      </c>
      <c r="D127" s="185">
        <f>VLOOKUP('430.2.2'!A88,'430.2.2'!A88:N233,14,FALSE)</f>
        <v>5378.468538823312</v>
      </c>
    </row>
    <row r="128" spans="1:4" ht="54" thickTop="1" thickBot="1">
      <c r="A128" s="143" t="s">
        <v>1647</v>
      </c>
      <c r="B128" s="144" t="s">
        <v>1695</v>
      </c>
      <c r="C128" s="139" t="s">
        <v>233</v>
      </c>
      <c r="D128" s="185">
        <f>VLOOKUP('431.1.1'!A88,'431.1.1'!A88:N234,14,FALSE)</f>
        <v>13524.796539214034</v>
      </c>
    </row>
    <row r="129" spans="1:4" ht="54" thickTop="1" thickBot="1">
      <c r="A129" s="143" t="s">
        <v>1649</v>
      </c>
      <c r="B129" s="144" t="s">
        <v>1696</v>
      </c>
      <c r="C129" s="139" t="s">
        <v>233</v>
      </c>
      <c r="D129" s="185">
        <f>VLOOKUP('431.1.2'!A88,'431.1.2'!A88:N235,14,FALSE)</f>
        <v>10731.40180278938</v>
      </c>
    </row>
    <row r="130" spans="1:4" ht="54" thickTop="1" thickBot="1">
      <c r="A130" s="143" t="s">
        <v>1652</v>
      </c>
      <c r="B130" s="144" t="s">
        <v>1697</v>
      </c>
      <c r="C130" s="139" t="s">
        <v>233</v>
      </c>
      <c r="D130" s="185">
        <f>VLOOKUP('431.2.1'!A88,'431.2.1'!A88:N236,14,FALSE)</f>
        <v>16194.423499214035</v>
      </c>
    </row>
    <row r="131" spans="1:4" ht="54" thickTop="1" thickBot="1">
      <c r="A131" s="143" t="s">
        <v>1653</v>
      </c>
      <c r="B131" s="144" t="s">
        <v>1698</v>
      </c>
      <c r="C131" s="139" t="s">
        <v>233</v>
      </c>
      <c r="D131" s="185">
        <f>VLOOKUP('431.2.2'!A88,'431.2.2'!A88:N237,14,FALSE)</f>
        <v>12771.399762789379</v>
      </c>
    </row>
    <row r="132" spans="1:4" ht="54" thickTop="1" thickBot="1">
      <c r="A132" s="143" t="s">
        <v>1134</v>
      </c>
      <c r="B132" s="144" t="s">
        <v>1294</v>
      </c>
      <c r="C132" s="139" t="s">
        <v>233</v>
      </c>
      <c r="D132" s="185">
        <f>VLOOKUP('432.1'!A88,'432.1'!A88:N238,14,FALSE)</f>
        <v>3968.8304646136321</v>
      </c>
    </row>
    <row r="133" spans="1:4" ht="54" thickTop="1" thickBot="1">
      <c r="A133" s="143" t="s">
        <v>1135</v>
      </c>
      <c r="B133" s="144" t="s">
        <v>2070</v>
      </c>
      <c r="C133" s="139" t="s">
        <v>233</v>
      </c>
      <c r="D133" s="185">
        <f>VLOOKUP('432.2'!A88,'432.2'!A88:N239,14,FALSE)</f>
        <v>4144.864203146657</v>
      </c>
    </row>
    <row r="134" spans="1:4" ht="54" thickTop="1" thickBot="1">
      <c r="A134" s="143" t="s">
        <v>1136</v>
      </c>
      <c r="B134" s="144" t="s">
        <v>2071</v>
      </c>
      <c r="C134" s="139" t="s">
        <v>233</v>
      </c>
      <c r="D134" s="185">
        <f>VLOOKUP('433.1'!A88,'433.1'!A88:N240,14,FALSE)</f>
        <v>4415.687842633718</v>
      </c>
    </row>
    <row r="135" spans="1:4" ht="54" thickTop="1" thickBot="1">
      <c r="A135" s="143" t="s">
        <v>1137</v>
      </c>
      <c r="B135" s="144" t="s">
        <v>2072</v>
      </c>
      <c r="C135" s="139" t="s">
        <v>233</v>
      </c>
      <c r="D135" s="185">
        <f>VLOOKUP('433.2'!A88,'433.2'!A88:N241,14,FALSE)</f>
        <v>4103.3947080097705</v>
      </c>
    </row>
    <row r="136" spans="1:4" ht="54" thickTop="1" thickBot="1">
      <c r="A136" s="143" t="s">
        <v>1138</v>
      </c>
      <c r="B136" s="144" t="s">
        <v>2073</v>
      </c>
      <c r="C136" s="139" t="s">
        <v>233</v>
      </c>
      <c r="D136" s="185">
        <f>VLOOKUP('433.3'!A88,'433.3'!A88:N242,14,FALSE)</f>
        <v>4941.4948990473995</v>
      </c>
    </row>
    <row r="137" spans="1:4" ht="54" thickTop="1" thickBot="1">
      <c r="A137" s="143" t="s">
        <v>1139</v>
      </c>
      <c r="B137" s="144" t="s">
        <v>1295</v>
      </c>
      <c r="C137" s="139" t="s">
        <v>233</v>
      </c>
      <c r="D137" s="185">
        <f>VLOOKUP('433.4'!A88,'433.4'!A88:N243,14,FALSE)</f>
        <v>3069.1599829145753</v>
      </c>
    </row>
    <row r="138" spans="1:4" ht="54" thickTop="1" thickBot="1">
      <c r="A138" s="143" t="s">
        <v>1140</v>
      </c>
      <c r="B138" s="144" t="s">
        <v>2074</v>
      </c>
      <c r="C138" s="139" t="s">
        <v>233</v>
      </c>
      <c r="D138" s="185">
        <f>VLOOKUP('433.5'!A88,'433.5'!A88:N244,14,FALSE)</f>
        <v>4817.802217633719</v>
      </c>
    </row>
    <row r="139" spans="1:4" ht="54" thickTop="1" thickBot="1">
      <c r="A139" s="143" t="s">
        <v>1141</v>
      </c>
      <c r="B139" s="144" t="s">
        <v>2075</v>
      </c>
      <c r="C139" s="139" t="s">
        <v>233</v>
      </c>
      <c r="D139" s="185">
        <f>VLOOKUP('433.6'!A88,'433.6'!A88:N245,14,FALSE)</f>
        <v>4491.28042050977</v>
      </c>
    </row>
    <row r="140" spans="1:4" ht="54" thickTop="1" thickBot="1">
      <c r="A140" s="143" t="s">
        <v>1142</v>
      </c>
      <c r="B140" s="144" t="s">
        <v>2076</v>
      </c>
      <c r="C140" s="139" t="s">
        <v>233</v>
      </c>
      <c r="D140" s="185">
        <f>VLOOKUP('433.7'!A88,'433.7'!A88:N246,14,FALSE)</f>
        <v>5411.6593990473993</v>
      </c>
    </row>
    <row r="141" spans="1:4" ht="54" thickTop="1" thickBot="1">
      <c r="A141" s="143" t="s">
        <v>1143</v>
      </c>
      <c r="B141" s="144" t="s">
        <v>1296</v>
      </c>
      <c r="C141" s="139" t="s">
        <v>233</v>
      </c>
      <c r="D141" s="185">
        <f>VLOOKUP('433.8'!A88,'433.8'!A88:N247,14,FALSE)</f>
        <v>3363.012795414576</v>
      </c>
    </row>
    <row r="142" spans="1:4" ht="54" thickTop="1" thickBot="1">
      <c r="A142" s="143" t="s">
        <v>1144</v>
      </c>
      <c r="B142" s="144" t="s">
        <v>2077</v>
      </c>
      <c r="C142" s="139" t="s">
        <v>388</v>
      </c>
      <c r="D142" s="185">
        <f>VLOOKUP('440.1'!A89,'440.1'!A89:N248,14,FALSE)</f>
        <v>214063.82062358269</v>
      </c>
    </row>
    <row r="143" spans="1:4" ht="54" thickTop="1" thickBot="1">
      <c r="A143" s="143" t="s">
        <v>1145</v>
      </c>
      <c r="B143" s="144" t="s">
        <v>2078</v>
      </c>
      <c r="C143" s="139" t="s">
        <v>388</v>
      </c>
      <c r="D143" s="185">
        <f>VLOOKUP('440.2'!A93,'440.2'!A93:N250,14,FALSE)</f>
        <v>214063.82062358267</v>
      </c>
    </row>
    <row r="144" spans="1:4" ht="54" thickTop="1" thickBot="1">
      <c r="A144" s="143" t="s">
        <v>1146</v>
      </c>
      <c r="B144" s="144" t="s">
        <v>2079</v>
      </c>
      <c r="C144" s="139" t="s">
        <v>388</v>
      </c>
      <c r="D144" s="185">
        <f>VLOOKUP('440.3'!A93,'440.3'!A93:N252,14,FALSE)</f>
        <v>214063.82062358267</v>
      </c>
    </row>
    <row r="145" spans="1:4" ht="54" thickTop="1" thickBot="1">
      <c r="A145" s="143" t="s">
        <v>1147</v>
      </c>
      <c r="B145" s="144" t="s">
        <v>1297</v>
      </c>
      <c r="C145" s="139" t="s">
        <v>388</v>
      </c>
      <c r="D145" s="185">
        <f>VLOOKUP('440.4'!A93,'440.4'!A93:N254,14,FALSE)</f>
        <v>237054.89971676277</v>
      </c>
    </row>
    <row r="146" spans="1:4" ht="54" thickTop="1" thickBot="1">
      <c r="A146" s="143" t="s">
        <v>1148</v>
      </c>
      <c r="B146" s="144" t="s">
        <v>2080</v>
      </c>
      <c r="C146" s="139" t="s">
        <v>388</v>
      </c>
      <c r="D146" s="185">
        <f>VLOOKUP('441.1'!A93,'441.1'!A93:N256,14,FALSE)</f>
        <v>214063.82062358267</v>
      </c>
    </row>
    <row r="147" spans="1:4" ht="54" thickTop="1" thickBot="1">
      <c r="A147" s="143" t="s">
        <v>1149</v>
      </c>
      <c r="B147" s="144" t="s">
        <v>2081</v>
      </c>
      <c r="C147" s="139" t="s">
        <v>388</v>
      </c>
      <c r="D147" s="185">
        <f>VLOOKUP('441.2'!A92,'441.2'!A92:N258,14,FALSE)</f>
        <v>214063.82062358267</v>
      </c>
    </row>
    <row r="148" spans="1:4" ht="54" thickTop="1" thickBot="1">
      <c r="A148" s="143" t="s">
        <v>1150</v>
      </c>
      <c r="B148" s="144" t="s">
        <v>2082</v>
      </c>
      <c r="C148" s="139" t="s">
        <v>388</v>
      </c>
      <c r="D148" s="185">
        <f>VLOOKUP('441.3'!A93,'441.3'!A93:N260,14,FALSE)</f>
        <v>214063.82062358267</v>
      </c>
    </row>
    <row r="149" spans="1:4" ht="54" thickTop="1" thickBot="1">
      <c r="A149" s="143" t="s">
        <v>1151</v>
      </c>
      <c r="B149" s="144" t="s">
        <v>2083</v>
      </c>
      <c r="C149" s="139" t="s">
        <v>388</v>
      </c>
      <c r="D149" s="185">
        <f>VLOOKUP('441.4'!A92,'441.4'!A92:N262,14,FALSE)</f>
        <v>237054.89971676277</v>
      </c>
    </row>
    <row r="150" spans="1:4" ht="54" thickTop="1" thickBot="1">
      <c r="A150" s="143" t="s">
        <v>1152</v>
      </c>
      <c r="B150" s="144" t="s">
        <v>2063</v>
      </c>
      <c r="C150" s="139" t="s">
        <v>388</v>
      </c>
      <c r="D150" s="185">
        <f>VLOOKUP('450.1'!A95,'450.1'!A95:N264,14,FALSE)</f>
        <v>253454.89677880541</v>
      </c>
    </row>
    <row r="151" spans="1:4" ht="54" thickTop="1" thickBot="1">
      <c r="A151" s="143" t="s">
        <v>1153</v>
      </c>
      <c r="B151" s="144" t="s">
        <v>2084</v>
      </c>
      <c r="C151" s="139" t="s">
        <v>388</v>
      </c>
      <c r="D151" s="185">
        <f>VLOOKUP('450.2'!A93,'450.2'!A93:N266,14,FALSE)</f>
        <v>253454.89677880541</v>
      </c>
    </row>
    <row r="152" spans="1:4" ht="54" thickTop="1" thickBot="1">
      <c r="A152" s="143" t="s">
        <v>1154</v>
      </c>
      <c r="B152" s="144" t="s">
        <v>2085</v>
      </c>
      <c r="C152" s="139" t="s">
        <v>388</v>
      </c>
      <c r="D152" s="185">
        <f>VLOOKUP('450.3'!A93,'450.3'!A93:N268,14,FALSE)</f>
        <v>253454.89677880541</v>
      </c>
    </row>
    <row r="153" spans="1:4" ht="54" thickTop="1" thickBot="1">
      <c r="A153" s="143" t="s">
        <v>1155</v>
      </c>
      <c r="B153" s="144" t="s">
        <v>2086</v>
      </c>
      <c r="C153" s="139" t="s">
        <v>388</v>
      </c>
      <c r="D153" s="185">
        <f>VLOOKUP('450.4'!A92,'450.4'!A92:N270,14,FALSE)</f>
        <v>253454.89677880541</v>
      </c>
    </row>
    <row r="154" spans="1:4" ht="63.75" customHeight="1" thickTop="1" thickBot="1">
      <c r="A154" s="143" t="s">
        <v>1156</v>
      </c>
      <c r="B154" s="144" t="s">
        <v>2087</v>
      </c>
      <c r="C154" s="139" t="s">
        <v>388</v>
      </c>
      <c r="D154" s="185">
        <f>VLOOKUP('450.5'!A92,'450.5'!A92:N272,14,FALSE)</f>
        <v>253454.89677880541</v>
      </c>
    </row>
    <row r="155" spans="1:4" ht="54" thickTop="1" thickBot="1">
      <c r="A155" s="143" t="s">
        <v>1157</v>
      </c>
      <c r="B155" s="144" t="s">
        <v>2088</v>
      </c>
      <c r="C155" s="139" t="s">
        <v>388</v>
      </c>
      <c r="D155" s="185">
        <f>VLOOKUP('450.6'!A93,'450.6'!A93:N274,14,FALSE)</f>
        <v>253454.89677880541</v>
      </c>
    </row>
    <row r="156" spans="1:4" ht="54" thickTop="1" thickBot="1">
      <c r="A156" s="143" t="s">
        <v>1158</v>
      </c>
      <c r="B156" s="144" t="s">
        <v>2089</v>
      </c>
      <c r="C156" s="139" t="s">
        <v>388</v>
      </c>
      <c r="D156" s="185">
        <f>VLOOKUP('450.7'!A93,'450.7'!A93:N275,14,FALSE)</f>
        <v>253454.89677880541</v>
      </c>
    </row>
    <row r="157" spans="1:4" ht="54" thickTop="1" thickBot="1">
      <c r="A157" s="143" t="s">
        <v>1159</v>
      </c>
      <c r="B157" s="144" t="s">
        <v>2090</v>
      </c>
      <c r="C157" s="139" t="s">
        <v>388</v>
      </c>
      <c r="D157" s="185">
        <f>VLOOKUP('450.8'!A93,'450.8'!A93:N276,14,FALSE)</f>
        <v>253454.89677880541</v>
      </c>
    </row>
    <row r="158" spans="1:4" ht="54" thickTop="1" thickBot="1">
      <c r="A158" s="143" t="s">
        <v>1668</v>
      </c>
      <c r="B158" s="144" t="s">
        <v>1699</v>
      </c>
      <c r="C158" s="139" t="s">
        <v>388</v>
      </c>
      <c r="D158" s="185">
        <f>VLOOKUP('450.10'!A92,'450.10'!A92:N277,14,FALSE)</f>
        <v>294177.36002414359</v>
      </c>
    </row>
    <row r="159" spans="1:4" ht="54" thickTop="1" thickBot="1">
      <c r="A159" s="143" t="s">
        <v>1670</v>
      </c>
      <c r="B159" s="144" t="s">
        <v>1700</v>
      </c>
      <c r="C159" s="139" t="s">
        <v>388</v>
      </c>
      <c r="D159" s="185">
        <f>VLOOKUP('450.11'!A92,'450.11'!A92:N278,14,FALSE)</f>
        <v>294177.36002414359</v>
      </c>
    </row>
    <row r="160" spans="1:4" ht="54" thickTop="1" thickBot="1">
      <c r="A160" s="143" t="s">
        <v>1672</v>
      </c>
      <c r="B160" s="144" t="s">
        <v>1701</v>
      </c>
      <c r="C160" s="139" t="s">
        <v>388</v>
      </c>
      <c r="D160" s="185">
        <f>VLOOKUP('450.12'!A92,'450.11'!A92:N279,14,FALSE)</f>
        <v>294177.36002414359</v>
      </c>
    </row>
    <row r="161" spans="1:4" ht="54" thickTop="1" thickBot="1">
      <c r="A161" s="143" t="s">
        <v>1160</v>
      </c>
      <c r="B161" s="144" t="s">
        <v>2091</v>
      </c>
      <c r="C161" s="139" t="s">
        <v>388</v>
      </c>
      <c r="D161" s="185">
        <f>VLOOKUP('451.1'!A92,'451.1'!A92:N280,14,FALSE)</f>
        <v>253454.89677880541</v>
      </c>
    </row>
    <row r="162" spans="1:4" ht="54" thickTop="1" thickBot="1">
      <c r="A162" s="143" t="s">
        <v>1161</v>
      </c>
      <c r="B162" s="144" t="s">
        <v>2092</v>
      </c>
      <c r="C162" s="139" t="s">
        <v>388</v>
      </c>
      <c r="D162" s="185">
        <f>VLOOKUP('451.2'!A93,'451.2'!A93:N281,14,FALSE)</f>
        <v>253454.89677880541</v>
      </c>
    </row>
    <row r="163" spans="1:4" ht="54" thickTop="1" thickBot="1">
      <c r="A163" s="143" t="s">
        <v>1162</v>
      </c>
      <c r="B163" s="144" t="s">
        <v>2093</v>
      </c>
      <c r="C163" s="139" t="s">
        <v>388</v>
      </c>
      <c r="D163" s="185">
        <f>VLOOKUP('451.3'!A92,'451.3'!A92:N282,14,FALSE)</f>
        <v>253454.89677880541</v>
      </c>
    </row>
    <row r="164" spans="1:4" ht="54" thickTop="1" thickBot="1">
      <c r="A164" s="143" t="s">
        <v>1163</v>
      </c>
      <c r="B164" s="144" t="s">
        <v>2094</v>
      </c>
      <c r="C164" s="139" t="s">
        <v>388</v>
      </c>
      <c r="D164" s="185">
        <f>VLOOKUP('451.4'!A92,'451.4'!A92:N283,14,FALSE)</f>
        <v>294177.36002414359</v>
      </c>
    </row>
    <row r="165" spans="1:4" ht="54" thickTop="1" thickBot="1">
      <c r="A165" s="143" t="s">
        <v>1164</v>
      </c>
      <c r="B165" s="144" t="s">
        <v>2095</v>
      </c>
      <c r="C165" s="139" t="s">
        <v>388</v>
      </c>
      <c r="D165" s="185">
        <f>VLOOKUP('452.1'!A93,'452.1'!A93:N284,14,FALSE)</f>
        <v>253454.89677880541</v>
      </c>
    </row>
    <row r="166" spans="1:4" ht="54" thickTop="1" thickBot="1">
      <c r="A166" s="143" t="s">
        <v>1165</v>
      </c>
      <c r="B166" s="144" t="s">
        <v>2096</v>
      </c>
      <c r="C166" s="139" t="s">
        <v>388</v>
      </c>
      <c r="D166" s="185">
        <f>VLOOKUP('452.2'!A93,'452.2'!A93:N285,14,FALSE)</f>
        <v>253454.89677880541</v>
      </c>
    </row>
    <row r="167" spans="1:4" ht="54" thickTop="1" thickBot="1">
      <c r="A167" s="143" t="s">
        <v>1166</v>
      </c>
      <c r="B167" s="144" t="s">
        <v>2097</v>
      </c>
      <c r="C167" s="139" t="s">
        <v>388</v>
      </c>
      <c r="D167" s="185">
        <f>VLOOKUP('452.3'!A92,'452.3'!A92:N286,14,FALSE)</f>
        <v>253454.89677880541</v>
      </c>
    </row>
    <row r="168" spans="1:4" ht="54" thickTop="1" thickBot="1">
      <c r="A168" s="143" t="s">
        <v>1167</v>
      </c>
      <c r="B168" s="144" t="s">
        <v>2098</v>
      </c>
      <c r="C168" s="139" t="s">
        <v>388</v>
      </c>
      <c r="D168" s="185">
        <f>VLOOKUP('452.4'!A93,'452.4'!A93:N287,14,FALSE)</f>
        <v>253454.89677880541</v>
      </c>
    </row>
    <row r="169" spans="1:4" ht="54" thickTop="1" thickBot="1">
      <c r="A169" s="143" t="s">
        <v>1168</v>
      </c>
      <c r="B169" s="144" t="s">
        <v>1298</v>
      </c>
      <c r="C169" s="139" t="s">
        <v>388</v>
      </c>
      <c r="D169" s="185">
        <f>VLOOKUP('453.1'!A92,'453.1'!A92:N288,14,FALSE)</f>
        <v>251164.52805467986</v>
      </c>
    </row>
    <row r="170" spans="1:4" ht="54" thickTop="1" thickBot="1">
      <c r="A170" s="143" t="s">
        <v>1169</v>
      </c>
      <c r="B170" s="144" t="s">
        <v>2099</v>
      </c>
      <c r="C170" s="139" t="s">
        <v>233</v>
      </c>
      <c r="D170" s="185">
        <f>VLOOKUP('460.1'!A87,'460.1'!A87:N289,14,FALSE)</f>
        <v>4562.3467476118594</v>
      </c>
    </row>
    <row r="171" spans="1:4" ht="54" thickTop="1" thickBot="1">
      <c r="A171" s="205" t="s">
        <v>2123</v>
      </c>
      <c r="B171" s="144" t="s">
        <v>2179</v>
      </c>
      <c r="C171" s="139" t="s">
        <v>233</v>
      </c>
      <c r="D171" s="185">
        <f>VLOOKUP('460.2'!A87,'460.2'!A87:N290,14,FALSE)</f>
        <v>2281.1733738059297</v>
      </c>
    </row>
    <row r="172" spans="1:4" ht="51.75" customHeight="1" thickTop="1" thickBot="1">
      <c r="A172" s="143" t="s">
        <v>1170</v>
      </c>
      <c r="B172" s="144" t="s">
        <v>1299</v>
      </c>
      <c r="C172" s="139" t="s">
        <v>388</v>
      </c>
      <c r="D172" s="185">
        <f>VLOOKUP('461.1'!A87,'461.1'!A87:N291,14,FALSE)</f>
        <v>92677.721215415164</v>
      </c>
    </row>
    <row r="173" spans="1:4" ht="54" thickTop="1" thickBot="1">
      <c r="A173" s="143" t="s">
        <v>1171</v>
      </c>
      <c r="B173" s="144" t="s">
        <v>1300</v>
      </c>
      <c r="C173" s="139" t="s">
        <v>388</v>
      </c>
      <c r="D173" s="185">
        <f>VLOOKUP('461.2'!A89,'461.2'!A89:N294,14,FALSE)</f>
        <v>111092.21368040149</v>
      </c>
    </row>
    <row r="174" spans="1:4" ht="54" thickTop="1" thickBot="1">
      <c r="A174" s="143" t="s">
        <v>1682</v>
      </c>
      <c r="B174" s="144" t="s">
        <v>2184</v>
      </c>
      <c r="C174" s="139" t="s">
        <v>388</v>
      </c>
      <c r="D174" s="185">
        <f>VLOOKUP('462.1.1'!A88,'462.1.1'!A88:N293,14,FALSE)</f>
        <v>146054.41446457183</v>
      </c>
    </row>
    <row r="175" spans="1:4" ht="54" thickTop="1" thickBot="1">
      <c r="A175" s="143" t="s">
        <v>1683</v>
      </c>
      <c r="B175" s="144" t="s">
        <v>2185</v>
      </c>
      <c r="C175" s="139" t="s">
        <v>388</v>
      </c>
      <c r="D175" s="185">
        <f>VLOOKUP('462.1.2'!A88,'462.1.2'!A88:N294,14,FALSE)</f>
        <v>147059.38896073151</v>
      </c>
    </row>
    <row r="176" spans="1:4" ht="54" thickTop="1" thickBot="1">
      <c r="A176" s="143" t="s">
        <v>1684</v>
      </c>
      <c r="B176" s="144" t="s">
        <v>2188</v>
      </c>
      <c r="C176" s="139" t="s">
        <v>388</v>
      </c>
      <c r="D176" s="185">
        <f>VLOOKUP('462.2.1'!A88,'462.2.1'!A88:N295,14,FALSE)</f>
        <v>160026.66923921465</v>
      </c>
    </row>
    <row r="177" spans="1:4" ht="54" thickTop="1" thickBot="1">
      <c r="A177" s="143" t="s">
        <v>1685</v>
      </c>
      <c r="B177" s="144" t="s">
        <v>2189</v>
      </c>
      <c r="C177" s="139" t="s">
        <v>388</v>
      </c>
      <c r="D177" s="185">
        <f>VLOOKUP('462.2.2'!A88,'462.2.2'!A88:N296,14,FALSE)</f>
        <v>161031.64373537432</v>
      </c>
    </row>
    <row r="178" spans="1:4" ht="54" thickTop="1" thickBot="1">
      <c r="A178" s="143" t="s">
        <v>1172</v>
      </c>
      <c r="B178" s="144" t="s">
        <v>1702</v>
      </c>
      <c r="C178" s="139" t="s">
        <v>233</v>
      </c>
      <c r="D178" s="185">
        <f>VLOOKUP('464.1'!A88,'464.1'!A88:N297,14,FALSE)</f>
        <v>5258.305581190134</v>
      </c>
    </row>
    <row r="179" spans="1:4" ht="54" thickTop="1" thickBot="1">
      <c r="A179" s="143" t="s">
        <v>1173</v>
      </c>
      <c r="B179" s="144" t="s">
        <v>1703</v>
      </c>
      <c r="C179" s="139" t="s">
        <v>388</v>
      </c>
      <c r="D179" s="185">
        <f>VLOOKUP('465.1'!A92,'465.1'!A92:N298,14,FALSE)</f>
        <v>78705.110769358609</v>
      </c>
    </row>
    <row r="180" spans="1:4" ht="54" thickTop="1" thickBot="1">
      <c r="A180" s="143" t="s">
        <v>1686</v>
      </c>
      <c r="B180" s="144" t="s">
        <v>1704</v>
      </c>
      <c r="C180" s="139" t="s">
        <v>388</v>
      </c>
      <c r="D180" s="185">
        <f>VLOOKUP('465.2'!A92,'465.2'!A92:N299,14,FALSE)</f>
        <v>25623.683212820913</v>
      </c>
    </row>
    <row r="181" spans="1:4" ht="54" thickTop="1" thickBot="1">
      <c r="A181" s="143" t="s">
        <v>1174</v>
      </c>
      <c r="B181" s="144" t="s">
        <v>1705</v>
      </c>
      <c r="C181" s="139" t="s">
        <v>144</v>
      </c>
      <c r="D181" s="185">
        <f>VLOOKUP('466.1'!A92,'466.1'!A92:N300,14,FALSE)</f>
        <v>2961.645735669068</v>
      </c>
    </row>
    <row r="182" spans="1:4" ht="54" thickTop="1" thickBot="1">
      <c r="A182" s="143" t="s">
        <v>1175</v>
      </c>
      <c r="B182" s="144" t="s">
        <v>1706</v>
      </c>
      <c r="C182" s="139" t="s">
        <v>144</v>
      </c>
      <c r="D182" s="185">
        <f>VLOOKUP('466.2'!A96,'466.2'!A96:N301,14,FALSE)</f>
        <v>3362.8339099114924</v>
      </c>
    </row>
    <row r="183" spans="1:4" ht="54" thickTop="1" thickBot="1">
      <c r="A183" s="145" t="s">
        <v>1176</v>
      </c>
      <c r="B183" s="146" t="s">
        <v>1819</v>
      </c>
      <c r="C183" s="139" t="s">
        <v>388</v>
      </c>
      <c r="D183" s="185">
        <f>VLOOKUP('500.1'!A95,'500.1'!A95:N302,14,FALSE)</f>
        <v>721675.01651989727</v>
      </c>
    </row>
    <row r="184" spans="1:4" ht="54" thickTop="1" thickBot="1">
      <c r="A184" s="143" t="s">
        <v>1708</v>
      </c>
      <c r="B184" s="144" t="s">
        <v>1820</v>
      </c>
      <c r="C184" s="139" t="s">
        <v>388</v>
      </c>
      <c r="D184" s="185">
        <f>VLOOKUP('500.2'!A95,'500.2'!A95:N303,14,FALSE)</f>
        <v>739292.61651989724</v>
      </c>
    </row>
    <row r="185" spans="1:4" ht="57.75" thickTop="1" thickBot="1">
      <c r="A185" s="143" t="s">
        <v>1177</v>
      </c>
      <c r="B185" s="144" t="s">
        <v>1959</v>
      </c>
      <c r="C185" s="139" t="s">
        <v>377</v>
      </c>
      <c r="D185" s="185">
        <f>VLOOKUP('501.1'!A88,'501.1'!A88:N304,14,FALSE)</f>
        <v>527.77026365101858</v>
      </c>
    </row>
    <row r="186" spans="1:4" ht="57.75" thickTop="1" thickBot="1">
      <c r="A186" s="143" t="s">
        <v>1710</v>
      </c>
      <c r="B186" s="144" t="s">
        <v>1960</v>
      </c>
      <c r="C186" s="139" t="s">
        <v>377</v>
      </c>
      <c r="D186" s="185">
        <f>VLOOKUP('501.10'!A88,'501.10'!A88:N305,14,FALSE)</f>
        <v>893.1</v>
      </c>
    </row>
    <row r="187" spans="1:4" ht="57.75" thickTop="1" thickBot="1">
      <c r="A187" s="143" t="s">
        <v>1711</v>
      </c>
      <c r="B187" s="144" t="s">
        <v>1961</v>
      </c>
      <c r="C187" s="139" t="s">
        <v>377</v>
      </c>
      <c r="D187" s="185">
        <f>VLOOKUP('501.20'!A88,'501.20'!A88:N306,14,FALSE)</f>
        <v>611</v>
      </c>
    </row>
    <row r="188" spans="1:4" ht="54" thickTop="1" thickBot="1">
      <c r="A188" s="143" t="s">
        <v>1712</v>
      </c>
      <c r="B188" s="144" t="s">
        <v>1821</v>
      </c>
      <c r="C188" s="139" t="s">
        <v>388</v>
      </c>
      <c r="D188" s="185">
        <f>VLOOKUP('505.1'!A84,'505.1'!A84:N307,14,FALSE)</f>
        <v>675694.9323115258</v>
      </c>
    </row>
    <row r="189" spans="1:4" ht="54" thickTop="1" thickBot="1">
      <c r="A189" s="143" t="s">
        <v>1178</v>
      </c>
      <c r="B189" s="144" t="s">
        <v>1822</v>
      </c>
      <c r="C189" s="139" t="s">
        <v>233</v>
      </c>
      <c r="D189" s="185">
        <f>VLOOKUP('510.1'!A84,'510.1'!A84:N308,14,FALSE)</f>
        <v>81723.890101522789</v>
      </c>
    </row>
    <row r="190" spans="1:4" ht="54" thickTop="1" thickBot="1">
      <c r="A190" s="143" t="s">
        <v>1716</v>
      </c>
      <c r="B190" s="144" t="s">
        <v>1301</v>
      </c>
      <c r="C190" s="139" t="s">
        <v>388</v>
      </c>
      <c r="D190" s="185">
        <f>VLOOKUP('600.1.1'!A85,'600.1.1'!A85:N311,14,FALSE)</f>
        <v>15472.711493560288</v>
      </c>
    </row>
    <row r="191" spans="1:4" ht="54" thickTop="1" thickBot="1">
      <c r="A191" s="143" t="s">
        <v>1717</v>
      </c>
      <c r="B191" s="144" t="s">
        <v>1823</v>
      </c>
      <c r="C191" s="139" t="s">
        <v>388</v>
      </c>
      <c r="D191" s="185">
        <f>VLOOKUP('600.2.1'!A88,'600.2.1'!A88:N310,14,FALSE)</f>
        <v>76227.050237277552</v>
      </c>
    </row>
    <row r="192" spans="1:4" ht="54" thickTop="1" thickBot="1">
      <c r="A192" s="143" t="s">
        <v>1718</v>
      </c>
      <c r="B192" s="144" t="s">
        <v>1824</v>
      </c>
      <c r="C192" s="139" t="s">
        <v>388</v>
      </c>
      <c r="D192" s="185">
        <f>VLOOKUP('600.2.2'!A90,'600.2.2'!A90:N312,14,FALSE)</f>
        <v>110435.59169213739</v>
      </c>
    </row>
    <row r="193" spans="1:4" ht="54" thickTop="1" thickBot="1">
      <c r="A193" s="143" t="s">
        <v>1719</v>
      </c>
      <c r="B193" s="144" t="s">
        <v>1825</v>
      </c>
      <c r="C193" s="139" t="s">
        <v>388</v>
      </c>
      <c r="D193" s="185">
        <f>VLOOKUP('600.2.3'!A89,'600.2.3'!A89:N312,14,FALSE)</f>
        <v>15239.547207846004</v>
      </c>
    </row>
    <row r="194" spans="1:4" ht="54" thickTop="1" thickBot="1">
      <c r="A194" s="143" t="s">
        <v>1720</v>
      </c>
      <c r="B194" s="144" t="s">
        <v>1826</v>
      </c>
      <c r="C194" s="139" t="s">
        <v>388</v>
      </c>
      <c r="D194" s="185">
        <f>VLOOKUP('600.2.4'!A88,'600.2.4'!A88:N312,14,FALSE)</f>
        <v>19893.01282946112</v>
      </c>
    </row>
    <row r="195" spans="1:4" ht="54" thickTop="1" thickBot="1">
      <c r="A195" s="143" t="s">
        <v>1179</v>
      </c>
      <c r="B195" s="144" t="s">
        <v>2200</v>
      </c>
      <c r="C195" s="139" t="s">
        <v>388</v>
      </c>
      <c r="D195" s="185">
        <f>VLOOKUP('610.1'!A89,'610.1'!A89:N314,14,FALSE)</f>
        <v>39546.833640355551</v>
      </c>
    </row>
    <row r="196" spans="1:4" ht="54" thickTop="1" thickBot="1">
      <c r="A196" s="143" t="s">
        <v>1180</v>
      </c>
      <c r="B196" s="144" t="s">
        <v>1827</v>
      </c>
      <c r="C196" s="139" t="s">
        <v>388</v>
      </c>
      <c r="D196" s="185">
        <f>VLOOKUP('610.2'!A89,'610.2'!A89:N315,14,FALSE)</f>
        <v>50272.586461693179</v>
      </c>
    </row>
    <row r="197" spans="1:4" ht="54" thickTop="1" thickBot="1">
      <c r="A197" s="143" t="s">
        <v>1722</v>
      </c>
      <c r="B197" s="144" t="s">
        <v>1828</v>
      </c>
      <c r="C197" s="139" t="s">
        <v>388</v>
      </c>
      <c r="D197" s="185">
        <f>VLOOKUP('610.3'!A89,'610.3'!A89:N316,14,FALSE)</f>
        <v>84656.031279377901</v>
      </c>
    </row>
    <row r="198" spans="1:4" ht="54" thickTop="1" thickBot="1">
      <c r="A198" s="143" t="s">
        <v>1724</v>
      </c>
      <c r="B198" s="144" t="s">
        <v>1829</v>
      </c>
      <c r="C198" s="139" t="s">
        <v>388</v>
      </c>
      <c r="D198" s="185">
        <f>VLOOKUP('610.4'!A89,'610.4'!A89:N317,14,FALSE)</f>
        <v>88690.76673592531</v>
      </c>
    </row>
    <row r="199" spans="1:4" ht="54" thickTop="1" thickBot="1">
      <c r="A199" s="143" t="s">
        <v>1726</v>
      </c>
      <c r="B199" s="144" t="s">
        <v>1302</v>
      </c>
      <c r="C199" s="139" t="s">
        <v>388</v>
      </c>
      <c r="D199" s="185">
        <f>VLOOKUP('610.5'!A89,'610.5'!A89:N318,14,FALSE)</f>
        <v>86203.806112073566</v>
      </c>
    </row>
    <row r="200" spans="1:4" ht="54" thickTop="1" thickBot="1">
      <c r="A200" s="143" t="s">
        <v>1728</v>
      </c>
      <c r="B200" s="144" t="s">
        <v>1830</v>
      </c>
      <c r="C200" s="139" t="s">
        <v>388</v>
      </c>
      <c r="D200" s="185">
        <f>VLOOKUP('610.6'!A89,'610.6'!A89:N319,14,FALSE)</f>
        <v>103060.9583628157</v>
      </c>
    </row>
    <row r="201" spans="1:4" ht="54" thickTop="1" thickBot="1">
      <c r="A201" s="143" t="s">
        <v>1730</v>
      </c>
      <c r="B201" s="144" t="s">
        <v>1831</v>
      </c>
      <c r="C201" s="139" t="s">
        <v>388</v>
      </c>
      <c r="D201" s="185">
        <f>VLOOKUP('610.7'!A89,'610.7'!A89:N320,14,FALSE)</f>
        <v>92310.111635378795</v>
      </c>
    </row>
    <row r="202" spans="1:4" ht="54" thickTop="1" thickBot="1">
      <c r="A202" s="143" t="s">
        <v>1181</v>
      </c>
      <c r="B202" s="144" t="s">
        <v>1832</v>
      </c>
      <c r="C202" s="139" t="s">
        <v>144</v>
      </c>
      <c r="D202" s="185">
        <f>VLOOKUP('620.1'!A88,'620.1'!A88:N321,14,FALSE)</f>
        <v>325258.60697587481</v>
      </c>
    </row>
    <row r="203" spans="1:4" ht="54" thickTop="1" thickBot="1">
      <c r="A203" s="143" t="s">
        <v>1182</v>
      </c>
      <c r="B203" s="144" t="s">
        <v>1962</v>
      </c>
      <c r="C203" s="139" t="s">
        <v>144</v>
      </c>
      <c r="D203" s="185">
        <f>VLOOKUP('620.2'!A88,'620.2'!A88:N322,14,FALSE)</f>
        <v>325258.60697587481</v>
      </c>
    </row>
    <row r="204" spans="1:4" ht="54" thickTop="1" thickBot="1">
      <c r="A204" s="143" t="s">
        <v>1183</v>
      </c>
      <c r="B204" s="144" t="s">
        <v>1833</v>
      </c>
      <c r="C204" s="139" t="s">
        <v>1929</v>
      </c>
      <c r="D204" s="185">
        <f>VLOOKUP('620.3'!A93,'620.3'!A93:N323,14,FALSE)</f>
        <v>57010990.438839845</v>
      </c>
    </row>
    <row r="205" spans="1:4" ht="54" thickTop="1" thickBot="1">
      <c r="A205" s="143" t="s">
        <v>1734</v>
      </c>
      <c r="B205" s="144" t="s">
        <v>1834</v>
      </c>
      <c r="C205" s="139" t="s">
        <v>144</v>
      </c>
      <c r="D205" s="185">
        <f>VLOOKUP('621.1.1'!A95,'621.1.1'!A95:N325,14,FALSE)</f>
        <v>2204987.5959129529</v>
      </c>
    </row>
    <row r="206" spans="1:4" ht="54" thickTop="1" thickBot="1">
      <c r="A206" s="143" t="s">
        <v>1736</v>
      </c>
      <c r="B206" s="144" t="s">
        <v>1835</v>
      </c>
      <c r="C206" s="139" t="s">
        <v>144</v>
      </c>
      <c r="D206" s="185">
        <f>VLOOKUP('621.1.2'!A99,'621.1.2'!A99:N326,14,FALSE)</f>
        <v>3227349.2250175574</v>
      </c>
    </row>
    <row r="207" spans="1:4" ht="54" thickTop="1" thickBot="1">
      <c r="A207" s="143" t="s">
        <v>1184</v>
      </c>
      <c r="B207" s="144" t="s">
        <v>1836</v>
      </c>
      <c r="C207" s="139" t="s">
        <v>388</v>
      </c>
      <c r="D207" s="185">
        <f>VLOOKUP('621.2'!A89,'621.2'!A89:N326,14,FALSE)</f>
        <v>2160725.2085359637</v>
      </c>
    </row>
    <row r="208" spans="1:4" ht="54" thickTop="1" thickBot="1">
      <c r="A208" s="143" t="s">
        <v>1185</v>
      </c>
      <c r="B208" s="144" t="s">
        <v>1837</v>
      </c>
      <c r="C208" s="139" t="s">
        <v>144</v>
      </c>
      <c r="D208" s="185">
        <f>VLOOKUP('621.3'!A93,'621.3'!A93:N327,14,FALSE)</f>
        <v>55011567.496473663</v>
      </c>
    </row>
    <row r="209" spans="1:4" ht="54" thickTop="1" thickBot="1">
      <c r="A209" s="143" t="s">
        <v>1186</v>
      </c>
      <c r="B209" s="144" t="s">
        <v>1838</v>
      </c>
      <c r="C209" s="139" t="s">
        <v>388</v>
      </c>
      <c r="D209" s="185">
        <f>VLOOKUP('621.4'!A93,'621.4'!A93:N328,14,FALSE)</f>
        <v>47577606.871473655</v>
      </c>
    </row>
    <row r="210" spans="1:4" ht="54" thickTop="1" thickBot="1">
      <c r="A210" s="143" t="s">
        <v>1187</v>
      </c>
      <c r="B210" s="144" t="s">
        <v>1839</v>
      </c>
      <c r="C210" s="139" t="s">
        <v>144</v>
      </c>
      <c r="D210" s="185">
        <f>VLOOKUP('621.5'!A89,'621.5'!A89:N329,14,FALSE)</f>
        <v>2474352.9090361753</v>
      </c>
    </row>
    <row r="211" spans="1:4" ht="54" thickTop="1" thickBot="1">
      <c r="A211" s="143" t="s">
        <v>1740</v>
      </c>
      <c r="B211" s="144" t="s">
        <v>1840</v>
      </c>
      <c r="C211" s="139" t="s">
        <v>144</v>
      </c>
      <c r="D211" s="185">
        <f>VLOOKUP('621.5.1'!A89,'621.5.1'!A89:N330,14,FALSE)</f>
        <v>559410.59753993689</v>
      </c>
    </row>
    <row r="212" spans="1:4" ht="54" thickTop="1" thickBot="1">
      <c r="A212" s="143" t="s">
        <v>1188</v>
      </c>
      <c r="B212" s="144" t="s">
        <v>1841</v>
      </c>
      <c r="C212" s="139" t="s">
        <v>1929</v>
      </c>
      <c r="D212" s="185">
        <f>VLOOKUP('621.6'!A98,'621.6'!A98:N331,14,FALSE)</f>
        <v>57482520.648679674</v>
      </c>
    </row>
    <row r="213" spans="1:4" ht="54" thickTop="1" thickBot="1">
      <c r="A213" s="143" t="s">
        <v>1815</v>
      </c>
      <c r="B213" s="144" t="s">
        <v>1842</v>
      </c>
      <c r="C213" s="139" t="s">
        <v>1929</v>
      </c>
      <c r="D213" s="185">
        <f>VLOOKUP('621.7'!A89,'621.7'!A89:N332,14,FALSE)</f>
        <v>2476846.6198774241</v>
      </c>
    </row>
    <row r="214" spans="1:4" ht="54" thickTop="1" thickBot="1">
      <c r="A214" s="143" t="s">
        <v>1189</v>
      </c>
      <c r="B214" s="144" t="s">
        <v>2100</v>
      </c>
      <c r="C214" s="139" t="s">
        <v>233</v>
      </c>
      <c r="D214" s="185">
        <f>VLOOKUP('622.1'!A89,'622.1'!A89:N333,14,FALSE)</f>
        <v>79613.205107640417</v>
      </c>
    </row>
    <row r="215" spans="1:4" ht="54" thickTop="1" thickBot="1">
      <c r="A215" s="143" t="s">
        <v>1190</v>
      </c>
      <c r="B215" s="144" t="s">
        <v>1843</v>
      </c>
      <c r="C215" s="139" t="s">
        <v>233</v>
      </c>
      <c r="D215" s="185">
        <f>VLOOKUP('622.2'!A89,'622.2'!A89:N335,14,FALSE)</f>
        <v>260221.5641447879</v>
      </c>
    </row>
    <row r="216" spans="1:4" ht="54" thickTop="1" thickBot="1">
      <c r="A216" s="143" t="s">
        <v>1191</v>
      </c>
      <c r="B216" s="144" t="s">
        <v>1844</v>
      </c>
      <c r="C216" s="139" t="s">
        <v>233</v>
      </c>
      <c r="D216" s="185">
        <f>VLOOKUP('622.3'!A89,'622.3'!A89:N336,14,FALSE)</f>
        <v>775343.87427627319</v>
      </c>
    </row>
    <row r="217" spans="1:4" ht="54" thickTop="1" thickBot="1">
      <c r="A217" s="143" t="s">
        <v>1192</v>
      </c>
      <c r="B217" s="144" t="s">
        <v>1845</v>
      </c>
      <c r="C217" s="139" t="s">
        <v>233</v>
      </c>
      <c r="D217" s="185">
        <f>VLOOKUP('622.4'!A89,'622.4'!A89:N337,14,FALSE)</f>
        <v>770668.05695558363</v>
      </c>
    </row>
    <row r="218" spans="1:4" ht="54" thickTop="1" thickBot="1">
      <c r="A218" s="143" t="s">
        <v>1193</v>
      </c>
      <c r="B218" s="144" t="s">
        <v>1846</v>
      </c>
      <c r="C218" s="139" t="s">
        <v>144</v>
      </c>
      <c r="D218" s="185">
        <f>VLOOKUP('622.5'!A89,'622.5'!A89:N338,14,FALSE)</f>
        <v>57251.955368524388</v>
      </c>
    </row>
    <row r="219" spans="1:4" ht="54" thickTop="1" thickBot="1">
      <c r="A219" s="143" t="s">
        <v>1194</v>
      </c>
      <c r="B219" s="144" t="s">
        <v>1847</v>
      </c>
      <c r="C219" s="139" t="s">
        <v>144</v>
      </c>
      <c r="D219" s="185">
        <f>VLOOKUP('623.1'!A103,'623.1'!A103:N339,14,FALSE)</f>
        <v>377427.69878847583</v>
      </c>
    </row>
    <row r="220" spans="1:4" ht="54" thickTop="1" thickBot="1">
      <c r="A220" s="143" t="s">
        <v>1195</v>
      </c>
      <c r="B220" s="144" t="s">
        <v>1303</v>
      </c>
      <c r="C220" s="139" t="s">
        <v>2101</v>
      </c>
      <c r="D220" s="185">
        <f>VLOOKUP('623.2'!A89,'623.2'!A89:N340,14,FALSE)</f>
        <v>2290273.7139327051</v>
      </c>
    </row>
    <row r="221" spans="1:4" ht="54" thickTop="1" thickBot="1">
      <c r="A221" s="143" t="s">
        <v>1196</v>
      </c>
      <c r="B221" s="144" t="s">
        <v>2220</v>
      </c>
      <c r="C221" s="139" t="s">
        <v>388</v>
      </c>
      <c r="D221" s="185">
        <f>VLOOKUP('630.1'!A89,'630.1'!A89:N341,14,FALSE)</f>
        <v>911437.63246627164</v>
      </c>
    </row>
    <row r="222" spans="1:4" ht="54" thickTop="1" thickBot="1">
      <c r="A222" s="143" t="s">
        <v>1197</v>
      </c>
      <c r="B222" s="144" t="s">
        <v>2221</v>
      </c>
      <c r="C222" s="139" t="s">
        <v>388</v>
      </c>
      <c r="D222" s="185">
        <f>VLOOKUP('630.2'!A89,'630.2'!A89:N342,14,FALSE)</f>
        <v>884183.26640689676</v>
      </c>
    </row>
    <row r="223" spans="1:4" ht="54" thickTop="1" thickBot="1">
      <c r="A223" s="143" t="s">
        <v>1198</v>
      </c>
      <c r="B223" s="144" t="s">
        <v>2222</v>
      </c>
      <c r="C223" s="139" t="s">
        <v>388</v>
      </c>
      <c r="D223" s="185">
        <f>VLOOKUP('630.3'!A89,'630.3'!A89:N343,14,FALSE)</f>
        <v>678646.35277093656</v>
      </c>
    </row>
    <row r="224" spans="1:4" ht="54" thickTop="1" thickBot="1">
      <c r="A224" s="143" t="s">
        <v>1199</v>
      </c>
      <c r="B224" s="144" t="s">
        <v>2223</v>
      </c>
      <c r="C224" s="139" t="s">
        <v>388</v>
      </c>
      <c r="D224" s="185">
        <f>VLOOKUP('630.4'!A89,'630.4'!A89:N344,14,FALSE)</f>
        <v>605146.46411005384</v>
      </c>
    </row>
    <row r="225" spans="1:4" ht="54" thickTop="1" thickBot="1">
      <c r="A225" s="143" t="s">
        <v>1200</v>
      </c>
      <c r="B225" s="144" t="s">
        <v>2224</v>
      </c>
      <c r="C225" s="139" t="s">
        <v>388</v>
      </c>
      <c r="D225" s="185">
        <f>VLOOKUP('630.5'!A93,'630.5'!A93:N345,14,FALSE)</f>
        <v>405378.03495127126</v>
      </c>
    </row>
    <row r="226" spans="1:4" ht="54" thickTop="1" thickBot="1">
      <c r="A226" s="143" t="s">
        <v>1201</v>
      </c>
      <c r="B226" s="144" t="s">
        <v>2225</v>
      </c>
      <c r="C226" s="139" t="s">
        <v>388</v>
      </c>
      <c r="D226" s="185">
        <f>VLOOKUP('630.6'!A93,'630.6'!A89:N346,14,FALSE)</f>
        <v>355310.25386674283</v>
      </c>
    </row>
    <row r="227" spans="1:4" ht="54" thickTop="1" thickBot="1">
      <c r="A227" s="143" t="s">
        <v>1202</v>
      </c>
      <c r="B227" s="144" t="s">
        <v>2226</v>
      </c>
      <c r="C227" s="139" t="s">
        <v>388</v>
      </c>
      <c r="D227" s="185">
        <f>VLOOKUP('630.7'!A93,'630.7'!A90:N347,14,FALSE)</f>
        <v>255527.90868121994</v>
      </c>
    </row>
    <row r="228" spans="1:4" ht="54" thickTop="1" thickBot="1">
      <c r="A228" s="143" t="s">
        <v>1203</v>
      </c>
      <c r="B228" s="144" t="s">
        <v>1848</v>
      </c>
      <c r="C228" s="139" t="s">
        <v>144</v>
      </c>
      <c r="D228" s="185">
        <f>VLOOKUP('632.1'!A90,'632.1'!A90:N349,14,FALSE)</f>
        <v>318642.89205041697</v>
      </c>
    </row>
    <row r="229" spans="1:4" ht="54" thickTop="1" thickBot="1">
      <c r="A229" s="143" t="s">
        <v>1743</v>
      </c>
      <c r="B229" s="144" t="s">
        <v>1849</v>
      </c>
      <c r="C229" s="139" t="s">
        <v>144</v>
      </c>
      <c r="D229" s="185">
        <f>VLOOKUP('632.2'!A90,'632.2'!A90:N350,14,FALSE)</f>
        <v>323730.35625041689</v>
      </c>
    </row>
    <row r="230" spans="1:4" ht="54" thickTop="1" thickBot="1">
      <c r="A230" s="143" t="s">
        <v>1746</v>
      </c>
      <c r="B230" s="144" t="s">
        <v>1850</v>
      </c>
      <c r="C230" s="139" t="s">
        <v>377</v>
      </c>
      <c r="D230" s="185">
        <f>VLOOKUP('640.1'!A90,'640.1'!A90:N351,14,FALSE)</f>
        <v>4987.085711606951</v>
      </c>
    </row>
    <row r="231" spans="1:4" ht="54" thickTop="1" thickBot="1">
      <c r="A231" s="143" t="s">
        <v>1747</v>
      </c>
      <c r="B231" s="144" t="s">
        <v>1851</v>
      </c>
      <c r="C231" s="139" t="s">
        <v>377</v>
      </c>
      <c r="D231" s="185">
        <f>VLOOKUP('640.2'!A90,'640.2'!A90:N352,14,FALSE)</f>
        <v>5385.273162587343</v>
      </c>
    </row>
    <row r="232" spans="1:4" ht="54" thickTop="1" thickBot="1">
      <c r="A232" s="143" t="s">
        <v>1204</v>
      </c>
      <c r="B232" s="144" t="s">
        <v>1852</v>
      </c>
      <c r="C232" s="139" t="s">
        <v>1748</v>
      </c>
      <c r="D232" s="185">
        <f>VLOOKUP('641.1'!A90,'641.1'!A90:N353,14,FALSE)</f>
        <v>1421.9067334069236</v>
      </c>
    </row>
    <row r="233" spans="1:4" ht="54" thickTop="1" thickBot="1">
      <c r="A233" s="143" t="s">
        <v>1205</v>
      </c>
      <c r="B233" s="144" t="s">
        <v>1852</v>
      </c>
      <c r="C233" s="139" t="s">
        <v>377</v>
      </c>
      <c r="D233" s="185">
        <f>VLOOKUP('641.2'!A90,'641.2'!A90:N354,14,FALSE)</f>
        <v>28514.800925594536</v>
      </c>
    </row>
    <row r="234" spans="1:4" ht="54" thickTop="1" thickBot="1">
      <c r="A234" s="143" t="s">
        <v>1206</v>
      </c>
      <c r="B234" s="144" t="s">
        <v>1853</v>
      </c>
      <c r="C234" s="139" t="s">
        <v>1929</v>
      </c>
      <c r="D234" s="185">
        <f>VLOOKUP('642.1'!A90,'642.1'!A90:N355,14,FALSE)</f>
        <v>343798.52254383964</v>
      </c>
    </row>
    <row r="235" spans="1:4" ht="54" thickTop="1" thickBot="1">
      <c r="A235" s="143" t="s">
        <v>1207</v>
      </c>
      <c r="B235" s="144" t="s">
        <v>1854</v>
      </c>
      <c r="C235" s="139" t="s">
        <v>144</v>
      </c>
      <c r="D235" s="185">
        <f>VLOOKUP('642.2'!A90,'642.2'!A90:N356,14,FALSE)</f>
        <v>52497.696569499996</v>
      </c>
    </row>
    <row r="236" spans="1:4" ht="54" thickTop="1" thickBot="1">
      <c r="A236" s="143" t="s">
        <v>1208</v>
      </c>
      <c r="B236" s="144" t="s">
        <v>1855</v>
      </c>
      <c r="C236" s="139" t="s">
        <v>377</v>
      </c>
      <c r="D236" s="185">
        <f>VLOOKUP('650.1'!A95,'650.1'!A95:N358,14,FALSE)</f>
        <v>11680.140454809236</v>
      </c>
    </row>
    <row r="237" spans="1:4" ht="54" thickTop="1" thickBot="1">
      <c r="A237" s="143" t="s">
        <v>1209</v>
      </c>
      <c r="B237" s="144" t="s">
        <v>2233</v>
      </c>
      <c r="C237" s="139" t="s">
        <v>377</v>
      </c>
      <c r="D237" s="185">
        <f>VLOOKUP('650.2'!A93,'650.2'!A93:N359,14,FALSE)</f>
        <v>9628.3995550644449</v>
      </c>
    </row>
    <row r="238" spans="1:4" ht="54" thickTop="1" thickBot="1">
      <c r="A238" s="143" t="s">
        <v>1210</v>
      </c>
      <c r="B238" s="144" t="s">
        <v>1856</v>
      </c>
      <c r="C238" s="139" t="s">
        <v>377</v>
      </c>
      <c r="D238" s="212">
        <f>VLOOKUP('650.3'!A90,'650.3'!A90:N360,14,FALSE)</f>
        <v>0.38602405423898134</v>
      </c>
    </row>
    <row r="239" spans="1:4" ht="54" thickTop="1" thickBot="1">
      <c r="A239" s="143" t="s">
        <v>1211</v>
      </c>
      <c r="B239" s="144" t="s">
        <v>2237</v>
      </c>
      <c r="C239" s="139" t="s">
        <v>377</v>
      </c>
      <c r="D239" s="185">
        <f>VLOOKUP('650.4'!A93,'650.4'!A93:N361,14,FALSE)</f>
        <v>3841.1820361354116</v>
      </c>
    </row>
    <row r="240" spans="1:4" ht="57.75" thickTop="1" thickBot="1">
      <c r="A240" s="143" t="s">
        <v>1212</v>
      </c>
      <c r="B240" s="144" t="s">
        <v>1857</v>
      </c>
      <c r="C240" s="139" t="s">
        <v>233</v>
      </c>
      <c r="D240" s="185">
        <f>VLOOKUP('660.1'!A87,'660.1'!A87:N362,14,FALSE)</f>
        <v>316258.12302461406</v>
      </c>
    </row>
    <row r="241" spans="1:4" ht="76.5" thickTop="1" thickBot="1">
      <c r="A241" s="143" t="s">
        <v>1213</v>
      </c>
      <c r="B241" s="144" t="s">
        <v>1964</v>
      </c>
      <c r="C241" s="139" t="s">
        <v>144</v>
      </c>
      <c r="D241" s="185">
        <f>VLOOKUP('660.2'!A87,'660.2'!A87:N363,14,FALSE)</f>
        <v>366750.45209574339</v>
      </c>
    </row>
    <row r="242" spans="1:4" ht="54" thickTop="1" thickBot="1">
      <c r="A242" s="143" t="s">
        <v>1761</v>
      </c>
      <c r="B242" s="144" t="s">
        <v>1858</v>
      </c>
      <c r="C242" s="139" t="s">
        <v>144</v>
      </c>
      <c r="D242" s="185">
        <f>VLOOKUP('661.1'!A87,'661.1'!A87:N364,14,FALSE)</f>
        <v>394209.99794828228</v>
      </c>
    </row>
    <row r="243" spans="1:4" ht="54" thickTop="1" thickBot="1">
      <c r="A243" s="143" t="s">
        <v>1214</v>
      </c>
      <c r="B243" s="144" t="s">
        <v>1859</v>
      </c>
      <c r="C243" s="139" t="s">
        <v>144</v>
      </c>
      <c r="D243" s="185">
        <f>VLOOKUP('662.1'!A87,'662.1'!A87:N365,14,FALSE)</f>
        <v>326470.23352034285</v>
      </c>
    </row>
    <row r="244" spans="1:4" ht="54" thickTop="1" thickBot="1">
      <c r="A244" s="143" t="s">
        <v>1215</v>
      </c>
      <c r="B244" s="144" t="s">
        <v>1860</v>
      </c>
      <c r="C244" s="139" t="s">
        <v>144</v>
      </c>
      <c r="D244" s="185">
        <f>VLOOKUP('662.2'!A87,'662.2'!A87:N366,14,FALSE)</f>
        <v>331978.09990926215</v>
      </c>
    </row>
    <row r="245" spans="1:4" ht="54" thickTop="1" thickBot="1">
      <c r="A245" s="143" t="s">
        <v>1762</v>
      </c>
      <c r="B245" s="144" t="s">
        <v>1861</v>
      </c>
      <c r="C245" s="139" t="s">
        <v>144</v>
      </c>
      <c r="D245" s="185">
        <f>VLOOKUP('663.1'!A87,'663.1'!A87:N367,14,FALSE)</f>
        <v>15628.747690494376</v>
      </c>
    </row>
    <row r="246" spans="1:4" ht="54" thickTop="1" thickBot="1">
      <c r="A246" s="143" t="s">
        <v>1216</v>
      </c>
      <c r="B246" s="144" t="s">
        <v>1862</v>
      </c>
      <c r="C246" s="139" t="s">
        <v>388</v>
      </c>
      <c r="D246" s="185">
        <f>VLOOKUP('670.1'!A87,'670.1'!A87:N368,14,FALSE)</f>
        <v>212624.1892661757</v>
      </c>
    </row>
    <row r="247" spans="1:4" ht="54" thickTop="1" thickBot="1">
      <c r="A247" s="143" t="s">
        <v>1217</v>
      </c>
      <c r="B247" s="144" t="s">
        <v>1863</v>
      </c>
      <c r="C247" s="139" t="s">
        <v>388</v>
      </c>
      <c r="D247" s="185">
        <f>VLOOKUP('670.2'!A87,'670.2'!A87:N369,14,FALSE)</f>
        <v>245222.45446964289</v>
      </c>
    </row>
    <row r="248" spans="1:4" ht="54" thickTop="1" thickBot="1">
      <c r="A248" s="143" t="s">
        <v>1764</v>
      </c>
      <c r="B248" s="144" t="s">
        <v>1864</v>
      </c>
      <c r="C248" s="139" t="s">
        <v>388</v>
      </c>
      <c r="D248" s="185">
        <f>VLOOKUP('670.3'!A87,'670.3'!A87:N370,14,FALSE)</f>
        <v>228405.67411560545</v>
      </c>
    </row>
    <row r="249" spans="1:4" ht="54" thickTop="1" thickBot="1">
      <c r="A249" s="143" t="s">
        <v>1765</v>
      </c>
      <c r="B249" s="144" t="s">
        <v>1865</v>
      </c>
      <c r="C249" s="139" t="s">
        <v>388</v>
      </c>
      <c r="D249" s="185">
        <f>VLOOKUP('670.4'!A87,'670.4'!A87:N371,14,FALSE)</f>
        <v>265418.81426617573</v>
      </c>
    </row>
    <row r="250" spans="1:4" ht="54" thickTop="1" thickBot="1">
      <c r="A250" s="143" t="s">
        <v>1766</v>
      </c>
      <c r="B250" s="144" t="s">
        <v>1866</v>
      </c>
      <c r="C250" s="139" t="s">
        <v>388</v>
      </c>
      <c r="D250" s="185">
        <f>VLOOKUP('670.5'!A89,'670.5'!A89:N372,14,FALSE)</f>
        <v>282146.48181304534</v>
      </c>
    </row>
    <row r="251" spans="1:4" ht="54" thickTop="1" thickBot="1">
      <c r="A251" s="143" t="s">
        <v>1218</v>
      </c>
      <c r="B251" s="144" t="s">
        <v>1867</v>
      </c>
      <c r="C251" s="139" t="s">
        <v>388</v>
      </c>
      <c r="D251" s="185">
        <f>VLOOKUP('671.1'!A89,'671.1'!A89:N373,14,FALSE)</f>
        <v>538586.79810158256</v>
      </c>
    </row>
    <row r="252" spans="1:4" ht="54" thickTop="1" thickBot="1">
      <c r="A252" s="143" t="s">
        <v>1219</v>
      </c>
      <c r="B252" s="144" t="s">
        <v>1868</v>
      </c>
      <c r="C252" s="139" t="s">
        <v>144</v>
      </c>
      <c r="D252" s="185">
        <f>VLOOKUP('671.2'!A89,'671.2'!A89:N374,14,FALSE)</f>
        <v>45202.683309333333</v>
      </c>
    </row>
    <row r="253" spans="1:4" ht="54" thickTop="1" thickBot="1">
      <c r="A253" s="143" t="s">
        <v>1767</v>
      </c>
      <c r="B253" s="144" t="s">
        <v>1869</v>
      </c>
      <c r="C253" s="139" t="s">
        <v>388</v>
      </c>
      <c r="D253" s="185">
        <f>VLOOKUP('671.3'!A87,'671.3'!A87:N375,14,FALSE)</f>
        <v>568343.63154512271</v>
      </c>
    </row>
    <row r="254" spans="1:4" ht="54" thickTop="1" thickBot="1">
      <c r="A254" s="143" t="s">
        <v>1768</v>
      </c>
      <c r="B254" s="144" t="s">
        <v>1870</v>
      </c>
      <c r="C254" s="139" t="s">
        <v>144</v>
      </c>
      <c r="D254" s="185">
        <f>VLOOKUP('671.4'!A87,'671.4'!A87:N376,14,FALSE)</f>
        <v>47506.236708814919</v>
      </c>
    </row>
    <row r="255" spans="1:4" ht="54" thickTop="1" thickBot="1">
      <c r="A255" s="143" t="s">
        <v>1220</v>
      </c>
      <c r="B255" s="144" t="s">
        <v>1871</v>
      </c>
      <c r="C255" s="139" t="s">
        <v>144</v>
      </c>
      <c r="D255" s="185">
        <f>VLOOKUP('672.1'!A87,'672.1'!A87:N377,14,FALSE)</f>
        <v>39757.043818135557</v>
      </c>
    </row>
    <row r="256" spans="1:4" ht="54" thickTop="1" thickBot="1">
      <c r="A256" s="143" t="s">
        <v>1769</v>
      </c>
      <c r="B256" s="144" t="s">
        <v>1872</v>
      </c>
      <c r="C256" s="139" t="s">
        <v>144</v>
      </c>
      <c r="D256" s="185">
        <f>VLOOKUP('672.2'!A87,'672.2'!A87:N378,14,FALSE)</f>
        <v>49999.678759333336</v>
      </c>
    </row>
    <row r="257" spans="1:4" ht="54" thickTop="1" thickBot="1">
      <c r="A257" s="143" t="s">
        <v>1770</v>
      </c>
      <c r="B257" s="144" t="s">
        <v>1873</v>
      </c>
      <c r="C257" s="139" t="s">
        <v>144</v>
      </c>
      <c r="D257" s="185">
        <f>VLOOKUP('672.3'!A87,'672.3'!A87:N379,14,FALSE)</f>
        <v>41005.581138323541</v>
      </c>
    </row>
    <row r="258" spans="1:4" ht="54" thickTop="1" thickBot="1">
      <c r="A258" s="143" t="s">
        <v>1771</v>
      </c>
      <c r="B258" s="144" t="s">
        <v>1874</v>
      </c>
      <c r="C258" s="139" t="s">
        <v>144</v>
      </c>
      <c r="D258" s="185">
        <f>VLOOKUP('672.4'!A87,'672.3'!A87:N380,14,FALSE)</f>
        <v>41005.581138323541</v>
      </c>
    </row>
    <row r="259" spans="1:4" ht="54" thickTop="1" thickBot="1">
      <c r="A259" s="143" t="s">
        <v>1816</v>
      </c>
      <c r="B259" s="144" t="s">
        <v>1875</v>
      </c>
      <c r="C259" s="139" t="s">
        <v>233</v>
      </c>
      <c r="D259" s="185">
        <f>VLOOKUP('673.1.1'!A87,'673.1.1'!A87:N381,14,FALSE)</f>
        <v>7335.7177372916667</v>
      </c>
    </row>
    <row r="260" spans="1:4" ht="54" thickTop="1" thickBot="1">
      <c r="A260" s="143" t="s">
        <v>1817</v>
      </c>
      <c r="B260" s="144" t="s">
        <v>2152</v>
      </c>
      <c r="C260" s="139" t="s">
        <v>233</v>
      </c>
      <c r="D260" s="185">
        <f>VLOOKUP('673.1.2'!A87,'673.1.2'!A87:N382,14,FALSE)</f>
        <v>8117.9277372916677</v>
      </c>
    </row>
    <row r="261" spans="1:4" ht="54" thickTop="1" thickBot="1">
      <c r="A261" s="143" t="s">
        <v>1221</v>
      </c>
      <c r="B261" s="144" t="s">
        <v>1876</v>
      </c>
      <c r="C261" s="139" t="s">
        <v>388</v>
      </c>
      <c r="D261" s="185">
        <f>VLOOKUP('673.2'!A87,'673.2'!A87:N383,14,FALSE)</f>
        <v>73470.446083666669</v>
      </c>
    </row>
    <row r="262" spans="1:4" ht="54" thickTop="1" thickBot="1">
      <c r="A262" s="143" t="s">
        <v>1222</v>
      </c>
      <c r="B262" s="144" t="s">
        <v>1877</v>
      </c>
      <c r="C262" s="139" t="s">
        <v>388</v>
      </c>
      <c r="D262" s="185">
        <f>VLOOKUP('673.3'!A89,'673.3'!A89:N384,14,FALSE)</f>
        <v>74036.338925498931</v>
      </c>
    </row>
    <row r="263" spans="1:4" ht="54" thickTop="1" thickBot="1">
      <c r="A263" s="143" t="s">
        <v>1223</v>
      </c>
      <c r="B263" s="144" t="s">
        <v>2102</v>
      </c>
      <c r="C263" s="139" t="s">
        <v>144</v>
      </c>
      <c r="D263" s="185">
        <f>VLOOKUP('674.1'!A89,'674.1'!A89:N385,14,FALSE)</f>
        <v>98904.332917399777</v>
      </c>
    </row>
    <row r="264" spans="1:4" ht="54" thickTop="1" thickBot="1">
      <c r="A264" s="143" t="s">
        <v>1224</v>
      </c>
      <c r="B264" s="144" t="s">
        <v>1878</v>
      </c>
      <c r="C264" s="139" t="s">
        <v>144</v>
      </c>
      <c r="D264" s="185">
        <f>VLOOKUP('674.2'!A89,'674.2'!A89:N386,14,FALSE)</f>
        <v>187455.38503614979</v>
      </c>
    </row>
    <row r="265" spans="1:4" ht="54" thickTop="1" thickBot="1">
      <c r="A265" s="143" t="s">
        <v>1225</v>
      </c>
      <c r="B265" s="144" t="s">
        <v>1879</v>
      </c>
      <c r="C265" s="139" t="s">
        <v>233</v>
      </c>
      <c r="D265" s="185">
        <f>VLOOKUP('680.1'!A87,'680.1'!A87:N387,14,FALSE)</f>
        <v>161792.23839788098</v>
      </c>
    </row>
    <row r="266" spans="1:4" ht="54" thickTop="1" thickBot="1">
      <c r="A266" s="143" t="s">
        <v>1226</v>
      </c>
      <c r="B266" s="144" t="s">
        <v>1880</v>
      </c>
      <c r="C266" s="139" t="s">
        <v>144</v>
      </c>
      <c r="D266" s="185">
        <f>VLOOKUP('680.2'!A87,'680.2'!A87:N388,14,FALSE)</f>
        <v>8320.5199423673475</v>
      </c>
    </row>
    <row r="267" spans="1:4" ht="54" thickTop="1" thickBot="1">
      <c r="A267" s="143" t="s">
        <v>1227</v>
      </c>
      <c r="B267" s="144" t="s">
        <v>1881</v>
      </c>
      <c r="C267" s="139" t="s">
        <v>388</v>
      </c>
      <c r="D267" s="185">
        <f>VLOOKUP('680.3'!A89,'680.3'!A89:N389,14,FALSE)</f>
        <v>44742.847192376204</v>
      </c>
    </row>
    <row r="268" spans="1:4" ht="54" thickTop="1" thickBot="1">
      <c r="A268" s="143" t="s">
        <v>1228</v>
      </c>
      <c r="B268" s="144" t="s">
        <v>1882</v>
      </c>
      <c r="C268" s="139" t="s">
        <v>388</v>
      </c>
      <c r="D268" s="185">
        <f>VLOOKUP('681.1'!A89,'681.1'!A89:N390,14,FALSE)</f>
        <v>148119.20622224206</v>
      </c>
    </row>
    <row r="269" spans="1:4" ht="54" thickTop="1" thickBot="1">
      <c r="A269" s="143" t="s">
        <v>1776</v>
      </c>
      <c r="B269" s="144" t="s">
        <v>1883</v>
      </c>
      <c r="C269" s="139" t="s">
        <v>388</v>
      </c>
      <c r="D269" s="185">
        <f>VLOOKUP('681.2'!A89,'681.2'!A89:N391,14,FALSE)</f>
        <v>180717.47142570929</v>
      </c>
    </row>
    <row r="270" spans="1:4" ht="54" thickTop="1" thickBot="1">
      <c r="A270" s="143" t="s">
        <v>1777</v>
      </c>
      <c r="B270" s="144" t="s">
        <v>1884</v>
      </c>
      <c r="C270" s="139" t="s">
        <v>388</v>
      </c>
      <c r="D270" s="185">
        <f>VLOOKUP('681.3'!A89,'681.3'!A89:N392,14,FALSE)</f>
        <v>163900.69107167181</v>
      </c>
    </row>
    <row r="271" spans="1:4" ht="54" thickTop="1" thickBot="1">
      <c r="A271" s="143" t="s">
        <v>1778</v>
      </c>
      <c r="B271" s="144" t="s">
        <v>1885</v>
      </c>
      <c r="C271" s="139" t="s">
        <v>388</v>
      </c>
      <c r="D271" s="185">
        <f>VLOOKUP('681.4'!A89,'681.4'!A89:N393,14,FALSE)</f>
        <v>200913.83122224206</v>
      </c>
    </row>
    <row r="272" spans="1:4" ht="54" thickTop="1" thickBot="1">
      <c r="A272" s="143" t="s">
        <v>1229</v>
      </c>
      <c r="B272" s="144" t="s">
        <v>1886</v>
      </c>
      <c r="C272" s="139" t="s">
        <v>388</v>
      </c>
      <c r="D272" s="185">
        <f>VLOOKUP('682.1'!A89,'682.1'!A89:N394,14,FALSE)</f>
        <v>211963.48571570436</v>
      </c>
    </row>
    <row r="273" spans="1:4" ht="54" thickTop="1" thickBot="1">
      <c r="A273" s="143" t="s">
        <v>1779</v>
      </c>
      <c r="B273" s="144" t="s">
        <v>1887</v>
      </c>
      <c r="C273" s="139" t="s">
        <v>388</v>
      </c>
      <c r="D273" s="185">
        <f>VLOOKUP('682.2'!A89,'682.2'!A89:N395,14,FALSE)</f>
        <v>211963.48571570436</v>
      </c>
    </row>
    <row r="274" spans="1:4" ht="54" thickTop="1" thickBot="1">
      <c r="A274" s="143" t="s">
        <v>1781</v>
      </c>
      <c r="B274" s="144" t="s">
        <v>1888</v>
      </c>
      <c r="C274" s="139" t="s">
        <v>388</v>
      </c>
      <c r="D274" s="185">
        <f>VLOOKUP('682.3'!A89,'682.3'!A89:N396,14,FALSE)</f>
        <v>211963.48571570436</v>
      </c>
    </row>
    <row r="275" spans="1:4" ht="54" thickTop="1" thickBot="1">
      <c r="A275" s="143" t="s">
        <v>1783</v>
      </c>
      <c r="B275" s="144" t="s">
        <v>2103</v>
      </c>
      <c r="C275" s="139" t="s">
        <v>388</v>
      </c>
      <c r="D275" s="185">
        <f>VLOOKUP('682.4'!A89,'682.4'!A89:N397,14,FALSE)</f>
        <v>211963.48571570436</v>
      </c>
    </row>
    <row r="276" spans="1:4" ht="54" thickTop="1" thickBot="1">
      <c r="A276" s="143" t="s">
        <v>1785</v>
      </c>
      <c r="B276" s="144" t="s">
        <v>1889</v>
      </c>
      <c r="C276" s="139" t="s">
        <v>233</v>
      </c>
      <c r="D276" s="185">
        <f>VLOOKUP('683.1'!A89,'683.1'!A89:N398,14,FALSE)</f>
        <v>7774.2990706521896</v>
      </c>
    </row>
    <row r="277" spans="1:4" ht="54" thickTop="1" thickBot="1">
      <c r="A277" s="143" t="s">
        <v>1787</v>
      </c>
      <c r="B277" s="144" t="s">
        <v>1890</v>
      </c>
      <c r="C277" s="139" t="s">
        <v>233</v>
      </c>
      <c r="D277" s="185">
        <f>VLOOKUP('683.2'!A89,'683.2'!A89:N399,14,FALSE)</f>
        <v>15414.519460354057</v>
      </c>
    </row>
    <row r="278" spans="1:4" ht="54" thickTop="1" thickBot="1">
      <c r="A278" s="143" t="s">
        <v>1789</v>
      </c>
      <c r="B278" s="144" t="s">
        <v>1891</v>
      </c>
      <c r="C278" s="139" t="s">
        <v>233</v>
      </c>
      <c r="D278" s="185">
        <f>VLOOKUP('683.3'!A89,'683.3'!A89:N400,14,FALSE)</f>
        <v>7774.2990706521896</v>
      </c>
    </row>
    <row r="279" spans="1:4" ht="54" thickTop="1" thickBot="1">
      <c r="A279" s="143" t="s">
        <v>1790</v>
      </c>
      <c r="B279" s="144" t="s">
        <v>1892</v>
      </c>
      <c r="C279" s="139" t="s">
        <v>233</v>
      </c>
      <c r="D279" s="185">
        <f>VLOOKUP('683.4'!A89,'683.4'!A89:N401,14,FALSE)</f>
        <v>15414.519460354057</v>
      </c>
    </row>
    <row r="280" spans="1:4" ht="54" thickTop="1" thickBot="1">
      <c r="A280" s="143" t="s">
        <v>1791</v>
      </c>
      <c r="B280" s="144" t="s">
        <v>1893</v>
      </c>
      <c r="C280" s="139" t="s">
        <v>233</v>
      </c>
      <c r="D280" s="185">
        <f>VLOOKUP('683.5'!A87,'683.5'!A87:N402,14,FALSE)</f>
        <v>55426.364331188881</v>
      </c>
    </row>
    <row r="281" spans="1:4" ht="54" thickTop="1" thickBot="1">
      <c r="A281" s="143" t="s">
        <v>2153</v>
      </c>
      <c r="B281" s="144" t="s">
        <v>1894</v>
      </c>
      <c r="C281" s="139" t="s">
        <v>233</v>
      </c>
      <c r="D281" s="185">
        <f>VLOOKUP('690.1.1'!A89,'690.1.1'!A89:N403,14,FALSE)</f>
        <v>8476.5656894562762</v>
      </c>
    </row>
    <row r="282" spans="1:4" ht="54" thickTop="1" thickBot="1">
      <c r="A282" s="143" t="s">
        <v>1794</v>
      </c>
      <c r="B282" s="144" t="s">
        <v>1895</v>
      </c>
      <c r="C282" s="139" t="s">
        <v>233</v>
      </c>
      <c r="D282" s="185">
        <f>VLOOKUP('690.1.2'!A89,'690.1.2'!A89:N404,14,FALSE)</f>
        <v>22049.357099398887</v>
      </c>
    </row>
    <row r="283" spans="1:4" ht="54" thickTop="1" thickBot="1">
      <c r="A283" s="143" t="s">
        <v>1230</v>
      </c>
      <c r="B283" s="144" t="s">
        <v>1896</v>
      </c>
      <c r="C283" s="139" t="s">
        <v>144</v>
      </c>
      <c r="D283" s="185">
        <f>VLOOKUP('700.1'!A89,'700.1'!A89:N405,14,FALSE)</f>
        <v>1837.0730483173611</v>
      </c>
    </row>
    <row r="284" spans="1:4" ht="54" thickTop="1" thickBot="1">
      <c r="A284" s="143" t="s">
        <v>1231</v>
      </c>
      <c r="B284" s="144" t="s">
        <v>1897</v>
      </c>
      <c r="C284" s="139" t="s">
        <v>144</v>
      </c>
      <c r="D284" s="185">
        <f>VLOOKUP('700.2'!A89,'700.2'!A89:N406,14,FALSE)</f>
        <v>1443.3640428887152</v>
      </c>
    </row>
    <row r="285" spans="1:4" ht="54" thickTop="1" thickBot="1">
      <c r="A285" s="143" t="s">
        <v>1232</v>
      </c>
      <c r="B285" s="144" t="s">
        <v>1898</v>
      </c>
      <c r="C285" s="139" t="s">
        <v>233</v>
      </c>
      <c r="D285" s="185">
        <f>VLOOKUP('700.3'!A89,'700.3'!A89:N407,14,FALSE)</f>
        <v>34500.546262074531</v>
      </c>
    </row>
    <row r="286" spans="1:4" ht="54" thickTop="1" thickBot="1">
      <c r="A286" s="143" t="s">
        <v>1233</v>
      </c>
      <c r="B286" s="144" t="s">
        <v>1899</v>
      </c>
      <c r="C286" s="139" t="s">
        <v>233</v>
      </c>
      <c r="D286" s="185">
        <f>VLOOKUP('700.4'!A89,'700.4'!A89:N408,14,FALSE)</f>
        <v>41822.294326944451</v>
      </c>
    </row>
    <row r="287" spans="1:4" ht="54" thickTop="1" thickBot="1">
      <c r="A287" s="143" t="s">
        <v>1234</v>
      </c>
      <c r="B287" s="144" t="s">
        <v>1900</v>
      </c>
      <c r="C287" s="139" t="s">
        <v>1929</v>
      </c>
      <c r="D287" s="185">
        <f>VLOOKUP('701.1'!A89,'701.1'!A89:N409,14,FALSE)</f>
        <v>7253.089931923334</v>
      </c>
    </row>
    <row r="288" spans="1:4" ht="54" thickTop="1" thickBot="1">
      <c r="A288" s="143" t="s">
        <v>1797</v>
      </c>
      <c r="B288" s="144" t="s">
        <v>1901</v>
      </c>
      <c r="C288" s="139" t="s">
        <v>1929</v>
      </c>
      <c r="D288" s="185">
        <f>VLOOKUP('710.1'!A89,'710.1'!A89:N410,14,FALSE)</f>
        <v>463511.56232694443</v>
      </c>
    </row>
    <row r="289" spans="1:4" ht="54" thickTop="1" thickBot="1">
      <c r="A289" s="143" t="s">
        <v>1235</v>
      </c>
      <c r="B289" s="144" t="s">
        <v>1902</v>
      </c>
      <c r="C289" s="139" t="s">
        <v>233</v>
      </c>
      <c r="D289" s="185">
        <f>VLOOKUP('710.2'!A89,'710.2'!A89:N411,14,FALSE)</f>
        <v>418596.56232694443</v>
      </c>
    </row>
    <row r="290" spans="1:4" ht="54" thickTop="1" thickBot="1">
      <c r="A290" s="143" t="s">
        <v>1236</v>
      </c>
      <c r="B290" s="144" t="s">
        <v>1903</v>
      </c>
      <c r="C290" s="139" t="s">
        <v>1929</v>
      </c>
      <c r="D290" s="185">
        <f>VLOOKUP('720.1'!A89,'720.1'!A89:N412,14,FALSE)</f>
        <v>145056.17904405226</v>
      </c>
    </row>
    <row r="291" spans="1:4" ht="54" thickTop="1" thickBot="1">
      <c r="A291" s="143" t="s">
        <v>1237</v>
      </c>
      <c r="B291" s="144" t="s">
        <v>1904</v>
      </c>
      <c r="C291" s="139" t="s">
        <v>144</v>
      </c>
      <c r="D291" s="185">
        <f>VLOOKUP('730.1'!A89,'730.1'!A89:N413,14,FALSE)</f>
        <v>143290.78067906303</v>
      </c>
    </row>
    <row r="292" spans="1:4" ht="54" thickTop="1" thickBot="1">
      <c r="A292" s="143" t="s">
        <v>1238</v>
      </c>
      <c r="B292" s="144" t="s">
        <v>1905</v>
      </c>
      <c r="C292" s="139" t="s">
        <v>1929</v>
      </c>
      <c r="D292" s="185">
        <f>VLOOKUP('730.2'!A89,'730.2'!A89:N414,14,FALSE)</f>
        <v>73597.114397444442</v>
      </c>
    </row>
    <row r="293" spans="1:4" ht="54" thickTop="1" thickBot="1">
      <c r="A293" s="143" t="s">
        <v>1239</v>
      </c>
      <c r="B293" s="144" t="s">
        <v>1906</v>
      </c>
      <c r="C293" s="139" t="s">
        <v>1929</v>
      </c>
      <c r="D293" s="185">
        <f>VLOOKUP('730.3'!A89,'730.3'!A89:N415,14,FALSE)</f>
        <v>63594.428687011503</v>
      </c>
    </row>
    <row r="294" spans="1:4" ht="54" thickTop="1" thickBot="1">
      <c r="A294" s="143" t="s">
        <v>1798</v>
      </c>
      <c r="B294" s="144" t="s">
        <v>1907</v>
      </c>
      <c r="C294" s="139" t="s">
        <v>1929</v>
      </c>
      <c r="D294" s="185">
        <f>VLOOKUP('730.4'!A89,'730.4'!A89:N416,14,FALSE)</f>
        <v>31766.900343468329</v>
      </c>
    </row>
    <row r="295" spans="1:4" ht="54" thickTop="1" thickBot="1">
      <c r="A295" s="143" t="s">
        <v>1240</v>
      </c>
      <c r="B295" s="144" t="s">
        <v>1908</v>
      </c>
      <c r="C295" s="139" t="s">
        <v>144</v>
      </c>
      <c r="D295" s="185">
        <f>VLOOKUP('731.1'!A89,'731.1'!A89:N417,14,FALSE)</f>
        <v>146238.73273429935</v>
      </c>
    </row>
    <row r="296" spans="1:4" ht="54" thickTop="1" thickBot="1">
      <c r="A296" s="143" t="s">
        <v>1241</v>
      </c>
      <c r="B296" s="144" t="s">
        <v>1909</v>
      </c>
      <c r="C296" s="139" t="s">
        <v>2101</v>
      </c>
      <c r="D296" s="185">
        <f>VLOOKUP('740.1'!A89,'740.1'!A89:N418,14,FALSE)</f>
        <v>9996.762641345229</v>
      </c>
    </row>
    <row r="297" spans="1:4" ht="54" thickTop="1" thickBot="1">
      <c r="A297" s="143" t="s">
        <v>1801</v>
      </c>
      <c r="B297" s="144" t="s">
        <v>1910</v>
      </c>
      <c r="C297" s="139" t="s">
        <v>1929</v>
      </c>
      <c r="D297" s="185">
        <f>VLOOKUP('741.1'!A89,'741.1'!A89:N419,14,FALSE)</f>
        <v>46123.123247969444</v>
      </c>
    </row>
    <row r="298" spans="1:4" ht="54" thickTop="1" thickBot="1">
      <c r="A298" s="143" t="s">
        <v>1242</v>
      </c>
      <c r="B298" s="144" t="s">
        <v>1911</v>
      </c>
      <c r="C298" s="139" t="s">
        <v>144</v>
      </c>
      <c r="D298" s="185">
        <f>VLOOKUP('800.1'!A89,'800.1'!A89:N420,14,FALSE)</f>
        <v>7535.0912548888882</v>
      </c>
    </row>
    <row r="299" spans="1:4" ht="54" thickTop="1" thickBot="1">
      <c r="A299" s="143" t="s">
        <v>1243</v>
      </c>
      <c r="B299" s="144" t="s">
        <v>1912</v>
      </c>
      <c r="C299" s="139" t="s">
        <v>144</v>
      </c>
      <c r="D299" s="185">
        <f>VLOOKUP('800.2'!A89,'800.2'!A89:N421,14,FALSE)</f>
        <v>12995.091254888888</v>
      </c>
    </row>
    <row r="300" spans="1:4" ht="54" thickTop="1" thickBot="1">
      <c r="A300" s="143" t="s">
        <v>1244</v>
      </c>
      <c r="B300" s="144" t="s">
        <v>1913</v>
      </c>
      <c r="C300" s="139" t="s">
        <v>144</v>
      </c>
      <c r="D300" s="185">
        <f>VLOOKUP('800.3'!A89,'800.3'!A89:N422,14,FALSE)</f>
        <v>45477.765019555562</v>
      </c>
    </row>
    <row r="301" spans="1:4" ht="54" thickTop="1" thickBot="1">
      <c r="A301" s="143" t="s">
        <v>1245</v>
      </c>
      <c r="B301" s="144" t="s">
        <v>1914</v>
      </c>
      <c r="C301" s="139" t="s">
        <v>144</v>
      </c>
      <c r="D301" s="185">
        <f>VLOOKUP('800.4'!A89,'800.4'!A89:N423,14,FALSE)</f>
        <v>50677.765019555562</v>
      </c>
    </row>
    <row r="302" spans="1:4" ht="54" thickTop="1" thickBot="1">
      <c r="A302" s="143" t="s">
        <v>1802</v>
      </c>
      <c r="B302" s="144" t="s">
        <v>1915</v>
      </c>
      <c r="C302" s="139" t="s">
        <v>1929</v>
      </c>
      <c r="D302" s="185">
        <f>VLOOKUP('802.1'!A89,'802.1'!A89:N424,14,FALSE)</f>
        <v>319290.74004012963</v>
      </c>
    </row>
    <row r="303" spans="1:4" ht="54" thickTop="1" thickBot="1">
      <c r="A303" s="143" t="s">
        <v>1803</v>
      </c>
      <c r="B303" s="144" t="s">
        <v>1965</v>
      </c>
      <c r="C303" s="139" t="s">
        <v>1929</v>
      </c>
      <c r="D303" s="185">
        <f>VLOOKUP('802.2'!A89,'802.2'!A89:N425,14,FALSE)</f>
        <v>55582.717375328124</v>
      </c>
    </row>
    <row r="304" spans="1:4" ht="54" thickTop="1" thickBot="1">
      <c r="A304" s="143" t="s">
        <v>1804</v>
      </c>
      <c r="B304" s="144" t="s">
        <v>1916</v>
      </c>
      <c r="C304" s="139" t="s">
        <v>1929</v>
      </c>
      <c r="D304" s="185">
        <f>VLOOKUP('802.3'!A89,'802.3'!A89:N426,14,FALSE)</f>
        <v>33897.936003105911</v>
      </c>
    </row>
    <row r="305" spans="1:4" ht="54" thickTop="1" thickBot="1">
      <c r="A305" s="143" t="s">
        <v>1805</v>
      </c>
      <c r="B305" s="144" t="s">
        <v>1917</v>
      </c>
      <c r="C305" s="139" t="s">
        <v>1929</v>
      </c>
      <c r="D305" s="185">
        <f>VLOOKUP('802.4'!A89,'802.4'!A89:N427,14,FALSE)</f>
        <v>28230.322689911463</v>
      </c>
    </row>
    <row r="306" spans="1:4" ht="54" thickTop="1" thickBot="1">
      <c r="A306" s="143" t="s">
        <v>1806</v>
      </c>
      <c r="B306" s="144" t="s">
        <v>1918</v>
      </c>
      <c r="C306" s="139" t="s">
        <v>1929</v>
      </c>
      <c r="D306" s="185">
        <f>VLOOKUP('802.5'!A89,'802.5'!A89:N428,14,FALSE)</f>
        <v>184043.30734676623</v>
      </c>
    </row>
    <row r="307" spans="1:4" ht="54" thickTop="1" thickBot="1">
      <c r="A307" s="143" t="s">
        <v>1807</v>
      </c>
      <c r="B307" s="144" t="s">
        <v>1919</v>
      </c>
      <c r="C307" s="139" t="s">
        <v>1929</v>
      </c>
      <c r="D307" s="185">
        <f>VLOOKUP('802.6'!A89,'802.6'!A89:N429,14,FALSE)</f>
        <v>180349.88737854402</v>
      </c>
    </row>
    <row r="308" spans="1:4" ht="54" thickTop="1" thickBot="1">
      <c r="A308" s="143" t="s">
        <v>1808</v>
      </c>
      <c r="B308" s="144" t="s">
        <v>1920</v>
      </c>
      <c r="C308" s="139" t="s">
        <v>1929</v>
      </c>
      <c r="D308" s="185">
        <f>VLOOKUP('802.7'!A89,'802.7'!A89:N430,14,FALSE)</f>
        <v>116676.49847146569</v>
      </c>
    </row>
    <row r="309" spans="1:4" ht="54" thickTop="1" thickBot="1">
      <c r="A309" s="143" t="s">
        <v>1809</v>
      </c>
      <c r="B309" s="144" t="s">
        <v>1921</v>
      </c>
      <c r="C309" s="139" t="s">
        <v>1929</v>
      </c>
      <c r="D309" s="185">
        <f>VLOOKUP('802.8'!A89,'802.8'!A89:N431,14,FALSE)</f>
        <v>99689.178957144759</v>
      </c>
    </row>
    <row r="310" spans="1:4" ht="54" thickTop="1" thickBot="1">
      <c r="A310" s="143" t="s">
        <v>1246</v>
      </c>
      <c r="B310" s="144" t="s">
        <v>1922</v>
      </c>
      <c r="C310" s="139" t="s">
        <v>233</v>
      </c>
      <c r="D310" s="185">
        <f>VLOOKUP('810.1'!A89,'810.1'!A89:N432,14,FALSE)</f>
        <v>11113.764328662279</v>
      </c>
    </row>
    <row r="311" spans="1:4" ht="54" thickTop="1" thickBot="1">
      <c r="A311" s="143" t="s">
        <v>1247</v>
      </c>
      <c r="B311" s="144" t="s">
        <v>1923</v>
      </c>
      <c r="C311" s="139" t="s">
        <v>233</v>
      </c>
      <c r="D311" s="185">
        <f>VLOOKUP('810.2'!A89,'810.2'!A89:N433,14,FALSE)</f>
        <v>7416.4757868006927</v>
      </c>
    </row>
    <row r="312" spans="1:4" ht="54" thickTop="1" thickBot="1">
      <c r="A312" s="143" t="s">
        <v>1248</v>
      </c>
      <c r="B312" s="144" t="s">
        <v>1924</v>
      </c>
      <c r="C312" s="139" t="s">
        <v>233</v>
      </c>
      <c r="D312" s="185">
        <f>VLOOKUP('810.3'!A89,'810.3'!A89:N435,14,FALSE)</f>
        <v>4544.5164771220479</v>
      </c>
    </row>
    <row r="313" spans="1:4" ht="57.75" thickTop="1" thickBot="1">
      <c r="A313" s="143" t="s">
        <v>1810</v>
      </c>
      <c r="B313" s="144" t="s">
        <v>2156</v>
      </c>
      <c r="C313" s="139" t="s">
        <v>233</v>
      </c>
      <c r="D313" s="185">
        <f>VLOOKUP('811.1'!A89,'811.1'!A89:N436,14,FALSE)</f>
        <v>26804.72735606135</v>
      </c>
    </row>
    <row r="314" spans="1:4" ht="57.75" thickTop="1" thickBot="1">
      <c r="A314" s="143" t="s">
        <v>1811</v>
      </c>
      <c r="B314" s="144" t="s">
        <v>2157</v>
      </c>
      <c r="C314" s="139" t="s">
        <v>233</v>
      </c>
      <c r="D314" s="185">
        <f>VLOOKUP('811.2'!A89,'811.2'!A89:N437,14,FALSE)</f>
        <v>29280.055144747454</v>
      </c>
    </row>
    <row r="315" spans="1:4" ht="54" thickTop="1" thickBot="1">
      <c r="A315" s="143" t="s">
        <v>1249</v>
      </c>
      <c r="B315" s="144" t="s">
        <v>2159</v>
      </c>
      <c r="C315" s="139" t="s">
        <v>233</v>
      </c>
      <c r="D315" s="185">
        <f>VLOOKUP('812.1'!A89,'812.1'!A89:N438,14,FALSE)</f>
        <v>44861.847372513679</v>
      </c>
    </row>
    <row r="316" spans="1:4" ht="54" thickTop="1" thickBot="1">
      <c r="A316" s="143" t="s">
        <v>1812</v>
      </c>
      <c r="B316" s="144" t="s">
        <v>1925</v>
      </c>
      <c r="C316" s="139" t="s">
        <v>2101</v>
      </c>
      <c r="D316" s="185">
        <f>VLOOKUP('820.1'!A89,'820.1'!A89:N439,14,FALSE)</f>
        <v>45516.497888196434</v>
      </c>
    </row>
    <row r="317" spans="1:4" ht="54" thickTop="1" thickBot="1">
      <c r="A317" s="143" t="s">
        <v>1813</v>
      </c>
      <c r="B317" s="144" t="s">
        <v>1926</v>
      </c>
      <c r="C317" s="139" t="s">
        <v>1068</v>
      </c>
      <c r="D317" s="185">
        <f>VLOOKUP('820.1.2'!A88,'820.1.2'!A88:N440,14,FALSE)</f>
        <v>2863861.7483512256</v>
      </c>
    </row>
    <row r="318" spans="1:4" ht="57.75" thickTop="1" thickBot="1">
      <c r="A318" s="143" t="s">
        <v>1250</v>
      </c>
      <c r="B318" s="144" t="s">
        <v>1927</v>
      </c>
      <c r="C318" s="139" t="s">
        <v>2104</v>
      </c>
      <c r="D318" s="185">
        <f>VLOOKUP('900.1'!A88,'900.1'!A88:N441,14,FALSE)</f>
        <v>1003.0864197530865</v>
      </c>
    </row>
    <row r="319" spans="1:4" ht="57.75" thickTop="1" thickBot="1">
      <c r="A319" s="143" t="s">
        <v>1251</v>
      </c>
      <c r="B319" s="144" t="s">
        <v>2301</v>
      </c>
      <c r="C319" s="139" t="s">
        <v>2105</v>
      </c>
      <c r="D319" s="185">
        <f>VLOOKUP('900.2'!A88,'900.2'!A88:N442,14,FALSE)</f>
        <v>1231.060606060606</v>
      </c>
    </row>
    <row r="320" spans="1:4" ht="54" thickTop="1" thickBot="1">
      <c r="A320" s="143" t="s">
        <v>1252</v>
      </c>
      <c r="B320" s="144" t="s">
        <v>1928</v>
      </c>
      <c r="C320" s="139" t="s">
        <v>2105</v>
      </c>
      <c r="D320" s="185">
        <f>VLOOKUP('900.3'!A88,'900.3'!A88:N443,14,FALSE)</f>
        <v>1231.060606060606</v>
      </c>
    </row>
    <row r="321" spans="1:4" ht="53.25" thickTop="1">
      <c r="A321" s="118"/>
      <c r="B321" s="115"/>
      <c r="C321" s="142"/>
      <c r="D321" s="186" t="s">
        <v>2124</v>
      </c>
    </row>
    <row r="322" spans="1:4">
      <c r="A322" s="118"/>
      <c r="B322" s="115"/>
      <c r="C322" s="142"/>
      <c r="D322" s="186"/>
    </row>
    <row r="323" spans="1:4">
      <c r="A323" s="118"/>
      <c r="B323" s="115"/>
      <c r="C323" s="142"/>
      <c r="D323" s="186"/>
    </row>
    <row r="324" spans="1:4">
      <c r="A324" s="118"/>
      <c r="B324" s="115"/>
      <c r="C324" s="142"/>
      <c r="D324" s="186"/>
    </row>
    <row r="325" spans="1:4">
      <c r="A325" s="118"/>
      <c r="B325" s="115"/>
      <c r="C325" s="142"/>
      <c r="D325" s="186"/>
    </row>
    <row r="326" spans="1:4">
      <c r="A326" s="118"/>
      <c r="B326" s="115"/>
      <c r="C326" s="142"/>
      <c r="D326" s="186"/>
    </row>
    <row r="327" spans="1:4">
      <c r="A327" s="118"/>
      <c r="B327" s="115"/>
      <c r="C327" s="142"/>
      <c r="D327" s="186"/>
    </row>
    <row r="328" spans="1:4">
      <c r="A328" s="118"/>
      <c r="B328" s="115"/>
      <c r="C328" s="142"/>
      <c r="D328" s="186"/>
    </row>
    <row r="329" spans="1:4">
      <c r="A329" s="118"/>
      <c r="B329" s="115"/>
      <c r="C329" s="142"/>
      <c r="D329" s="186"/>
    </row>
    <row r="330" spans="1:4">
      <c r="A330" s="118"/>
      <c r="B330" s="115"/>
      <c r="C330" s="142"/>
      <c r="D330" s="186"/>
    </row>
    <row r="331" spans="1:4">
      <c r="A331" s="118"/>
      <c r="B331" s="115"/>
      <c r="C331" s="142"/>
      <c r="D331" s="186"/>
    </row>
    <row r="332" spans="1:4">
      <c r="A332" s="118"/>
      <c r="B332" s="115"/>
      <c r="C332" s="142"/>
      <c r="D332" s="186"/>
    </row>
    <row r="333" spans="1:4">
      <c r="A333" s="118"/>
      <c r="B333" s="115"/>
      <c r="C333" s="142"/>
      <c r="D333" s="186"/>
    </row>
    <row r="334" spans="1:4">
      <c r="A334" s="118"/>
      <c r="B334" s="115"/>
      <c r="C334" s="142"/>
      <c r="D334" s="186"/>
    </row>
  </sheetData>
  <mergeCells count="1">
    <mergeCell ref="A1:D1"/>
  </mergeCells>
  <hyperlinks>
    <hyperlink ref="B3" location="'200.1'!A1" display="DESMONTE Y LIMPIEZA EN BOSQUE"/>
    <hyperlink ref="B4" location="'200.2'!A1" display="DESMONTE Y LIMPIEZA EN ZONAS NO BOSCOSAS"/>
    <hyperlink ref="B5" location="'201.1'!A1" display="DEMOLICIÓN DE EDIFICACIONES"/>
    <hyperlink ref="B6" location="'201.2'!A1" display="DEMOLICIÓN DE ESTRUCTURAS"/>
    <hyperlink ref="B7" location="'201.3'!A1" display="DEMOLICIÓN DE PAVIMENTOS RÍGIDOS, PISOS, ANDENES Y BORDILLOS DE CONCRETO"/>
    <hyperlink ref="B8" location="'201.4'!A1" display="DEMOLICIÓN DE OBSTÁCULOS"/>
    <hyperlink ref="B9" location="'201.5'!A1" display="DEMOLICIÓN DE EDIFICACIONES"/>
    <hyperlink ref="B10" location="'201.6'!A1" display="DEMOLICIÓN DE ESTRUCTURAS"/>
    <hyperlink ref="B11" location="'201.7'!A1" display="DEMOLICIÓN DE ESTRUCTURAS"/>
    <hyperlink ref="B12" location="'201.8'!A1" display="DEMOLICIÓN DE PAVIMENTOS RÍGIDOS"/>
    <hyperlink ref="B13" location="'201.9'!A1" display="DEMOLICIÓN DE PISOS Y ANDENES DE CONCRETO"/>
    <hyperlink ref="B14" location="'201.10'!A1" display="DEMOLICIÓN DE BORDILLOS DE CONCRETO"/>
    <hyperlink ref="B15" location="'201.11'!A1" display="DESMONTAJE Y TRASLADO DE ESTRUCTURAS METÁLICAS"/>
    <hyperlink ref="B16" location="'201.12'!A1" display="REMOCIÓN DE ESPECIES VEGETALES"/>
    <hyperlink ref="A3" location="'200.1'!A1" display="200.1"/>
    <hyperlink ref="A4" location="'200.2'!A1" display="200.2"/>
    <hyperlink ref="A5" location="'201.1'!A1" display="201.1"/>
    <hyperlink ref="A6" location="'201.2'!A1" display="201.2"/>
    <hyperlink ref="A7" location="'201.3'!A1" display="201.3"/>
    <hyperlink ref="A8" location="'201.4'!A1" display="201.4"/>
    <hyperlink ref="A9" location="'201.5'!A1" display="201.5"/>
    <hyperlink ref="A10" location="'201.6'!A1" display="201.6"/>
    <hyperlink ref="A11" location="'201.7'!A1" display="201.7"/>
    <hyperlink ref="A12" location="'201.8'!A1" display="201.8"/>
    <hyperlink ref="A13" location="'201.9'!A1" display="201.9"/>
    <hyperlink ref="A14" location="'201.10'!A1" display="201.10"/>
    <hyperlink ref="A15" location="'201.11'!A1" display="201.11"/>
    <hyperlink ref="A16" location="'201.12'!A1" display="201.12"/>
    <hyperlink ref="A17" location="'201.13'!A1" display="201.13"/>
    <hyperlink ref="B17" location="'201.13'!A1" display="REMOCIÓN DE OBSTÁCULOS (SE DEBERÁ HACER UN ÍTEM DE PAGO PARA CADA TIPO DE OBSTÁCULO)"/>
    <hyperlink ref="A18" location="'201.14'!A1" display="201.14"/>
    <hyperlink ref="B18" location="'201.14'!A1" display="REMOCIÓN DE DUCTOS DE SERVICIOS EXISTENTES"/>
    <hyperlink ref="A19" location="'201.15'!A1" display="201.15"/>
    <hyperlink ref="B19" location="'201.15'!A1" display="REMOCIÓN DE ALCANTARILLAS"/>
    <hyperlink ref="A20" location="'201.16'!A1" display="201.16"/>
    <hyperlink ref="B20" location="'201.16'!A1" display="REMOCIÓN DE CERCAS DE ALAMBRE"/>
    <hyperlink ref="A21" location="'201.17'!A1" display="201.17"/>
    <hyperlink ref="B21" location="'201.17'!A1" display="REMOCIÓN DE OBSTÁCULOS (SE DEBERÁ HACER UN ÍTEM DE PAGO PARA CADA TIPO DE OBSTÁCULO)"/>
    <hyperlink ref="A22" location="'201.18'!A1" display="201.18"/>
    <hyperlink ref="B22" location="'201.18'!A1" display="TRASLADO DE TORRES"/>
    <hyperlink ref="A23" location="'201.19'!A1" display="201.19"/>
    <hyperlink ref="B23" location="'201.19'!A1" display="REMOCIÓN DE RIELES"/>
    <hyperlink ref="A24" location="'201.20'!A1" display="201.20"/>
    <hyperlink ref="B24" location="'201.20'!A1" display="REMOCIÓN DE DEFENSAS METÁLICAS"/>
    <hyperlink ref="A25" location="'201.21'!A1" display="201.21"/>
    <hyperlink ref="B25" location="'201.21'!A1" display="REMOCIÓN DE BARRERAS DE SEGURIDAD"/>
    <hyperlink ref="A26" location="'203.1'!A1" display="G203.1"/>
    <hyperlink ref="B26" location="'203.1'!A1" display="TRANSPLANTE DE ARBOLES TIPO I TRASLADO CORTO"/>
    <hyperlink ref="A27" location="'203.2'!A1" display="203.2"/>
    <hyperlink ref="B27" location="'203.2'!A1" display="TRANSPLANTE DE ARBOLES TIPO I TRASLADO LARGO"/>
    <hyperlink ref="A28" location="'203.3'!A1" display="203.3"/>
    <hyperlink ref="B28" location="'203.3'!A1" display="TRANSPLANTE DE ARBOLES TIPO I TRASLADO ESPECIAL"/>
    <hyperlink ref="A29" location="'203.4'!A1" display="203.4"/>
    <hyperlink ref="B29" location="'203.4'!A1" display="TRANSPLANTE DE ARBOLES TIPO II TRASLADO CORTO"/>
    <hyperlink ref="A30" location="'203.5'!A1" display="203.5"/>
    <hyperlink ref="B30" location="'203.5'!A1" display="TRANSPLANTE DE ARBOLES TIPO II. TRASLADO LARGO"/>
    <hyperlink ref="A31" location="'203.6'!A1" display="203.6"/>
    <hyperlink ref="B31" location="'203.6'!A1" display="TRANSPLANTE DE ARBOLES TIPO II TRASLADO ESPECIAL"/>
    <hyperlink ref="A32" location="'203.7'!A1" display="203.7"/>
    <hyperlink ref="B32" location="'203.7'!A1" display="TRANSPLANTE DE ARBOLES TIPO III TRASLADO CORTO"/>
    <hyperlink ref="A33" location="'203.8'!A1" display="203.8"/>
    <hyperlink ref="B33" location="'203.8'!A1" display="TRANSPLANTE DE ARBOLE TIPO III TRASLADO LARGO"/>
    <hyperlink ref="A34" location="'203.9'!A1" display="203.9"/>
    <hyperlink ref="B34" location="'203.9'!A1" display="TRANSPLANTE  DE ARBOLES TIPO III TRASLADO ESPECIAL"/>
    <hyperlink ref="A35" location="'203.10'!A1" display="203.10"/>
    <hyperlink ref="B35" location="'203.10'!A1" display="TRANSPLANTE DE ARBOLES TIPO IV TRASLADO CORTO"/>
    <hyperlink ref="A36" location="'203.11'!A1" display="G203.11"/>
    <hyperlink ref="B36" location="'203.11'!A1" display="TRANSPLANTE DE ARBOLES TIPO IV TRASLADO LARGO"/>
    <hyperlink ref="A41" location="'210.2.2'!A1" display="210.2.2"/>
    <hyperlink ref="B41" location="'210.2.2'!A1" display="EXCAVACIÓN EN MATERIAL COMÚN DE LA EXPLANACIÓN Y CANALES"/>
    <hyperlink ref="A42" location="'210.2.3'!A1" display="210.2.3"/>
    <hyperlink ref="B42" location="'210.2.3'!A1" display="EXCAVACIÓN EN ROCA DE PRÉSTAMOS"/>
    <hyperlink ref="A43" location="'210.2.4'!A1" display="210.2.4"/>
    <hyperlink ref="B43" location="'210.2.4'!A1" display="EXCAVACIÓN EN MATERIAL COMÚN DE PRÉSTAMOS"/>
    <hyperlink ref="A44" location="'211.1'!A1" display="211.1"/>
    <hyperlink ref="B44" location="'211.1'!A1" display="REMOCIÓN DE DERRUMBES"/>
    <hyperlink ref="A45" location="'220.1'!A1" display="220.1"/>
    <hyperlink ref="B45" location="'220.1'!A1" display="TERRAPLENES"/>
    <hyperlink ref="A46" location="'221.1'!A1" display="221.1"/>
    <hyperlink ref="B46" location="'221.1'!A1" display="PEDRAPLÉN COMPACTO"/>
    <hyperlink ref="A47" location="'221.2'!A1" display="221.2"/>
    <hyperlink ref="B47" location="'221.2'!A1" display="PEDRAPLÉN SUELTO"/>
    <hyperlink ref="A48" location="'223.1'!A1" display="223.1"/>
    <hyperlink ref="B48" location="'223.1'!A1" display="GEOTEXTIL DE REFUERZO TIPO NT-2500 PARA TERRAPLENES REFORZADOS POR  GEOSINTETICOS "/>
    <hyperlink ref="A49" location="'223.2'!A1" display="223.2"/>
    <hyperlink ref="B49" location="'223.2'!A1" display="GEOMALLA DE REFUERZO TIPOS ASPHALT "/>
    <hyperlink ref="A50" location="'223.3.1'!A1" display="223.3.1"/>
    <hyperlink ref="B50" location="'223.3.1'!A1" display="RELLENO SELECCIONADO PARA TERRAPLENES REFORZADOS CON GEOSINTETICOS"/>
    <hyperlink ref="A51" location="'223.3.2'!A1" display="223.3.2"/>
    <hyperlink ref="B51" location="'223.3.2'!A1" display="RELLENO TIPO SUB BASE GRANULAR PARA TERRAPLENES REFORZADOS CON GEOSINTETICOS"/>
    <hyperlink ref="A52" location="'223.3.3'!A1" display="223.3.3"/>
    <hyperlink ref="B52" location="'223.3.3'!A1" display="RELLENO TIPO BASE GRANULAR PARA TERRAPLENES REFORZADOS CON GEOSINTETICOS"/>
    <hyperlink ref="A38" location="'210.1.1'!A1" display="210.1.1"/>
    <hyperlink ref="B38" location="'210.1.1'!A1" display="EXCAVACIÓN SIN CLASIFICAR DE LA EXPLANACIÓN Y CANALES"/>
    <hyperlink ref="A39" location="'210.1.2'!A1" display="210.1.2"/>
    <hyperlink ref="B39" location="'210.1.2'!A1" display="EXCAVACIÓN SIN CLASIFICAR DE PRÉSTAMOS"/>
    <hyperlink ref="A40" location="'210.2.1'!A1" display="210.2.1"/>
    <hyperlink ref="B40" location="'210.2.1'!A1" display="EXCAVACIÓN EN ROCA DE LA EXPLANACIÓN Y CANALES"/>
    <hyperlink ref="A37" location="'203.11'!A1" display="G203.11"/>
    <hyperlink ref="B37" location="'203.12'!A1" display="TRANSPLANTE DE ARBOLES TIPO IV TRASLADO ESPECIAL"/>
    <hyperlink ref="A53" location="'230.1'!A1" display="230.1"/>
    <hyperlink ref="B53" location="'230.1'!A1" display="MEJORAMIENTO DE LA SUBRASANTE INVOLUCRANDO EL SUELO EXISTENTE"/>
    <hyperlink ref="A54" location="'231.1'!A1" display="231.1"/>
    <hyperlink ref="B54" location="'231.1'!A1" display="GEOTEXTIL PARA SEPARACIÓN DE SUELOS DE SUBRASANTE Y CAPAS GRANULARES"/>
    <hyperlink ref="A55" location="'232.1'!A1" display="232.1"/>
    <hyperlink ref="B55" location="'232.1'!A1" display="GEOTEXTIL PARA ESTABILIZACIÓN DE SUELOS DE SUBRASANTE Y CAPAS GRANULARES"/>
    <hyperlink ref="A56" location="'233.1'!A1" display="233.1"/>
    <hyperlink ref="B56" location="'233.1'!A1" display="GEOMALLA PARA ESTABILIZACION DE SUELOS DE SUBRASANTE"/>
    <hyperlink ref="A57" location="'233.10'!A1" display="233.10"/>
    <hyperlink ref="B57" location="'233.10'!A1" display="GEOMALLA PARA REFUERZO DE CAPAS GRANULARES"/>
    <hyperlink ref="A58" location="'234.1'!A1" display="234.1"/>
    <hyperlink ref="B58" location="'234.1'!A1" display="CONFORMACIÓN DE TALUDES EXISTENTES"/>
    <hyperlink ref="A59" location="'235.1'!A1" display="235.1"/>
    <hyperlink ref="B59" location="'235.1'!A1" display="SUBRASANTE ESTABILIZADA CON CEMENTO (INCLUYE EL SUMINISTRO DE CEMENTO)"/>
    <hyperlink ref="B60" location="'235.10'!A1" display="SUBRASANTE ESTABILIZADA CON CEMENTO (NO INCLUYE EL SUMINISTRO DE CEMENTO)"/>
    <hyperlink ref="A60" location="'235.10'!A1" display="235.10"/>
    <hyperlink ref="A61" location="'235.11'!A1" display="235.11"/>
    <hyperlink ref="B61" location="'235.11'!A1" display="CEMENTO PARA ESTABILIZACION DE SUBRASANTE"/>
    <hyperlink ref="A62" location="'236.1'!A1" display="236.1"/>
    <hyperlink ref="B62" location="'236.1'!A1" display="SUBRASANTE ESTABILIZADA CON CAL(INCLUYE SUMINISTRO DE CAL)"/>
    <hyperlink ref="A65" location="'310.1'!A1" display="310.1"/>
    <hyperlink ref="B65" location="'310.1'!A1" display="CONFORMACIÓN DE LA CALZADA EXISTENTE"/>
    <hyperlink ref="A66" location="'311.1'!A1" display="311.1"/>
    <hyperlink ref="B66" location="'311.1'!A1" display="AFIRMADO"/>
    <hyperlink ref="A67" location="'312.1'!A1" display="312.1"/>
    <hyperlink ref="B67" location="'312.1'!A1" display="TRATAMIENTO PALIATIVO DE POLVO APLICADO EN FORMA SÓLIDA EN HOJUELAS"/>
    <hyperlink ref="A68" location="'312.2'!A1" display="312.2"/>
    <hyperlink ref="B68" location="'312.2'!A1" display="TRATAMIENTO PALIATIVO DE POLVO APLICADO EN FORMA SÓLIDA EN ESFERAS"/>
    <hyperlink ref="A69" location="'312.3'!A1" display="312.3"/>
    <hyperlink ref="B69" location="'312.3'!A1" display="TRATAMIENTO PALIATIVO DE POLVO APLICADO EN FORMA LÍQUIDA"/>
    <hyperlink ref="A70" location="'312.4'!A1" display="312.4"/>
    <hyperlink ref="B70" location="'312.4'!A1" display="MATERIAL GRANULAR DE ADICIÓN"/>
    <hyperlink ref="A71" location="'320.1'!A1" display="320.1"/>
    <hyperlink ref="B71" location="'320.1'!A1" display="SUBBASE GRANULAR CLASE A"/>
    <hyperlink ref="A72" location="'320.2'!A1" display="320.2"/>
    <hyperlink ref="B72" location="'320.2'!A1" display="SUBBASE GRANULAR CLASE B"/>
    <hyperlink ref="A73" location="'320.3'!A1" display="320.3"/>
    <hyperlink ref="B73" location="'320.3'!A1" display="SUBBASE GRANULAR CLASE C"/>
    <hyperlink ref="A74" location="'320.4'!A1" display="320.4"/>
    <hyperlink ref="B74" location="'320.4'!A1" display="SUB-BASE GRANULAR  PARA BACHEO CLASE A"/>
    <hyperlink ref="A75" location="'320.5'!A1" display="320.5"/>
    <hyperlink ref="B75" location="'320.5'!A1" display="SUB-BASE GRANULAR  PARA BACHEO CLASE B"/>
    <hyperlink ref="A76" location="'320.6'!A1" display="320.6"/>
    <hyperlink ref="B76" location="'320.6'!A1" display="SUB-BASE GRANULAR  PARA BACHEO CLASE C"/>
    <hyperlink ref="A77" location="'330.1'!A1" display="330.1"/>
    <hyperlink ref="B77" location="'330.1'!A1" display="BASE GRANULAR CLASE A"/>
    <hyperlink ref="A78" location="'330.2'!A1" display="330.2"/>
    <hyperlink ref="B78" location="'330.2'!A1" display="BASE GRANULAR CLASE B"/>
    <hyperlink ref="A79" location="'330.3'!A1" display="330.3"/>
    <hyperlink ref="B79" location="'330.3'!A1" display="BASE GRANULAR CLASE C"/>
    <hyperlink ref="A80" location="'330.4'!A1" display="330.4"/>
    <hyperlink ref="B80" location="'330.4'!A1" display="BASE GRANULAR PARA BACHEO CLASE A"/>
    <hyperlink ref="A81" location="'330.5'!A1" display="330.5"/>
    <hyperlink ref="B81" location="'330.5'!A1" display="BASE GRANULAR PARA BACHEO CLASE B"/>
    <hyperlink ref="A82" location="'330.6'!A1" display="330.6"/>
    <hyperlink ref="B82" location="'330.6'!A1" display="BASE GRANULAR PARA BACHEO CLASE C"/>
    <hyperlink ref="A83" location="'340.1'!A1" display="340.1"/>
    <hyperlink ref="B83" location="'340.1'!A1" display="BASE ESTABILIZADA CON EMULSIÓN ASFÁLTICA TIPO BEE-38"/>
    <hyperlink ref="A84" location="'340.2'!A1" display="340.2"/>
    <hyperlink ref="B84" location="'340.2'!A1" display=" BASE ESTABILIZADA CON EMULSIÓN ASFÁLTICA TIPO BEE-25"/>
    <hyperlink ref="A85" location="'340.3'!A1" display="340.3"/>
    <hyperlink ref="B85" location="'340.3'!A1" display="BASE ESTABILIZADA CON EMULSIÓN ASFÁLTICA TIPO BEE-5"/>
    <hyperlink ref="A86" location="'350.1'!A1" display="350.1"/>
    <hyperlink ref="B86" location="'350.1'!A1" display="SUELO-CEMENTO CLASE CS-D GRADACION TIPO A (INCLUYE SUMINISTRO DEL CEMENTO)"/>
    <hyperlink ref="A88" location="'350.3'!A1" display="350.3"/>
    <hyperlink ref="A89" location="'350.4'!A1" display="350.4"/>
    <hyperlink ref="B88" location="'350.3'!A1" display="SUELO-CEMENTO CLASE SC-R GRADACION TIPO A (INCLUYE SUMINISTRO DEL CEMENTO)"/>
    <hyperlink ref="B89" location="'350.4'!A1" display="SUELO-CEMENTO CLASE SC-R GRADACION TIPO B (INCLUYE SUMINISTRO DEL CEMENTO)"/>
    <hyperlink ref="A90" location="'350.10'!A1" display="350.10"/>
    <hyperlink ref="B90" location="'350.10'!A1" display="SUELO-CEMENTO CLASE SC-D GRADACION TIPO A (NO INCLUYE SUMINISTRO DEL CEMENTO)"/>
    <hyperlink ref="A91" location="'350.11'!A1" display="350.11"/>
    <hyperlink ref="B91" location="'350.11'!A1" display="SUELO-CEMENTO CLASE SC-D GRADACION TIPO B (NO INCLUYE SUMINISTRO DEL CEMENTO)"/>
    <hyperlink ref="A92" location="'350.11'!A1" display="350.11"/>
    <hyperlink ref="B92" location="'350.12'!A1" display="SUELO-CEMENTO CLASE SC-R GRADACION TIPO A (NO INCLUYE SUMINISTRO DEL CEMENTO)"/>
    <hyperlink ref="A93" location="'350.13'!A1" display="350.13"/>
    <hyperlink ref="B93" location="'350.13'!A1" display="SUELO-CEMENTO CLASE SC-R GRADACION TIPO B (NO INCLUYE SUMINISTRO DEL CEMENTO)"/>
    <hyperlink ref="A94" location="'350.14'!A1" display="350.14"/>
    <hyperlink ref="B94" location="'350.14'!A1" display="CEMENTO HIDRAULICO PARA SUELO-CEMENTO "/>
    <hyperlink ref="A95" location="'351.1'!A1" display="351.1"/>
    <hyperlink ref="B95" location="'351.1'!A1" display="BASE TRATADA CON CEMENTO RESISTENCIA R-3.5 (INCLUYE SUMINISTRO DE CEMENTO)"/>
    <hyperlink ref="A96" location="'351.2'!A1" display="351.2"/>
    <hyperlink ref="B96" location="'351.2'!A1" display="BASE TRATADA CON CEMENTO RESISTENCIA R-5.2 (INCLUYE SUMINISTRO DE CEMENTO)"/>
    <hyperlink ref="A98" location="'351.11'!A1" display="351.11"/>
    <hyperlink ref="B98" location="'351.11'!A1" display="BASE TRATADA CON CEMENTO RESISTENCIA R-5.2 (NO INCLUYE SUMINISTRO DE CEMENTO)"/>
    <hyperlink ref="A97" location="'351.10'!A1" display="351.10"/>
    <hyperlink ref="B97" location="'351.10'!A1" display="BASE TRATADA CON CEMENTO RESISTENCIA R-3.5 (NO INCLUYE SUMINISTRO DE CEMENTO)"/>
    <hyperlink ref="A99" location="'351.12'!A1" display="351.12"/>
    <hyperlink ref="B99" location="'351.12'!A1" display="CEMENTO HIDRAULICO PARA BASE TRATADA CON CEMENTO"/>
    <hyperlink ref="A100" location="'410.1'!A1" display="410.1"/>
    <hyperlink ref="B100" location="'410.1'!A1" display="CEMENTO ASFÁLTICO DE PENETRACIÓN 40-50"/>
    <hyperlink ref="A101" location="'410.2'!A1" display="410.2"/>
    <hyperlink ref="B101" location="'410.2'!A1" display="CEMENTO ASFÁLTICO DE PENETRACIÓN 60-70."/>
    <hyperlink ref="A103" location="'411.1'!A1" display="411.1"/>
    <hyperlink ref="B103" location="'411.1'!A1" display="SUMINISTRO DE EMULSIÓN ASFÁLTICA DE ROTURA MEDIA CRM."/>
    <hyperlink ref="A104" location="'411.2'!A1" display="411.2"/>
    <hyperlink ref="B104" location="'411.2'!A1" display="EMULSIÓN ASFÁLTICA DE ROTURA LENTA CRL-1"/>
    <hyperlink ref="A105" location="'411.3'!A1" display="411.3"/>
    <hyperlink ref="B105" location="'411.3'!A1" display="EMULSIÓN ASFÁLTICA DE ROTURA LENTA CRL-1H"/>
    <hyperlink ref="A106" location="'411.4'!A1" display="411.4"/>
    <hyperlink ref="B106" location="'411.4'!A1" display="SUMINISTRO DE EMULSIÓN ASFÁLTICA DE ROTURA LENTA CRL-1H"/>
    <hyperlink ref="A110" location="'414.1'!A1" display="414.1"/>
    <hyperlink ref="B110" location="'414.1'!A1" display="CEMENTO ASFÁLTICO MODIFICADO CON POLÍMEROS TIPO I"/>
    <hyperlink ref="A111" location="'414.2'!A1" display="414.2"/>
    <hyperlink ref="B111" location="'414.2'!A1" display="CEMENTO ASFÁLTICO MODIFICADO CON POLÍMEROS TIPO II"/>
    <hyperlink ref="A112" location="'414.3'!A1" display="414.3"/>
    <hyperlink ref="B112" location="'414.3'!A1" display="CEMENTO ASFÁLTICO MODIFICADO CON POLÍMEROS TIPO III"/>
    <hyperlink ref="A113" location="'414.4'!A1" display="414.4"/>
    <hyperlink ref="B113" location="'414.4'!A1" display="CEMENTO ASFÁLTICO MODIFICADO CON POLÍMEROS TIPO IV"/>
    <hyperlink ref="A114" location="'414.5'!A1" display="414.5"/>
    <hyperlink ref="B114" location="'414.5'!A1" display="CEMENTO ASFÁLTICO MODIFICADO CON POLÍMEROS TIPO V"/>
    <hyperlink ref="A115" location="'414.6'!A1" display="414.6"/>
    <hyperlink ref="B115" location="'414.6'!A1" display="SUMINISTRO DE CEMENTO ASFÁLTICO MODIFICADO CON POLÍMEROS TIPO V."/>
    <hyperlink ref="A116" location="'415.1'!A1" display="415.1"/>
    <hyperlink ref="B116" location="'415.1'!A1" display="EMULSIÓN ASFÁLTICA DE ROTURA MEDIA, MODIFICADA CON POLÍMEROS, CRM-M"/>
    <hyperlink ref="A117" location="'420.1'!A1" display="420.1"/>
    <hyperlink ref="B117" location="'420.1'!A1" display="RIEGO DE IMPRIMACIÓN CON EMULSIÓN ASFÁLTICA"/>
    <hyperlink ref="A118" location="'420.2 '!A1" display="420.2"/>
    <hyperlink ref="B118" location="'420.2 '!A1" display="RIEGO DE IMPRIMACIÓN CON ASFALTO LÍQUIDO"/>
    <hyperlink ref="A119" location="'420.3'!A1" display="420.3"/>
    <hyperlink ref="B119" location="'420.3'!A1" display="RIEGO DE IMPRIMACIÓN CON ASFALTO LIQUIDO*"/>
    <hyperlink ref="A120" location="'421.1'!A1" display="421.1"/>
    <hyperlink ref="B120" location="'421.1'!A1" display="RIEGO DE LIGA CON EMULSIÓN ASFÁLTICA CRR-1"/>
    <hyperlink ref="A121" location="'421.2'!A1" display="421.2"/>
    <hyperlink ref="B121" location="'421.2'!A1" display="RIEGO DE LIGA CON EMULSIÓN ASFÁLTICA CRR-2"/>
    <hyperlink ref="A122" location="'421.3'!A1" display="421.3"/>
    <hyperlink ref="B122" location="'421.3'!A1" display=" RIEGO DE LIGA CON EMULSIÓN MODIFICADA CON POLÍMEROS CRR- 1M"/>
    <hyperlink ref="A123" location="'421.4'!A1" display="421.4"/>
    <hyperlink ref="B123" location="'421.4'!A1" display=" RIEGO DE LIGA CON EMULSIÓN MODIFICADA CON POLÍMEROS CRR- 2M"/>
    <hyperlink ref="A124" location="'430.1.1'!A1" display="430.1.1"/>
    <hyperlink ref="B124" location="'430.1.1'!A1" display="TRATAMIENTO SUPERFICIAL SIMPLE CON EMULSIÓN CRR-2 GRADACION 19"/>
    <hyperlink ref="A125" location="'430.1.2'!A1" display="430.1.2"/>
    <hyperlink ref="B125" location="'430.1.2'!A1" display="TRATAMIENTO SUPERFICIAL SIMPLE CON EMULSIÓN CRR-2 GRADACION 13"/>
    <hyperlink ref="A126" location="'430.2.1'!A1" display="430.2.1"/>
    <hyperlink ref="B126" location="'430.2.1'!A1" display="TRATAMIENTO SUPERFICIAL SIMPLE CON EMULSIÓN CRR-2 m GRADACION 19"/>
    <hyperlink ref="A127" location="'430.2.2'!A1" display="430.2.2"/>
    <hyperlink ref="B127" location="'430.2.2'!A1" display="TRATAMIENTO SUPERFICIAL SIMPLE CON EMULSIÓN CRR-2m  GRADACION 13"/>
    <hyperlink ref="A128" location="'431.1.1'!A1" display="431.1.1"/>
    <hyperlink ref="B128" location="'431.1.1'!A1" display="TRATAMIENTO SUPERFICIAL DOBLE CON EMULSIÓN CRR-2. TIPO 1"/>
    <hyperlink ref="A129" location="'431.1.2'!A1" display="431.1.2"/>
    <hyperlink ref="B129" location="'431.1.2'!A1" display="TRATAMIENTO SUPERFICIAL DOBLE CON EMULSIÓN CRR-2. TIPO 2"/>
    <hyperlink ref="A130" location="'431.2.1'!A1" display="431.2.1"/>
    <hyperlink ref="B130" location="'431.2.1'!A1" display="TRATAMIENTO SUPERFICIAL DOBLE CON EMULSIÓN CRR-2 m TIPO 1"/>
    <hyperlink ref="A131" location="'431.2.2'!A1" display="431.2.2"/>
    <hyperlink ref="B131" location="'431.2.2'!A1" display="TRATAMIENTO SUPERFICIAL DOBLE CON EMULSIÓN CRR-2 m TIPO 2"/>
    <hyperlink ref="A132" location="'432.1'!A1" display="432.1"/>
    <hyperlink ref="B132" location="'432.1'!A1" display="SELLO DE ARENA-ASFALTO CON EMULSIÓN CRR-2"/>
    <hyperlink ref="A133" location="'432.2'!A1" display="432.2"/>
    <hyperlink ref="B133" location="'432.2'!A1" display="SELLO DE ARENA-ASFALTO CON EMULSIÓN CRR-2M"/>
    <hyperlink ref="A134" location="'433.1'!A1" display="433.1"/>
    <hyperlink ref="B134" location="'433.1'!A1" display="LECHADA ASFÁLTICA CON EMULSIÓN CRL-1H, TIPO LA-1"/>
    <hyperlink ref="A135" location="'433.2'!A1" display="433.2"/>
    <hyperlink ref="B135" location="'433.2'!A1" display="LECHADA ASFÁLTICA CON EMULSIÓN CRL-1H, TIPO LA-2"/>
    <hyperlink ref="A136" location="'433.3'!A1" display="433.3"/>
    <hyperlink ref="B136" location="'433.3'!A1" display="LECHADA ASFÁLTICA CON EMULSIÓN CRL-1H, TIPO LA-3"/>
    <hyperlink ref="A137" location="'433.4'!A1" display="433.4"/>
    <hyperlink ref="B137" location="'433.4'!A1" display="LECHADA ASFÁLTICA CON EMULSIÓN CRL-1H, TIPO LA-4"/>
    <hyperlink ref="A138" location="'433.5'!A1" display="433.5"/>
    <hyperlink ref="B138" location="'433.5'!A1" display="LECHADA ASFÁLTICA CON EMULSIÓN CRL-1HM ,TIPO LA-1"/>
    <hyperlink ref="A139" location="'433.6'!A1" display="433.6"/>
    <hyperlink ref="B139" location="'433.6'!A1" display="LECHADA ASFÁLTICA CON EMULSIÓN CRL-1HM ,TIPO LA-2"/>
    <hyperlink ref="A140" location="'433.7'!A1" display="433.7"/>
    <hyperlink ref="B140" location="'433.7'!A1" display="LECHADA ASFÁLTICA CON EMULSIÓN CRL-1HM ,TIPO LA-3"/>
    <hyperlink ref="A141" location="'433.8'!A1" display="433.8"/>
    <hyperlink ref="B141" location="'433.8'!A1" display="LECHADA ASFÁLTICA CON EMULSIÓN CRL-1HM ,TIPO LA-4"/>
    <hyperlink ref="A142" location="'440.1'!A1" display="440.1"/>
    <hyperlink ref="B142" location="'440.1'!A1" display="MEZCLA DENSA EN FRÍO TIPO MDF-38"/>
    <hyperlink ref="A143" location="'440.2'!A1" display="440.2"/>
    <hyperlink ref="B143" location="'440.2'!A1" display="MEZCLA DENSA EN FRÍO TIPO MDF-2"/>
    <hyperlink ref="A144" location="'440.3'!A1" display="440.3"/>
    <hyperlink ref="B144" location="'440.3'!A1" display="MEZCLA DENSA EN FRÍO TIPO MDF-3"/>
    <hyperlink ref="A145" location="'440.4'!A1" display="440.4"/>
    <hyperlink ref="B145" location="'440.4'!A1" display="MEZCLA DENSA EN FRÍO PARA BACHEO"/>
    <hyperlink ref="A146" location="'441.1'!A1" display="441.1"/>
    <hyperlink ref="B146" location="'441.1'!A1" display="MEZCLA ABIERTA EN FRÍO TIPO MAF-1"/>
    <hyperlink ref="A147" location="'441.2'!A1" display="441.2"/>
    <hyperlink ref="B147" location="'441.2'!A1" display="MEZCLA ABIERTA EN FRÍO TIPO MAF-2"/>
    <hyperlink ref="A148" location="'441.3'!A1" display="441.3"/>
    <hyperlink ref="B148" location="'441.3'!A1" display="MEZCLA ABIERTA EN FRÍO TIPO MAF-3"/>
    <hyperlink ref="A149" location="'441.4'!A1" display="441.4"/>
    <hyperlink ref="B149" location="'441.4'!A1" display="MEZCLA ABIERTA EN FRÍO PARA BACHEO"/>
    <hyperlink ref="A150" location="'450.1'!A1" display="450.1"/>
    <hyperlink ref="B150" location="'450.1'!A1" display="MEZCLA DENSA EN CALIENTE TIPO MDC-1"/>
    <hyperlink ref="A151" location="'450.2'!A1" display="450.2"/>
    <hyperlink ref="B151" location="'450.2'!A1" display="MEZCLA DENSA EN CALIENTE TIPO MDC-2"/>
    <hyperlink ref="A152" location="'450.3'!A1" display="450.3"/>
    <hyperlink ref="B152" location="'450.3'!A1" display="MEZCLA DENSA EN CALIENTE TIPO MDC-3"/>
    <hyperlink ref="A153" location="'450.4'!A1" display="450.4"/>
    <hyperlink ref="B153" location="'450.4'!A1" display="MEZCLA SEMIDENSA EN CALIENTE TIPO MSC-1"/>
    <hyperlink ref="A154" location="'450.5'!A1" display="450.5"/>
    <hyperlink ref="B154" location="'450.5'!A1" display="MEZCLA SEMIDENSA EN CALIENTE TIPO MSC-2"/>
    <hyperlink ref="A155" location="'450.6'!A1" display="450.6"/>
    <hyperlink ref="B155" location="'450.6'!A1" display="MEZCLA GRUESA EN CALIENTE TIPO MGC-0"/>
    <hyperlink ref="A156" location="'450.7'!A1" display="450.7"/>
    <hyperlink ref="B156" location="'450.7'!A1" display="MEZCLA GRUESA EN CALIENTE TIPO MGC-1"/>
    <hyperlink ref="A157" location="'450.8'!A1" display="450.8"/>
    <hyperlink ref="B157" location="'450.8'!A1" display="MEZCLA DE ALTO MÓDULO"/>
    <hyperlink ref="A158" location="'450.10'!A1" display="450.10"/>
    <hyperlink ref="B158" location="'450.10'!A1" display="MEZCLA EN CALIENTE PARA BACHEO MSC-25"/>
    <hyperlink ref="A159" location="'450.11'!A1" display="450.11"/>
    <hyperlink ref="B159" location="'450.11'!A1" display="MEZCLA EN CALIENTE PARA BACHEO MGC-25"/>
    <hyperlink ref="A160" location="'450.12'!A1" display="450.12"/>
    <hyperlink ref="B160" location="'450.12'!A1" display="MEZCLA EN CALIENTE PARA BACHEO MGC-38"/>
    <hyperlink ref="A161" location="'451.1'!A1" display="451.1"/>
    <hyperlink ref="B161" location="'451.1'!A1" display="MEZCLA ABIERTA EN CALIENTE TIPO MAC-1"/>
    <hyperlink ref="A162" location="'451.2'!A1" display="451.2"/>
    <hyperlink ref="B162" location="'451.2'!A1" display="MEZCLA ABIERTA EN CALIENTE TIPO MAC-2"/>
    <hyperlink ref="A163" location="'451.3'!A1" display="451.3"/>
    <hyperlink ref="B163" location="'451.3'!A1" display="MEZCLA ABIERTA EN CALIENTE TIPO MAC-3"/>
    <hyperlink ref="A164" location="'451.4'!A1" display="451.4"/>
    <hyperlink ref="B164" location="'451.4'!A1" display="MEZCLA ABIERTA EN CALIENTE TIPO MAC-3 PARA BACHEO"/>
    <hyperlink ref="A165" location="'452.1'!A1" display="452.1"/>
    <hyperlink ref="B165" location="'452.1'!A1" display="MEZCLA DISCONTINUA EN CALIENTE TIPO M-1"/>
    <hyperlink ref="A166" location="'452.2'!A1" display="452.2"/>
    <hyperlink ref="B166" location="'452.2'!A1" display="MEZCLA DISCONTINUA EN CALIENTE TIPO M-2"/>
    <hyperlink ref="A167" location="'452.3'!A1" display="452.3"/>
    <hyperlink ref="B167" location="'452.3'!A1" display="MEZCLA DISCONTINUA EN CALIENTE TIPO F-1"/>
    <hyperlink ref="A168" location="'452.4'!A1" display="452.4"/>
    <hyperlink ref="B168" location="'452.4'!A1" display="MEZCLA DISCONTINUA EN CALIENTE TIPO F-2"/>
    <hyperlink ref="A169" location="'453.1'!A1" display="453.1"/>
    <hyperlink ref="B169" location="'453.1'!A1" display="MEZCLA DRENANTE"/>
    <hyperlink ref="A170" location="'460.1'!A1" display="460.1"/>
    <hyperlink ref="B170" location="'460.1'!A1" display="FRESADO DE PAVIMENTO ASFÁLTICO EN ESPESOR DE ___ CM"/>
    <hyperlink ref="A172" location="'461.1'!A1" display="461.1"/>
    <hyperlink ref="B172" location="'461.1'!A1" display="PAVIMENTO RECICLADO EN FRÍO EN EL LUGAR CON EMULSIÓN ASFÁLTICA"/>
    <hyperlink ref="A173" location="'461.2'!A1" display="461.2"/>
    <hyperlink ref="B173" location="'461.2'!A1" display="PAVIMENTO RECICLADO EN FRÍO EN EL LUGAR CON CEMENTO ASFÁLTICO ESPUMADO"/>
    <hyperlink ref="A174" location="'462.1.1'!A1" display="462.1.1"/>
    <hyperlink ref="B174" location="'462.1.1'!A1" display="MEZCLA ASFALTICA RECICLADA EN CALIENTE DEL TIPO MDC-25"/>
    <hyperlink ref="A175" location="'462.1.2'!A1" display="462.1.2"/>
    <hyperlink ref="B175" location="'462.1.2'!A1" display="MEZCLA ASFALTICA RECICLADA EN CALIENTE DEL TIPO MDC-19"/>
    <hyperlink ref="A176" location="'462.2.1'!A1" display="462.2.1"/>
    <hyperlink ref="B176" location="'462.2.1'!A1" display="MEZCLA ASFALTICA RECICLADA EN CALIENTE DEL TIPO MDC-25 PARA BACHEO"/>
    <hyperlink ref="A177" location="'462.2.2'!A1" display="462.2.2"/>
    <hyperlink ref="B177" location="'462.2.2'!A1" display="MEZCLA ASFALTICA RECICLADA EN CALIENTE DEL TIPO MDC-19  PARA BACHEO"/>
    <hyperlink ref="A178" location="'464.1'!A1" display="464.1"/>
    <hyperlink ref="B178" location="'464.1'!A1" display="GEOTEXTIL PARA REPAVIMENTACIÒN"/>
    <hyperlink ref="A179" location="'465.1'!A1" display="465.1"/>
    <hyperlink ref="B179" location="'465.1'!A1" display="EXCAVACIÓN PARA REPARACIÓN DE PAVIMENTO ASFÁLTICO EXISTENTE INCLUYENDO EL CORTE Y LA REMOCIÒN DE LAS CAPAS ASFALTICAS SUBYACENTES"/>
    <hyperlink ref="A180" location="'465.2'!A1" display="465.2"/>
    <hyperlink ref="B180" location="'465.2'!A1" display="EXCAVACIÒN PARA LA REPARACIÒN DE PAVIMENTO ASFALTICO EXISTENTE EXCLUYENDO EL CORTE Y LA REMOCIÒN DE LAS CAPAS ASFALTICAS Y DE LAS SUBYACENTES."/>
    <hyperlink ref="A181" location="'466.1'!A1" display="466.1"/>
    <hyperlink ref="B181" location="'466.1'!A1" display="SELLO DE GRIETAS EN PAVIMENTO ASFÁLTICO SIN RUTEO."/>
    <hyperlink ref="A182" location="'466.2'!A1" display="466.2"/>
    <hyperlink ref="B182" location="'466.2'!A1" display="SELLO DE GRIETAS EN PAVIMENTO ASFÁLTICO CON RUTEO."/>
    <hyperlink ref="A183" location="'500.1'!A1" display="500.1"/>
    <hyperlink ref="B183" location="'500.1'!A1" display="PAVIMENTO DE CONCRETO HIDRÁULICO."/>
    <hyperlink ref="A184" location="'500.2'!A1" display="500.2"/>
    <hyperlink ref="B184" location="'500.2'!A1" display="PAVIMENTO DE CONCRETO HIDRÁULICO DE FRAGUADO RAPIDO (FAST TRACK)"/>
    <hyperlink ref="A185" location="'501.1'!A1" display="501.1"/>
    <hyperlink ref="B185" location="'501.1'!A1" display="CEMENTO PORTHLAND, NORMA ASTM C150, TIPO ______ . SE DEBE ELABORAR UN ITEM DE PAGO PARA CADA TIPO DE CEMENMTO QUE SE ESPECIFIQUE EN LOS DOCUMENTOS DEL CONTRATO."/>
    <hyperlink ref="A186" location="'501.10'!A1" display="501.10"/>
    <hyperlink ref="B186" location="'501.10'!A1" display="CEMENTO HIDRAULICO  SDICIONADO, NORMA ASTM C595, TIPO ______ SE DEBE ELABORAR UN ITEM DE PAGP PARA CADA TIPO DE CEMENTO QUE SE ESPECIFIQUE EN LOS DOCUMENTOS DEL CONTRATO"/>
    <hyperlink ref="A187" location="'501.20'!A1" display="501.20"/>
    <hyperlink ref="B187" location="'501.20'!A1" display="CEMENTO HIDRAULICO ESPECIFICADO POR DESEMPEÑO, NORMA ASTM C1137, TIPO ______ .SE DEBE ELABORAR UN ITEM DE PAGP PARA CADA TIPO DE CEMENTO QUE SE ESPECIFIQUE EN LOS DOCUMENTOS DEL CONTRATO. "/>
    <hyperlink ref="A188" location="'505.1'!A1" display="505.1"/>
    <hyperlink ref="B188" location="'505.1'!A1" display="BASE DE CONCRETO HIDRÁULICO "/>
    <hyperlink ref="A189" location="'510.1'!A1" display="510.1"/>
    <hyperlink ref="B189" location="'510.1'!A1" display="PAVIMENTO DE ADOQUINES DE CONCRETO."/>
    <hyperlink ref="A190" location="'600.1.1'!A1" display="600.1.1"/>
    <hyperlink ref="B190" location="'600.1.1'!A1" display="EXCAVACIONES VARIAS SIN CLASIFICAR"/>
    <hyperlink ref="A191" location="'600.2.1'!A1" display="600.2.1"/>
    <hyperlink ref="B191" location="'600.2.1'!A1" display="EXCAVACIONES VARIAS EN ROCA EN SECO."/>
    <hyperlink ref="A192" location="'600.2.2'!A1" display="600.2.2"/>
    <hyperlink ref="B192" location="'600.2.2'!A1" display="EXCAVACIONES VARIAS EN ROCA BAJO AGUA."/>
    <hyperlink ref="A193" location="'600.2.3'!A1" display="600.2.3"/>
    <hyperlink ref="B193" location="'600.2.3'!A1" display="EXCAVACIONES VARIAS EN MATERIAL COMUN EN SECO"/>
    <hyperlink ref="A194" location="'600.2.4'!A1" display="600.2.4"/>
    <hyperlink ref="B194" location="'600.2.4'!A1" display="EXCAVACIONES VARIAS EN MATERIAL COMÚN BAJO AGUA."/>
    <hyperlink ref="A195" location="'610.1'!A1" display="610.1"/>
    <hyperlink ref="B195" location="'610.1'!A1" display="RELLENOS PARA ESTRUCTURAS. CON SUELO."/>
    <hyperlink ref="A196" location="'610.2'!A1" display="610.2"/>
    <hyperlink ref="B196" location="'610.2'!A1" display="RELLENOS PARA ESTRUCTURAS CON RECEBO."/>
    <hyperlink ref="A197" location="'610.3'!A1" display="610.3"/>
    <hyperlink ref="B197" location="'610.3'!A1" display="RELLENO PARA ESTRUCTURAS CON MATERIAL GRANULAR TIPO SBG"/>
    <hyperlink ref="A198" location="'610.4'!A1" display="610.4"/>
    <hyperlink ref="B198" location="'610.4'!A1" display="RELLENO PARA ESTRUCTURAS CON MATERIAL GRANULAR TIPO BG"/>
    <hyperlink ref="A199" location="'610.5'!A1" display="610.5"/>
    <hyperlink ref="B199" location="'610.5'!A1" display="RELLENOS CON MATERIAL FILTRANTE"/>
    <hyperlink ref="A200" location="'610.6'!A1" display="610.6"/>
    <hyperlink ref="B200" location="'610.6'!A1" display="RELLENO CON GRAVILLA"/>
    <hyperlink ref="A201" location="'610.7'!A1" display="610.7"/>
    <hyperlink ref="B201" location="'610.7'!A1" display="RELLENO CON ARENA"/>
    <hyperlink ref="A202" location="'620.1'!A1" display="620.1"/>
    <hyperlink ref="B202" location="'620.1'!A1" display="PILOTES PREFABRICADOS DE CONCRETO DIÁMETRO 0,40 M"/>
    <hyperlink ref="A203" location="'620.2'!A1" display="620.2"/>
    <hyperlink ref="B203" location="'620.2'!A1" display="EXTENCION DE PILOTES, SECCION, 0.40 METROS"/>
    <hyperlink ref="A204" location="'620.3'!A1" display="620.3"/>
    <hyperlink ref="B204" location="'620.3'!A1" display="PRUEBA DE CARGA TIPO ________ SE DEBERA ELABORA R ITEMS DE PAGO INDEPENDIENTE POR CADA TIPO DE PRUEBA."/>
    <hyperlink ref="A205" location="'621.1.1'!A1" display="621.1.1"/>
    <hyperlink ref="B205" location="'621.1.1'!A1" display="PILOTE DE CONCRETO VACIADO IN SITU, DE DIÁMETRO 1 M_"/>
    <hyperlink ref="A206" location="'621.1.2'!A1" display="621.1.2"/>
    <hyperlink ref="B206" location="'621.1.2'!A1" display="PILOTE DE CONCRETO VACIADO IN SITU, DE DIÁMETRO 1,2 M, INCLUYE EXCAVACIÓN EN ROCA, BAJO AGUA"/>
    <hyperlink ref="A207" location="'621.2'!A1" display="621.2"/>
    <hyperlink ref="B207" location="'621.2'!A1" display="BASE ACAMPANADA."/>
    <hyperlink ref="A208" location="'621.3'!A1" display="621.3"/>
    <hyperlink ref="B208" location="'621.3'!A1" display="PERFORACION DE PRUEBA PARA PILOTE, D= VARIABLE"/>
    <hyperlink ref="A209" location="'621.4'!A1" display="621.4"/>
    <hyperlink ref="B209" location="'621.4'!A1" display="PERFORACION DE PRUEBA PARA BASE ACAMPANADA"/>
    <hyperlink ref="A210" location="'621.5'!A1" display="621.5"/>
    <hyperlink ref="B210" location="'621.5'!A1" display="CAMISA PERMANENTE DE DIÁMETRO EXTERIOR VARIABLE"/>
    <hyperlink ref="A211" location="'621.5.1'!A1" display="621.5.1"/>
    <hyperlink ref="B211" location="'621.5.1'!A1" display="CAMISA PERMANENTE DE DIÁMETRO EXTERIOR 1,50 M, EN CONCRETO"/>
    <hyperlink ref="B212" location="'621.6'!A1" display="PRUEBA DE CARGA TIPO (PILOTE PRE EXCAVADO)"/>
    <hyperlink ref="A213" location="'621.7'!A1" display="621.7"/>
    <hyperlink ref="B213" location="'621.7'!A1" display="PRUEBA DE INTEGRIDAD TIPO ____"/>
    <hyperlink ref="A214" location="'622.1'!A1" display="622.1"/>
    <hyperlink ref="B214" location="'622.1'!A1" display="CAMISA PERMANENTE DE DIÁMETRO EXTERIOR VARIABLE"/>
    <hyperlink ref="A215" location="'622.2'!A1" display="622.2"/>
    <hyperlink ref="B215" location="'622.2'!A1" display="TABLESTACADO METÁLICO."/>
    <hyperlink ref="A216" location="'622.3'!A1" display="622.3"/>
    <hyperlink ref="B216" location="'622.3'!A1" display="TABLESTACADO DE CONCRETO REFORZADO."/>
    <hyperlink ref="A217" location="'622.4'!A1" display="622.4"/>
    <hyperlink ref="B217" location="'622.4'!A1" display="TABLESTACADO DE CONCRETO PRE ESFORZADO."/>
    <hyperlink ref="A218" location="'622.5'!A1" display="622.5"/>
    <hyperlink ref="B218" location="'622.5'!A1" display="CORTE DEL EXTREMO SUPERIOR DEL ELEMENTO."/>
    <hyperlink ref="A219" location="'623.1'!A1" display="623.1"/>
    <hyperlink ref="B219" location="'623.1'!A1" display="ANCLAJE TIPO _____ (ROCA)"/>
    <hyperlink ref="A220" location="'623.2'!A1" display="623.2"/>
    <hyperlink ref="B220" location="'623.2'!A1" display="PRUEBA DE CARGA"/>
    <hyperlink ref="A221" location="'630.1'!A1" display="630.1"/>
    <hyperlink ref="B221" location="'630.1'!A1" display="CONCRETO RESISTENCIA 35MPA A "/>
    <hyperlink ref="A222" location="'630.2'!A1" display="630.2"/>
    <hyperlink ref="B222" location="'630.2'!A1" display="CONCRETO RESISTENCIA 32MPA B"/>
    <hyperlink ref="A223" location="'630.3'!A1" display="630.3"/>
    <hyperlink ref="B223" location="'630.3'!A1" display="CONCRETO RESISTENCIA 28MPA C"/>
    <hyperlink ref="A224" location="'630.4'!A1" display="630.4"/>
    <hyperlink ref="B224" location="'630.4'!A1" display="CONCRETO RESISTENCIA 28MPA C"/>
    <hyperlink ref="A225" location="'630.5'!A1" display="630.5"/>
    <hyperlink ref="B225" location="'630.5'!A1" display="CONCRETO RESISTENCIA 17.5MPA E"/>
    <hyperlink ref="A226" location="'630.6'!A1" display="630.6"/>
    <hyperlink ref="B226" location="'630.6'!A1" display="CONCRETO RESISTENCIA 14MPA  F"/>
    <hyperlink ref="A227" location="'630.7'!A1" display="630.7"/>
    <hyperlink ref="B227" location="'630.7'!A1" display="CONCRETO RESISTENCIA 14MPA* G (CICLOPEO)"/>
    <hyperlink ref="A228" location="'632.1'!A1" display="632.1"/>
    <hyperlink ref="B228" location="'632.1'!A1" display="BARANDA DE CONCRETO, COCRETO 21 MPA"/>
    <hyperlink ref="A229" location="'632.2'!A1" display="632.2"/>
    <hyperlink ref="B229" location="'632.2'!A1" display="BARANDA DE CONCRETO CONCRETO 28 MPA."/>
    <hyperlink ref="A230" location="'640.1'!A1" display="640.1"/>
    <hyperlink ref="B230" location="'640.1'!A1" display="ACERO DE REFUERZO FY 4200 MPA."/>
    <hyperlink ref="A231" location="'640.2'!A1" display="640.2"/>
    <hyperlink ref="B231" location="'640.2'!A1" display="MALLA DE REFUERZO FY 4200 MPA."/>
    <hyperlink ref="A232" location="'641.1'!A1" display="641.1"/>
    <hyperlink ref="B232" location="'641.1'!A1" display="ACERO DE PREESFUERZO."/>
    <hyperlink ref="A233" location="'641.2'!A1" display="641.2"/>
    <hyperlink ref="B233" location="'641.2'!A1" display="ACERO DE PREESFUERZO."/>
    <hyperlink ref="A234" location="'642.1'!A1" display="642.1"/>
    <hyperlink ref="B234" location="'642.1'!A1" display="APOYO ELASTOMÉRICO."/>
    <hyperlink ref="A235" location="'642.2'!A1" display="642.2"/>
    <hyperlink ref="B235" location="'642.2'!A1" display="SELLO PARA JUNTAS DE PUENTES."/>
    <hyperlink ref="A236" location="'650.1'!A1" display="650.1"/>
    <hyperlink ref="B236" location="'650.1'!A1" display="DISEÑO Y FABRICACIÓN DE ESTRUCTURA METÁLICA."/>
    <hyperlink ref="A237" location="'650.2'!A1" display="650.2"/>
    <hyperlink ref="B237" location="'650.2'!A1" display="FABRICACIÓN DE LA ESTRUCTURA METÁLICA."/>
    <hyperlink ref="A238" location="'650.3'!A1" display="650.3"/>
    <hyperlink ref="B238" location="'650.3'!A1" display="TRANSPORTE DE ESTRUCTURA METÁLICA."/>
    <hyperlink ref="A239" location="'650.4'!A1" display="650.4"/>
    <hyperlink ref="B239" location="'650.4'!A1" display="MONTAJE Y PINTURA  DE LA ESTRUCTURA METÁLICA."/>
    <hyperlink ref="A240" location="'660.1'!A1" display="660.1"/>
    <hyperlink ref="B240" location="'660.1'!A1" display="TUBERÍA DE CONCRETO SIMPLE 14 MPA DE 450 MM DE DIAMETRO INTERIOR. SE DEBERA ELABORAR ITEM DE PAGO POR CADA CLASE DE TUBERIA DE CONCRETO SIMPLE Y CADA DIAMETRO QUE TENGAN LAS TUBERIAS DEL PROYECTO."/>
    <hyperlink ref="A241" location="'660.2'!A1" display="660.2"/>
    <hyperlink ref="B241" location="'660.2'!A1" display="TUBERÍA DE CONCRETO SIMPLE DE 14 MPA DE 600 MM D DIAMETRO INTERIOR. SE DEBERA ELABORAR ITEM DE PAGO POR CADA CLASE DE TUBERIA DE CONCRETO SIMPLE Y CA DA DIAMETRO QUE TENGAN LAS TUBERIAS DEL PROYECTO.CONCRETO SIMPLE Y CADA DIAMETRO QUE TENGAN LAS TUBERIAS "/>
    <hyperlink ref="A242" location="'661.1'!A1" display="661.1"/>
    <hyperlink ref="B242" location="'661.1'!A1" display="TUBERÍA DE CONCRETO REFORZADO  21 MPA DE 900 MM DE DIAMETRO INTERIOR"/>
    <hyperlink ref="A243" location="'662.1'!A1" display="662.1"/>
    <hyperlink ref="B243" location="'662.1'!A1" display="TUBERÍA CORRUGADA DE ACERO GALVANIZADO MP-68, DE LÁMINA CALIBRE__ Y DIAMETRO __"/>
    <hyperlink ref="A244" location="'662.2'!A1" display="662.2"/>
    <hyperlink ref="B244" location="'662.2'!A1" display="TUBERÍA CORRUGADA DE ACERO CON RECUBRIMIENTO BITUMINOSO, DE LÁMINA CALIBRE 12  Y D=60´´"/>
    <hyperlink ref="A245" location="'663.1'!A1" display="663.1"/>
    <hyperlink ref="B245" location="'663.1'!A1" display="TUBERÍA DE PLASTICO TIPO__NORMA___DE DIAMETRO__MM"/>
    <hyperlink ref="A246" location="'670.1'!A1" display="670.1"/>
    <hyperlink ref="B246" location="'670.1'!A1" display="DISIPADORES DE ENERGÍA Y SEDIMENTADORES EN GAVIONES DE ALAMBRE DE ACERO ENTRELAZADO CLASE 1: RECUBRIMIENTO DE ZINC (GALVANIZADO)"/>
    <hyperlink ref="A247" location="'670.2'!A1" display="670.2"/>
    <hyperlink ref="B247" location="'670.2'!A1" display="DISIPADORES DE ENERGÍA Y SEDIMENTADORES EN GAVIONES DE ALAMBRE DE ACERO ENTRELAZADO CLASE 2: RECUBRIMIENTO DE ALEACION ZN-5A1-MM"/>
    <hyperlink ref="A248" location="'670.3'!A1" display="670.3"/>
    <hyperlink ref="B248" location="'670.3'!A1" display="DISIPADORES DE ENERGÍA Y SEDIMENTADORES EN GAVIONES DE ALAMBRE DE ACERO ENTRELAZADO CLASE 3: RECUBRIMIENTO DE ZINC (GALVANIZADO) Y PVC"/>
    <hyperlink ref="A249" location="'670.4'!A1" display="670.4"/>
    <hyperlink ref="B249" location="'670.4'!A1" display="DISIPADORES DE ENERGÍA Y SEDIMENTADORES EN GAVIONES DE ALAMBRE DE ACERO ENTRELAZADO CLASE 4: RECUBRIMIENTO DE ALEACION ZN-5A1-MM Y PVC"/>
    <hyperlink ref="A250" location="'670.5'!A1" display="670.5"/>
    <hyperlink ref="B250" location="'670.5'!A1" display="DISIPADORES DE ENERGÍA Y SEDIMENTADORES EN CONCRETO CICLOPEO"/>
    <hyperlink ref="A251" location="'671.1'!A1" display="671.1"/>
    <hyperlink ref="B251" location="'671.1'!A1" display="CUNETA DE CONCRETO VACIADA IN SITU; NO INCLUYE LA CONFORMACION DE LA SUPERFICIE DE APOYO"/>
    <hyperlink ref="A252" location="'671.2'!A1" display="671.2"/>
    <hyperlink ref="B252" location="'671.2'!A1" display="CUNETA DE PIEZAS PREFABRICADAS DE CONCRETO; NO INCLUYE LA CONFORMACION DE LA SUPERFICIE DE APOYO"/>
    <hyperlink ref="A253" location="'671.3'!A1" display="671.3"/>
    <hyperlink ref="B253" location="'671.3'!A1" display="CUNETA DE CONCRETO VACIADA IN SITU; INCLUYE LA CONFORMACION DE LA SUPERFICIE DE APOYO"/>
    <hyperlink ref="A254" location="'671.4'!A1" display="671.4"/>
    <hyperlink ref="B254" location="'671.4'!A1" display="CUNETA DE PIEZAS PREFABRICADAS DE CONCRETO; INCLUYE LA CONFORMACION DE LA SUPERFICIE DE APOYO"/>
    <hyperlink ref="A255" location="'672.1'!A1" display="672.1"/>
    <hyperlink ref="B255" location="'672.1'!A1" display="BORDILLO DE CONCRETO VACIADO IN SITU; NO INCLUYE LA PREPARACION DE LA SUPERFICIE DE APOYO"/>
    <hyperlink ref="A256" location="'672.2'!A1" display="672.2"/>
    <hyperlink ref="B256" location="'672.2'!A1" display="BORDILLO DE PIEZAS PREFABRICADAS DE CONCRETO; NO INCLUYE LA PREPARACION DE LA SUPERFICIE DE APOYO"/>
    <hyperlink ref="A257" location="'672.3'!A1" display="672.3"/>
    <hyperlink ref="B257" location="'672.3'!A1" display="BORDILLO DE CONCRETO VACIADO IN SITU; INCLUYE LA PREPARACION DE LA SUPERFICIE DE APOYO"/>
    <hyperlink ref="A258" location="'672.4'!A1" display="672.4"/>
    <hyperlink ref="B258" location="'672.4'!A1" display="BORDILLO DE PIEZAS PREFABRICADAS DE CONCRETO; INCLUYE LA PREPARACION DE LA SUPERFICIE DE APOYO"/>
    <hyperlink ref="A259" location="'673.1.1'!A1" display="673.1.1"/>
    <hyperlink ref="B259" location="'673.1.1'!A1" display="GEOTEXTIL TIPO NT-2500 O SIMILAR NO TEJIDO"/>
    <hyperlink ref="A260" location="'673.1.2'!A1" display="673.1.2"/>
    <hyperlink ref="B260" location="'673.1.2'!A1" display="GEOTEXTIL  TIPO NT-2400 O SIMILAR TEJIDO"/>
    <hyperlink ref="A261" location="'673.2'!A1" display="673.2"/>
    <hyperlink ref="A262" location="'673.3'!A1" display="673.3"/>
    <hyperlink ref="B261" location="'673.2'!A1" display="MATERIAL GRANULAR DRENANTE"/>
    <hyperlink ref="B262" location="'673.3'!A1" display="MATERIAL DE COBERTURA TIPO SUB- BASE CBR=20%"/>
    <hyperlink ref="A264" location="'674.2'!A1" display="674.2"/>
    <hyperlink ref="B264" location="'674.2'!A1" display="DREN HORIZONTAL DE LONGITUD MAYOR A DIEZ (10) METROS."/>
    <hyperlink ref="A265" location="'680.1'!A1" display="680.1"/>
    <hyperlink ref="B265" location="'680.1'!A1" display="PÁNELES DE CONCRETO."/>
    <hyperlink ref="A266" location="'680.2'!A1" display="680.2"/>
    <hyperlink ref="B266" location="'680.2'!A1" display="ARMADURA GALVANIZADA."/>
    <hyperlink ref="A267" location="'680.3'!A1" display="680.3"/>
    <hyperlink ref="B267" location="'680.3'!A1" display="RELLENO GRANULAR PARA TIERRA MECANICAMETE ESTABILIZADA CON PÁNELES DE CONCRETO "/>
    <hyperlink ref="A268" location="'681.1'!A1" display="681.1"/>
    <hyperlink ref="B268" location="'681.1'!A1" display="GAVIÓNES DE MALLA DE ALAMBRE DE ACERO ENTRELAZADO  CLASE 1; RECUBRIMIENTO DE ZINC (GALVANIZADO) "/>
    <hyperlink ref="A269" location="'681.2'!A1" display="681.2"/>
    <hyperlink ref="B269" location="'681.2'!A1" display="GAVIÓN DE MALLA DE ALAMBRE DE ACERO ENTRELAZADO  CLASE 2; RECUBRIMIENTO DE ALEACION ZN-5A1-MM"/>
    <hyperlink ref="A270" location="'681.3'!A1" display="681.3"/>
    <hyperlink ref="B270" location="'681.3'!A1" display="GAVIÓN DE MALLA DE ALAMBRE DE ACERO ENTRELAZADO  CLASE 3; RECUBRIMIENTO DE ZINC (GALVANIZADO) Y PVC"/>
    <hyperlink ref="A271" location="'681.4'!A1" display="681.4"/>
    <hyperlink ref="B271" location="'681.4'!A1" display="GAVIÓN DE MALLA DE ALAMBRE DE ACERO ETRELAZADO  CLASE 4; RECUBRIMIENTO DE ALEACION ZN-5A1-MM Y PVC"/>
    <hyperlink ref="A272" location="'682.1'!A1" display="682.1"/>
    <hyperlink ref="B272" location="'682.1'!A1" display="COLCHOGAVIÓN DE MALLA DE ALAMBRE DE ACERO ENTRELAZADO CLASE 1; RECUBRIMIENTO DE ZINC (GALVANIZADO) "/>
    <hyperlink ref="A273" location="'682.2'!A1" display="682.2"/>
    <hyperlink ref="B273" location="'682.2'!A1" display="COLCHOGAVIÓN DE MALLA DE ALAMBRE DE ACERO ENTRELAZADO CLASE 2; RECUBRIMIENTO DE ALEACION ZN-5A1-MM"/>
    <hyperlink ref="A274" location="'682.3'!A1" display="682.3"/>
    <hyperlink ref="B274" location="'682.3'!A1" display="COLCHOGAVIÓN DE MALLA DE ALAMBRE DE ACERO ENTRELAZADO CLASE 3; RECUBRIMIENTO DE ZINC (GALVANIZADO) Y PVC"/>
    <hyperlink ref="A276" location="'683.1'!A1" display="683.1"/>
    <hyperlink ref="B276" location="'683.1'!A1" display="GEOTEXTIL DE REFUERZO TIPO___ PARA MUROS DE TIERRA ESTABILIZADA MECANICAMENTE  CON GEOSINTETICOS"/>
    <hyperlink ref="A277" location="'683.2'!A1" display="683.2"/>
    <hyperlink ref="B277" location="'683.2'!A1" display="GEOMALLA DE REFUERZO TIPO___ PARA MUROS DE TIERRA ESTABILIZADA MECANICAMENTE  CON GEOSINTETICOS"/>
    <hyperlink ref="A278" location="'683.3'!A1" display="683.3"/>
    <hyperlink ref="B278" location="'683.3'!A1" display="GEOTEXTIL DE FACHADA TIPO___ PARA MUROS DE TIERRA ESTABILIZADA MECANICAMENTE  CON GEOSINTETICOS"/>
    <hyperlink ref="A279" location="'683.4'!A1" display="683.4"/>
    <hyperlink ref="B279" location="'683.4'!A1" display="GEOMALLA DE FACHADA TIPO___ PARA MUROS DE TIERRA ESTABILIZADA MECANICAMENTE CON GEOSINTETICOS."/>
    <hyperlink ref="A280" location="'683.5'!A1" display="683.5"/>
    <hyperlink ref="B280" location="'683.5'!A1" display="RELLENO TIPO___ PARA MUROS DE TIERRA ESTABILIZADA MECANICAMENTE CON GEOSINTETICOS"/>
    <hyperlink ref="A281" location="'690.1'!A1" display="690.1"/>
    <hyperlink ref="B281" location="'690.1.1'!A1" display="IMPERMEABILIZANTE PARA CONCRETO"/>
    <hyperlink ref="A282" location="'690.1.2'!A1" display="690.1.2"/>
    <hyperlink ref="B282" location="'690.1.2'!A1" display="IMPERMEABILIZACIÓN DE ESTRUCTURAS."/>
    <hyperlink ref="A283" location="'700.1'!A1" display="700.1"/>
    <hyperlink ref="B283" location="'700.1'!A1" display="LÍNEA DE DEMARCACIÓN CON PINTURA EN FRÍO."/>
    <hyperlink ref="A284" location="'700.2'!A1" display="700.2"/>
    <hyperlink ref="B284" location="'700.2'!A1" display="LÍNEA DE DEMARCACIÓN CON RESINA TERMOPLÁSTICA."/>
    <hyperlink ref="A285" location="'700.3'!A1" display="700.3"/>
    <hyperlink ref="B285" location="'700.3'!A1" display="MARCA VIAL CON PINTURA EN FRÍO."/>
    <hyperlink ref="A286" location="'700.4'!A1" display="700.4"/>
    <hyperlink ref="B286" location="'700.4'!A1" display="MARCA VIAL CON RESINA TERMOPLÁSTICA."/>
    <hyperlink ref="A287" location="'701.1'!A1" display="701.1"/>
    <hyperlink ref="B287" location="'701.1'!A1" display="TACHA REFLECTIVA."/>
    <hyperlink ref="A288" location="'710.1'!A1" display="710.1"/>
    <hyperlink ref="B288" location="'710.1'!A1" display="SEÑAL VERTICAL DE TRANSITO TIPO 1 CON LAMINA RETRORREFLECTIVA TIPO III (75 X 75 ) CM"/>
    <hyperlink ref="A289" location="'710.2'!A1" display="710.2"/>
    <hyperlink ref="B289" location="'710.2'!A1" display="SEÑAL VERTICAL DE TRANSITO TIPO 2 CON LAMINA RETRORREFLECTIVA TIPO (1.20X0.40 M)"/>
    <hyperlink ref="A290" location="'720.1'!A1" display="720.1"/>
    <hyperlink ref="B290" location="'720.1'!A1" display="POSTE DE REFERENCIA."/>
    <hyperlink ref="A291" location="'730.1'!A1" display="730.1"/>
    <hyperlink ref="B291" location="'730.1'!A1" display="DEFENSA METÁLICA."/>
    <hyperlink ref="A292" location="'730.2'!A1" display="730.2"/>
    <hyperlink ref="B292" location="'730.2'!A1" display="SECCIÓN FINAL."/>
    <hyperlink ref="A293" location="'730.3'!A1" display="730.3"/>
    <hyperlink ref="B293" location="'730.3'!A1" display="SECCIÓN DE TOPE."/>
    <hyperlink ref="A294" location="'730.4'!A1" display="730.4"/>
    <hyperlink ref="B294" location="'730.4'!A1" display="ELEMENTO ESPECIAL TIPO AMORTIGUADORES"/>
    <hyperlink ref="A295" location="'731.1'!A1" display="731.1"/>
    <hyperlink ref="B295" location="'731.1'!A1" display="DEFENSA DE CONCRETO."/>
    <hyperlink ref="A296" location="'740.1'!A1" display="740.1"/>
    <hyperlink ref="B296" location="'740.1'!A1" display="CAPTAFAROS."/>
    <hyperlink ref="A297" location="'741.1'!A1" display="741.1"/>
    <hyperlink ref="B297" location="'741.1'!A1" display="DELINEADOR DE CORONA."/>
    <hyperlink ref="A298" location="'800.1'!A1" display="800.1"/>
    <hyperlink ref="B298" location="'800.1'!A1" display="CERCA DE ALAMBRE DE PUAS CON POSTES DE MADERA."/>
    <hyperlink ref="A299" location="'800.2'!A1" display="800.2"/>
    <hyperlink ref="B299" location="'800.2'!A1" display="CERCA DE ALAMBRE DE PUAS CON POSTES DE CONCRETO."/>
    <hyperlink ref="A300" location="'800.3'!A1" display="800.3"/>
    <hyperlink ref="B300" location="'800.3'!A1" display="CERCA DE MALLA CON POSTES DE MADERA."/>
    <hyperlink ref="A301" location="'800.4'!A1" display="800.4"/>
    <hyperlink ref="B301" location="'800.4'!A1" display="CERCA DE MALLA CON POSTES DE CONCRETO."/>
    <hyperlink ref="A302" location="'802.1'!A1" display="802.1"/>
    <hyperlink ref="B302" location="'802.1'!A1" display="PODA DE LA PARTE AEREA DE ARBOLES TIPO I"/>
    <hyperlink ref="A303" location="'802.2'!A1" display="802.2"/>
    <hyperlink ref="B303" location="'802.2'!A1" display="PODA DE LA PARTE AEREA DE ARBOLES TIPO I"/>
    <hyperlink ref="A304" location="'802.3'!A1" display="802.3"/>
    <hyperlink ref="B304" location="'802.3'!A1" display="PODA DE LA PARTE AEREA DE ARBOLES TIPO III"/>
    <hyperlink ref="A305" location="'802.4'!A1" display="802.4"/>
    <hyperlink ref="B305" location="'802.4'!A1" display="PODA DE LA PARTE AEREA DE ARBOLES TIPO IV"/>
    <hyperlink ref="A306" location="'802.5'!A1" display="802.5"/>
    <hyperlink ref="B306" location="'802.5'!A1" display="PODA DE LA PARTE RADICULAR DE ARBOLES TIPO I"/>
    <hyperlink ref="A307" location="'802.6'!A1" display="802.6"/>
    <hyperlink ref="B307" location="'802.6'!A1" display="PODA DE LA PARTE RADFICULAR DE ARBOLES TIPO II"/>
    <hyperlink ref="A308" location="'802.7'!A1" display="802.7"/>
    <hyperlink ref="B308" location="'802.7'!A1" display="PODA DE LA PARTE RADICULAR DE ARBOLES TIPO III"/>
    <hyperlink ref="A309" location="'802.8'!A1" display="802.8"/>
    <hyperlink ref="B309" location="'802.8'!A1" display="PODA DE LA PARTE RADICULAR DE ARBOLES TIPO  IV"/>
    <hyperlink ref="A310" location="'810.1'!A1" display="810.1"/>
    <hyperlink ref="B310" location="'810.1'!A1" display="PROTECCIÓN DE TALUDES CON BLOQUES DE CÉSPED."/>
    <hyperlink ref="A311" location="'810.2'!A1" display="810.2"/>
    <hyperlink ref="B311" location="'810.2'!A1" display="PROTECCIÓN DE TALUDES CON TIERRA ORGÁNICA."/>
    <hyperlink ref="A312" location="'810.3'!A1" display="810.3"/>
    <hyperlink ref="B312" location="'810.3'!A1" display="PROTECCIÓN DE TALUDES CON HIDROSIEMBRA CONTROLADA."/>
    <hyperlink ref="A313" location="'811.1'!A1" display="811.1"/>
    <hyperlink ref="B313" location="'811.1'!A1" display="PROTECCION DE TALUDES CON PRODUCTO ENROLLADO PARA CONTROL DE EROSION. DE TIPO __. SE DEBERA ELABORAR UN ITEM DE PAGO PARA CADA PRODUCTO ENROLLADO QUE SE ESPECIFIQUE EN EL PROYECTO."/>
    <hyperlink ref="A314" location="'811.2'!A1" display="811.2"/>
    <hyperlink ref="B314" location="'811.2'!A1" display="PROTECCION DE TALUDES CON PRODUCTO ENROLLADO PARA CONTROL DE EROSION. DE TIPO __. SE DEBERA ELABORAR UN ITEM DE PAGO PARA CADA PRODUCTO ENROLLADO QUE SE ESPECIFIQUE EN EL PROYECTO."/>
    <hyperlink ref="A315" location="'812.1'!A1" display="812.1"/>
    <hyperlink ref="B315" location="'812.1'!A1" display="RECUBRIMIENTO DE TALUDES CON MALLA Y MORTERO 1:4 DE E=_____CM"/>
    <hyperlink ref="A316" location="'820.1'!A1" display="820.1"/>
    <hyperlink ref="B316" location="'820.1'!A1" display="PLANTACIÓN DE ÁRBOLES (TIPO PAISAJÍSTICO)"/>
    <hyperlink ref="A317" location="'820.1.2'!A1" display="820.1.2"/>
    <hyperlink ref="B317" location="'820.1.2'!A1" display="PLANTACIÓN DE ÁRBOLES (REFORESTACIÓN PROTECTORA DENSIDAD 1100)"/>
    <hyperlink ref="A318" location="'900.1'!A1" display="900.1"/>
    <hyperlink ref="B318" location="'900.1'!A1" display="TRANSPORTE DE MATERIALES PROVENIENTES DE LA EXCAVACION DE LA EXPLANACION, CANALES Y PRESTAMOS, ENTRE  CIEN METROS (100 M) Y MIL METROS (1000 M) DE DISTANCIA"/>
    <hyperlink ref="A319" location="'900.2'!A1" display="900.2"/>
    <hyperlink ref="B319" location="'900.2'!A1" display="TRANSPORTE DE MATERIALES PROVENIENTES DE LA EXCAVACIÓN DE LA EXPLANACIÓN, CANALES Y PRÉSTAMOS PARA DISTANCIAS MAYORES DE MIL METROS (1.000 M) METRO CÚBICO-KILÓMETRO."/>
    <hyperlink ref="A320" location="'900.3'!A1" display="900.3"/>
    <hyperlink ref="B320" location="'900.3'!A1" display="TRANSPORTE DE MATERIALES PROVENIENTES DE DERRUMBES, MEDIDO A PARTIR DE CIEN METROS (100 M)"/>
    <hyperlink ref="B63" location="'236.10'!A1" display="SUBRASANTE ESTABILIZADA CON CAL(NO INCLUYE SUMINISTRO DE CAL)"/>
    <hyperlink ref="A64:C64" location="'236.11'!A1" display="236.11"/>
    <hyperlink ref="A107" location="'413.1'!A1" display="413.1"/>
    <hyperlink ref="B107" location="'413.1'!A1" display="CEMENTO ASFALTICO CON GRANO DE CAUCHO RECICLADO TIPO I "/>
    <hyperlink ref="A108" location="'413.2'!A1" display="413.2"/>
    <hyperlink ref="B108" location="'413.2'!A1" display="CEMENTO ASFALTICO CON GRANO DE CAUCHO RECICLADO TIPO II"/>
    <hyperlink ref="A109" location="'413.3'!A1" display="413.3"/>
    <hyperlink ref="B109" location="'413.3'!A1" display="CEMENTO ASFALTICO CON GRANO DE CAUCHO RECICLADO TIPO  III"/>
    <hyperlink ref="A87" location="'350.2'!A1" display="350.2"/>
    <hyperlink ref="B87" location="'350.2'!A1" display="SUELO-CEMENTO CLASE CS-D GRADACION TIPO B (INCLUYE SUMINISTRO DEL CEMENTO)"/>
    <hyperlink ref="A102" location="'410.3'!A1" display="410.3"/>
    <hyperlink ref="B102" location="'410.3'!A1" display="CEMENTO ASFÁLTICO DE PENETRACIÓN 80-100"/>
    <hyperlink ref="A171" location="'460.2'!A1" display="'460.2'!A1"/>
    <hyperlink ref="B171" location="'460.2'!A1" display="FRESADO DE UN PAVIMENTO ASFALTICO ESPESOR DE 5 CM"/>
    <hyperlink ref="A263" location="'674.1'!A1" display="674.1"/>
    <hyperlink ref="B263" location="'674.1'!A1" display="DREN HORIZONTAL DE LONGITUD MENOR O IGUAL A DIEZ (10) METROS."/>
    <hyperlink ref="A212" location="'621.6'!A1" display="621.6"/>
    <hyperlink ref="B275" location="'682.4'!A1" display="COLCHOGAVIÓN DE MALLA DE ALAMBRE DE ACERO ENTRELAZADO CLASE 4; RECUBRIMIENTO DE ALEACION ZN-5A1-MM Y PVC"/>
  </hyperlinks>
  <pageMargins left="0.70866141732283472" right="0.70866141732283472" top="0.74803149606299213" bottom="0.74803149606299213" header="0.31496062992125984" footer="0.31496062992125984"/>
  <pageSetup scale="85"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theme="9" tint="-0.249977111117893"/>
  </sheetPr>
  <dimension ref="A1:D69"/>
  <sheetViews>
    <sheetView zoomScale="80" zoomScaleNormal="80" workbookViewId="0">
      <pane xSplit="4" ySplit="4" topLeftCell="E5" activePane="bottomRight" state="frozen"/>
      <selection activeCell="D20" sqref="D20"/>
      <selection pane="topRight" activeCell="D20" sqref="D20"/>
      <selection pane="bottomLeft" activeCell="D20" sqref="D20"/>
      <selection pane="bottomRight" sqref="A1:D2"/>
    </sheetView>
  </sheetViews>
  <sheetFormatPr baseColWidth="10" defaultColWidth="9.140625" defaultRowHeight="15"/>
  <cols>
    <col min="1" max="1" width="11.5703125" customWidth="1"/>
    <col min="2" max="2" width="9.140625" style="2"/>
    <col min="3" max="3" width="84.5703125" style="1" customWidth="1"/>
    <col min="4" max="4" width="17.140625" style="189" customWidth="1"/>
  </cols>
  <sheetData>
    <row r="1" spans="1:4" ht="66" customHeight="1" thickTop="1">
      <c r="A1" s="665" t="s">
        <v>1934</v>
      </c>
      <c r="B1" s="666"/>
      <c r="C1" s="666"/>
      <c r="D1" s="667"/>
    </row>
    <row r="2" spans="1:4" ht="20.25" customHeight="1" thickBot="1">
      <c r="A2" s="668"/>
      <c r="B2" s="669"/>
      <c r="C2" s="669"/>
      <c r="D2" s="670"/>
    </row>
    <row r="3" spans="1:4" ht="16.5" thickTop="1" thickBot="1">
      <c r="A3" s="664" t="s">
        <v>2329</v>
      </c>
      <c r="B3" s="664"/>
      <c r="C3" s="664"/>
      <c r="D3" s="664"/>
    </row>
    <row r="4" spans="1:4" ht="16.5" thickTop="1" thickBot="1">
      <c r="A4" s="664"/>
      <c r="B4" s="664"/>
      <c r="C4" s="664"/>
      <c r="D4" s="664"/>
    </row>
    <row r="5" spans="1:4" ht="16.5" thickTop="1" thickBot="1">
      <c r="A5" s="664"/>
      <c r="B5" s="664"/>
      <c r="C5" s="664"/>
      <c r="D5" s="664"/>
    </row>
    <row r="6" spans="1:4" ht="16.5" thickTop="1" thickBot="1">
      <c r="A6" s="6"/>
      <c r="B6" s="7"/>
      <c r="C6" s="8"/>
      <c r="D6" s="190"/>
    </row>
    <row r="7" spans="1:4" ht="16.5" thickTop="1" thickBot="1">
      <c r="A7" s="6"/>
      <c r="B7" s="7"/>
      <c r="C7" s="8"/>
      <c r="D7" s="191" t="s">
        <v>1932</v>
      </c>
    </row>
    <row r="8" spans="1:4" ht="16.5" thickTop="1" thickBot="1">
      <c r="A8" s="9" t="s">
        <v>98</v>
      </c>
      <c r="B8" s="10" t="s">
        <v>1966</v>
      </c>
      <c r="C8" s="11" t="s">
        <v>99</v>
      </c>
      <c r="D8" s="191">
        <v>50041.803166666672</v>
      </c>
    </row>
    <row r="9" spans="1:4" ht="16.5" thickTop="1" thickBot="1">
      <c r="A9" s="9" t="s">
        <v>102</v>
      </c>
      <c r="B9" s="10" t="s">
        <v>1966</v>
      </c>
      <c r="C9" s="11" t="s">
        <v>103</v>
      </c>
      <c r="D9" s="191">
        <v>45492.548333333332</v>
      </c>
    </row>
    <row r="10" spans="1:4" ht="16.5" thickTop="1" thickBot="1">
      <c r="A10" s="9" t="s">
        <v>0</v>
      </c>
      <c r="B10" s="10" t="s">
        <v>1966</v>
      </c>
      <c r="C10" s="11" t="s">
        <v>1</v>
      </c>
      <c r="D10" s="191">
        <v>59140.312833333337</v>
      </c>
    </row>
    <row r="11" spans="1:4" ht="16.5" thickTop="1" thickBot="1">
      <c r="A11" s="9" t="s">
        <v>1758</v>
      </c>
      <c r="B11" s="10" t="s">
        <v>1966</v>
      </c>
      <c r="C11" s="11" t="s">
        <v>1757</v>
      </c>
      <c r="D11" s="191">
        <v>343360</v>
      </c>
    </row>
    <row r="12" spans="1:4" ht="16.5" thickTop="1" thickBot="1">
      <c r="A12" s="9" t="s">
        <v>100</v>
      </c>
      <c r="B12" s="10" t="s">
        <v>1966</v>
      </c>
      <c r="C12" s="11" t="s">
        <v>101</v>
      </c>
      <c r="D12" s="191">
        <v>68238.822499999995</v>
      </c>
    </row>
    <row r="13" spans="1:4" ht="16.5" thickTop="1" thickBot="1">
      <c r="A13" s="9" t="s">
        <v>62</v>
      </c>
      <c r="B13" s="10" t="s">
        <v>1966</v>
      </c>
      <c r="C13" s="11" t="s">
        <v>63</v>
      </c>
      <c r="D13" s="191">
        <v>500418.03166666668</v>
      </c>
    </row>
    <row r="14" spans="1:4" ht="16.5" thickTop="1" thickBot="1">
      <c r="A14" s="9" t="s">
        <v>108</v>
      </c>
      <c r="B14" s="10" t="s">
        <v>1966</v>
      </c>
      <c r="C14" s="11" t="s">
        <v>109</v>
      </c>
      <c r="D14" s="191">
        <v>272955.28999999998</v>
      </c>
    </row>
    <row r="15" spans="1:4" ht="16.5" thickTop="1" thickBot="1">
      <c r="A15" s="9" t="s">
        <v>41</v>
      </c>
      <c r="B15" s="10" t="s">
        <v>1966</v>
      </c>
      <c r="C15" s="11" t="s">
        <v>42</v>
      </c>
      <c r="D15" s="191">
        <v>181970.19333333333</v>
      </c>
    </row>
    <row r="16" spans="1:4" ht="16.5" thickTop="1" thickBot="1">
      <c r="A16" s="9" t="s">
        <v>43</v>
      </c>
      <c r="B16" s="10" t="s">
        <v>1966</v>
      </c>
      <c r="C16" s="11" t="s">
        <v>44</v>
      </c>
      <c r="D16" s="191">
        <v>272955.28999999998</v>
      </c>
    </row>
    <row r="17" spans="1:4" ht="16.5" thickTop="1" thickBot="1">
      <c r="A17" s="9" t="s">
        <v>106</v>
      </c>
      <c r="B17" s="10" t="s">
        <v>1966</v>
      </c>
      <c r="C17" s="11" t="s">
        <v>107</v>
      </c>
      <c r="D17" s="191">
        <v>90985.096666666665</v>
      </c>
    </row>
    <row r="18" spans="1:4" ht="16.5" thickTop="1" thickBot="1">
      <c r="A18" s="9" t="s">
        <v>1759</v>
      </c>
      <c r="B18" s="10" t="s">
        <v>1966</v>
      </c>
      <c r="C18" s="11" t="s">
        <v>2106</v>
      </c>
      <c r="D18" s="191">
        <v>81886.587</v>
      </c>
    </row>
    <row r="19" spans="1:4" ht="16.5" thickTop="1" thickBot="1">
      <c r="A19" s="9" t="s">
        <v>96</v>
      </c>
      <c r="B19" s="10" t="s">
        <v>92</v>
      </c>
      <c r="C19" s="11" t="s">
        <v>97</v>
      </c>
      <c r="D19" s="191">
        <v>1819701.9333333333</v>
      </c>
    </row>
    <row r="20" spans="1:4" ht="16.5" thickTop="1" thickBot="1">
      <c r="A20" s="9" t="s">
        <v>76</v>
      </c>
      <c r="B20" s="10" t="s">
        <v>1966</v>
      </c>
      <c r="C20" s="11" t="s">
        <v>77</v>
      </c>
      <c r="D20" s="191">
        <v>291152.30933333334</v>
      </c>
    </row>
    <row r="21" spans="1:4" ht="16.5" thickTop="1" thickBot="1">
      <c r="A21" s="9" t="s">
        <v>74</v>
      </c>
      <c r="B21" s="10" t="s">
        <v>1966</v>
      </c>
      <c r="C21" s="11" t="s">
        <v>75</v>
      </c>
      <c r="D21" s="191">
        <v>291152.30933333334</v>
      </c>
    </row>
    <row r="22" spans="1:4" ht="16.5" thickTop="1" thickBot="1">
      <c r="A22" s="9" t="s">
        <v>84</v>
      </c>
      <c r="B22" s="10" t="s">
        <v>1966</v>
      </c>
      <c r="C22" s="11" t="s">
        <v>85</v>
      </c>
      <c r="D22" s="191">
        <v>492100</v>
      </c>
    </row>
    <row r="23" spans="1:4" ht="16.5" thickTop="1" thickBot="1">
      <c r="A23" s="9" t="s">
        <v>78</v>
      </c>
      <c r="B23" s="10" t="s">
        <v>1966</v>
      </c>
      <c r="C23" s="11" t="s">
        <v>79</v>
      </c>
      <c r="D23" s="191">
        <v>407000</v>
      </c>
    </row>
    <row r="24" spans="1:4" ht="16.5" thickTop="1" thickBot="1">
      <c r="A24" s="9" t="s">
        <v>64</v>
      </c>
      <c r="B24" s="10" t="s">
        <v>1966</v>
      </c>
      <c r="C24" s="11" t="s">
        <v>65</v>
      </c>
      <c r="D24" s="191">
        <v>320050</v>
      </c>
    </row>
    <row r="25" spans="1:4" ht="16.5" thickTop="1" thickBot="1">
      <c r="A25" s="9" t="s">
        <v>80</v>
      </c>
      <c r="B25" s="10" t="s">
        <v>1966</v>
      </c>
      <c r="C25" s="11" t="s">
        <v>81</v>
      </c>
      <c r="D25" s="191">
        <v>492100</v>
      </c>
    </row>
    <row r="26" spans="1:4" ht="16.5" thickTop="1" thickBot="1">
      <c r="A26" s="9" t="s">
        <v>82</v>
      </c>
      <c r="B26" s="10" t="s">
        <v>1966</v>
      </c>
      <c r="C26" s="11" t="s">
        <v>83</v>
      </c>
      <c r="D26" s="191">
        <v>492100</v>
      </c>
    </row>
    <row r="27" spans="1:4" ht="16.5" thickTop="1" thickBot="1">
      <c r="A27" s="9" t="s">
        <v>104</v>
      </c>
      <c r="B27" s="10" t="s">
        <v>1966</v>
      </c>
      <c r="C27" s="11" t="s">
        <v>105</v>
      </c>
      <c r="D27" s="191">
        <v>117166.05</v>
      </c>
    </row>
    <row r="28" spans="1:4" ht="16.5" thickTop="1" thickBot="1">
      <c r="A28" s="9" t="s">
        <v>4</v>
      </c>
      <c r="B28" s="10" t="s">
        <v>1966</v>
      </c>
      <c r="C28" s="11" t="s">
        <v>5</v>
      </c>
      <c r="D28" s="191">
        <v>98666.666666666672</v>
      </c>
    </row>
    <row r="29" spans="1:4" ht="16.5" customHeight="1" thickTop="1" thickBot="1">
      <c r="A29" s="9" t="s">
        <v>45</v>
      </c>
      <c r="B29" s="10" t="s">
        <v>1966</v>
      </c>
      <c r="C29" s="11" t="s">
        <v>2332</v>
      </c>
      <c r="D29" s="191">
        <v>136477.64499999999</v>
      </c>
    </row>
    <row r="30" spans="1:4" ht="16.5" thickTop="1" thickBot="1">
      <c r="A30" s="9" t="s">
        <v>66</v>
      </c>
      <c r="B30" s="10" t="s">
        <v>1966</v>
      </c>
      <c r="C30" s="11" t="s">
        <v>67</v>
      </c>
      <c r="D30" s="191">
        <v>136477.64499999999</v>
      </c>
    </row>
    <row r="31" spans="1:4" ht="16.5" thickTop="1" thickBot="1">
      <c r="A31" s="9" t="s">
        <v>23</v>
      </c>
      <c r="B31" s="10" t="s">
        <v>1966</v>
      </c>
      <c r="C31" s="11" t="s">
        <v>24</v>
      </c>
      <c r="D31" s="191">
        <v>454925.48333333334</v>
      </c>
    </row>
    <row r="32" spans="1:4" ht="16.5" thickTop="1" thickBot="1">
      <c r="A32" s="9" t="s">
        <v>7</v>
      </c>
      <c r="B32" s="10" t="s">
        <v>1966</v>
      </c>
      <c r="C32" s="11" t="s">
        <v>8</v>
      </c>
      <c r="D32" s="191">
        <v>90985.096666666665</v>
      </c>
    </row>
    <row r="33" spans="1:4" ht="16.5" thickTop="1" thickBot="1">
      <c r="A33" s="9" t="s">
        <v>9</v>
      </c>
      <c r="B33" s="10" t="s">
        <v>1966</v>
      </c>
      <c r="C33" s="11" t="s">
        <v>10</v>
      </c>
      <c r="D33" s="191">
        <v>136477.64499999999</v>
      </c>
    </row>
    <row r="34" spans="1:4" ht="16.5" thickTop="1" thickBot="1">
      <c r="A34" s="9" t="s">
        <v>11</v>
      </c>
      <c r="B34" s="10" t="s">
        <v>1966</v>
      </c>
      <c r="C34" s="11" t="s">
        <v>12</v>
      </c>
      <c r="D34" s="191">
        <v>181970.19333333333</v>
      </c>
    </row>
    <row r="35" spans="1:4" ht="16.5" thickTop="1" thickBot="1">
      <c r="A35" s="9" t="s">
        <v>13</v>
      </c>
      <c r="B35" s="10" t="s">
        <v>1966</v>
      </c>
      <c r="C35" s="11" t="s">
        <v>14</v>
      </c>
      <c r="D35" s="191">
        <v>227462.74166666667</v>
      </c>
    </row>
    <row r="36" spans="1:4" ht="16.5" thickTop="1" thickBot="1">
      <c r="A36" s="9" t="s">
        <v>15</v>
      </c>
      <c r="B36" s="10" t="s">
        <v>1966</v>
      </c>
      <c r="C36" s="11" t="s">
        <v>16</v>
      </c>
      <c r="D36" s="191">
        <v>272955.28999999998</v>
      </c>
    </row>
    <row r="37" spans="1:4" ht="16.5" thickTop="1" thickBot="1">
      <c r="A37" s="9" t="s">
        <v>17</v>
      </c>
      <c r="B37" s="10" t="s">
        <v>1966</v>
      </c>
      <c r="C37" s="11" t="s">
        <v>18</v>
      </c>
      <c r="D37" s="191">
        <v>318447.83833333332</v>
      </c>
    </row>
    <row r="38" spans="1:4" ht="16.5" thickTop="1" thickBot="1">
      <c r="A38" s="9" t="s">
        <v>19</v>
      </c>
      <c r="B38" s="10" t="s">
        <v>1966</v>
      </c>
      <c r="C38" s="11" t="s">
        <v>20</v>
      </c>
      <c r="D38" s="191">
        <v>363940.38666666666</v>
      </c>
    </row>
    <row r="39" spans="1:4" ht="16.5" thickTop="1" thickBot="1">
      <c r="A39" s="9" t="s">
        <v>21</v>
      </c>
      <c r="B39" s="10" t="s">
        <v>1966</v>
      </c>
      <c r="C39" s="11" t="s">
        <v>22</v>
      </c>
      <c r="D39" s="191">
        <v>409432.935</v>
      </c>
    </row>
    <row r="40" spans="1:4" ht="16.5" thickTop="1" thickBot="1">
      <c r="A40" s="9" t="s">
        <v>72</v>
      </c>
      <c r="B40" s="10" t="s">
        <v>1966</v>
      </c>
      <c r="C40" s="11" t="s">
        <v>73</v>
      </c>
      <c r="D40" s="191">
        <v>50041.803166666672</v>
      </c>
    </row>
    <row r="41" spans="1:4" ht="16.5" thickTop="1" thickBot="1">
      <c r="A41" s="9" t="s">
        <v>27</v>
      </c>
      <c r="B41" s="10" t="s">
        <v>1966</v>
      </c>
      <c r="C41" s="11" t="s">
        <v>28</v>
      </c>
      <c r="D41" s="191">
        <v>100083.60633333334</v>
      </c>
    </row>
    <row r="42" spans="1:4" ht="16.5" thickTop="1" thickBot="1">
      <c r="A42" s="9" t="s">
        <v>25</v>
      </c>
      <c r="B42" s="10" t="s">
        <v>1966</v>
      </c>
      <c r="C42" s="11" t="s">
        <v>26</v>
      </c>
      <c r="D42" s="191">
        <v>100083.60633333334</v>
      </c>
    </row>
    <row r="43" spans="1:4" ht="16.5" thickTop="1" thickBot="1">
      <c r="A43" s="9" t="s">
        <v>30</v>
      </c>
      <c r="B43" s="10" t="s">
        <v>1966</v>
      </c>
      <c r="C43" s="11" t="s">
        <v>31</v>
      </c>
      <c r="D43" s="191">
        <v>90985.096666666665</v>
      </c>
    </row>
    <row r="44" spans="1:4" ht="17.25" customHeight="1" thickTop="1" thickBot="1">
      <c r="A44" s="9" t="s">
        <v>40</v>
      </c>
      <c r="B44" s="10" t="s">
        <v>1966</v>
      </c>
      <c r="C44" s="11" t="s">
        <v>2331</v>
      </c>
      <c r="D44" s="191">
        <v>227462.74166666667</v>
      </c>
    </row>
    <row r="45" spans="1:4" ht="16.5" thickTop="1" thickBot="1">
      <c r="A45" s="9" t="s">
        <v>32</v>
      </c>
      <c r="B45" s="10" t="s">
        <v>1966</v>
      </c>
      <c r="C45" s="11" t="s">
        <v>33</v>
      </c>
      <c r="D45" s="191">
        <v>181970.19333333333</v>
      </c>
    </row>
    <row r="46" spans="1:4" ht="16.5" thickTop="1" thickBot="1">
      <c r="A46" s="9" t="s">
        <v>34</v>
      </c>
      <c r="B46" s="10" t="s">
        <v>1966</v>
      </c>
      <c r="C46" s="11" t="s">
        <v>35</v>
      </c>
      <c r="D46" s="191">
        <v>272955.28999999998</v>
      </c>
    </row>
    <row r="47" spans="1:4" ht="16.5" thickTop="1" thickBot="1">
      <c r="A47" s="9" t="s">
        <v>70</v>
      </c>
      <c r="B47" s="10" t="s">
        <v>1966</v>
      </c>
      <c r="C47" s="11" t="s">
        <v>71</v>
      </c>
      <c r="D47" s="191">
        <v>241110.50616666666</v>
      </c>
    </row>
    <row r="48" spans="1:4" ht="16.5" thickTop="1" thickBot="1">
      <c r="A48" s="9" t="s">
        <v>36</v>
      </c>
      <c r="B48" s="10" t="s">
        <v>1966</v>
      </c>
      <c r="C48" s="11" t="s">
        <v>37</v>
      </c>
      <c r="D48" s="191">
        <v>100083.60633333334</v>
      </c>
    </row>
    <row r="49" spans="1:4" ht="16.5" thickTop="1" thickBot="1">
      <c r="A49" s="9" t="s">
        <v>38</v>
      </c>
      <c r="B49" s="10" t="s">
        <v>1966</v>
      </c>
      <c r="C49" s="11" t="s">
        <v>39</v>
      </c>
      <c r="D49" s="191">
        <v>109182.11599999999</v>
      </c>
    </row>
    <row r="50" spans="1:4" ht="16.5" thickTop="1" thickBot="1">
      <c r="A50" s="9" t="s">
        <v>89</v>
      </c>
      <c r="B50" s="10" t="s">
        <v>1966</v>
      </c>
      <c r="C50" s="11" t="s">
        <v>90</v>
      </c>
      <c r="D50" s="191">
        <v>113731.37083333333</v>
      </c>
    </row>
    <row r="51" spans="1:4" ht="16.5" thickTop="1" thickBot="1">
      <c r="A51" s="9" t="s">
        <v>46</v>
      </c>
      <c r="B51" s="10" t="s">
        <v>1966</v>
      </c>
      <c r="C51" s="11" t="s">
        <v>47</v>
      </c>
      <c r="D51" s="191">
        <v>45492.548333333332</v>
      </c>
    </row>
    <row r="52" spans="1:4" ht="16.5" thickTop="1" thickBot="1">
      <c r="A52" s="9" t="s">
        <v>48</v>
      </c>
      <c r="B52" s="10" t="s">
        <v>1966</v>
      </c>
      <c r="C52" s="11" t="s">
        <v>49</v>
      </c>
      <c r="D52" s="191">
        <v>90985.096666666665</v>
      </c>
    </row>
    <row r="53" spans="1:4" ht="16.5" thickTop="1" thickBot="1">
      <c r="A53" s="9" t="s">
        <v>50</v>
      </c>
      <c r="B53" s="10" t="s">
        <v>1966</v>
      </c>
      <c r="C53" s="11" t="s">
        <v>51</v>
      </c>
      <c r="D53" s="191">
        <v>90985.096666666665</v>
      </c>
    </row>
    <row r="54" spans="1:4" ht="16.5" thickTop="1" thickBot="1">
      <c r="A54" s="9" t="s">
        <v>68</v>
      </c>
      <c r="B54" s="10" t="s">
        <v>1966</v>
      </c>
      <c r="C54" s="11" t="s">
        <v>69</v>
      </c>
      <c r="D54" s="191">
        <v>181970.19333333333</v>
      </c>
    </row>
    <row r="55" spans="1:4" ht="46.5" thickTop="1" thickBot="1">
      <c r="A55" s="9" t="s">
        <v>29</v>
      </c>
      <c r="B55" s="10" t="s">
        <v>1966</v>
      </c>
      <c r="C55" s="11" t="s">
        <v>1967</v>
      </c>
      <c r="D55" s="191">
        <v>682388.22499999998</v>
      </c>
    </row>
    <row r="56" spans="1:4" ht="16.5" thickTop="1" thickBot="1">
      <c r="A56" s="9" t="s">
        <v>52</v>
      </c>
      <c r="B56" s="10" t="s">
        <v>1966</v>
      </c>
      <c r="C56" s="11" t="s">
        <v>53</v>
      </c>
      <c r="D56" s="191">
        <v>68238.822499999995</v>
      </c>
    </row>
    <row r="57" spans="1:4" ht="16.5" thickTop="1" thickBot="1">
      <c r="A57" s="9" t="s">
        <v>54</v>
      </c>
      <c r="B57" s="10" t="s">
        <v>1966</v>
      </c>
      <c r="C57" s="11" t="s">
        <v>55</v>
      </c>
      <c r="D57" s="191">
        <v>136477.64499999999</v>
      </c>
    </row>
    <row r="58" spans="1:4" ht="16.5" thickTop="1" thickBot="1">
      <c r="A58" s="9" t="s">
        <v>56</v>
      </c>
      <c r="B58" s="10" t="s">
        <v>1966</v>
      </c>
      <c r="C58" s="11" t="s">
        <v>57</v>
      </c>
      <c r="D58" s="191">
        <v>90985.096666666665</v>
      </c>
    </row>
    <row r="59" spans="1:4" ht="16.5" thickTop="1" thickBot="1">
      <c r="A59" s="9" t="s">
        <v>2</v>
      </c>
      <c r="B59" s="10" t="s">
        <v>1966</v>
      </c>
      <c r="C59" s="11" t="s">
        <v>3</v>
      </c>
      <c r="D59" s="191">
        <v>181970.19333333333</v>
      </c>
    </row>
    <row r="60" spans="1:4" ht="16.5" thickTop="1" thickBot="1">
      <c r="A60" s="9" t="s">
        <v>58</v>
      </c>
      <c r="B60" s="10" t="s">
        <v>1966</v>
      </c>
      <c r="C60" s="11" t="s">
        <v>59</v>
      </c>
      <c r="D60" s="191">
        <v>113731.37083333333</v>
      </c>
    </row>
    <row r="61" spans="1:4" ht="16.5" thickTop="1" thickBot="1">
      <c r="A61" s="9" t="s">
        <v>86</v>
      </c>
      <c r="B61" s="10" t="s">
        <v>1966</v>
      </c>
      <c r="C61" s="11" t="s">
        <v>87</v>
      </c>
      <c r="D61" s="191">
        <v>136477.64499999999</v>
      </c>
    </row>
    <row r="62" spans="1:4" ht="16.5" thickTop="1" thickBot="1">
      <c r="A62" s="9" t="s">
        <v>88</v>
      </c>
      <c r="B62" s="10" t="s">
        <v>1966</v>
      </c>
      <c r="C62" s="11" t="s">
        <v>87</v>
      </c>
      <c r="D62" s="191">
        <v>136477.64499999999</v>
      </c>
    </row>
    <row r="63" spans="1:4" ht="16.5" thickTop="1" thickBot="1">
      <c r="A63" s="9" t="s">
        <v>60</v>
      </c>
      <c r="B63" s="10" t="s">
        <v>1966</v>
      </c>
      <c r="C63" s="11" t="s">
        <v>61</v>
      </c>
      <c r="D63" s="191">
        <v>136477.64499999999</v>
      </c>
    </row>
    <row r="64" spans="1:4" ht="17.25" customHeight="1" thickTop="1" thickBot="1">
      <c r="A64" s="9" t="s">
        <v>6</v>
      </c>
      <c r="B64" s="10" t="s">
        <v>1966</v>
      </c>
      <c r="C64" s="11" t="s">
        <v>2330</v>
      </c>
      <c r="D64" s="191">
        <v>45492.548333333332</v>
      </c>
    </row>
    <row r="65" spans="1:4" ht="16.5" thickTop="1" thickBot="1">
      <c r="A65" s="9" t="s">
        <v>91</v>
      </c>
      <c r="B65" s="10" t="s">
        <v>92</v>
      </c>
      <c r="C65" s="11" t="s">
        <v>93</v>
      </c>
      <c r="D65" s="191">
        <v>454925.48333333334</v>
      </c>
    </row>
    <row r="66" spans="1:4" ht="16.5" thickTop="1" thickBot="1">
      <c r="A66" s="9" t="s">
        <v>94</v>
      </c>
      <c r="B66" s="10" t="s">
        <v>92</v>
      </c>
      <c r="C66" s="11" t="s">
        <v>95</v>
      </c>
      <c r="D66" s="191">
        <v>227462.74166666667</v>
      </c>
    </row>
    <row r="67" spans="1:4" ht="16.5" thickTop="1" thickBot="1">
      <c r="A67" s="9" t="s">
        <v>2334</v>
      </c>
      <c r="B67" s="10" t="s">
        <v>1966</v>
      </c>
      <c r="C67" s="11" t="s">
        <v>2333</v>
      </c>
      <c r="D67" s="191">
        <v>45492.548333333332</v>
      </c>
    </row>
    <row r="68" spans="1:4" ht="15.75" thickTop="1">
      <c r="A68" s="3"/>
      <c r="B68" s="4"/>
      <c r="C68" s="5"/>
      <c r="D68" s="192"/>
    </row>
    <row r="69" spans="1:4">
      <c r="A69" s="3"/>
      <c r="B69" s="4"/>
      <c r="C69" s="5"/>
      <c r="D69" s="192"/>
    </row>
  </sheetData>
  <sortState ref="A9:D146">
    <sortCondition ref="C9:C146"/>
  </sortState>
  <mergeCells count="2">
    <mergeCell ref="A3:D5"/>
    <mergeCell ref="A1:D2"/>
  </mergeCells>
  <pageMargins left="0.75" right="0.75" top="0.75" bottom="0.5" header="0.5" footer="0.75"/>
  <pageSetup orientation="portrait" r:id="rId1"/>
  <headerFooter>
    <oddHeader>&amp;CDIRECCION TECNICA</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theme="0" tint="-0.499984740745262"/>
  </sheetPr>
  <dimension ref="A1:D155"/>
  <sheetViews>
    <sheetView zoomScale="77" zoomScaleNormal="77" workbookViewId="0">
      <pane xSplit="4" ySplit="3" topLeftCell="E4" activePane="bottomRight" state="frozen"/>
      <selection activeCell="D20" sqref="D20"/>
      <selection pane="topRight" activeCell="D20" sqref="D20"/>
      <selection pane="bottomLeft" activeCell="D20" sqref="D20"/>
      <selection pane="bottomRight" sqref="A1:D2"/>
    </sheetView>
  </sheetViews>
  <sheetFormatPr baseColWidth="10" defaultRowHeight="15"/>
  <cols>
    <col min="1" max="1" width="11.5703125" customWidth="1"/>
    <col min="2" max="2" width="9.140625" style="12" customWidth="1"/>
    <col min="3" max="3" width="89.7109375" style="13" customWidth="1"/>
    <col min="4" max="4" width="17.140625" style="189" customWidth="1"/>
  </cols>
  <sheetData>
    <row r="1" spans="1:4" ht="15.75" customHeight="1" thickTop="1">
      <c r="A1" s="674" t="s">
        <v>1934</v>
      </c>
      <c r="B1" s="675"/>
      <c r="C1" s="675"/>
      <c r="D1" s="676"/>
    </row>
    <row r="2" spans="1:4" ht="89.25" customHeight="1" thickBot="1">
      <c r="A2" s="677"/>
      <c r="B2" s="678"/>
      <c r="C2" s="678"/>
      <c r="D2" s="679"/>
    </row>
    <row r="3" spans="1:4" ht="53.25" customHeight="1" thickTop="1" thickBot="1">
      <c r="A3" s="671" t="s">
        <v>110</v>
      </c>
      <c r="B3" s="672"/>
      <c r="C3" s="672"/>
      <c r="D3" s="673"/>
    </row>
    <row r="4" spans="1:4" ht="16.5" customHeight="1" thickTop="1" thickBot="1">
      <c r="A4" s="14"/>
      <c r="B4" s="14"/>
      <c r="C4" s="15"/>
      <c r="D4" s="193"/>
    </row>
    <row r="5" spans="1:4" ht="16.5" thickTop="1" thickBot="1">
      <c r="A5" s="14"/>
      <c r="B5" s="14"/>
      <c r="C5" s="15"/>
      <c r="D5" s="193"/>
    </row>
    <row r="6" spans="1:4" ht="16.5" thickTop="1" thickBot="1">
      <c r="A6" s="16"/>
      <c r="B6" s="14"/>
      <c r="C6" s="17" t="s">
        <v>111</v>
      </c>
      <c r="D6" s="194" t="s">
        <v>1930</v>
      </c>
    </row>
    <row r="7" spans="1:4" ht="30" customHeight="1" thickTop="1" thickBot="1">
      <c r="A7" s="16" t="s">
        <v>115</v>
      </c>
      <c r="B7" s="14" t="s">
        <v>92</v>
      </c>
      <c r="C7" s="17" t="s">
        <v>116</v>
      </c>
      <c r="D7" s="194">
        <v>47481.750000000007</v>
      </c>
    </row>
    <row r="8" spans="1:4" ht="30" customHeight="1" thickTop="1" thickBot="1">
      <c r="A8" s="16" t="s">
        <v>112</v>
      </c>
      <c r="B8" s="14" t="s">
        <v>113</v>
      </c>
      <c r="C8" s="17" t="s">
        <v>114</v>
      </c>
      <c r="D8" s="194">
        <v>1852.7262937927351</v>
      </c>
    </row>
    <row r="9" spans="1:4" ht="30" customHeight="1" thickTop="1" thickBot="1">
      <c r="A9" s="16" t="s">
        <v>117</v>
      </c>
      <c r="B9" s="14" t="s">
        <v>113</v>
      </c>
      <c r="C9" s="17" t="s">
        <v>118</v>
      </c>
      <c r="D9" s="194">
        <v>47726.473813922479</v>
      </c>
    </row>
    <row r="10" spans="1:4" ht="30" customHeight="1" thickTop="1" thickBot="1">
      <c r="A10" s="16" t="s">
        <v>119</v>
      </c>
      <c r="B10" s="14" t="s">
        <v>113</v>
      </c>
      <c r="C10" s="17" t="s">
        <v>120</v>
      </c>
      <c r="D10" s="194">
        <v>45220</v>
      </c>
    </row>
    <row r="11" spans="1:4" ht="30" customHeight="1" thickTop="1" thickBot="1">
      <c r="A11" s="16" t="s">
        <v>123</v>
      </c>
      <c r="B11" s="14" t="s">
        <v>113</v>
      </c>
      <c r="C11" s="17" t="s">
        <v>124</v>
      </c>
      <c r="D11" s="194">
        <v>19035.000000000004</v>
      </c>
    </row>
    <row r="12" spans="1:4" ht="30" customHeight="1" thickTop="1" thickBot="1">
      <c r="A12" s="16" t="s">
        <v>121</v>
      </c>
      <c r="B12" s="14" t="s">
        <v>113</v>
      </c>
      <c r="C12" s="17" t="s">
        <v>122</v>
      </c>
      <c r="D12" s="194">
        <v>46300</v>
      </c>
    </row>
    <row r="13" spans="1:4" ht="30" customHeight="1" thickTop="1" thickBot="1">
      <c r="A13" s="16" t="s">
        <v>125</v>
      </c>
      <c r="B13" s="14" t="s">
        <v>113</v>
      </c>
      <c r="C13" s="17" t="s">
        <v>126</v>
      </c>
      <c r="D13" s="194">
        <v>47587.500000000007</v>
      </c>
    </row>
    <row r="14" spans="1:4" ht="30" customHeight="1" thickTop="1" thickBot="1">
      <c r="A14" s="16" t="s">
        <v>131</v>
      </c>
      <c r="B14" s="14" t="s">
        <v>113</v>
      </c>
      <c r="C14" s="17" t="s">
        <v>132</v>
      </c>
      <c r="D14" s="194">
        <v>206212.50000000003</v>
      </c>
    </row>
    <row r="15" spans="1:4" ht="30" customHeight="1" thickTop="1" thickBot="1">
      <c r="A15" s="16" t="s">
        <v>129</v>
      </c>
      <c r="B15" s="14" t="s">
        <v>113</v>
      </c>
      <c r="C15" s="17" t="s">
        <v>130</v>
      </c>
      <c r="D15" s="194">
        <v>196350</v>
      </c>
    </row>
    <row r="16" spans="1:4" ht="30" customHeight="1" thickTop="1" thickBot="1">
      <c r="A16" s="16" t="s">
        <v>127</v>
      </c>
      <c r="B16" s="14" t="s">
        <v>113</v>
      </c>
      <c r="C16" s="17" t="s">
        <v>128</v>
      </c>
      <c r="D16" s="194">
        <v>130900</v>
      </c>
    </row>
    <row r="17" spans="1:4" ht="30" customHeight="1" thickTop="1" thickBot="1">
      <c r="A17" s="16" t="s">
        <v>1795</v>
      </c>
      <c r="B17" s="14" t="s">
        <v>113</v>
      </c>
      <c r="C17" s="17" t="s">
        <v>1796</v>
      </c>
      <c r="D17" s="194">
        <v>60277.500000000007</v>
      </c>
    </row>
    <row r="18" spans="1:4" ht="30" customHeight="1" thickTop="1" thickBot="1">
      <c r="A18" s="16" t="s">
        <v>133</v>
      </c>
      <c r="B18" s="14" t="s">
        <v>113</v>
      </c>
      <c r="C18" s="17" t="s">
        <v>134</v>
      </c>
      <c r="D18" s="194">
        <v>64375</v>
      </c>
    </row>
    <row r="19" spans="1:4" ht="30" customHeight="1" thickTop="1" thickBot="1">
      <c r="A19" s="16" t="s">
        <v>146</v>
      </c>
      <c r="B19" s="14" t="s">
        <v>113</v>
      </c>
      <c r="C19" s="17" t="s">
        <v>147</v>
      </c>
      <c r="D19" s="194">
        <v>200000</v>
      </c>
    </row>
    <row r="20" spans="1:4" ht="30" customHeight="1" thickTop="1" thickBot="1">
      <c r="A20" s="16" t="s">
        <v>135</v>
      </c>
      <c r="B20" s="14" t="s">
        <v>113</v>
      </c>
      <c r="C20" s="17" t="s">
        <v>1968</v>
      </c>
      <c r="D20" s="194">
        <v>40000</v>
      </c>
    </row>
    <row r="21" spans="1:4" ht="30" customHeight="1" thickTop="1" thickBot="1">
      <c r="A21" s="16" t="s">
        <v>136</v>
      </c>
      <c r="B21" s="14" t="s">
        <v>113</v>
      </c>
      <c r="C21" s="17" t="s">
        <v>137</v>
      </c>
      <c r="D21" s="194">
        <v>125000</v>
      </c>
    </row>
    <row r="22" spans="1:4" ht="30" customHeight="1" thickTop="1" thickBot="1">
      <c r="A22" s="16" t="s">
        <v>138</v>
      </c>
      <c r="B22" s="14" t="s">
        <v>113</v>
      </c>
      <c r="C22" s="17" t="s">
        <v>139</v>
      </c>
      <c r="D22" s="194">
        <v>38000</v>
      </c>
    </row>
    <row r="23" spans="1:4" ht="30" customHeight="1" thickTop="1" thickBot="1">
      <c r="A23" s="16" t="s">
        <v>143</v>
      </c>
      <c r="B23" s="14" t="s">
        <v>144</v>
      </c>
      <c r="C23" s="17" t="s">
        <v>145</v>
      </c>
      <c r="D23" s="194">
        <v>24745.500000000004</v>
      </c>
    </row>
    <row r="24" spans="1:4" ht="30" customHeight="1" thickTop="1" thickBot="1">
      <c r="A24" s="16" t="s">
        <v>140</v>
      </c>
      <c r="B24" s="14" t="s">
        <v>1082</v>
      </c>
      <c r="C24" s="17" t="s">
        <v>142</v>
      </c>
      <c r="D24" s="194">
        <v>26226.000000000004</v>
      </c>
    </row>
    <row r="25" spans="1:4" ht="30" customHeight="1" thickTop="1" thickBot="1">
      <c r="A25" s="16" t="s">
        <v>148</v>
      </c>
      <c r="B25" s="14" t="s">
        <v>113</v>
      </c>
      <c r="C25" s="17" t="s">
        <v>149</v>
      </c>
      <c r="D25" s="194">
        <v>95175.000000000015</v>
      </c>
    </row>
    <row r="26" spans="1:4" ht="30" customHeight="1" thickTop="1" thickBot="1">
      <c r="A26" s="16" t="s">
        <v>150</v>
      </c>
      <c r="B26" s="14" t="s">
        <v>113</v>
      </c>
      <c r="C26" s="17" t="s">
        <v>151</v>
      </c>
      <c r="D26" s="194">
        <v>196350</v>
      </c>
    </row>
    <row r="27" spans="1:4" ht="30" customHeight="1" thickTop="1" thickBot="1">
      <c r="A27" s="16" t="s">
        <v>152</v>
      </c>
      <c r="B27" s="14" t="s">
        <v>113</v>
      </c>
      <c r="C27" s="17" t="s">
        <v>153</v>
      </c>
      <c r="D27" s="194">
        <v>67000</v>
      </c>
    </row>
    <row r="28" spans="1:4" ht="30" customHeight="1" thickTop="1" thickBot="1">
      <c r="A28" s="16" t="s">
        <v>154</v>
      </c>
      <c r="B28" s="14" t="s">
        <v>113</v>
      </c>
      <c r="C28" s="17" t="s">
        <v>155</v>
      </c>
      <c r="D28" s="194">
        <v>63899.202672115338</v>
      </c>
    </row>
    <row r="29" spans="1:4" ht="30" customHeight="1" thickTop="1" thickBot="1">
      <c r="A29" s="16" t="s">
        <v>156</v>
      </c>
      <c r="B29" s="14" t="s">
        <v>113</v>
      </c>
      <c r="C29" s="17" t="s">
        <v>157</v>
      </c>
      <c r="D29" s="194">
        <v>1015.2</v>
      </c>
    </row>
    <row r="30" spans="1:4" ht="30" customHeight="1" thickTop="1" thickBot="1">
      <c r="A30" s="16" t="s">
        <v>166</v>
      </c>
      <c r="B30" s="14" t="s">
        <v>113</v>
      </c>
      <c r="C30" s="17" t="s">
        <v>167</v>
      </c>
      <c r="D30" s="194">
        <v>98600</v>
      </c>
    </row>
    <row r="31" spans="1:4" ht="30" customHeight="1" thickTop="1" thickBot="1">
      <c r="A31" s="16" t="s">
        <v>162</v>
      </c>
      <c r="B31" s="14" t="s">
        <v>113</v>
      </c>
      <c r="C31" s="17" t="s">
        <v>163</v>
      </c>
      <c r="D31" s="194">
        <v>7500</v>
      </c>
    </row>
    <row r="32" spans="1:4" ht="30" customHeight="1" thickTop="1" thickBot="1">
      <c r="A32" s="16" t="s">
        <v>164</v>
      </c>
      <c r="B32" s="14" t="s">
        <v>113</v>
      </c>
      <c r="C32" s="17" t="s">
        <v>165</v>
      </c>
      <c r="D32" s="194">
        <v>21361.500000000004</v>
      </c>
    </row>
    <row r="33" spans="1:4" ht="30" customHeight="1" thickTop="1" thickBot="1">
      <c r="A33" s="16" t="s">
        <v>171</v>
      </c>
      <c r="B33" s="14" t="s">
        <v>113</v>
      </c>
      <c r="C33" s="17" t="s">
        <v>172</v>
      </c>
      <c r="D33" s="194">
        <v>7500</v>
      </c>
    </row>
    <row r="34" spans="1:4" ht="30" customHeight="1" thickTop="1" thickBot="1">
      <c r="A34" s="16" t="s">
        <v>160</v>
      </c>
      <c r="B34" s="14" t="s">
        <v>113</v>
      </c>
      <c r="C34" s="17" t="s">
        <v>161</v>
      </c>
      <c r="D34" s="194">
        <v>7446.5698568969328</v>
      </c>
    </row>
    <row r="35" spans="1:4" ht="30" customHeight="1" thickTop="1" thickBot="1">
      <c r="A35" s="16" t="s">
        <v>173</v>
      </c>
      <c r="B35" s="14" t="s">
        <v>113</v>
      </c>
      <c r="C35" s="17" t="s">
        <v>1970</v>
      </c>
      <c r="D35" s="194">
        <v>125082.56680029306</v>
      </c>
    </row>
    <row r="36" spans="1:4" ht="30" customHeight="1" thickTop="1" thickBot="1">
      <c r="A36" s="16" t="s">
        <v>170</v>
      </c>
      <c r="B36" s="14" t="s">
        <v>113</v>
      </c>
      <c r="C36" s="17" t="s">
        <v>1969</v>
      </c>
      <c r="D36" s="194">
        <v>86710.481492544437</v>
      </c>
    </row>
    <row r="37" spans="1:4" ht="30" customHeight="1" thickTop="1" thickBot="1">
      <c r="A37" s="16" t="s">
        <v>168</v>
      </c>
      <c r="B37" s="14" t="s">
        <v>113</v>
      </c>
      <c r="C37" s="17" t="s">
        <v>169</v>
      </c>
      <c r="D37" s="194">
        <v>105750.00000000001</v>
      </c>
    </row>
    <row r="38" spans="1:4" ht="30" customHeight="1" thickTop="1" thickBot="1">
      <c r="A38" s="16" t="s">
        <v>174</v>
      </c>
      <c r="B38" s="14" t="s">
        <v>113</v>
      </c>
      <c r="C38" s="17" t="s">
        <v>175</v>
      </c>
      <c r="D38" s="194">
        <v>85000</v>
      </c>
    </row>
    <row r="39" spans="1:4" ht="30" customHeight="1" thickTop="1" thickBot="1">
      <c r="A39" s="16" t="s">
        <v>176</v>
      </c>
      <c r="B39" s="14" t="s">
        <v>113</v>
      </c>
      <c r="C39" s="17" t="s">
        <v>177</v>
      </c>
      <c r="D39" s="194">
        <v>61024.370771264701</v>
      </c>
    </row>
    <row r="40" spans="1:4" ht="30" customHeight="1" thickTop="1" thickBot="1">
      <c r="A40" s="16" t="s">
        <v>180</v>
      </c>
      <c r="B40" s="14" t="s">
        <v>113</v>
      </c>
      <c r="C40" s="17" t="s">
        <v>181</v>
      </c>
      <c r="D40" s="194">
        <v>75000</v>
      </c>
    </row>
    <row r="41" spans="1:4" ht="30" customHeight="1" thickTop="1" thickBot="1">
      <c r="A41" s="16" t="s">
        <v>178</v>
      </c>
      <c r="B41" s="14" t="s">
        <v>113</v>
      </c>
      <c r="C41" s="17" t="s">
        <v>179</v>
      </c>
      <c r="D41" s="194">
        <v>75000</v>
      </c>
    </row>
    <row r="42" spans="1:4" ht="30" customHeight="1" thickTop="1" thickBot="1">
      <c r="A42" s="16" t="s">
        <v>182</v>
      </c>
      <c r="B42" s="14" t="s">
        <v>113</v>
      </c>
      <c r="C42" s="17" t="s">
        <v>183</v>
      </c>
      <c r="D42" s="194">
        <v>85000</v>
      </c>
    </row>
    <row r="43" spans="1:4" ht="30" customHeight="1" thickTop="1" thickBot="1">
      <c r="A43" s="16" t="s">
        <v>1756</v>
      </c>
      <c r="B43" s="14" t="s">
        <v>113</v>
      </c>
      <c r="C43" s="17" t="s">
        <v>1755</v>
      </c>
      <c r="D43" s="194">
        <v>10500</v>
      </c>
    </row>
    <row r="44" spans="1:4" ht="30" customHeight="1" thickTop="1" thickBot="1">
      <c r="A44" s="16" t="s">
        <v>184</v>
      </c>
      <c r="B44" s="14" t="s">
        <v>113</v>
      </c>
      <c r="C44" s="17" t="s">
        <v>185</v>
      </c>
      <c r="D44" s="194">
        <v>14112.261793381927</v>
      </c>
    </row>
    <row r="45" spans="1:4" ht="30" customHeight="1" thickTop="1" thickBot="1">
      <c r="A45" s="16" t="s">
        <v>1687</v>
      </c>
      <c r="B45" s="14" t="s">
        <v>113</v>
      </c>
      <c r="C45" s="17" t="s">
        <v>1688</v>
      </c>
      <c r="D45" s="194">
        <v>2379.3750000000005</v>
      </c>
    </row>
    <row r="46" spans="1:4" ht="30" customHeight="1" thickTop="1" thickBot="1">
      <c r="A46" s="16" t="s">
        <v>188</v>
      </c>
      <c r="B46" s="14" t="s">
        <v>113</v>
      </c>
      <c r="C46" s="17" t="s">
        <v>189</v>
      </c>
      <c r="D46" s="194">
        <v>2379.3750000000005</v>
      </c>
    </row>
    <row r="47" spans="1:4" ht="30" customHeight="1" thickTop="1" thickBot="1">
      <c r="A47" s="16" t="s">
        <v>186</v>
      </c>
      <c r="B47" s="14" t="s">
        <v>113</v>
      </c>
      <c r="C47" s="17" t="s">
        <v>187</v>
      </c>
      <c r="D47" s="194">
        <v>2749.5000000000005</v>
      </c>
    </row>
    <row r="48" spans="1:4" ht="30" customHeight="1" thickTop="1" thickBot="1">
      <c r="A48" s="16" t="s">
        <v>190</v>
      </c>
      <c r="B48" s="14" t="s">
        <v>113</v>
      </c>
      <c r="C48" s="17" t="s">
        <v>191</v>
      </c>
      <c r="D48" s="194">
        <v>5234.6250000000009</v>
      </c>
    </row>
    <row r="49" spans="1:4" ht="30" customHeight="1" thickTop="1" thickBot="1">
      <c r="A49" s="16" t="s">
        <v>201</v>
      </c>
      <c r="B49" s="14" t="s">
        <v>113</v>
      </c>
      <c r="C49" s="17" t="s">
        <v>1972</v>
      </c>
      <c r="D49" s="194">
        <v>82908.000000000015</v>
      </c>
    </row>
    <row r="50" spans="1:4" ht="30" customHeight="1" thickTop="1" thickBot="1">
      <c r="A50" s="16" t="s">
        <v>192</v>
      </c>
      <c r="B50" s="14" t="s">
        <v>113</v>
      </c>
      <c r="C50" s="17" t="s">
        <v>193</v>
      </c>
      <c r="D50" s="194">
        <v>30138.750000000004</v>
      </c>
    </row>
    <row r="51" spans="1:4" ht="30" customHeight="1" thickTop="1" thickBot="1">
      <c r="A51" s="16" t="s">
        <v>194</v>
      </c>
      <c r="B51" s="14" t="s">
        <v>113</v>
      </c>
      <c r="C51" s="17" t="s">
        <v>1971</v>
      </c>
      <c r="D51" s="194">
        <v>2273.6250000000005</v>
      </c>
    </row>
    <row r="52" spans="1:4" ht="30" customHeight="1" thickTop="1" thickBot="1">
      <c r="A52" s="16" t="s">
        <v>224</v>
      </c>
      <c r="B52" s="14" t="s">
        <v>92</v>
      </c>
      <c r="C52" s="17" t="s">
        <v>1975</v>
      </c>
      <c r="D52" s="194">
        <v>154923.75000000003</v>
      </c>
    </row>
    <row r="53" spans="1:4" ht="30" customHeight="1" thickTop="1" thickBot="1">
      <c r="A53" s="16" t="s">
        <v>195</v>
      </c>
      <c r="B53" s="14" t="s">
        <v>113</v>
      </c>
      <c r="C53" s="17" t="s">
        <v>196</v>
      </c>
      <c r="D53" s="194">
        <v>8896.7364572808765</v>
      </c>
    </row>
    <row r="54" spans="1:4" ht="30" customHeight="1" thickTop="1" thickBot="1">
      <c r="A54" s="16" t="s">
        <v>214</v>
      </c>
      <c r="B54" s="14" t="s">
        <v>113</v>
      </c>
      <c r="C54" s="17" t="s">
        <v>215</v>
      </c>
      <c r="D54" s="194">
        <v>12500</v>
      </c>
    </row>
    <row r="55" spans="1:4" ht="30" customHeight="1" thickTop="1" thickBot="1">
      <c r="A55" s="16" t="s">
        <v>197</v>
      </c>
      <c r="B55" s="14" t="s">
        <v>113</v>
      </c>
      <c r="C55" s="17" t="s">
        <v>198</v>
      </c>
      <c r="D55" s="194">
        <v>140436</v>
      </c>
    </row>
    <row r="56" spans="1:4" ht="30" customHeight="1" thickTop="1" thickBot="1">
      <c r="A56" s="16" t="s">
        <v>199</v>
      </c>
      <c r="B56" s="14" t="s">
        <v>113</v>
      </c>
      <c r="C56" s="17" t="s">
        <v>200</v>
      </c>
      <c r="D56" s="194">
        <v>9030.2410247663956</v>
      </c>
    </row>
    <row r="57" spans="1:4" ht="30" customHeight="1" thickTop="1" thickBot="1">
      <c r="A57" s="16" t="s">
        <v>202</v>
      </c>
      <c r="B57" s="14" t="s">
        <v>113</v>
      </c>
      <c r="C57" s="17" t="s">
        <v>203</v>
      </c>
      <c r="D57" s="194">
        <v>88068.6</v>
      </c>
    </row>
    <row r="58" spans="1:4" ht="30" customHeight="1" thickTop="1" thickBot="1">
      <c r="A58" s="16" t="s">
        <v>212</v>
      </c>
      <c r="B58" s="14" t="s">
        <v>113</v>
      </c>
      <c r="C58" s="17" t="s">
        <v>213</v>
      </c>
      <c r="D58" s="194">
        <v>34873.707777346521</v>
      </c>
    </row>
    <row r="59" spans="1:4" ht="30" customHeight="1" thickTop="1" thickBot="1">
      <c r="A59" s="16" t="s">
        <v>206</v>
      </c>
      <c r="B59" s="14" t="s">
        <v>113</v>
      </c>
      <c r="C59" s="17" t="s">
        <v>207</v>
      </c>
      <c r="D59" s="194">
        <v>10700</v>
      </c>
    </row>
    <row r="60" spans="1:4" ht="30" customHeight="1" thickTop="1" thickBot="1">
      <c r="A60" s="16" t="s">
        <v>204</v>
      </c>
      <c r="B60" s="14" t="s">
        <v>113</v>
      </c>
      <c r="C60" s="17" t="s">
        <v>205</v>
      </c>
      <c r="D60" s="194">
        <v>10700</v>
      </c>
    </row>
    <row r="61" spans="1:4" ht="30" customHeight="1" thickTop="1" thickBot="1">
      <c r="A61" s="16" t="s">
        <v>208</v>
      </c>
      <c r="B61" s="14" t="s">
        <v>113</v>
      </c>
      <c r="C61" s="17" t="s">
        <v>209</v>
      </c>
      <c r="D61" s="194">
        <v>15300</v>
      </c>
    </row>
    <row r="62" spans="1:4" ht="30" customHeight="1" thickTop="1" thickBot="1">
      <c r="A62" s="16" t="s">
        <v>210</v>
      </c>
      <c r="B62" s="14" t="s">
        <v>113</v>
      </c>
      <c r="C62" s="17" t="s">
        <v>211</v>
      </c>
      <c r="D62" s="194">
        <v>20000</v>
      </c>
    </row>
    <row r="63" spans="1:4" ht="30" customHeight="1" thickTop="1" thickBot="1">
      <c r="A63" s="16" t="s">
        <v>217</v>
      </c>
      <c r="B63" s="14" t="s">
        <v>113</v>
      </c>
      <c r="C63" s="17" t="s">
        <v>218</v>
      </c>
      <c r="D63" s="194">
        <v>19165.643104096183</v>
      </c>
    </row>
    <row r="64" spans="1:4" ht="30" customHeight="1" thickTop="1" thickBot="1">
      <c r="A64" s="16" t="s">
        <v>219</v>
      </c>
      <c r="B64" s="14" t="s">
        <v>113</v>
      </c>
      <c r="C64" s="17" t="s">
        <v>220</v>
      </c>
      <c r="D64" s="194">
        <v>9825.1809256613997</v>
      </c>
    </row>
    <row r="65" spans="1:4" ht="30" customHeight="1" thickTop="1" thickBot="1">
      <c r="A65" s="16" t="s">
        <v>216</v>
      </c>
      <c r="B65" s="14" t="s">
        <v>113</v>
      </c>
      <c r="C65" s="17" t="s">
        <v>1973</v>
      </c>
      <c r="D65" s="194">
        <v>10809.041242343899</v>
      </c>
    </row>
    <row r="66" spans="1:4" ht="30" customHeight="1" thickTop="1" thickBot="1">
      <c r="A66" s="16" t="s">
        <v>221</v>
      </c>
      <c r="B66" s="14" t="s">
        <v>113</v>
      </c>
      <c r="C66" s="17" t="s">
        <v>1974</v>
      </c>
      <c r="D66" s="194">
        <v>51882.386198931883</v>
      </c>
    </row>
    <row r="67" spans="1:4" ht="30" customHeight="1" thickTop="1" thickBot="1">
      <c r="A67" s="16" t="s">
        <v>222</v>
      </c>
      <c r="B67" s="14" t="s">
        <v>113</v>
      </c>
      <c r="C67" s="17" t="s">
        <v>223</v>
      </c>
      <c r="D67" s="194">
        <v>33469.875</v>
      </c>
    </row>
    <row r="68" spans="1:4" ht="30" customHeight="1" thickTop="1" thickBot="1">
      <c r="A68" s="16" t="s">
        <v>225</v>
      </c>
      <c r="B68" s="14" t="s">
        <v>113</v>
      </c>
      <c r="C68" s="17" t="s">
        <v>226</v>
      </c>
      <c r="D68" s="194">
        <v>74848.408530603207</v>
      </c>
    </row>
    <row r="69" spans="1:4" ht="30" customHeight="1" thickTop="1" thickBot="1">
      <c r="A69" s="16" t="s">
        <v>227</v>
      </c>
      <c r="B69" s="14" t="s">
        <v>113</v>
      </c>
      <c r="C69" s="17" t="s">
        <v>1976</v>
      </c>
      <c r="D69" s="194">
        <v>13064.014168039244</v>
      </c>
    </row>
    <row r="70" spans="1:4" ht="30" customHeight="1" thickTop="1" thickBot="1">
      <c r="A70" s="16" t="s">
        <v>232</v>
      </c>
      <c r="B70" s="14" t="s">
        <v>233</v>
      </c>
      <c r="C70" s="17" t="s">
        <v>1979</v>
      </c>
      <c r="D70" s="194">
        <v>3112.0437362203284</v>
      </c>
    </row>
    <row r="71" spans="1:4" ht="30" customHeight="1" thickTop="1" thickBot="1">
      <c r="A71" s="16" t="s">
        <v>228</v>
      </c>
      <c r="B71" s="14" t="s">
        <v>113</v>
      </c>
      <c r="C71" s="17" t="s">
        <v>1977</v>
      </c>
      <c r="D71" s="194">
        <v>2617.6186646339188</v>
      </c>
    </row>
    <row r="72" spans="1:4" ht="30" customHeight="1" thickTop="1" thickBot="1">
      <c r="A72" s="16" t="s">
        <v>229</v>
      </c>
      <c r="B72" s="14" t="s">
        <v>113</v>
      </c>
      <c r="C72" s="17" t="s">
        <v>1978</v>
      </c>
      <c r="D72" s="194">
        <v>7984.1250000000009</v>
      </c>
    </row>
    <row r="73" spans="1:4" ht="30" customHeight="1" thickTop="1" thickBot="1">
      <c r="A73" s="16" t="s">
        <v>230</v>
      </c>
      <c r="B73" s="14" t="s">
        <v>113</v>
      </c>
      <c r="C73" s="17" t="s">
        <v>231</v>
      </c>
      <c r="D73" s="194">
        <v>2958.1400526148373</v>
      </c>
    </row>
    <row r="74" spans="1:4" ht="30" customHeight="1" thickTop="1" thickBot="1">
      <c r="A74" s="16" t="s">
        <v>234</v>
      </c>
      <c r="B74" s="14" t="s">
        <v>113</v>
      </c>
      <c r="C74" s="17" t="s">
        <v>235</v>
      </c>
      <c r="D74" s="194">
        <v>11791</v>
      </c>
    </row>
    <row r="75" spans="1:4" ht="30" customHeight="1" thickTop="1" thickBot="1">
      <c r="A75" s="16" t="s">
        <v>236</v>
      </c>
      <c r="B75" s="14" t="s">
        <v>113</v>
      </c>
      <c r="C75" s="17" t="s">
        <v>237</v>
      </c>
      <c r="D75" s="194">
        <v>342083.50491128041</v>
      </c>
    </row>
    <row r="76" spans="1:4" ht="30" customHeight="1" thickTop="1" thickBot="1">
      <c r="A76" s="16" t="s">
        <v>238</v>
      </c>
      <c r="B76" s="14" t="s">
        <v>113</v>
      </c>
      <c r="C76" s="17" t="s">
        <v>239</v>
      </c>
      <c r="D76" s="194">
        <v>550428.75</v>
      </c>
    </row>
    <row r="77" spans="1:4" ht="30" customHeight="1" thickTop="1" thickBot="1">
      <c r="A77" s="16" t="s">
        <v>240</v>
      </c>
      <c r="B77" s="14" t="s">
        <v>113</v>
      </c>
      <c r="C77" s="17" t="s">
        <v>1980</v>
      </c>
      <c r="D77" s="194">
        <v>118122.75000000001</v>
      </c>
    </row>
    <row r="78" spans="1:4" ht="30" customHeight="1" thickTop="1" thickBot="1">
      <c r="A78" s="16" t="s">
        <v>241</v>
      </c>
      <c r="B78" s="14" t="s">
        <v>113</v>
      </c>
      <c r="C78" s="17" t="s">
        <v>1981</v>
      </c>
      <c r="D78" s="194">
        <v>143609.39103257778</v>
      </c>
    </row>
    <row r="79" spans="1:4" ht="30" customHeight="1" thickTop="1" thickBot="1">
      <c r="A79" s="16" t="s">
        <v>246</v>
      </c>
      <c r="B79" s="14" t="s">
        <v>113</v>
      </c>
      <c r="C79" s="17" t="s">
        <v>1986</v>
      </c>
      <c r="D79" s="194">
        <v>109451.25000000001</v>
      </c>
    </row>
    <row r="80" spans="1:4" ht="30" customHeight="1" thickTop="1" thickBot="1">
      <c r="A80" s="16" t="s">
        <v>243</v>
      </c>
      <c r="B80" s="14" t="s">
        <v>113</v>
      </c>
      <c r="C80" s="17" t="s">
        <v>1983</v>
      </c>
      <c r="D80" s="194">
        <v>214200</v>
      </c>
    </row>
    <row r="81" spans="1:4" ht="30" customHeight="1" thickTop="1" thickBot="1">
      <c r="A81" s="16" t="s">
        <v>244</v>
      </c>
      <c r="B81" s="14" t="s">
        <v>113</v>
      </c>
      <c r="C81" s="17" t="s">
        <v>1984</v>
      </c>
      <c r="D81" s="194">
        <v>260673.75000000003</v>
      </c>
    </row>
    <row r="82" spans="1:4" ht="30" customHeight="1" thickTop="1" thickBot="1">
      <c r="A82" s="16" t="s">
        <v>245</v>
      </c>
      <c r="B82" s="14" t="s">
        <v>113</v>
      </c>
      <c r="C82" s="17" t="s">
        <v>1985</v>
      </c>
      <c r="D82" s="194">
        <v>185591.25000000003</v>
      </c>
    </row>
    <row r="83" spans="1:4" ht="30" customHeight="1" thickTop="1" thickBot="1">
      <c r="A83" s="16" t="s">
        <v>247</v>
      </c>
      <c r="B83" s="14" t="s">
        <v>113</v>
      </c>
      <c r="C83" s="17" t="s">
        <v>1987</v>
      </c>
      <c r="D83" s="194">
        <v>161057.25000000003</v>
      </c>
    </row>
    <row r="84" spans="1:4" ht="30" customHeight="1" thickTop="1" thickBot="1">
      <c r="A84" s="16" t="s">
        <v>242</v>
      </c>
      <c r="B84" s="14" t="s">
        <v>113</v>
      </c>
      <c r="C84" s="17" t="s">
        <v>1982</v>
      </c>
      <c r="D84" s="194">
        <v>183476.25000000003</v>
      </c>
    </row>
    <row r="85" spans="1:4" ht="30" customHeight="1" thickTop="1" thickBot="1">
      <c r="A85" s="16" t="s">
        <v>248</v>
      </c>
      <c r="B85" s="14" t="s">
        <v>113</v>
      </c>
      <c r="C85" s="17" t="s">
        <v>1988</v>
      </c>
      <c r="D85" s="194">
        <v>289519.10114061151</v>
      </c>
    </row>
    <row r="86" spans="1:4" ht="30" customHeight="1" thickTop="1" thickBot="1">
      <c r="A86" s="16" t="s">
        <v>249</v>
      </c>
      <c r="B86" s="14" t="s">
        <v>113</v>
      </c>
      <c r="C86" s="17" t="s">
        <v>250</v>
      </c>
      <c r="D86" s="194">
        <v>4124.25</v>
      </c>
    </row>
    <row r="87" spans="1:4" ht="30" customHeight="1" thickTop="1" thickBot="1">
      <c r="A87" s="16" t="s">
        <v>255</v>
      </c>
      <c r="B87" s="14" t="s">
        <v>113</v>
      </c>
      <c r="C87" s="17" t="s">
        <v>256</v>
      </c>
      <c r="D87" s="194">
        <v>1100039.6244839428</v>
      </c>
    </row>
    <row r="88" spans="1:4" ht="30" customHeight="1" thickTop="1" thickBot="1">
      <c r="A88" s="16" t="s">
        <v>253</v>
      </c>
      <c r="B88" s="14" t="s">
        <v>113</v>
      </c>
      <c r="C88" s="17" t="s">
        <v>254</v>
      </c>
      <c r="D88" s="194">
        <v>18506.250000000004</v>
      </c>
    </row>
    <row r="89" spans="1:4" ht="30" customHeight="1" thickTop="1" thickBot="1">
      <c r="A89" s="16" t="s">
        <v>251</v>
      </c>
      <c r="B89" s="14" t="s">
        <v>113</v>
      </c>
      <c r="C89" s="17" t="s">
        <v>252</v>
      </c>
      <c r="D89" s="194">
        <v>24851.250000000004</v>
      </c>
    </row>
    <row r="90" spans="1:4" ht="30" customHeight="1" thickTop="1" thickBot="1">
      <c r="A90" s="16" t="s">
        <v>257</v>
      </c>
      <c r="B90" s="14" t="s">
        <v>113</v>
      </c>
      <c r="C90" s="17" t="s">
        <v>258</v>
      </c>
      <c r="D90" s="194">
        <v>5625</v>
      </c>
    </row>
    <row r="91" spans="1:4" ht="30" customHeight="1" thickTop="1" thickBot="1">
      <c r="A91" s="16" t="s">
        <v>259</v>
      </c>
      <c r="B91" s="14" t="s">
        <v>113</v>
      </c>
      <c r="C91" s="17" t="s">
        <v>260</v>
      </c>
      <c r="D91" s="194">
        <v>71487</v>
      </c>
    </row>
    <row r="92" spans="1:4" ht="30" customHeight="1" thickTop="1" thickBot="1">
      <c r="A92" s="16" t="s">
        <v>261</v>
      </c>
      <c r="B92" s="14" t="s">
        <v>113</v>
      </c>
      <c r="C92" s="17" t="s">
        <v>262</v>
      </c>
      <c r="D92" s="194">
        <v>6312.4877285925213</v>
      </c>
    </row>
    <row r="93" spans="1:4" ht="30" customHeight="1" thickTop="1" thickBot="1">
      <c r="A93" s="16" t="s">
        <v>263</v>
      </c>
      <c r="B93" s="14" t="s">
        <v>113</v>
      </c>
      <c r="C93" s="17" t="s">
        <v>264</v>
      </c>
      <c r="D93" s="194">
        <v>6461.8729704493835</v>
      </c>
    </row>
    <row r="94" spans="1:4" ht="30" customHeight="1" thickTop="1" thickBot="1">
      <c r="A94" s="16" t="s">
        <v>265</v>
      </c>
      <c r="B94" s="14" t="s">
        <v>113</v>
      </c>
      <c r="C94" s="17" t="s">
        <v>266</v>
      </c>
      <c r="D94" s="194">
        <v>17766</v>
      </c>
    </row>
    <row r="95" spans="1:4" ht="30" customHeight="1" thickTop="1" thickBot="1">
      <c r="A95" s="16" t="s">
        <v>267</v>
      </c>
      <c r="B95" s="14" t="s">
        <v>113</v>
      </c>
      <c r="C95" s="17" t="s">
        <v>268</v>
      </c>
      <c r="D95" s="194">
        <v>51694.267200616145</v>
      </c>
    </row>
    <row r="96" spans="1:4" ht="30" customHeight="1" thickTop="1" thickBot="1">
      <c r="A96" s="16" t="s">
        <v>269</v>
      </c>
      <c r="B96" s="14" t="s">
        <v>113</v>
      </c>
      <c r="C96" s="17" t="s">
        <v>270</v>
      </c>
      <c r="D96" s="194">
        <v>154700</v>
      </c>
    </row>
    <row r="97" spans="1:4" ht="30" customHeight="1" thickTop="1" thickBot="1">
      <c r="A97" s="16" t="s">
        <v>271</v>
      </c>
      <c r="B97" s="14" t="s">
        <v>113</v>
      </c>
      <c r="C97" s="17" t="s">
        <v>272</v>
      </c>
      <c r="D97" s="194">
        <v>154700</v>
      </c>
    </row>
    <row r="98" spans="1:4" ht="30" customHeight="1" thickTop="1" thickBot="1">
      <c r="A98" s="16" t="s">
        <v>273</v>
      </c>
      <c r="B98" s="14" t="s">
        <v>113</v>
      </c>
      <c r="C98" s="17" t="s">
        <v>274</v>
      </c>
      <c r="D98" s="194">
        <v>6752.2472219713145</v>
      </c>
    </row>
    <row r="99" spans="1:4" ht="30" customHeight="1" thickTop="1" thickBot="1">
      <c r="A99" s="16" t="s">
        <v>275</v>
      </c>
      <c r="B99" s="14" t="s">
        <v>113</v>
      </c>
      <c r="C99" s="17" t="s">
        <v>276</v>
      </c>
      <c r="D99" s="194">
        <v>10978.26402595636</v>
      </c>
    </row>
    <row r="100" spans="1:4" ht="30" customHeight="1" thickTop="1" thickBot="1">
      <c r="A100" s="16" t="s">
        <v>277</v>
      </c>
      <c r="B100" s="14" t="s">
        <v>113</v>
      </c>
      <c r="C100" s="17" t="s">
        <v>278</v>
      </c>
      <c r="D100" s="194">
        <v>374672.25000000006</v>
      </c>
    </row>
    <row r="101" spans="1:4" ht="30" customHeight="1" thickTop="1" thickBot="1">
      <c r="A101" s="16" t="s">
        <v>279</v>
      </c>
      <c r="B101" s="14" t="s">
        <v>113</v>
      </c>
      <c r="C101" s="17" t="s">
        <v>1989</v>
      </c>
      <c r="D101" s="194">
        <v>374672.25000000006</v>
      </c>
    </row>
    <row r="102" spans="1:4" ht="30" customHeight="1" thickTop="1" thickBot="1">
      <c r="A102" s="16" t="s">
        <v>280</v>
      </c>
      <c r="B102" s="14" t="s">
        <v>113</v>
      </c>
      <c r="C102" s="17" t="s">
        <v>281</v>
      </c>
      <c r="D102" s="194">
        <v>475875.00000000006</v>
      </c>
    </row>
    <row r="103" spans="1:4" ht="30" customHeight="1" thickTop="1" thickBot="1">
      <c r="A103" s="16" t="s">
        <v>282</v>
      </c>
      <c r="B103" s="14" t="s">
        <v>113</v>
      </c>
      <c r="C103" s="17" t="s">
        <v>283</v>
      </c>
      <c r="D103" s="194">
        <v>549900</v>
      </c>
    </row>
    <row r="104" spans="1:4" ht="30" customHeight="1" thickTop="1" thickBot="1">
      <c r="A104" s="16" t="s">
        <v>284</v>
      </c>
      <c r="B104" s="14" t="s">
        <v>113</v>
      </c>
      <c r="C104" s="17" t="s">
        <v>285</v>
      </c>
      <c r="D104" s="194">
        <v>645075.00000000012</v>
      </c>
    </row>
    <row r="105" spans="1:4" ht="30" customHeight="1" thickTop="1" thickBot="1">
      <c r="A105" s="16" t="s">
        <v>286</v>
      </c>
      <c r="B105" s="14" t="s">
        <v>113</v>
      </c>
      <c r="C105" s="17" t="s">
        <v>287</v>
      </c>
      <c r="D105" s="194">
        <v>235400</v>
      </c>
    </row>
    <row r="106" spans="1:4" ht="30" customHeight="1" thickTop="1" thickBot="1">
      <c r="A106" s="16" t="s">
        <v>288</v>
      </c>
      <c r="B106" s="14" t="s">
        <v>113</v>
      </c>
      <c r="C106" s="17" t="s">
        <v>289</v>
      </c>
      <c r="D106" s="194">
        <v>10000</v>
      </c>
    </row>
    <row r="107" spans="1:4" ht="30" customHeight="1" thickTop="1" thickBot="1">
      <c r="A107" s="16" t="s">
        <v>290</v>
      </c>
      <c r="B107" s="14" t="s">
        <v>113</v>
      </c>
      <c r="C107" s="17" t="s">
        <v>291</v>
      </c>
      <c r="D107" s="194">
        <v>476192.25000000006</v>
      </c>
    </row>
    <row r="108" spans="1:4" ht="30" customHeight="1" thickTop="1" thickBot="1">
      <c r="A108" s="16" t="s">
        <v>292</v>
      </c>
      <c r="B108" s="14" t="s">
        <v>113</v>
      </c>
      <c r="C108" s="17" t="s">
        <v>293</v>
      </c>
      <c r="D108" s="194">
        <v>5862.2042440782352</v>
      </c>
    </row>
    <row r="109" spans="1:4" ht="30" customHeight="1" thickTop="1" thickBot="1">
      <c r="A109" s="16" t="s">
        <v>294</v>
      </c>
      <c r="B109" s="14" t="s">
        <v>113</v>
      </c>
      <c r="C109" s="17" t="s">
        <v>1990</v>
      </c>
      <c r="D109" s="194">
        <v>602775.00000000012</v>
      </c>
    </row>
    <row r="110" spans="1:4" ht="30" customHeight="1" thickTop="1" thickBot="1">
      <c r="A110" s="16" t="s">
        <v>295</v>
      </c>
      <c r="B110" s="14" t="s">
        <v>113</v>
      </c>
      <c r="C110" s="17" t="s">
        <v>296</v>
      </c>
      <c r="D110" s="194">
        <v>2500</v>
      </c>
    </row>
    <row r="111" spans="1:4" ht="30" customHeight="1" thickTop="1" thickBot="1">
      <c r="A111" s="16" t="s">
        <v>297</v>
      </c>
      <c r="B111" s="14" t="s">
        <v>113</v>
      </c>
      <c r="C111" s="17" t="s">
        <v>298</v>
      </c>
      <c r="D111" s="194">
        <v>111777.75000000001</v>
      </c>
    </row>
    <row r="112" spans="1:4" ht="30" customHeight="1" thickTop="1" thickBot="1">
      <c r="A112" s="16" t="s">
        <v>299</v>
      </c>
      <c r="B112" s="14" t="s">
        <v>113</v>
      </c>
      <c r="C112" s="17" t="s">
        <v>300</v>
      </c>
      <c r="D112" s="194">
        <v>552543.75</v>
      </c>
    </row>
    <row r="113" spans="1:4" ht="30" customHeight="1" thickTop="1" thickBot="1">
      <c r="A113" s="16" t="s">
        <v>301</v>
      </c>
      <c r="B113" s="14" t="s">
        <v>113</v>
      </c>
      <c r="C113" s="17" t="s">
        <v>302</v>
      </c>
      <c r="D113" s="194">
        <v>6662.2500000000009</v>
      </c>
    </row>
    <row r="114" spans="1:4" ht="30" customHeight="1" thickTop="1" thickBot="1">
      <c r="A114" s="16" t="s">
        <v>305</v>
      </c>
      <c r="B114" s="14" t="s">
        <v>113</v>
      </c>
      <c r="C114" s="17" t="s">
        <v>306</v>
      </c>
      <c r="D114" s="194">
        <v>100000</v>
      </c>
    </row>
    <row r="115" spans="1:4" ht="30" customHeight="1" thickTop="1" thickBot="1">
      <c r="A115" s="16" t="s">
        <v>303</v>
      </c>
      <c r="B115" s="14" t="s">
        <v>113</v>
      </c>
      <c r="C115" s="17" t="s">
        <v>304</v>
      </c>
      <c r="D115" s="194">
        <v>112105.23044875312</v>
      </c>
    </row>
    <row r="116" spans="1:4" ht="30" customHeight="1" thickTop="1" thickBot="1">
      <c r="A116" s="16" t="s">
        <v>309</v>
      </c>
      <c r="B116" s="14" t="s">
        <v>113</v>
      </c>
      <c r="C116" s="17" t="s">
        <v>1991</v>
      </c>
      <c r="D116" s="194">
        <v>102000</v>
      </c>
    </row>
    <row r="117" spans="1:4" ht="30" customHeight="1" thickTop="1" thickBot="1">
      <c r="A117" s="16" t="s">
        <v>310</v>
      </c>
      <c r="B117" s="14" t="s">
        <v>113</v>
      </c>
      <c r="C117" s="17" t="s">
        <v>311</v>
      </c>
      <c r="D117" s="194">
        <v>110088.75716827458</v>
      </c>
    </row>
    <row r="118" spans="1:4" ht="30" customHeight="1" thickTop="1" thickBot="1">
      <c r="A118" s="16" t="s">
        <v>313</v>
      </c>
      <c r="B118" s="14" t="s">
        <v>113</v>
      </c>
      <c r="C118" s="17" t="s">
        <v>1993</v>
      </c>
      <c r="D118" s="194">
        <v>163595.25000000003</v>
      </c>
    </row>
    <row r="119" spans="1:4" ht="30" customHeight="1" thickTop="1" thickBot="1">
      <c r="A119" s="16" t="s">
        <v>318</v>
      </c>
      <c r="B119" s="14" t="s">
        <v>113</v>
      </c>
      <c r="C119" s="17" t="s">
        <v>319</v>
      </c>
      <c r="D119" s="194">
        <v>170000</v>
      </c>
    </row>
    <row r="120" spans="1:4" ht="30" customHeight="1" thickTop="1" thickBot="1">
      <c r="A120" s="16" t="s">
        <v>314</v>
      </c>
      <c r="B120" s="14" t="s">
        <v>113</v>
      </c>
      <c r="C120" s="17" t="s">
        <v>315</v>
      </c>
      <c r="D120" s="194">
        <v>166600</v>
      </c>
    </row>
    <row r="121" spans="1:4" ht="30" customHeight="1" thickTop="1" thickBot="1">
      <c r="A121" s="16" t="s">
        <v>1732</v>
      </c>
      <c r="B121" s="14" t="s">
        <v>113</v>
      </c>
      <c r="C121" s="17" t="s">
        <v>1733</v>
      </c>
      <c r="D121" s="194">
        <v>107100</v>
      </c>
    </row>
    <row r="122" spans="1:4" ht="30" customHeight="1" thickTop="1" thickBot="1">
      <c r="A122" s="16" t="s">
        <v>322</v>
      </c>
      <c r="B122" s="14" t="s">
        <v>113</v>
      </c>
      <c r="C122" s="17" t="s">
        <v>323</v>
      </c>
      <c r="D122" s="194">
        <v>107100</v>
      </c>
    </row>
    <row r="123" spans="1:4" ht="30" customHeight="1" thickTop="1" thickBot="1">
      <c r="A123" s="16" t="s">
        <v>320</v>
      </c>
      <c r="B123" s="14" t="s">
        <v>113</v>
      </c>
      <c r="C123" s="17" t="s">
        <v>321</v>
      </c>
      <c r="D123" s="194">
        <v>105750.00000000001</v>
      </c>
    </row>
    <row r="124" spans="1:4" ht="30" customHeight="1" thickTop="1" thickBot="1">
      <c r="A124" s="16" t="s">
        <v>312</v>
      </c>
      <c r="B124" s="14" t="s">
        <v>113</v>
      </c>
      <c r="C124" s="17" t="s">
        <v>1992</v>
      </c>
      <c r="D124" s="194">
        <v>148800</v>
      </c>
    </row>
    <row r="125" spans="1:4" ht="30" customHeight="1" thickTop="1" thickBot="1">
      <c r="A125" s="16" t="s">
        <v>316</v>
      </c>
      <c r="B125" s="14" t="s">
        <v>113</v>
      </c>
      <c r="C125" s="17" t="s">
        <v>317</v>
      </c>
      <c r="D125" s="194">
        <v>166600</v>
      </c>
    </row>
    <row r="126" spans="1:4" ht="30" customHeight="1" thickTop="1" thickBot="1">
      <c r="A126" s="16" t="s">
        <v>307</v>
      </c>
      <c r="B126" s="14" t="s">
        <v>113</v>
      </c>
      <c r="C126" s="17" t="s">
        <v>308</v>
      </c>
      <c r="D126" s="194">
        <v>112432.24283248058</v>
      </c>
    </row>
    <row r="127" spans="1:4" ht="30" customHeight="1" thickTop="1" thickBot="1">
      <c r="A127" s="16" t="s">
        <v>324</v>
      </c>
      <c r="B127" s="14" t="s">
        <v>113</v>
      </c>
      <c r="C127" s="17" t="s">
        <v>325</v>
      </c>
      <c r="D127" s="194">
        <v>4124.25</v>
      </c>
    </row>
    <row r="128" spans="1:4" ht="30" customHeight="1" thickTop="1" thickBot="1">
      <c r="A128" s="16" t="s">
        <v>326</v>
      </c>
      <c r="B128" s="14" t="s">
        <v>113</v>
      </c>
      <c r="C128" s="17" t="s">
        <v>327</v>
      </c>
      <c r="D128" s="194">
        <v>87772.500000000015</v>
      </c>
    </row>
    <row r="129" spans="1:4" ht="30" customHeight="1" thickTop="1" thickBot="1">
      <c r="A129" s="16" t="s">
        <v>328</v>
      </c>
      <c r="B129" s="14" t="s">
        <v>113</v>
      </c>
      <c r="C129" s="17" t="s">
        <v>329</v>
      </c>
      <c r="D129" s="194">
        <v>79.312500000000014</v>
      </c>
    </row>
    <row r="130" spans="1:4" ht="30" customHeight="1" thickTop="1" thickBot="1">
      <c r="A130" s="16" t="s">
        <v>330</v>
      </c>
      <c r="B130" s="14" t="s">
        <v>113</v>
      </c>
      <c r="C130" s="17" t="s">
        <v>331</v>
      </c>
      <c r="D130" s="194">
        <v>2489.999641572344</v>
      </c>
    </row>
    <row r="131" spans="1:4" ht="30" customHeight="1" thickTop="1" thickBot="1">
      <c r="A131" s="16" t="s">
        <v>332</v>
      </c>
      <c r="B131" s="14" t="s">
        <v>113</v>
      </c>
      <c r="C131" s="17" t="s">
        <v>333</v>
      </c>
      <c r="D131" s="194">
        <v>2206.1020151032035</v>
      </c>
    </row>
    <row r="132" spans="1:4" ht="30" customHeight="1" thickTop="1" thickBot="1">
      <c r="A132" s="16" t="s">
        <v>334</v>
      </c>
      <c r="B132" s="14" t="s">
        <v>113</v>
      </c>
      <c r="C132" s="17" t="s">
        <v>1760</v>
      </c>
      <c r="D132" s="194">
        <v>4241.5685401098208</v>
      </c>
    </row>
    <row r="133" spans="1:4" ht="30" customHeight="1" thickTop="1" thickBot="1">
      <c r="A133" s="16" t="s">
        <v>335</v>
      </c>
      <c r="B133" s="14" t="s">
        <v>92</v>
      </c>
      <c r="C133" s="17" t="s">
        <v>1994</v>
      </c>
      <c r="D133" s="194">
        <v>243965.25000000003</v>
      </c>
    </row>
    <row r="134" spans="1:4" ht="30" customHeight="1" thickTop="1" thickBot="1">
      <c r="A134" s="16" t="s">
        <v>336</v>
      </c>
      <c r="B134" s="14" t="s">
        <v>113</v>
      </c>
      <c r="C134" s="17" t="s">
        <v>337</v>
      </c>
      <c r="D134" s="194">
        <v>56250</v>
      </c>
    </row>
    <row r="135" spans="1:4" ht="30" customHeight="1" thickTop="1" thickBot="1">
      <c r="A135" s="16" t="s">
        <v>338</v>
      </c>
      <c r="B135" s="14" t="s">
        <v>339</v>
      </c>
      <c r="C135" s="17" t="s">
        <v>340</v>
      </c>
      <c r="D135" s="194">
        <v>856.17004923251375</v>
      </c>
    </row>
    <row r="136" spans="1:4" ht="30" customHeight="1" thickTop="1" thickBot="1">
      <c r="A136" s="16" t="s">
        <v>352</v>
      </c>
      <c r="B136" s="14" t="s">
        <v>339</v>
      </c>
      <c r="C136" s="17" t="s">
        <v>353</v>
      </c>
      <c r="D136" s="194">
        <v>907.42656858861051</v>
      </c>
    </row>
    <row r="137" spans="1:4" ht="30" customHeight="1" thickTop="1" thickBot="1">
      <c r="A137" s="16" t="s">
        <v>343</v>
      </c>
      <c r="B137" s="14" t="s">
        <v>344</v>
      </c>
      <c r="C137" s="17" t="s">
        <v>345</v>
      </c>
      <c r="D137" s="233">
        <v>0.29694158018383182</v>
      </c>
    </row>
    <row r="138" spans="1:4" ht="30" customHeight="1" thickTop="1" thickBot="1">
      <c r="A138" s="16" t="s">
        <v>346</v>
      </c>
      <c r="B138" s="14" t="s">
        <v>344</v>
      </c>
      <c r="C138" s="17" t="s">
        <v>347</v>
      </c>
      <c r="D138" s="233">
        <v>0.44800000000000001</v>
      </c>
    </row>
    <row r="139" spans="1:4" ht="30" customHeight="1" thickTop="1" thickBot="1">
      <c r="A139" s="16" t="s">
        <v>350</v>
      </c>
      <c r="B139" s="14" t="s">
        <v>339</v>
      </c>
      <c r="C139" s="17" t="s">
        <v>351</v>
      </c>
      <c r="D139" s="194">
        <v>962.32529566227652</v>
      </c>
    </row>
    <row r="140" spans="1:4" ht="30" customHeight="1" thickTop="1" thickBot="1">
      <c r="A140" s="16" t="s">
        <v>348</v>
      </c>
      <c r="B140" s="14" t="s">
        <v>339</v>
      </c>
      <c r="C140" s="17" t="s">
        <v>349</v>
      </c>
      <c r="D140" s="194">
        <v>900</v>
      </c>
    </row>
    <row r="141" spans="1:4" ht="30" customHeight="1" thickTop="1" thickBot="1">
      <c r="A141" s="16" t="s">
        <v>356</v>
      </c>
      <c r="B141" s="14" t="s">
        <v>113</v>
      </c>
      <c r="C141" s="17" t="s">
        <v>357</v>
      </c>
      <c r="D141" s="194">
        <v>59252.579142060342</v>
      </c>
    </row>
    <row r="142" spans="1:4" ht="30" customHeight="1" thickTop="1" thickBot="1">
      <c r="A142" s="16" t="s">
        <v>341</v>
      </c>
      <c r="B142" s="14" t="s">
        <v>339</v>
      </c>
      <c r="C142" s="17" t="s">
        <v>342</v>
      </c>
      <c r="D142" s="194">
        <v>822.22508679048633</v>
      </c>
    </row>
    <row r="143" spans="1:4" ht="30" customHeight="1" thickTop="1" thickBot="1">
      <c r="A143" s="16" t="s">
        <v>354</v>
      </c>
      <c r="B143" s="14" t="s">
        <v>113</v>
      </c>
      <c r="C143" s="17" t="s">
        <v>355</v>
      </c>
      <c r="D143" s="194">
        <v>40693.362631393582</v>
      </c>
    </row>
    <row r="144" spans="1:4" ht="30" customHeight="1" thickTop="1" thickBot="1">
      <c r="A144" s="16" t="s">
        <v>359</v>
      </c>
      <c r="B144" s="14" t="s">
        <v>113</v>
      </c>
      <c r="C144" s="17" t="s">
        <v>360</v>
      </c>
      <c r="D144" s="194">
        <v>155306.89508316622</v>
      </c>
    </row>
    <row r="145" spans="1:4" ht="68.25" customHeight="1" thickTop="1" thickBot="1">
      <c r="A145" s="16" t="s">
        <v>358</v>
      </c>
      <c r="B145" s="14" t="s">
        <v>113</v>
      </c>
      <c r="C145" s="17" t="s">
        <v>2303</v>
      </c>
      <c r="D145" s="194">
        <v>285600</v>
      </c>
    </row>
    <row r="146" spans="1:4" ht="30" customHeight="1" thickTop="1" thickBot="1">
      <c r="A146" s="16" t="s">
        <v>361</v>
      </c>
      <c r="B146" s="14" t="s">
        <v>113</v>
      </c>
      <c r="C146" s="17" t="s">
        <v>1995</v>
      </c>
      <c r="D146" s="194">
        <v>142233.75</v>
      </c>
    </row>
    <row r="147" spans="1:4" ht="30" customHeight="1" thickTop="1" thickBot="1">
      <c r="A147" s="16" t="s">
        <v>362</v>
      </c>
      <c r="B147" s="14" t="s">
        <v>113</v>
      </c>
      <c r="C147" s="17" t="s">
        <v>1996</v>
      </c>
      <c r="D147" s="194">
        <v>136417.5</v>
      </c>
    </row>
    <row r="148" spans="1:4" ht="30" customHeight="1" thickTop="1" thickBot="1">
      <c r="A148" s="16" t="s">
        <v>367</v>
      </c>
      <c r="B148" s="14" t="s">
        <v>113</v>
      </c>
      <c r="C148" s="17" t="s">
        <v>368</v>
      </c>
      <c r="D148" s="194">
        <v>8595.1802532145375</v>
      </c>
    </row>
    <row r="149" spans="1:4" ht="30" customHeight="1" thickTop="1" thickBot="1">
      <c r="A149" s="16" t="s">
        <v>363</v>
      </c>
      <c r="B149" s="14" t="s">
        <v>113</v>
      </c>
      <c r="C149" s="17" t="s">
        <v>364</v>
      </c>
      <c r="D149" s="194">
        <v>4930.173608391553</v>
      </c>
    </row>
    <row r="150" spans="1:4" ht="30" customHeight="1" thickTop="1" thickBot="1">
      <c r="A150" s="16" t="s">
        <v>158</v>
      </c>
      <c r="B150" s="14" t="s">
        <v>113</v>
      </c>
      <c r="C150" s="17" t="s">
        <v>159</v>
      </c>
      <c r="D150" s="194">
        <v>52909.830004068128</v>
      </c>
    </row>
    <row r="151" spans="1:4" ht="30" customHeight="1" thickTop="1" thickBot="1">
      <c r="A151" s="16" t="s">
        <v>369</v>
      </c>
      <c r="B151" s="14" t="s">
        <v>113</v>
      </c>
      <c r="C151" s="17" t="s">
        <v>370</v>
      </c>
      <c r="D151" s="194">
        <v>107100</v>
      </c>
    </row>
    <row r="152" spans="1:4" ht="30" customHeight="1" thickTop="1" thickBot="1">
      <c r="A152" s="16" t="s">
        <v>371</v>
      </c>
      <c r="B152" s="14" t="s">
        <v>113</v>
      </c>
      <c r="C152" s="17" t="s">
        <v>372</v>
      </c>
      <c r="D152" s="194">
        <v>102000</v>
      </c>
    </row>
    <row r="153" spans="1:4" ht="30" customHeight="1" thickTop="1" thickBot="1">
      <c r="A153" s="16" t="s">
        <v>365</v>
      </c>
      <c r="B153" s="14" t="s">
        <v>113</v>
      </c>
      <c r="C153" s="17" t="s">
        <v>366</v>
      </c>
      <c r="D153" s="194">
        <v>83219.519448030405</v>
      </c>
    </row>
    <row r="154" spans="1:4" ht="30" customHeight="1" thickTop="1" thickBot="1">
      <c r="A154" s="16" t="s">
        <v>373</v>
      </c>
      <c r="B154" s="14" t="s">
        <v>113</v>
      </c>
      <c r="C154" s="17" t="s">
        <v>374</v>
      </c>
      <c r="D154" s="194">
        <v>62500</v>
      </c>
    </row>
    <row r="155" spans="1:4" ht="15.75" thickTop="1"/>
  </sheetData>
  <sortState ref="A7:D305">
    <sortCondition ref="C7:C305"/>
  </sortState>
  <mergeCells count="2">
    <mergeCell ref="A3:D3"/>
    <mergeCell ref="A1:D2"/>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theme="9" tint="-0.249977111117893"/>
  </sheetPr>
  <dimension ref="A1:F374"/>
  <sheetViews>
    <sheetView zoomScale="86" zoomScaleNormal="86" workbookViewId="0">
      <pane xSplit="3" ySplit="2" topLeftCell="D3" activePane="bottomRight" state="frozen"/>
      <selection activeCell="D20" sqref="D20"/>
      <selection pane="topRight" activeCell="D20" sqref="D20"/>
      <selection pane="bottomLeft" activeCell="D20" sqref="D20"/>
      <selection pane="bottomRight" sqref="A1:D1"/>
    </sheetView>
  </sheetViews>
  <sheetFormatPr baseColWidth="10" defaultRowHeight="15"/>
  <cols>
    <col min="1" max="1" width="11.5703125" customWidth="1"/>
    <col min="2" max="2" width="9.140625"/>
    <col min="3" max="3" width="77.42578125" style="207" customWidth="1"/>
    <col min="4" max="4" width="17.140625" style="189" customWidth="1"/>
  </cols>
  <sheetData>
    <row r="1" spans="1:4" ht="81.75" customHeight="1" thickTop="1" thickBot="1">
      <c r="A1" s="681" t="s">
        <v>1934</v>
      </c>
      <c r="B1" s="682"/>
      <c r="C1" s="682"/>
      <c r="D1" s="683"/>
    </row>
    <row r="2" spans="1:4" ht="60.75" customHeight="1" thickTop="1" thickBot="1">
      <c r="A2" s="680" t="s">
        <v>375</v>
      </c>
      <c r="B2" s="680"/>
      <c r="C2" s="680"/>
      <c r="D2" s="680"/>
    </row>
    <row r="3" spans="1:4" ht="16.5" customHeight="1" thickTop="1" thickBot="1">
      <c r="A3" s="201"/>
      <c r="B3" s="201"/>
      <c r="C3" s="206"/>
      <c r="D3" s="202"/>
    </row>
    <row r="4" spans="1:4" ht="16.5" customHeight="1" thickTop="1" thickBot="1">
      <c r="A4" s="201"/>
      <c r="B4" s="201"/>
      <c r="C4" s="206" t="s">
        <v>375</v>
      </c>
      <c r="D4" s="202"/>
    </row>
    <row r="5" spans="1:4" ht="16.5" thickTop="1" thickBot="1">
      <c r="A5" s="201"/>
      <c r="B5" s="201"/>
      <c r="C5" s="206"/>
      <c r="D5" s="203" t="s">
        <v>1930</v>
      </c>
    </row>
    <row r="6" spans="1:4" ht="31.5" thickTop="1" thickBot="1">
      <c r="A6" s="201" t="s">
        <v>809</v>
      </c>
      <c r="B6" s="201" t="s">
        <v>377</v>
      </c>
      <c r="C6" s="206" t="s">
        <v>2028</v>
      </c>
      <c r="D6" s="202">
        <v>3719.49</v>
      </c>
    </row>
    <row r="7" spans="1:4" ht="16.5" thickTop="1" thickBot="1">
      <c r="A7" s="201" t="s">
        <v>814</v>
      </c>
      <c r="B7" s="201" t="s">
        <v>377</v>
      </c>
      <c r="C7" s="206" t="s">
        <v>815</v>
      </c>
      <c r="D7" s="202">
        <v>3124</v>
      </c>
    </row>
    <row r="8" spans="1:4" ht="16.5" thickTop="1" thickBot="1">
      <c r="A8" s="201" t="s">
        <v>810</v>
      </c>
      <c r="B8" s="201" t="s">
        <v>377</v>
      </c>
      <c r="C8" s="206" t="s">
        <v>811</v>
      </c>
      <c r="D8" s="202">
        <v>3147.7124183006536</v>
      </c>
    </row>
    <row r="9" spans="1:4" ht="16.5" thickTop="1" thickBot="1">
      <c r="A9" s="201" t="s">
        <v>812</v>
      </c>
      <c r="B9" s="201" t="s">
        <v>377</v>
      </c>
      <c r="C9" s="206" t="s">
        <v>813</v>
      </c>
      <c r="D9" s="202">
        <v>2856</v>
      </c>
    </row>
    <row r="10" spans="1:4" ht="16.5" thickTop="1" thickBot="1">
      <c r="A10" s="201" t="s">
        <v>1752</v>
      </c>
      <c r="B10" s="201" t="s">
        <v>377</v>
      </c>
      <c r="C10" s="206" t="s">
        <v>1751</v>
      </c>
      <c r="D10" s="202">
        <v>3000</v>
      </c>
    </row>
    <row r="11" spans="1:4" ht="16.5" thickTop="1" thickBot="1">
      <c r="A11" s="201" t="s">
        <v>818</v>
      </c>
      <c r="B11" s="201" t="s">
        <v>377</v>
      </c>
      <c r="C11" s="206" t="s">
        <v>819</v>
      </c>
      <c r="D11" s="202">
        <v>12100</v>
      </c>
    </row>
    <row r="12" spans="1:4" ht="16.5" thickTop="1" thickBot="1">
      <c r="A12" s="201" t="s">
        <v>816</v>
      </c>
      <c r="B12" s="201" t="s">
        <v>377</v>
      </c>
      <c r="C12" s="206" t="s">
        <v>817</v>
      </c>
      <c r="D12" s="202">
        <v>6297.9898187715089</v>
      </c>
    </row>
    <row r="13" spans="1:4" ht="16.5" thickTop="1" thickBot="1">
      <c r="A13" s="201" t="s">
        <v>820</v>
      </c>
      <c r="B13" s="201" t="s">
        <v>92</v>
      </c>
      <c r="C13" s="206" t="s">
        <v>2029</v>
      </c>
      <c r="D13" s="202">
        <v>950</v>
      </c>
    </row>
    <row r="14" spans="1:4" ht="16.5" thickTop="1" thickBot="1">
      <c r="A14" s="201" t="s">
        <v>822</v>
      </c>
      <c r="B14" s="201" t="s">
        <v>233</v>
      </c>
      <c r="C14" s="206" t="s">
        <v>2031</v>
      </c>
      <c r="D14" s="202">
        <v>43710</v>
      </c>
    </row>
    <row r="15" spans="1:4" ht="16.5" thickTop="1" thickBot="1">
      <c r="A15" s="201" t="s">
        <v>823</v>
      </c>
      <c r="B15" s="201" t="s">
        <v>92</v>
      </c>
      <c r="C15" s="206" t="s">
        <v>2032</v>
      </c>
      <c r="D15" s="202">
        <v>740.86607825819306</v>
      </c>
    </row>
    <row r="16" spans="1:4" ht="16.5" thickTop="1" thickBot="1">
      <c r="A16" s="201" t="s">
        <v>821</v>
      </c>
      <c r="B16" s="201" t="s">
        <v>233</v>
      </c>
      <c r="C16" s="206" t="s">
        <v>2030</v>
      </c>
      <c r="D16" s="202">
        <v>47500</v>
      </c>
    </row>
    <row r="17" spans="1:4" ht="16.5" thickTop="1" thickBot="1">
      <c r="A17" s="201" t="s">
        <v>847</v>
      </c>
      <c r="B17" s="201" t="s">
        <v>425</v>
      </c>
      <c r="C17" s="206" t="s">
        <v>848</v>
      </c>
      <c r="D17" s="202">
        <v>10252.54925853822</v>
      </c>
    </row>
    <row r="18" spans="1:4" ht="16.5" thickTop="1" thickBot="1">
      <c r="A18" s="201" t="s">
        <v>824</v>
      </c>
      <c r="B18" s="201" t="s">
        <v>388</v>
      </c>
      <c r="C18" s="206" t="s">
        <v>2033</v>
      </c>
      <c r="D18" s="202">
        <v>55110.850091930661</v>
      </c>
    </row>
    <row r="19" spans="1:4" ht="31.5" thickTop="1" thickBot="1">
      <c r="A19" s="201" t="s">
        <v>825</v>
      </c>
      <c r="B19" s="201" t="s">
        <v>388</v>
      </c>
      <c r="C19" s="206" t="s">
        <v>826</v>
      </c>
      <c r="D19" s="202">
        <v>65450</v>
      </c>
    </row>
    <row r="20" spans="1:4" ht="16.5" thickTop="1" thickBot="1">
      <c r="A20" s="201" t="s">
        <v>831</v>
      </c>
      <c r="B20" s="201" t="s">
        <v>388</v>
      </c>
      <c r="C20" s="206" t="s">
        <v>832</v>
      </c>
      <c r="D20" s="202">
        <v>65450</v>
      </c>
    </row>
    <row r="21" spans="1:4" ht="31.5" thickTop="1" thickBot="1">
      <c r="A21" s="201" t="s">
        <v>827</v>
      </c>
      <c r="B21" s="201" t="s">
        <v>388</v>
      </c>
      <c r="C21" s="206" t="s">
        <v>828</v>
      </c>
      <c r="D21" s="202">
        <v>65450</v>
      </c>
    </row>
    <row r="22" spans="1:4" ht="31.5" thickTop="1" thickBot="1">
      <c r="A22" s="201" t="s">
        <v>829</v>
      </c>
      <c r="B22" s="201" t="s">
        <v>388</v>
      </c>
      <c r="C22" s="206" t="s">
        <v>830</v>
      </c>
      <c r="D22" s="202">
        <v>54550.818197464825</v>
      </c>
    </row>
    <row r="23" spans="1:4" ht="16.5" thickTop="1" thickBot="1">
      <c r="A23" s="201" t="s">
        <v>833</v>
      </c>
      <c r="B23" s="201" t="s">
        <v>388</v>
      </c>
      <c r="C23" s="206" t="s">
        <v>834</v>
      </c>
      <c r="D23" s="202">
        <v>62124.907906072825</v>
      </c>
    </row>
    <row r="24" spans="1:4" ht="16.5" thickTop="1" thickBot="1">
      <c r="A24" s="201" t="s">
        <v>843</v>
      </c>
      <c r="B24" s="201" t="s">
        <v>388</v>
      </c>
      <c r="C24" s="206" t="s">
        <v>844</v>
      </c>
      <c r="D24" s="202">
        <v>24125.332311239632</v>
      </c>
    </row>
    <row r="25" spans="1:4" ht="16.5" thickTop="1" thickBot="1">
      <c r="A25" s="201" t="s">
        <v>835</v>
      </c>
      <c r="B25" s="201" t="s">
        <v>388</v>
      </c>
      <c r="C25" s="206" t="s">
        <v>836</v>
      </c>
      <c r="D25" s="202">
        <v>48608.760563115451</v>
      </c>
    </row>
    <row r="26" spans="1:4" ht="16.5" thickTop="1" thickBot="1">
      <c r="A26" s="201" t="s">
        <v>838</v>
      </c>
      <c r="B26" s="201" t="s">
        <v>388</v>
      </c>
      <c r="C26" s="206" t="s">
        <v>2108</v>
      </c>
      <c r="D26" s="202">
        <v>49220.073853228394</v>
      </c>
    </row>
    <row r="27" spans="1:4" ht="16.5" thickTop="1" thickBot="1">
      <c r="A27" s="201" t="s">
        <v>837</v>
      </c>
      <c r="B27" s="201" t="s">
        <v>388</v>
      </c>
      <c r="C27" s="206" t="s">
        <v>2110</v>
      </c>
      <c r="D27" s="202">
        <v>49612.044954962294</v>
      </c>
    </row>
    <row r="28" spans="1:4" ht="16.5" thickTop="1" thickBot="1">
      <c r="A28" s="201" t="s">
        <v>840</v>
      </c>
      <c r="B28" s="201" t="s">
        <v>388</v>
      </c>
      <c r="C28" s="206" t="s">
        <v>2109</v>
      </c>
      <c r="D28" s="202">
        <v>49916.712529710843</v>
      </c>
    </row>
    <row r="29" spans="1:4" ht="16.5" thickTop="1" thickBot="1">
      <c r="A29" s="201" t="s">
        <v>839</v>
      </c>
      <c r="B29" s="201" t="s">
        <v>388</v>
      </c>
      <c r="C29" s="206" t="s">
        <v>2107</v>
      </c>
      <c r="D29" s="202">
        <v>65450</v>
      </c>
    </row>
    <row r="30" spans="1:4" ht="31.5" thickTop="1" thickBot="1">
      <c r="A30" s="201" t="s">
        <v>841</v>
      </c>
      <c r="B30" s="201" t="s">
        <v>388</v>
      </c>
      <c r="C30" s="206" t="s">
        <v>842</v>
      </c>
      <c r="D30" s="202">
        <v>63868.471292054099</v>
      </c>
    </row>
    <row r="31" spans="1:4" ht="16.5" thickTop="1" thickBot="1">
      <c r="A31" s="201" t="s">
        <v>845</v>
      </c>
      <c r="B31" s="201" t="s">
        <v>425</v>
      </c>
      <c r="C31" s="206" t="s">
        <v>846</v>
      </c>
      <c r="D31" s="202">
        <v>35.656490152579906</v>
      </c>
    </row>
    <row r="32" spans="1:4" ht="16.5" thickTop="1" thickBot="1">
      <c r="A32" s="201" t="s">
        <v>850</v>
      </c>
      <c r="B32" s="201" t="s">
        <v>144</v>
      </c>
      <c r="C32" s="206" t="s">
        <v>2035</v>
      </c>
      <c r="D32" s="202">
        <v>443</v>
      </c>
    </row>
    <row r="33" spans="1:4" ht="16.5" thickTop="1" thickBot="1">
      <c r="A33" s="201" t="s">
        <v>851</v>
      </c>
      <c r="B33" s="201" t="s">
        <v>377</v>
      </c>
      <c r="C33" s="206" t="s">
        <v>852</v>
      </c>
      <c r="D33" s="202">
        <v>4020</v>
      </c>
    </row>
    <row r="34" spans="1:4" ht="16.5" thickTop="1" thickBot="1">
      <c r="A34" s="201" t="s">
        <v>857</v>
      </c>
      <c r="B34" s="201" t="s">
        <v>377</v>
      </c>
      <c r="C34" s="206" t="s">
        <v>858</v>
      </c>
      <c r="D34" s="202">
        <v>3535.9329220429286</v>
      </c>
    </row>
    <row r="35" spans="1:4" ht="16.5" thickTop="1" thickBot="1">
      <c r="A35" s="201" t="s">
        <v>853</v>
      </c>
      <c r="B35" s="201" t="s">
        <v>377</v>
      </c>
      <c r="C35" s="206" t="s">
        <v>854</v>
      </c>
      <c r="D35" s="202">
        <v>4600</v>
      </c>
    </row>
    <row r="36" spans="1:4" ht="16.5" thickTop="1" thickBot="1">
      <c r="A36" s="201" t="s">
        <v>855</v>
      </c>
      <c r="B36" s="201" t="s">
        <v>377</v>
      </c>
      <c r="C36" s="206" t="s">
        <v>856</v>
      </c>
      <c r="D36" s="202">
        <v>4000</v>
      </c>
    </row>
    <row r="37" spans="1:4" ht="16.5" thickTop="1" thickBot="1">
      <c r="A37" s="201" t="s">
        <v>976</v>
      </c>
      <c r="B37" s="201" t="s">
        <v>377</v>
      </c>
      <c r="C37" s="206" t="s">
        <v>977</v>
      </c>
      <c r="D37" s="202">
        <v>3800</v>
      </c>
    </row>
    <row r="38" spans="1:4" ht="16.5" thickTop="1" thickBot="1">
      <c r="A38" s="201" t="s">
        <v>859</v>
      </c>
      <c r="B38" s="201" t="s">
        <v>377</v>
      </c>
      <c r="C38" s="206" t="s">
        <v>860</v>
      </c>
      <c r="D38" s="202">
        <v>3800</v>
      </c>
    </row>
    <row r="39" spans="1:4" ht="31.5" thickTop="1" thickBot="1">
      <c r="A39" s="201" t="s">
        <v>999</v>
      </c>
      <c r="B39" s="201" t="s">
        <v>92</v>
      </c>
      <c r="C39" s="206" t="s">
        <v>1000</v>
      </c>
      <c r="D39" s="202">
        <v>263024.5434000289</v>
      </c>
    </row>
    <row r="40" spans="1:4" ht="16.5" thickTop="1" thickBot="1">
      <c r="A40" s="201" t="s">
        <v>974</v>
      </c>
      <c r="B40" s="201" t="s">
        <v>92</v>
      </c>
      <c r="C40" s="206" t="s">
        <v>975</v>
      </c>
      <c r="D40" s="202">
        <v>21267.285889582177</v>
      </c>
    </row>
    <row r="41" spans="1:4" ht="16.5" thickTop="1" thickBot="1">
      <c r="A41" s="201" t="s">
        <v>899</v>
      </c>
      <c r="B41" s="201" t="s">
        <v>92</v>
      </c>
      <c r="C41" s="206" t="s">
        <v>900</v>
      </c>
      <c r="D41" s="202">
        <v>632.60110740250741</v>
      </c>
    </row>
    <row r="42" spans="1:4" ht="16.5" thickTop="1" thickBot="1">
      <c r="A42" s="201" t="s">
        <v>437</v>
      </c>
      <c r="B42" s="201" t="s">
        <v>92</v>
      </c>
      <c r="C42" s="206" t="s">
        <v>438</v>
      </c>
      <c r="D42" s="202">
        <v>9804.4400237953378</v>
      </c>
    </row>
    <row r="43" spans="1:4" ht="16.5" thickTop="1" thickBot="1">
      <c r="A43" s="201" t="s">
        <v>376</v>
      </c>
      <c r="B43" s="201" t="s">
        <v>377</v>
      </c>
      <c r="C43" s="206" t="s">
        <v>378</v>
      </c>
      <c r="D43" s="202">
        <v>4857.0483817618851</v>
      </c>
    </row>
    <row r="44" spans="1:4" ht="31.5" thickTop="1" thickBot="1">
      <c r="A44" s="201" t="s">
        <v>379</v>
      </c>
      <c r="B44" s="201" t="s">
        <v>144</v>
      </c>
      <c r="C44" s="206" t="s">
        <v>380</v>
      </c>
      <c r="D44" s="202">
        <v>10833</v>
      </c>
    </row>
    <row r="45" spans="1:4" ht="16.5" thickTop="1" thickBot="1">
      <c r="A45" s="201" t="s">
        <v>849</v>
      </c>
      <c r="B45" s="201" t="s">
        <v>377</v>
      </c>
      <c r="C45" s="206" t="s">
        <v>2034</v>
      </c>
      <c r="D45" s="202">
        <v>5550</v>
      </c>
    </row>
    <row r="46" spans="1:4" ht="16.5" thickTop="1" thickBot="1">
      <c r="A46" s="201" t="s">
        <v>995</v>
      </c>
      <c r="B46" s="201" t="s">
        <v>92</v>
      </c>
      <c r="C46" s="206" t="s">
        <v>2060</v>
      </c>
      <c r="D46" s="202">
        <v>555.21034908011097</v>
      </c>
    </row>
    <row r="47" spans="1:4" ht="16.5" thickTop="1" thickBot="1">
      <c r="A47" s="201" t="s">
        <v>996</v>
      </c>
      <c r="B47" s="201" t="s">
        <v>92</v>
      </c>
      <c r="C47" s="206" t="s">
        <v>2061</v>
      </c>
      <c r="D47" s="202">
        <v>16030.51169198885</v>
      </c>
    </row>
    <row r="48" spans="1:4" ht="16.5" thickTop="1" thickBot="1">
      <c r="A48" s="201" t="s">
        <v>868</v>
      </c>
      <c r="B48" s="201" t="s">
        <v>388</v>
      </c>
      <c r="C48" s="206" t="s">
        <v>869</v>
      </c>
      <c r="D48" s="202">
        <v>36666.666666666664</v>
      </c>
    </row>
    <row r="49" spans="1:4" ht="16.5" thickTop="1" thickBot="1">
      <c r="A49" s="201" t="s">
        <v>871</v>
      </c>
      <c r="B49" s="201" t="s">
        <v>388</v>
      </c>
      <c r="C49" s="206" t="s">
        <v>872</v>
      </c>
      <c r="D49" s="202">
        <v>40270</v>
      </c>
    </row>
    <row r="50" spans="1:4" ht="16.5" thickTop="1" thickBot="1">
      <c r="A50" s="201" t="s">
        <v>870</v>
      </c>
      <c r="B50" s="201" t="s">
        <v>388</v>
      </c>
      <c r="C50" s="206" t="s">
        <v>2037</v>
      </c>
      <c r="D50" s="202">
        <v>33320</v>
      </c>
    </row>
    <row r="51" spans="1:4" ht="16.5" thickTop="1" thickBot="1">
      <c r="A51" s="201" t="s">
        <v>867</v>
      </c>
      <c r="B51" s="201" t="s">
        <v>388</v>
      </c>
      <c r="C51" s="206" t="s">
        <v>2036</v>
      </c>
      <c r="D51" s="202">
        <v>35000</v>
      </c>
    </row>
    <row r="52" spans="1:4" ht="16.5" thickTop="1" thickBot="1">
      <c r="A52" s="201" t="s">
        <v>873</v>
      </c>
      <c r="B52" s="201" t="s">
        <v>388</v>
      </c>
      <c r="C52" s="206" t="s">
        <v>874</v>
      </c>
      <c r="D52" s="202">
        <v>50000</v>
      </c>
    </row>
    <row r="53" spans="1:4" ht="16.5" thickTop="1" thickBot="1">
      <c r="A53" s="201" t="s">
        <v>381</v>
      </c>
      <c r="B53" s="201" t="s">
        <v>144</v>
      </c>
      <c r="C53" s="206" t="s">
        <v>382</v>
      </c>
      <c r="D53" s="202">
        <v>2811.4113414468748</v>
      </c>
    </row>
    <row r="54" spans="1:4" ht="16.5" thickTop="1" thickBot="1">
      <c r="A54" s="201" t="s">
        <v>865</v>
      </c>
      <c r="B54" s="201" t="s">
        <v>377</v>
      </c>
      <c r="C54" s="206" t="s">
        <v>866</v>
      </c>
      <c r="D54" s="202">
        <v>2961</v>
      </c>
    </row>
    <row r="55" spans="1:4" ht="16.5" thickTop="1" thickBot="1">
      <c r="A55" s="201" t="s">
        <v>861</v>
      </c>
      <c r="B55" s="201" t="s">
        <v>425</v>
      </c>
      <c r="C55" s="206" t="s">
        <v>862</v>
      </c>
      <c r="D55" s="202">
        <v>3022.2222222222222</v>
      </c>
    </row>
    <row r="56" spans="1:4" ht="16.5" thickTop="1" thickBot="1">
      <c r="A56" s="201" t="s">
        <v>863</v>
      </c>
      <c r="B56" s="201" t="s">
        <v>637</v>
      </c>
      <c r="C56" s="206" t="s">
        <v>864</v>
      </c>
      <c r="D56" s="202">
        <v>7188.0988125304602</v>
      </c>
    </row>
    <row r="57" spans="1:4" ht="16.5" thickTop="1" thickBot="1">
      <c r="A57" s="201" t="s">
        <v>383</v>
      </c>
      <c r="B57" s="201" t="s">
        <v>377</v>
      </c>
      <c r="C57" s="206" t="s">
        <v>384</v>
      </c>
      <c r="D57" s="202">
        <v>2831.4701547203908</v>
      </c>
    </row>
    <row r="58" spans="1:4" ht="16.5" thickTop="1" thickBot="1">
      <c r="A58" s="201" t="s">
        <v>385</v>
      </c>
      <c r="B58" s="201" t="s">
        <v>377</v>
      </c>
      <c r="C58" s="206" t="s">
        <v>386</v>
      </c>
      <c r="D58" s="202">
        <v>2400</v>
      </c>
    </row>
    <row r="59" spans="1:4" ht="31.5" thickTop="1" thickBot="1">
      <c r="A59" s="201" t="s">
        <v>387</v>
      </c>
      <c r="B59" s="201" t="s">
        <v>388</v>
      </c>
      <c r="C59" s="206" t="s">
        <v>389</v>
      </c>
      <c r="D59" s="202">
        <v>19789.693438628019</v>
      </c>
    </row>
    <row r="60" spans="1:4" ht="16.5" thickTop="1" thickBot="1">
      <c r="A60" s="201" t="s">
        <v>390</v>
      </c>
      <c r="B60" s="201" t="s">
        <v>377</v>
      </c>
      <c r="C60" s="206" t="s">
        <v>391</v>
      </c>
      <c r="D60" s="202">
        <v>7800.328010486096</v>
      </c>
    </row>
    <row r="61" spans="1:4" ht="16.5" thickTop="1" thickBot="1">
      <c r="A61" s="201" t="s">
        <v>392</v>
      </c>
      <c r="B61" s="201" t="s">
        <v>233</v>
      </c>
      <c r="C61" s="206" t="s">
        <v>393</v>
      </c>
      <c r="D61" s="202">
        <v>62222.08036980874</v>
      </c>
    </row>
    <row r="62" spans="1:4" ht="16.5" thickTop="1" thickBot="1">
      <c r="A62" s="201" t="s">
        <v>400</v>
      </c>
      <c r="B62" s="201" t="s">
        <v>233</v>
      </c>
      <c r="C62" s="206" t="s">
        <v>401</v>
      </c>
      <c r="D62" s="202">
        <v>3348.07962891431</v>
      </c>
    </row>
    <row r="63" spans="1:4" ht="16.5" thickTop="1" thickBot="1">
      <c r="A63" s="201" t="s">
        <v>394</v>
      </c>
      <c r="B63" s="201" t="s">
        <v>388</v>
      </c>
      <c r="C63" s="206" t="s">
        <v>395</v>
      </c>
      <c r="D63" s="202">
        <v>20807</v>
      </c>
    </row>
    <row r="64" spans="1:4" ht="16.5" thickTop="1" thickBot="1">
      <c r="A64" s="201" t="s">
        <v>402</v>
      </c>
      <c r="B64" s="201" t="s">
        <v>92</v>
      </c>
      <c r="C64" s="206" t="s">
        <v>403</v>
      </c>
      <c r="D64" s="202">
        <v>29750</v>
      </c>
    </row>
    <row r="65" spans="1:6" ht="16.5" thickTop="1" thickBot="1">
      <c r="A65" s="201" t="s">
        <v>396</v>
      </c>
      <c r="B65" s="201" t="s">
        <v>92</v>
      </c>
      <c r="C65" s="206" t="s">
        <v>397</v>
      </c>
      <c r="D65" s="202">
        <v>53615.968912512173</v>
      </c>
    </row>
    <row r="66" spans="1:6" ht="16.5" thickTop="1" thickBot="1">
      <c r="A66" s="201" t="s">
        <v>398</v>
      </c>
      <c r="B66" s="201" t="s">
        <v>92</v>
      </c>
      <c r="C66" s="206" t="s">
        <v>399</v>
      </c>
      <c r="D66" s="202">
        <v>48853.783771817762</v>
      </c>
    </row>
    <row r="67" spans="1:6" ht="16.5" thickTop="1" thickBot="1">
      <c r="A67" s="201" t="s">
        <v>1001</v>
      </c>
      <c r="B67" s="201" t="s">
        <v>144</v>
      </c>
      <c r="C67" s="206" t="s">
        <v>1002</v>
      </c>
      <c r="D67" s="202">
        <v>7060.3349234460829</v>
      </c>
      <c r="F67" s="112"/>
    </row>
    <row r="68" spans="1:6" ht="16.5" thickTop="1" thickBot="1">
      <c r="A68" s="201" t="s">
        <v>404</v>
      </c>
      <c r="B68" s="201" t="s">
        <v>377</v>
      </c>
      <c r="C68" s="206" t="s">
        <v>405</v>
      </c>
      <c r="D68" s="202">
        <v>1196</v>
      </c>
    </row>
    <row r="69" spans="1:6" ht="16.5" thickTop="1" thickBot="1">
      <c r="A69" s="201" t="s">
        <v>406</v>
      </c>
      <c r="B69" s="201" t="s">
        <v>377</v>
      </c>
      <c r="C69" s="206" t="s">
        <v>407</v>
      </c>
      <c r="D69" s="202">
        <v>5772.4041632530798</v>
      </c>
    </row>
    <row r="70" spans="1:6" ht="16.5" thickTop="1" thickBot="1">
      <c r="A70" s="201" t="s">
        <v>408</v>
      </c>
      <c r="B70" s="201" t="s">
        <v>144</v>
      </c>
      <c r="C70" s="206" t="s">
        <v>409</v>
      </c>
      <c r="D70" s="202">
        <v>28631.148951542185</v>
      </c>
    </row>
    <row r="71" spans="1:6" ht="16.5" thickTop="1" thickBot="1">
      <c r="A71" s="201" t="s">
        <v>410</v>
      </c>
      <c r="B71" s="201" t="s">
        <v>92</v>
      </c>
      <c r="C71" s="206" t="s">
        <v>411</v>
      </c>
      <c r="D71" s="202">
        <v>7033.4249333241696</v>
      </c>
      <c r="F71" s="112"/>
    </row>
    <row r="72" spans="1:6" ht="16.5" thickTop="1" thickBot="1">
      <c r="A72" s="201" t="s">
        <v>412</v>
      </c>
      <c r="B72" s="201" t="s">
        <v>92</v>
      </c>
      <c r="C72" s="206" t="s">
        <v>413</v>
      </c>
      <c r="D72" s="202">
        <v>11501890.283477917</v>
      </c>
    </row>
    <row r="73" spans="1:6" ht="16.5" thickTop="1" thickBot="1">
      <c r="A73" s="201" t="s">
        <v>882</v>
      </c>
      <c r="B73" s="201" t="s">
        <v>377</v>
      </c>
      <c r="C73" s="206" t="s">
        <v>883</v>
      </c>
      <c r="D73" s="202">
        <v>1321.8750000000002</v>
      </c>
    </row>
    <row r="74" spans="1:6" ht="16.5" thickTop="1" thickBot="1">
      <c r="A74" s="201" t="s">
        <v>877</v>
      </c>
      <c r="B74" s="201" t="s">
        <v>377</v>
      </c>
      <c r="C74" s="206" t="s">
        <v>878</v>
      </c>
      <c r="D74" s="202">
        <v>1610.07</v>
      </c>
    </row>
    <row r="75" spans="1:6" ht="16.5" thickTop="1" thickBot="1">
      <c r="A75" s="201" t="s">
        <v>880</v>
      </c>
      <c r="B75" s="201" t="s">
        <v>377</v>
      </c>
      <c r="C75" s="206" t="s">
        <v>881</v>
      </c>
      <c r="D75" s="202">
        <v>1463.4765687248848</v>
      </c>
    </row>
    <row r="76" spans="1:6" ht="16.5" thickTop="1" thickBot="1">
      <c r="A76" s="201" t="s">
        <v>894</v>
      </c>
      <c r="B76" s="201" t="s">
        <v>377</v>
      </c>
      <c r="C76" s="206" t="s">
        <v>895</v>
      </c>
      <c r="D76" s="202">
        <v>1580.1844818678487</v>
      </c>
    </row>
    <row r="77" spans="1:6" ht="16.5" thickTop="1" thickBot="1">
      <c r="A77" s="201" t="s">
        <v>879</v>
      </c>
      <c r="B77" s="201" t="s">
        <v>377</v>
      </c>
      <c r="C77" s="206" t="s">
        <v>2143</v>
      </c>
      <c r="D77" s="202">
        <v>1408.4276535228373</v>
      </c>
    </row>
    <row r="78" spans="1:6" ht="16.5" thickTop="1" thickBot="1">
      <c r="A78" s="201" t="s">
        <v>889</v>
      </c>
      <c r="B78" s="201" t="s">
        <v>377</v>
      </c>
      <c r="C78" s="206" t="s">
        <v>890</v>
      </c>
      <c r="D78" s="202">
        <v>2432.2500000000005</v>
      </c>
    </row>
    <row r="79" spans="1:6" ht="16.5" thickTop="1" thickBot="1">
      <c r="A79" s="201" t="s">
        <v>891</v>
      </c>
      <c r="B79" s="201" t="s">
        <v>377</v>
      </c>
      <c r="C79" s="206" t="s">
        <v>2129</v>
      </c>
      <c r="D79" s="202">
        <v>2538.0000000000005</v>
      </c>
    </row>
    <row r="80" spans="1:6" ht="16.5" thickTop="1" thickBot="1">
      <c r="A80" s="201" t="s">
        <v>892</v>
      </c>
      <c r="B80" s="201" t="s">
        <v>377</v>
      </c>
      <c r="C80" s="206" t="s">
        <v>2130</v>
      </c>
      <c r="D80" s="202">
        <v>2261.8309530506981</v>
      </c>
    </row>
    <row r="81" spans="1:4" ht="31.5" thickTop="1" thickBot="1">
      <c r="A81" s="201" t="s">
        <v>884</v>
      </c>
      <c r="B81" s="201" t="s">
        <v>377</v>
      </c>
      <c r="C81" s="206" t="s">
        <v>2038</v>
      </c>
      <c r="D81" s="202">
        <v>2675.12</v>
      </c>
    </row>
    <row r="82" spans="1:4" ht="31.5" thickTop="1" thickBot="1">
      <c r="A82" s="201" t="s">
        <v>885</v>
      </c>
      <c r="B82" s="201" t="s">
        <v>377</v>
      </c>
      <c r="C82" s="206" t="s">
        <v>2039</v>
      </c>
      <c r="D82" s="202">
        <v>2675.12</v>
      </c>
    </row>
    <row r="83" spans="1:4" ht="31.5" thickTop="1" thickBot="1">
      <c r="A83" s="201" t="s">
        <v>886</v>
      </c>
      <c r="B83" s="201" t="s">
        <v>377</v>
      </c>
      <c r="C83" s="206" t="s">
        <v>2040</v>
      </c>
      <c r="D83" s="202">
        <v>2815.54</v>
      </c>
    </row>
    <row r="84" spans="1:4" ht="31.5" thickTop="1" thickBot="1">
      <c r="A84" s="201" t="s">
        <v>887</v>
      </c>
      <c r="B84" s="201" t="s">
        <v>377</v>
      </c>
      <c r="C84" s="206" t="s">
        <v>2041</v>
      </c>
      <c r="D84" s="202">
        <v>2815.54</v>
      </c>
    </row>
    <row r="85" spans="1:4" ht="16.5" thickTop="1" thickBot="1">
      <c r="A85" s="201" t="s">
        <v>893</v>
      </c>
      <c r="B85" s="201" t="s">
        <v>377</v>
      </c>
      <c r="C85" s="206" t="s">
        <v>2043</v>
      </c>
      <c r="D85" s="202">
        <v>2815.54</v>
      </c>
    </row>
    <row r="86" spans="1:4" ht="31.5" thickTop="1" thickBot="1">
      <c r="A86" s="201" t="s">
        <v>888</v>
      </c>
      <c r="B86" s="201" t="s">
        <v>377</v>
      </c>
      <c r="C86" s="206" t="s">
        <v>2042</v>
      </c>
      <c r="D86" s="202">
        <v>1850.1746527387618</v>
      </c>
    </row>
    <row r="87" spans="1:4" ht="31.5" thickTop="1" thickBot="1">
      <c r="A87" s="201" t="s">
        <v>875</v>
      </c>
      <c r="B87" s="201" t="s">
        <v>377</v>
      </c>
      <c r="C87" s="206" t="s">
        <v>876</v>
      </c>
      <c r="D87" s="202">
        <v>470</v>
      </c>
    </row>
    <row r="88" spans="1:4" ht="16.5" thickTop="1" thickBot="1">
      <c r="A88" s="201" t="s">
        <v>898</v>
      </c>
      <c r="B88" s="201" t="s">
        <v>377</v>
      </c>
      <c r="C88" s="206" t="s">
        <v>2044</v>
      </c>
      <c r="D88" s="202">
        <v>687</v>
      </c>
    </row>
    <row r="89" spans="1:4" ht="16.5" thickTop="1" thickBot="1">
      <c r="A89" s="201" t="s">
        <v>896</v>
      </c>
      <c r="B89" s="201" t="s">
        <v>377</v>
      </c>
      <c r="C89" s="206" t="s">
        <v>897</v>
      </c>
      <c r="D89" s="202">
        <v>405.97712588539889</v>
      </c>
    </row>
    <row r="90" spans="1:4" ht="16.5" thickTop="1" thickBot="1">
      <c r="A90" s="201" t="s">
        <v>997</v>
      </c>
      <c r="B90" s="201" t="s">
        <v>233</v>
      </c>
      <c r="C90" s="206" t="s">
        <v>998</v>
      </c>
      <c r="D90" s="202">
        <v>4448.1307328662188</v>
      </c>
    </row>
    <row r="91" spans="1:4" ht="31.5" thickTop="1" thickBot="1">
      <c r="A91" s="201" t="s">
        <v>414</v>
      </c>
      <c r="B91" s="201" t="s">
        <v>377</v>
      </c>
      <c r="C91" s="206" t="s">
        <v>415</v>
      </c>
      <c r="D91" s="202">
        <v>8636.5251925601005</v>
      </c>
    </row>
    <row r="92" spans="1:4" ht="16.5" thickTop="1" thickBot="1">
      <c r="A92" s="201" t="s">
        <v>416</v>
      </c>
      <c r="B92" s="201" t="s">
        <v>144</v>
      </c>
      <c r="C92" s="206" t="s">
        <v>417</v>
      </c>
      <c r="D92" s="202">
        <v>37550</v>
      </c>
    </row>
    <row r="93" spans="1:4" ht="16.5" thickTop="1" thickBot="1">
      <c r="A93" s="201" t="s">
        <v>418</v>
      </c>
      <c r="B93" s="201" t="s">
        <v>144</v>
      </c>
      <c r="C93" s="206" t="s">
        <v>419</v>
      </c>
      <c r="D93" s="202">
        <v>750</v>
      </c>
    </row>
    <row r="94" spans="1:4" ht="16.5" thickTop="1" thickBot="1">
      <c r="A94" s="201" t="s">
        <v>420</v>
      </c>
      <c r="B94" s="201" t="s">
        <v>144</v>
      </c>
      <c r="C94" s="206" t="s">
        <v>421</v>
      </c>
      <c r="D94" s="202">
        <v>634.8528152729308</v>
      </c>
    </row>
    <row r="95" spans="1:4" ht="16.5" thickTop="1" thickBot="1">
      <c r="A95" s="201" t="s">
        <v>422</v>
      </c>
      <c r="B95" s="201" t="s">
        <v>377</v>
      </c>
      <c r="C95" s="206" t="s">
        <v>423</v>
      </c>
      <c r="D95" s="202">
        <v>3124.9772369600023</v>
      </c>
    </row>
    <row r="96" spans="1:4" ht="16.5" thickTop="1" thickBot="1">
      <c r="A96" s="201" t="s">
        <v>441</v>
      </c>
      <c r="B96" s="201" t="s">
        <v>377</v>
      </c>
      <c r="C96" s="206" t="s">
        <v>442</v>
      </c>
      <c r="D96" s="202">
        <v>3278</v>
      </c>
    </row>
    <row r="97" spans="1:4" ht="16.5" thickTop="1" thickBot="1">
      <c r="A97" s="201" t="s">
        <v>439</v>
      </c>
      <c r="B97" s="201" t="s">
        <v>377</v>
      </c>
      <c r="C97" s="206" t="s">
        <v>440</v>
      </c>
      <c r="D97" s="202">
        <v>3118.9485765352656</v>
      </c>
    </row>
    <row r="98" spans="1:4" ht="16.5" thickTop="1" thickBot="1">
      <c r="A98" s="201" t="s">
        <v>424</v>
      </c>
      <c r="B98" s="201" t="s">
        <v>425</v>
      </c>
      <c r="C98" s="206" t="s">
        <v>426</v>
      </c>
      <c r="D98" s="202">
        <v>2417.5743331126969</v>
      </c>
    </row>
    <row r="99" spans="1:4" ht="31.5" thickTop="1" thickBot="1">
      <c r="A99" s="201" t="s">
        <v>907</v>
      </c>
      <c r="B99" s="201" t="s">
        <v>388</v>
      </c>
      <c r="C99" s="206" t="s">
        <v>2045</v>
      </c>
      <c r="D99" s="202">
        <v>414540</v>
      </c>
    </row>
    <row r="100" spans="1:4" ht="31.5" thickTop="1" thickBot="1">
      <c r="A100" s="201" t="s">
        <v>908</v>
      </c>
      <c r="B100" s="201" t="s">
        <v>388</v>
      </c>
      <c r="C100" s="206" t="s">
        <v>2046</v>
      </c>
      <c r="D100" s="202">
        <v>422450</v>
      </c>
    </row>
    <row r="101" spans="1:4" ht="31.5" thickTop="1" thickBot="1">
      <c r="A101" s="201" t="s">
        <v>909</v>
      </c>
      <c r="B101" s="201" t="s">
        <v>388</v>
      </c>
      <c r="C101" s="206" t="s">
        <v>2047</v>
      </c>
      <c r="D101" s="202">
        <v>624631</v>
      </c>
    </row>
    <row r="102" spans="1:4" ht="31.5" thickTop="1" thickBot="1">
      <c r="A102" s="201" t="s">
        <v>910</v>
      </c>
      <c r="B102" s="201" t="s">
        <v>388</v>
      </c>
      <c r="C102" s="206" t="s">
        <v>2048</v>
      </c>
      <c r="D102" s="202">
        <v>503608</v>
      </c>
    </row>
    <row r="103" spans="1:4" ht="31.5" thickTop="1" thickBot="1">
      <c r="A103" s="201" t="s">
        <v>911</v>
      </c>
      <c r="B103" s="201" t="s">
        <v>388</v>
      </c>
      <c r="C103" s="206" t="s">
        <v>2049</v>
      </c>
      <c r="D103" s="202">
        <v>518602</v>
      </c>
    </row>
    <row r="104" spans="1:4" ht="16.5" thickTop="1" thickBot="1">
      <c r="A104" s="201" t="s">
        <v>905</v>
      </c>
      <c r="B104" s="201" t="s">
        <v>388</v>
      </c>
      <c r="C104" s="206" t="s">
        <v>2112</v>
      </c>
      <c r="D104" s="202">
        <v>383537</v>
      </c>
    </row>
    <row r="105" spans="1:4" ht="16.5" thickTop="1" thickBot="1">
      <c r="A105" s="201" t="s">
        <v>904</v>
      </c>
      <c r="B105" s="201" t="s">
        <v>388</v>
      </c>
      <c r="C105" s="206" t="s">
        <v>2113</v>
      </c>
      <c r="D105" s="202">
        <v>412097</v>
      </c>
    </row>
    <row r="106" spans="1:4" ht="16.5" thickTop="1" thickBot="1">
      <c r="A106" s="201" t="s">
        <v>1745</v>
      </c>
      <c r="B106" s="201" t="s">
        <v>388</v>
      </c>
      <c r="C106" s="206" t="s">
        <v>2111</v>
      </c>
      <c r="D106" s="202">
        <v>443156</v>
      </c>
    </row>
    <row r="107" spans="1:4" ht="16.5" thickTop="1" thickBot="1">
      <c r="A107" s="201" t="s">
        <v>901</v>
      </c>
      <c r="B107" s="201" t="s">
        <v>388</v>
      </c>
      <c r="C107" s="206" t="s">
        <v>2111</v>
      </c>
      <c r="D107" s="202">
        <v>443156</v>
      </c>
    </row>
    <row r="108" spans="1:4" ht="16.5" thickTop="1" thickBot="1">
      <c r="A108" s="201" t="s">
        <v>903</v>
      </c>
      <c r="B108" s="201" t="s">
        <v>388</v>
      </c>
      <c r="C108" s="206" t="s">
        <v>2114</v>
      </c>
      <c r="D108" s="202">
        <v>458150</v>
      </c>
    </row>
    <row r="109" spans="1:4" ht="16.5" thickTop="1" thickBot="1">
      <c r="A109" s="201" t="s">
        <v>902</v>
      </c>
      <c r="B109" s="201" t="s">
        <v>388</v>
      </c>
      <c r="C109" s="206" t="s">
        <v>2115</v>
      </c>
      <c r="D109" s="202">
        <v>473144</v>
      </c>
    </row>
    <row r="110" spans="1:4" ht="16.5" thickTop="1" thickBot="1">
      <c r="A110" s="201" t="s">
        <v>906</v>
      </c>
      <c r="B110" s="201" t="s">
        <v>388</v>
      </c>
      <c r="C110" s="206" t="s">
        <v>2116</v>
      </c>
      <c r="D110" s="202">
        <v>369376</v>
      </c>
    </row>
    <row r="111" spans="1:4" ht="16.5" thickTop="1" thickBot="1">
      <c r="A111" s="201" t="s">
        <v>427</v>
      </c>
      <c r="B111" s="201" t="s">
        <v>144</v>
      </c>
      <c r="C111" s="206" t="s">
        <v>428</v>
      </c>
      <c r="D111" s="202">
        <v>1267.869644711822</v>
      </c>
    </row>
    <row r="112" spans="1:4" ht="16.5" thickTop="1" thickBot="1">
      <c r="A112" s="201" t="s">
        <v>429</v>
      </c>
      <c r="B112" s="201" t="s">
        <v>233</v>
      </c>
      <c r="C112" s="206" t="s">
        <v>430</v>
      </c>
      <c r="D112" s="202">
        <v>695.04364792996194</v>
      </c>
    </row>
    <row r="113" spans="1:4" ht="31.5" thickTop="1" thickBot="1">
      <c r="A113" s="201" t="s">
        <v>431</v>
      </c>
      <c r="B113" s="201" t="s">
        <v>92</v>
      </c>
      <c r="C113" s="206" t="s">
        <v>432</v>
      </c>
      <c r="D113" s="202">
        <v>500</v>
      </c>
    </row>
    <row r="114" spans="1:4" ht="31.5" thickTop="1" thickBot="1">
      <c r="A114" s="201" t="s">
        <v>433</v>
      </c>
      <c r="B114" s="201" t="s">
        <v>144</v>
      </c>
      <c r="C114" s="206" t="s">
        <v>434</v>
      </c>
      <c r="D114" s="202">
        <v>33417</v>
      </c>
    </row>
    <row r="115" spans="1:4" ht="16.5" thickTop="1" thickBot="1">
      <c r="A115" s="201" t="s">
        <v>435</v>
      </c>
      <c r="B115" s="201" t="s">
        <v>92</v>
      </c>
      <c r="C115" s="658" t="s">
        <v>436</v>
      </c>
      <c r="D115" s="202">
        <v>27275.748057535613</v>
      </c>
    </row>
    <row r="116" spans="1:4" ht="16.5" thickTop="1" thickBot="1">
      <c r="A116" s="201" t="s">
        <v>443</v>
      </c>
      <c r="B116" s="201" t="s">
        <v>92</v>
      </c>
      <c r="C116" s="206" t="s">
        <v>1997</v>
      </c>
      <c r="D116" s="202">
        <v>273700</v>
      </c>
    </row>
    <row r="117" spans="1:4" ht="16.5" thickTop="1" thickBot="1">
      <c r="A117" s="201" t="s">
        <v>446</v>
      </c>
      <c r="B117" s="201" t="s">
        <v>92</v>
      </c>
      <c r="C117" s="206" t="s">
        <v>447</v>
      </c>
      <c r="D117" s="202">
        <v>23411.734792046016</v>
      </c>
    </row>
    <row r="118" spans="1:4" ht="31.5" thickTop="1" thickBot="1">
      <c r="A118" s="201" t="s">
        <v>444</v>
      </c>
      <c r="B118" s="201" t="s">
        <v>92</v>
      </c>
      <c r="C118" s="658" t="s">
        <v>445</v>
      </c>
      <c r="D118" s="202">
        <v>22012.685307236112</v>
      </c>
    </row>
    <row r="119" spans="1:4" ht="31.5" thickTop="1" thickBot="1">
      <c r="A119" s="201" t="s">
        <v>449</v>
      </c>
      <c r="B119" s="201" t="s">
        <v>388</v>
      </c>
      <c r="C119" s="206" t="s">
        <v>450</v>
      </c>
      <c r="D119" s="202">
        <v>4864.5000000000009</v>
      </c>
    </row>
    <row r="120" spans="1:4" ht="31.5" thickTop="1" thickBot="1">
      <c r="A120" s="201" t="s">
        <v>448</v>
      </c>
      <c r="B120" s="201" t="s">
        <v>388</v>
      </c>
      <c r="C120" s="206" t="s">
        <v>1998</v>
      </c>
      <c r="D120" s="202">
        <v>2784.8822775658364</v>
      </c>
    </row>
    <row r="121" spans="1:4" ht="31.5" thickTop="1" thickBot="1">
      <c r="A121" s="201" t="s">
        <v>912</v>
      </c>
      <c r="B121" s="201" t="s">
        <v>637</v>
      </c>
      <c r="C121" s="206" t="s">
        <v>913</v>
      </c>
      <c r="D121" s="202">
        <v>15000</v>
      </c>
    </row>
    <row r="122" spans="1:4" ht="16.5" thickTop="1" thickBot="1">
      <c r="A122" s="201" t="s">
        <v>914</v>
      </c>
      <c r="B122" s="201" t="s">
        <v>637</v>
      </c>
      <c r="C122" s="206" t="s">
        <v>2050</v>
      </c>
      <c r="D122" s="202">
        <v>29750</v>
      </c>
    </row>
    <row r="123" spans="1:4" ht="16.5" thickTop="1" thickBot="1">
      <c r="A123" s="201" t="s">
        <v>451</v>
      </c>
      <c r="B123" s="201" t="s">
        <v>388</v>
      </c>
      <c r="C123" s="206" t="s">
        <v>1999</v>
      </c>
      <c r="D123" s="202">
        <v>2818.1248742802418</v>
      </c>
    </row>
    <row r="124" spans="1:4" ht="16.5" thickTop="1" thickBot="1">
      <c r="A124" s="201" t="s">
        <v>452</v>
      </c>
      <c r="B124" s="201" t="s">
        <v>144</v>
      </c>
      <c r="C124" s="206" t="s">
        <v>453</v>
      </c>
      <c r="D124" s="202">
        <v>9879.0697472412248</v>
      </c>
    </row>
    <row r="125" spans="1:4" ht="16.5" thickTop="1" thickBot="1">
      <c r="A125" s="201" t="s">
        <v>939</v>
      </c>
      <c r="B125" s="201" t="s">
        <v>425</v>
      </c>
      <c r="C125" s="206" t="s">
        <v>2052</v>
      </c>
      <c r="D125" s="202">
        <v>1228.336832635564</v>
      </c>
    </row>
    <row r="126" spans="1:4" ht="16.5" thickTop="1" thickBot="1">
      <c r="A126" s="201" t="s">
        <v>940</v>
      </c>
      <c r="B126" s="201" t="s">
        <v>425</v>
      </c>
      <c r="C126" s="206" t="s">
        <v>2053</v>
      </c>
      <c r="D126" s="202">
        <v>1744.8750000000002</v>
      </c>
    </row>
    <row r="127" spans="1:4" ht="31.5" thickTop="1" thickBot="1">
      <c r="A127" s="201" t="s">
        <v>938</v>
      </c>
      <c r="B127" s="201" t="s">
        <v>425</v>
      </c>
      <c r="C127" s="206" t="s">
        <v>2051</v>
      </c>
      <c r="D127" s="202">
        <v>1471.8836924448383</v>
      </c>
    </row>
    <row r="128" spans="1:4" ht="16.5" thickTop="1" thickBot="1">
      <c r="A128" s="201" t="s">
        <v>920</v>
      </c>
      <c r="B128" s="201" t="s">
        <v>425</v>
      </c>
      <c r="C128" s="206" t="s">
        <v>921</v>
      </c>
      <c r="D128" s="202">
        <v>1779.05</v>
      </c>
    </row>
    <row r="129" spans="1:4" ht="16.5" thickTop="1" thickBot="1">
      <c r="A129" s="201" t="s">
        <v>922</v>
      </c>
      <c r="B129" s="201" t="s">
        <v>425</v>
      </c>
      <c r="C129" s="206" t="s">
        <v>923</v>
      </c>
      <c r="D129" s="202">
        <v>1176.9032509229828</v>
      </c>
    </row>
    <row r="130" spans="1:4" ht="16.5" thickTop="1" thickBot="1">
      <c r="A130" s="201" t="s">
        <v>924</v>
      </c>
      <c r="B130" s="201" t="s">
        <v>425</v>
      </c>
      <c r="C130" s="206" t="s">
        <v>925</v>
      </c>
      <c r="D130" s="202">
        <v>1639.1250000000002</v>
      </c>
    </row>
    <row r="131" spans="1:4" ht="16.5" thickTop="1" thickBot="1">
      <c r="A131" s="201" t="s">
        <v>926</v>
      </c>
      <c r="B131" s="201" t="s">
        <v>425</v>
      </c>
      <c r="C131" s="206" t="s">
        <v>927</v>
      </c>
      <c r="D131" s="202">
        <v>1850.6250000000002</v>
      </c>
    </row>
    <row r="132" spans="1:4" ht="16.5" thickTop="1" thickBot="1">
      <c r="A132" s="201" t="s">
        <v>928</v>
      </c>
      <c r="B132" s="201" t="s">
        <v>425</v>
      </c>
      <c r="C132" s="206" t="s">
        <v>929</v>
      </c>
      <c r="D132" s="202">
        <v>1773.1</v>
      </c>
    </row>
    <row r="133" spans="1:4" ht="16.5" thickTop="1" thickBot="1">
      <c r="A133" s="201" t="s">
        <v>932</v>
      </c>
      <c r="B133" s="201" t="s">
        <v>425</v>
      </c>
      <c r="C133" s="206" t="s">
        <v>933</v>
      </c>
      <c r="D133" s="202">
        <v>1692.218454481861</v>
      </c>
    </row>
    <row r="134" spans="1:4" ht="16.5" thickTop="1" thickBot="1">
      <c r="A134" s="201" t="s">
        <v>930</v>
      </c>
      <c r="B134" s="201" t="s">
        <v>425</v>
      </c>
      <c r="C134" s="206" t="s">
        <v>931</v>
      </c>
      <c r="D134" s="202">
        <v>1975.3999999999999</v>
      </c>
    </row>
    <row r="135" spans="1:4" ht="16.5" thickTop="1" thickBot="1">
      <c r="A135" s="201" t="s">
        <v>934</v>
      </c>
      <c r="B135" s="201" t="s">
        <v>425</v>
      </c>
      <c r="C135" s="206" t="s">
        <v>935</v>
      </c>
      <c r="D135" s="202">
        <v>1583.8899999999999</v>
      </c>
    </row>
    <row r="136" spans="1:4" ht="16.5" thickTop="1" thickBot="1">
      <c r="A136" s="201" t="s">
        <v>936</v>
      </c>
      <c r="B136" s="201" t="s">
        <v>425</v>
      </c>
      <c r="C136" s="206" t="s">
        <v>937</v>
      </c>
      <c r="D136" s="202">
        <v>2068.2199999999998</v>
      </c>
    </row>
    <row r="137" spans="1:4" ht="31.5" thickTop="1" thickBot="1">
      <c r="A137" s="201" t="s">
        <v>918</v>
      </c>
      <c r="B137" s="201" t="s">
        <v>377</v>
      </c>
      <c r="C137" s="206" t="s">
        <v>919</v>
      </c>
      <c r="D137" s="202">
        <v>4755.8529303052946</v>
      </c>
    </row>
    <row r="138" spans="1:4" ht="31.5" thickTop="1" thickBot="1">
      <c r="A138" s="201" t="s">
        <v>915</v>
      </c>
      <c r="B138" s="201" t="s">
        <v>916</v>
      </c>
      <c r="C138" s="206" t="s">
        <v>917</v>
      </c>
      <c r="D138" s="202">
        <v>1.9485786494510507E-2</v>
      </c>
    </row>
    <row r="139" spans="1:4" ht="16.5" thickTop="1" thickBot="1">
      <c r="A139" s="201" t="s">
        <v>454</v>
      </c>
      <c r="B139" s="201" t="s">
        <v>377</v>
      </c>
      <c r="C139" s="206" t="s">
        <v>455</v>
      </c>
      <c r="D139" s="202">
        <v>4740</v>
      </c>
    </row>
    <row r="140" spans="1:4" ht="31.5" thickTop="1" thickBot="1">
      <c r="A140" s="201" t="s">
        <v>456</v>
      </c>
      <c r="B140" s="201" t="s">
        <v>457</v>
      </c>
      <c r="C140" s="206" t="s">
        <v>458</v>
      </c>
      <c r="D140" s="202">
        <v>352.95585224179138</v>
      </c>
    </row>
    <row r="141" spans="1:4" ht="31.5" thickTop="1" thickBot="1">
      <c r="A141" s="201" t="s">
        <v>459</v>
      </c>
      <c r="B141" s="201" t="s">
        <v>144</v>
      </c>
      <c r="C141" s="206" t="s">
        <v>2000</v>
      </c>
      <c r="D141" s="202">
        <v>4300</v>
      </c>
    </row>
    <row r="142" spans="1:4" ht="31.5" thickTop="1" thickBot="1">
      <c r="A142" s="201" t="s">
        <v>460</v>
      </c>
      <c r="B142" s="201" t="s">
        <v>92</v>
      </c>
      <c r="C142" s="206" t="s">
        <v>461</v>
      </c>
      <c r="D142" s="202">
        <v>1920.150730675899</v>
      </c>
    </row>
    <row r="143" spans="1:4" ht="16.5" thickTop="1" thickBot="1">
      <c r="A143" s="201" t="s">
        <v>462</v>
      </c>
      <c r="B143" s="201" t="s">
        <v>463</v>
      </c>
      <c r="C143" s="206" t="s">
        <v>464</v>
      </c>
      <c r="D143" s="202">
        <v>6350.6623958182436</v>
      </c>
    </row>
    <row r="144" spans="1:4" ht="16.5" thickTop="1" thickBot="1">
      <c r="A144" s="201" t="s">
        <v>465</v>
      </c>
      <c r="B144" s="201" t="s">
        <v>425</v>
      </c>
      <c r="C144" s="206" t="s">
        <v>466</v>
      </c>
      <c r="D144" s="202">
        <v>16602.75</v>
      </c>
    </row>
    <row r="145" spans="1:4" ht="16.5" thickTop="1" thickBot="1">
      <c r="A145" s="201" t="s">
        <v>951</v>
      </c>
      <c r="B145" s="201" t="s">
        <v>233</v>
      </c>
      <c r="C145" s="206" t="s">
        <v>953</v>
      </c>
      <c r="D145" s="202">
        <v>9806.0105336047018</v>
      </c>
    </row>
    <row r="146" spans="1:4" ht="46.5" thickTop="1" thickBot="1">
      <c r="A146" s="201" t="s">
        <v>941</v>
      </c>
      <c r="B146" s="201" t="s">
        <v>233</v>
      </c>
      <c r="C146" s="206" t="s">
        <v>942</v>
      </c>
      <c r="D146" s="202">
        <v>4267.015774259763</v>
      </c>
    </row>
    <row r="147" spans="1:4" ht="31.5" thickTop="1" thickBot="1">
      <c r="A147" s="201" t="s">
        <v>943</v>
      </c>
      <c r="B147" s="201" t="s">
        <v>233</v>
      </c>
      <c r="C147" s="206" t="s">
        <v>944</v>
      </c>
      <c r="D147" s="202">
        <v>14092.582554376571</v>
      </c>
    </row>
    <row r="148" spans="1:4" ht="16.5" thickTop="1" thickBot="1">
      <c r="A148" s="201" t="s">
        <v>1775</v>
      </c>
      <c r="B148" s="201" t="s">
        <v>233</v>
      </c>
      <c r="C148" s="206" t="s">
        <v>2054</v>
      </c>
      <c r="D148" s="202">
        <v>11703.406414987652</v>
      </c>
    </row>
    <row r="149" spans="1:4" ht="31.5" thickTop="1" thickBot="1">
      <c r="A149" s="201" t="s">
        <v>945</v>
      </c>
      <c r="B149" s="201" t="s">
        <v>144</v>
      </c>
      <c r="C149" s="206" t="s">
        <v>946</v>
      </c>
      <c r="D149" s="202">
        <v>16953.50867164943</v>
      </c>
    </row>
    <row r="150" spans="1:4" ht="16.5" thickTop="1" thickBot="1">
      <c r="A150" s="201" t="s">
        <v>947</v>
      </c>
      <c r="B150" s="201" t="s">
        <v>233</v>
      </c>
      <c r="C150" s="206" t="s">
        <v>948</v>
      </c>
      <c r="D150" s="202">
        <v>5199.0825157109794</v>
      </c>
    </row>
    <row r="151" spans="1:4" ht="31.5" thickTop="1" thickBot="1">
      <c r="A151" s="201" t="s">
        <v>949</v>
      </c>
      <c r="B151" s="201" t="s">
        <v>457</v>
      </c>
      <c r="C151" s="206" t="s">
        <v>950</v>
      </c>
      <c r="D151" s="202">
        <v>109798.55512866608</v>
      </c>
    </row>
    <row r="152" spans="1:4" ht="16.5" thickTop="1" thickBot="1">
      <c r="A152" s="201" t="s">
        <v>467</v>
      </c>
      <c r="B152" s="201" t="s">
        <v>92</v>
      </c>
      <c r="C152" s="206" t="s">
        <v>468</v>
      </c>
      <c r="D152" s="202">
        <v>694.12750248092743</v>
      </c>
    </row>
    <row r="153" spans="1:4" ht="16.5" thickTop="1" thickBot="1">
      <c r="A153" s="201" t="s">
        <v>469</v>
      </c>
      <c r="B153" s="201" t="s">
        <v>377</v>
      </c>
      <c r="C153" s="206" t="s">
        <v>470</v>
      </c>
      <c r="D153" s="202">
        <v>20559.239793728393</v>
      </c>
    </row>
    <row r="154" spans="1:4" ht="16.5" thickTop="1" thickBot="1">
      <c r="A154" s="201" t="s">
        <v>471</v>
      </c>
      <c r="B154" s="201" t="s">
        <v>377</v>
      </c>
      <c r="C154" s="206" t="s">
        <v>472</v>
      </c>
      <c r="D154" s="202">
        <v>2329.1908652450002</v>
      </c>
    </row>
    <row r="155" spans="1:4" ht="31.5" thickTop="1" thickBot="1">
      <c r="A155" s="201" t="s">
        <v>987</v>
      </c>
      <c r="B155" s="201" t="s">
        <v>144</v>
      </c>
      <c r="C155" s="206" t="s">
        <v>988</v>
      </c>
      <c r="D155" s="202">
        <v>55466</v>
      </c>
    </row>
    <row r="156" spans="1:4" ht="31.5" thickTop="1" thickBot="1">
      <c r="A156" s="201" t="s">
        <v>989</v>
      </c>
      <c r="B156" s="201" t="s">
        <v>144</v>
      </c>
      <c r="C156" s="206" t="s">
        <v>990</v>
      </c>
      <c r="D156" s="202">
        <v>11766</v>
      </c>
    </row>
    <row r="157" spans="1:4" ht="31.5" thickTop="1" thickBot="1">
      <c r="A157" s="201" t="s">
        <v>991</v>
      </c>
      <c r="B157" s="201" t="s">
        <v>144</v>
      </c>
      <c r="C157" s="206" t="s">
        <v>992</v>
      </c>
      <c r="D157" s="202">
        <v>21589.629781670919</v>
      </c>
    </row>
    <row r="158" spans="1:4" ht="31.5" thickTop="1" thickBot="1">
      <c r="A158" s="201" t="s">
        <v>993</v>
      </c>
      <c r="B158" s="201" t="s">
        <v>144</v>
      </c>
      <c r="C158" s="206" t="s">
        <v>994</v>
      </c>
      <c r="D158" s="202">
        <v>43755</v>
      </c>
    </row>
    <row r="159" spans="1:4" ht="16.5" thickTop="1" thickBot="1">
      <c r="A159" s="201" t="s">
        <v>475</v>
      </c>
      <c r="B159" s="201" t="s">
        <v>233</v>
      </c>
      <c r="C159" s="206" t="s">
        <v>476</v>
      </c>
      <c r="D159" s="202">
        <v>5710.5000000000009</v>
      </c>
    </row>
    <row r="160" spans="1:4" ht="16.5" thickTop="1" thickBot="1">
      <c r="A160" s="201" t="s">
        <v>980</v>
      </c>
      <c r="B160" s="201" t="s">
        <v>233</v>
      </c>
      <c r="C160" s="206" t="s">
        <v>476</v>
      </c>
      <c r="D160" s="202">
        <v>6708.3133083163011</v>
      </c>
    </row>
    <row r="161" spans="1:4" ht="16.5" thickTop="1" thickBot="1">
      <c r="A161" s="201" t="s">
        <v>477</v>
      </c>
      <c r="B161" s="201" t="s">
        <v>233</v>
      </c>
      <c r="C161" s="206" t="s">
        <v>478</v>
      </c>
      <c r="D161" s="202">
        <v>11103.750000000002</v>
      </c>
    </row>
    <row r="162" spans="1:4" ht="16.5" thickTop="1" thickBot="1">
      <c r="A162" s="201" t="s">
        <v>981</v>
      </c>
      <c r="B162" s="201" t="s">
        <v>233</v>
      </c>
      <c r="C162" s="206" t="s">
        <v>478</v>
      </c>
      <c r="D162" s="202">
        <v>6235.2962075371943</v>
      </c>
    </row>
    <row r="163" spans="1:4" ht="16.5" thickTop="1" thickBot="1">
      <c r="A163" s="201" t="s">
        <v>972</v>
      </c>
      <c r="B163" s="201" t="s">
        <v>233</v>
      </c>
      <c r="C163" s="206" t="s">
        <v>973</v>
      </c>
      <c r="D163" s="202">
        <v>5927.8081092100365</v>
      </c>
    </row>
    <row r="164" spans="1:4" ht="16.5" thickTop="1" thickBot="1">
      <c r="A164" s="201" t="s">
        <v>978</v>
      </c>
      <c r="B164" s="201" t="s">
        <v>233</v>
      </c>
      <c r="C164" s="206" t="s">
        <v>973</v>
      </c>
      <c r="D164" s="202">
        <v>7798.8300012456784</v>
      </c>
    </row>
    <row r="165" spans="1:4" ht="16.5" thickTop="1" thickBot="1">
      <c r="A165" s="201" t="s">
        <v>985</v>
      </c>
      <c r="B165" s="201" t="s">
        <v>952</v>
      </c>
      <c r="C165" s="206" t="s">
        <v>986</v>
      </c>
      <c r="D165" s="202">
        <v>8071.1893937006262</v>
      </c>
    </row>
    <row r="166" spans="1:4" ht="16.5" thickTop="1" thickBot="1">
      <c r="A166" s="201" t="s">
        <v>983</v>
      </c>
      <c r="B166" s="201" t="s">
        <v>233</v>
      </c>
      <c r="C166" s="206" t="s">
        <v>984</v>
      </c>
      <c r="D166" s="202">
        <v>8775.4728200823447</v>
      </c>
    </row>
    <row r="167" spans="1:4" ht="16.5" thickTop="1" thickBot="1">
      <c r="A167" s="201" t="s">
        <v>479</v>
      </c>
      <c r="B167" s="201" t="s">
        <v>233</v>
      </c>
      <c r="C167" s="206" t="s">
        <v>480</v>
      </c>
      <c r="D167" s="202">
        <v>9046.9168225774738</v>
      </c>
    </row>
    <row r="168" spans="1:4" ht="16.5" thickTop="1" thickBot="1">
      <c r="A168" s="201" t="s">
        <v>982</v>
      </c>
      <c r="B168" s="201" t="s">
        <v>233</v>
      </c>
      <c r="C168" s="206" t="s">
        <v>480</v>
      </c>
      <c r="D168" s="202">
        <v>7667.6855365827269</v>
      </c>
    </row>
    <row r="169" spans="1:4" ht="16.5" thickTop="1" thickBot="1">
      <c r="A169" s="201" t="s">
        <v>473</v>
      </c>
      <c r="B169" s="201" t="s">
        <v>233</v>
      </c>
      <c r="C169" s="206" t="s">
        <v>474</v>
      </c>
      <c r="D169" s="202">
        <v>7930.4725941698762</v>
      </c>
    </row>
    <row r="170" spans="1:4" ht="16.5" thickTop="1" thickBot="1">
      <c r="A170" s="201" t="s">
        <v>979</v>
      </c>
      <c r="B170" s="201" t="s">
        <v>233</v>
      </c>
      <c r="C170" s="206" t="s">
        <v>474</v>
      </c>
      <c r="D170" s="202">
        <v>7470.9480546277537</v>
      </c>
    </row>
    <row r="171" spans="1:4" ht="16.5" thickTop="1" thickBot="1">
      <c r="A171" s="201" t="s">
        <v>955</v>
      </c>
      <c r="B171" s="201" t="s">
        <v>233</v>
      </c>
      <c r="C171" s="206" t="s">
        <v>956</v>
      </c>
      <c r="D171" s="202">
        <v>7747</v>
      </c>
    </row>
    <row r="172" spans="1:4" ht="16.5" thickTop="1" thickBot="1">
      <c r="A172" s="201" t="s">
        <v>968</v>
      </c>
      <c r="B172" s="201" t="s">
        <v>952</v>
      </c>
      <c r="C172" s="206" t="s">
        <v>969</v>
      </c>
      <c r="D172" s="202">
        <v>11199.878602692466</v>
      </c>
    </row>
    <row r="173" spans="1:4" ht="16.5" thickTop="1" thickBot="1">
      <c r="A173" s="201" t="s">
        <v>970</v>
      </c>
      <c r="B173" s="201" t="s">
        <v>952</v>
      </c>
      <c r="C173" s="206" t="s">
        <v>971</v>
      </c>
      <c r="D173" s="202">
        <v>3550.348926421414</v>
      </c>
    </row>
    <row r="174" spans="1:4" ht="16.5" thickTop="1" thickBot="1">
      <c r="A174" s="201" t="s">
        <v>957</v>
      </c>
      <c r="B174" s="201" t="s">
        <v>233</v>
      </c>
      <c r="C174" s="206" t="s">
        <v>958</v>
      </c>
      <c r="D174" s="202">
        <v>4615.3031012478859</v>
      </c>
    </row>
    <row r="175" spans="1:4" ht="16.5" thickTop="1" thickBot="1">
      <c r="A175" s="201" t="s">
        <v>959</v>
      </c>
      <c r="B175" s="201" t="s">
        <v>233</v>
      </c>
      <c r="C175" s="206" t="s">
        <v>960</v>
      </c>
      <c r="D175" s="202">
        <v>3126.1202721379814</v>
      </c>
    </row>
    <row r="176" spans="1:4" ht="31.5" thickTop="1" thickBot="1">
      <c r="A176" s="201" t="s">
        <v>965</v>
      </c>
      <c r="B176" s="201" t="s">
        <v>233</v>
      </c>
      <c r="C176" s="206" t="s">
        <v>2058</v>
      </c>
      <c r="D176" s="202">
        <v>3485.5646033516596</v>
      </c>
    </row>
    <row r="177" spans="1:4" ht="31.5" thickTop="1" thickBot="1">
      <c r="A177" s="201" t="s">
        <v>961</v>
      </c>
      <c r="B177" s="201" t="s">
        <v>233</v>
      </c>
      <c r="C177" s="206" t="s">
        <v>2056</v>
      </c>
      <c r="D177" s="202">
        <v>4768</v>
      </c>
    </row>
    <row r="178" spans="1:4" ht="31.5" thickTop="1" thickBot="1">
      <c r="A178" s="201" t="s">
        <v>962</v>
      </c>
      <c r="B178" s="201" t="s">
        <v>233</v>
      </c>
      <c r="C178" s="206" t="s">
        <v>2057</v>
      </c>
      <c r="D178" s="202">
        <v>5990</v>
      </c>
    </row>
    <row r="179" spans="1:4" ht="31.5" thickTop="1" thickBot="1">
      <c r="A179" s="201" t="s">
        <v>967</v>
      </c>
      <c r="B179" s="201" t="s">
        <v>233</v>
      </c>
      <c r="C179" s="206" t="s">
        <v>2059</v>
      </c>
      <c r="D179" s="202">
        <v>4614</v>
      </c>
    </row>
    <row r="180" spans="1:4" ht="31.5" thickTop="1" thickBot="1">
      <c r="A180" s="201" t="s">
        <v>954</v>
      </c>
      <c r="B180" s="201" t="s">
        <v>233</v>
      </c>
      <c r="C180" s="206" t="s">
        <v>2055</v>
      </c>
      <c r="D180" s="202">
        <v>5315</v>
      </c>
    </row>
    <row r="181" spans="1:4" ht="16.5" thickTop="1" thickBot="1">
      <c r="A181" s="201" t="s">
        <v>963</v>
      </c>
      <c r="B181" s="201" t="s">
        <v>233</v>
      </c>
      <c r="C181" s="206" t="s">
        <v>964</v>
      </c>
      <c r="D181" s="202">
        <v>5240.76</v>
      </c>
    </row>
    <row r="182" spans="1:4" ht="16.5" thickTop="1" thickBot="1">
      <c r="A182" s="201" t="s">
        <v>966</v>
      </c>
      <c r="B182" s="201" t="s">
        <v>233</v>
      </c>
      <c r="C182" s="206" t="s">
        <v>964</v>
      </c>
      <c r="D182" s="202">
        <v>3552.5923151300913</v>
      </c>
    </row>
    <row r="183" spans="1:4" ht="16.5" thickTop="1" thickBot="1">
      <c r="A183" s="201" t="s">
        <v>481</v>
      </c>
      <c r="B183" s="201" t="s">
        <v>377</v>
      </c>
      <c r="C183" s="206" t="s">
        <v>482</v>
      </c>
      <c r="D183" s="202">
        <v>5000</v>
      </c>
    </row>
    <row r="184" spans="1:4" ht="16.5" thickTop="1" thickBot="1">
      <c r="A184" s="201" t="s">
        <v>485</v>
      </c>
      <c r="B184" s="201" t="s">
        <v>92</v>
      </c>
      <c r="C184" s="206" t="s">
        <v>486</v>
      </c>
      <c r="D184" s="202">
        <v>4005.5345374162043</v>
      </c>
    </row>
    <row r="185" spans="1:4" ht="16.5" thickTop="1" thickBot="1">
      <c r="A185" s="201" t="s">
        <v>483</v>
      </c>
      <c r="B185" s="201" t="s">
        <v>388</v>
      </c>
      <c r="C185" s="206" t="s">
        <v>484</v>
      </c>
      <c r="D185" s="202">
        <v>54524.248700406461</v>
      </c>
    </row>
    <row r="186" spans="1:4" ht="16.5" thickTop="1" thickBot="1">
      <c r="A186" s="201" t="s">
        <v>487</v>
      </c>
      <c r="B186" s="201" t="s">
        <v>144</v>
      </c>
      <c r="C186" s="206" t="s">
        <v>2001</v>
      </c>
      <c r="D186" s="202">
        <v>2000</v>
      </c>
    </row>
    <row r="187" spans="1:4" ht="16.5" thickTop="1" thickBot="1">
      <c r="A187" s="201" t="s">
        <v>1539</v>
      </c>
      <c r="B187" s="201" t="s">
        <v>377</v>
      </c>
      <c r="C187" s="206" t="s">
        <v>1538</v>
      </c>
      <c r="D187" s="202">
        <v>12019.111111111111</v>
      </c>
    </row>
    <row r="188" spans="1:4" ht="16.5" thickTop="1" thickBot="1">
      <c r="A188" s="201" t="s">
        <v>1793</v>
      </c>
      <c r="B188" s="201" t="s">
        <v>377</v>
      </c>
      <c r="C188" s="206" t="s">
        <v>1792</v>
      </c>
      <c r="D188" s="202">
        <v>6585.3544510508545</v>
      </c>
    </row>
    <row r="189" spans="1:4" ht="16.5" thickTop="1" thickBot="1">
      <c r="A189" s="201" t="s">
        <v>488</v>
      </c>
      <c r="B189" s="201" t="s">
        <v>377</v>
      </c>
      <c r="C189" s="206" t="s">
        <v>489</v>
      </c>
      <c r="D189" s="202">
        <v>29063.537994563274</v>
      </c>
    </row>
    <row r="190" spans="1:4" ht="16.5" thickTop="1" thickBot="1">
      <c r="A190" s="201" t="s">
        <v>1750</v>
      </c>
      <c r="B190" s="201" t="s">
        <v>144</v>
      </c>
      <c r="C190" s="206" t="s">
        <v>1749</v>
      </c>
      <c r="D190" s="202">
        <v>739192.50000000012</v>
      </c>
    </row>
    <row r="191" spans="1:4" ht="16.5" thickTop="1" thickBot="1">
      <c r="A191" s="201" t="s">
        <v>498</v>
      </c>
      <c r="B191" s="201" t="s">
        <v>92</v>
      </c>
      <c r="C191" s="206" t="s">
        <v>499</v>
      </c>
      <c r="D191" s="202">
        <v>661185.71660409658</v>
      </c>
    </row>
    <row r="192" spans="1:4" ht="16.5" thickTop="1" thickBot="1">
      <c r="A192" s="201" t="s">
        <v>500</v>
      </c>
      <c r="B192" s="201" t="s">
        <v>92</v>
      </c>
      <c r="C192" s="206" t="s">
        <v>501</v>
      </c>
      <c r="D192" s="202">
        <v>245665.55808154555</v>
      </c>
    </row>
    <row r="193" spans="1:4" ht="16.5" thickTop="1" thickBot="1">
      <c r="A193" s="201" t="s">
        <v>490</v>
      </c>
      <c r="B193" s="201" t="s">
        <v>233</v>
      </c>
      <c r="C193" s="206" t="s">
        <v>491</v>
      </c>
      <c r="D193" s="202">
        <v>1518.9534987636894</v>
      </c>
    </row>
    <row r="194" spans="1:4" ht="16.5" thickTop="1" thickBot="1">
      <c r="A194" s="201" t="s">
        <v>502</v>
      </c>
      <c r="B194" s="201" t="s">
        <v>92</v>
      </c>
      <c r="C194" s="206" t="s">
        <v>503</v>
      </c>
      <c r="D194" s="202">
        <v>951.75000000000011</v>
      </c>
    </row>
    <row r="195" spans="1:4" ht="31.5" thickTop="1" thickBot="1">
      <c r="A195" s="201" t="s">
        <v>492</v>
      </c>
      <c r="B195" s="201" t="s">
        <v>425</v>
      </c>
      <c r="C195" s="206" t="s">
        <v>493</v>
      </c>
      <c r="D195" s="202">
        <v>704.39838974397799</v>
      </c>
    </row>
    <row r="196" spans="1:4" ht="16.5" thickTop="1" thickBot="1">
      <c r="A196" s="201" t="s">
        <v>494</v>
      </c>
      <c r="B196" s="201" t="s">
        <v>92</v>
      </c>
      <c r="C196" s="206" t="s">
        <v>495</v>
      </c>
      <c r="D196" s="202">
        <v>23000</v>
      </c>
    </row>
    <row r="197" spans="1:4" ht="16.5" thickTop="1" thickBot="1">
      <c r="A197" s="201" t="s">
        <v>496</v>
      </c>
      <c r="B197" s="201" t="s">
        <v>144</v>
      </c>
      <c r="C197" s="206" t="s">
        <v>497</v>
      </c>
      <c r="D197" s="202">
        <v>1078.8421213683296</v>
      </c>
    </row>
    <row r="198" spans="1:4" ht="16.5" thickTop="1" thickBot="1">
      <c r="A198" s="201" t="s">
        <v>504</v>
      </c>
      <c r="B198" s="201" t="s">
        <v>92</v>
      </c>
      <c r="C198" s="206" t="s">
        <v>505</v>
      </c>
      <c r="D198" s="202">
        <v>12736.927967501852</v>
      </c>
    </row>
    <row r="199" spans="1:4" ht="16.5" thickTop="1" thickBot="1">
      <c r="A199" s="201" t="s">
        <v>1009</v>
      </c>
      <c r="B199" s="201" t="s">
        <v>92</v>
      </c>
      <c r="C199" s="206" t="s">
        <v>1010</v>
      </c>
      <c r="D199" s="202">
        <v>120151.17723610339</v>
      </c>
    </row>
    <row r="200" spans="1:4" ht="31.5" thickTop="1" thickBot="1">
      <c r="A200" s="201" t="s">
        <v>1013</v>
      </c>
      <c r="B200" s="201" t="s">
        <v>92</v>
      </c>
      <c r="C200" s="206" t="s">
        <v>1014</v>
      </c>
      <c r="D200" s="202">
        <v>151222.50000000003</v>
      </c>
    </row>
    <row r="201" spans="1:4" ht="16.5" thickTop="1" thickBot="1">
      <c r="A201" s="201" t="s">
        <v>1011</v>
      </c>
      <c r="B201" s="201" t="s">
        <v>92</v>
      </c>
      <c r="C201" s="206" t="s">
        <v>1012</v>
      </c>
      <c r="D201" s="202">
        <v>94279.207460661142</v>
      </c>
    </row>
    <row r="202" spans="1:4" ht="16.5" thickTop="1" thickBot="1">
      <c r="A202" s="201" t="s">
        <v>1015</v>
      </c>
      <c r="B202" s="201" t="s">
        <v>233</v>
      </c>
      <c r="C202" s="206" t="s">
        <v>1016</v>
      </c>
      <c r="D202" s="202">
        <v>5950</v>
      </c>
    </row>
    <row r="203" spans="1:4" ht="31.5" thickTop="1" thickBot="1">
      <c r="A203" s="201" t="s">
        <v>1003</v>
      </c>
      <c r="B203" s="201" t="s">
        <v>233</v>
      </c>
      <c r="C203" s="206" t="s">
        <v>1004</v>
      </c>
      <c r="D203" s="202">
        <v>17990</v>
      </c>
    </row>
    <row r="204" spans="1:4" ht="16.5" thickTop="1" thickBot="1">
      <c r="A204" s="201" t="s">
        <v>1007</v>
      </c>
      <c r="B204" s="201" t="s">
        <v>92</v>
      </c>
      <c r="C204" s="206" t="s">
        <v>1008</v>
      </c>
      <c r="D204" s="202">
        <v>91368.000000000015</v>
      </c>
    </row>
    <row r="205" spans="1:4" ht="16.5" thickTop="1" thickBot="1">
      <c r="A205" s="201" t="s">
        <v>1005</v>
      </c>
      <c r="B205" s="201" t="s">
        <v>92</v>
      </c>
      <c r="C205" s="206" t="s">
        <v>1006</v>
      </c>
      <c r="D205" s="202">
        <v>70000</v>
      </c>
    </row>
    <row r="206" spans="1:4" ht="16.5" thickTop="1" thickBot="1">
      <c r="A206" s="201" t="s">
        <v>506</v>
      </c>
      <c r="B206" s="201" t="s">
        <v>144</v>
      </c>
      <c r="C206" s="206" t="s">
        <v>2002</v>
      </c>
      <c r="D206" s="202">
        <v>89969.985000000015</v>
      </c>
    </row>
    <row r="207" spans="1:4" ht="16.5" thickTop="1" thickBot="1">
      <c r="A207" s="201" t="s">
        <v>515</v>
      </c>
      <c r="B207" s="201" t="s">
        <v>144</v>
      </c>
      <c r="C207" s="206" t="s">
        <v>516</v>
      </c>
      <c r="D207" s="202">
        <v>69399.549595610675</v>
      </c>
    </row>
    <row r="208" spans="1:4" ht="16.5" thickTop="1" thickBot="1">
      <c r="A208" s="201" t="s">
        <v>517</v>
      </c>
      <c r="B208" s="201" t="s">
        <v>144</v>
      </c>
      <c r="C208" s="206" t="s">
        <v>518</v>
      </c>
      <c r="D208" s="202">
        <v>4382.7665607250583</v>
      </c>
    </row>
    <row r="209" spans="1:4" ht="16.5" thickTop="1" thickBot="1">
      <c r="A209" s="201" t="s">
        <v>519</v>
      </c>
      <c r="B209" s="201" t="s">
        <v>233</v>
      </c>
      <c r="C209" s="206" t="s">
        <v>520</v>
      </c>
      <c r="D209" s="202">
        <v>8518.1625000000004</v>
      </c>
    </row>
    <row r="210" spans="1:4" ht="16.5" thickTop="1" thickBot="1">
      <c r="A210" s="201" t="s">
        <v>522</v>
      </c>
      <c r="B210" s="201" t="s">
        <v>233</v>
      </c>
      <c r="C210" s="206" t="s">
        <v>2004</v>
      </c>
      <c r="D210" s="202">
        <v>6951.3375571637152</v>
      </c>
    </row>
    <row r="211" spans="1:4" ht="16.5" thickTop="1" thickBot="1">
      <c r="A211" s="201" t="s">
        <v>521</v>
      </c>
      <c r="B211" s="201" t="s">
        <v>233</v>
      </c>
      <c r="C211" s="206" t="s">
        <v>2003</v>
      </c>
      <c r="D211" s="202">
        <v>5137.9106057453209</v>
      </c>
    </row>
    <row r="212" spans="1:4" ht="16.5" thickTop="1" thickBot="1">
      <c r="A212" s="201" t="s">
        <v>529</v>
      </c>
      <c r="B212" s="201" t="s">
        <v>388</v>
      </c>
      <c r="C212" s="206" t="s">
        <v>530</v>
      </c>
      <c r="D212" s="202">
        <v>13050.386939696698</v>
      </c>
    </row>
    <row r="213" spans="1:4" ht="16.5" thickTop="1" thickBot="1">
      <c r="A213" s="201" t="s">
        <v>525</v>
      </c>
      <c r="B213" s="201" t="s">
        <v>388</v>
      </c>
      <c r="C213" s="206" t="s">
        <v>526</v>
      </c>
      <c r="D213" s="202">
        <v>40503.224913786085</v>
      </c>
    </row>
    <row r="214" spans="1:4" ht="16.5" thickTop="1" thickBot="1">
      <c r="A214" s="201" t="s">
        <v>523</v>
      </c>
      <c r="B214" s="201" t="s">
        <v>388</v>
      </c>
      <c r="C214" s="206" t="s">
        <v>524</v>
      </c>
      <c r="D214" s="202">
        <v>24064.24479363962</v>
      </c>
    </row>
    <row r="215" spans="1:4" ht="16.5" thickTop="1" thickBot="1">
      <c r="A215" s="201" t="s">
        <v>531</v>
      </c>
      <c r="B215" s="201" t="s">
        <v>388</v>
      </c>
      <c r="C215" s="206" t="s">
        <v>532</v>
      </c>
      <c r="D215" s="202">
        <v>44469.778598381134</v>
      </c>
    </row>
    <row r="216" spans="1:4" ht="16.5" thickTop="1" thickBot="1">
      <c r="A216" s="201" t="s">
        <v>535</v>
      </c>
      <c r="B216" s="201" t="s">
        <v>388</v>
      </c>
      <c r="C216" s="206" t="s">
        <v>536</v>
      </c>
      <c r="D216" s="202">
        <v>48347.48126433423</v>
      </c>
    </row>
    <row r="217" spans="1:4" ht="16.5" thickTop="1" thickBot="1">
      <c r="A217" s="201" t="s">
        <v>537</v>
      </c>
      <c r="B217" s="201" t="s">
        <v>388</v>
      </c>
      <c r="C217" s="206" t="s">
        <v>538</v>
      </c>
      <c r="D217" s="202">
        <v>47595.741759609664</v>
      </c>
    </row>
    <row r="218" spans="1:4" ht="16.5" thickTop="1" thickBot="1">
      <c r="A218" s="201" t="s">
        <v>539</v>
      </c>
      <c r="B218" s="201" t="s">
        <v>388</v>
      </c>
      <c r="C218" s="206" t="s">
        <v>540</v>
      </c>
      <c r="D218" s="202">
        <v>45240.388474835447</v>
      </c>
    </row>
    <row r="219" spans="1:4" ht="16.5" thickTop="1" thickBot="1">
      <c r="A219" s="201" t="s">
        <v>541</v>
      </c>
      <c r="B219" s="201" t="s">
        <v>388</v>
      </c>
      <c r="C219" s="206" t="s">
        <v>542</v>
      </c>
      <c r="D219" s="202">
        <v>28341.743319661469</v>
      </c>
    </row>
    <row r="220" spans="1:4" ht="16.5" thickTop="1" thickBot="1">
      <c r="A220" s="201" t="s">
        <v>533</v>
      </c>
      <c r="B220" s="201" t="s">
        <v>388</v>
      </c>
      <c r="C220" s="206" t="s">
        <v>534</v>
      </c>
      <c r="D220" s="202">
        <v>5997.6608759820474</v>
      </c>
    </row>
    <row r="221" spans="1:4" ht="16.5" thickTop="1" thickBot="1">
      <c r="A221" s="201" t="s">
        <v>543</v>
      </c>
      <c r="B221" s="201" t="s">
        <v>388</v>
      </c>
      <c r="C221" s="206" t="s">
        <v>544</v>
      </c>
      <c r="D221" s="202">
        <v>18934.448797965095</v>
      </c>
    </row>
    <row r="222" spans="1:4" ht="16.5" thickTop="1" thickBot="1">
      <c r="A222" s="201" t="s">
        <v>554</v>
      </c>
      <c r="B222" s="201" t="s">
        <v>388</v>
      </c>
      <c r="C222" s="206" t="s">
        <v>555</v>
      </c>
      <c r="D222" s="202">
        <v>20157.991293854306</v>
      </c>
    </row>
    <row r="223" spans="1:4" ht="16.5" thickTop="1" thickBot="1">
      <c r="A223" s="201" t="s">
        <v>566</v>
      </c>
      <c r="B223" s="201" t="s">
        <v>388</v>
      </c>
      <c r="C223" s="206" t="s">
        <v>1940</v>
      </c>
      <c r="D223" s="202">
        <v>3646.0832736534094</v>
      </c>
    </row>
    <row r="224" spans="1:4" ht="31.5" thickTop="1" thickBot="1">
      <c r="A224" s="201" t="s">
        <v>545</v>
      </c>
      <c r="B224" s="201" t="s">
        <v>388</v>
      </c>
      <c r="C224" s="206" t="s">
        <v>546</v>
      </c>
      <c r="D224" s="202">
        <v>39291.982084233197</v>
      </c>
    </row>
    <row r="225" spans="1:4" ht="31.5" thickTop="1" thickBot="1">
      <c r="A225" s="201" t="s">
        <v>547</v>
      </c>
      <c r="B225" s="201" t="s">
        <v>388</v>
      </c>
      <c r="C225" s="206" t="s">
        <v>548</v>
      </c>
      <c r="D225" s="202">
        <v>39723.132241803942</v>
      </c>
    </row>
    <row r="226" spans="1:4" ht="16.5" thickTop="1" thickBot="1">
      <c r="A226" s="201" t="s">
        <v>549</v>
      </c>
      <c r="B226" s="201" t="s">
        <v>388</v>
      </c>
      <c r="C226" s="206" t="s">
        <v>2005</v>
      </c>
      <c r="D226" s="202">
        <v>40273.171433826115</v>
      </c>
    </row>
    <row r="227" spans="1:4" ht="31.5" thickTop="1" thickBot="1">
      <c r="A227" s="201" t="s">
        <v>550</v>
      </c>
      <c r="B227" s="201" t="s">
        <v>388</v>
      </c>
      <c r="C227" s="206" t="s">
        <v>551</v>
      </c>
      <c r="D227" s="202">
        <v>39911.788543902665</v>
      </c>
    </row>
    <row r="228" spans="1:4" ht="31.5" thickTop="1" thickBot="1">
      <c r="A228" s="201" t="s">
        <v>552</v>
      </c>
      <c r="B228" s="201" t="s">
        <v>388</v>
      </c>
      <c r="C228" s="206" t="s">
        <v>553</v>
      </c>
      <c r="D228" s="202">
        <v>43018.642729696927</v>
      </c>
    </row>
    <row r="229" spans="1:4" ht="16.5" thickTop="1" thickBot="1">
      <c r="A229" s="201" t="s">
        <v>556</v>
      </c>
      <c r="B229" s="201" t="s">
        <v>388</v>
      </c>
      <c r="C229" s="206" t="s">
        <v>557</v>
      </c>
      <c r="D229" s="202">
        <v>45220</v>
      </c>
    </row>
    <row r="230" spans="1:4" ht="16.5" thickTop="1" thickBot="1">
      <c r="A230" s="201" t="s">
        <v>558</v>
      </c>
      <c r="B230" s="201" t="s">
        <v>388</v>
      </c>
      <c r="C230" s="206" t="s">
        <v>559</v>
      </c>
      <c r="D230" s="202">
        <v>44549.602398192175</v>
      </c>
    </row>
    <row r="231" spans="1:4" ht="16.5" thickTop="1" thickBot="1">
      <c r="A231" s="201" t="s">
        <v>527</v>
      </c>
      <c r="B231" s="201" t="s">
        <v>388</v>
      </c>
      <c r="C231" s="206" t="s">
        <v>528</v>
      </c>
      <c r="D231" s="202">
        <v>42890.642343695792</v>
      </c>
    </row>
    <row r="232" spans="1:4" ht="16.5" thickTop="1" thickBot="1">
      <c r="A232" s="201" t="s">
        <v>560</v>
      </c>
      <c r="B232" s="201" t="s">
        <v>388</v>
      </c>
      <c r="C232" s="206" t="s">
        <v>561</v>
      </c>
      <c r="D232" s="202">
        <v>45000</v>
      </c>
    </row>
    <row r="233" spans="1:4" ht="16.5" thickTop="1" thickBot="1">
      <c r="A233" s="201" t="s">
        <v>562</v>
      </c>
      <c r="B233" s="201" t="s">
        <v>388</v>
      </c>
      <c r="C233" s="206" t="s">
        <v>563</v>
      </c>
      <c r="D233" s="202">
        <v>21495.974380056025</v>
      </c>
    </row>
    <row r="234" spans="1:4" ht="31.5" thickTop="1" thickBot="1">
      <c r="A234" s="201" t="s">
        <v>564</v>
      </c>
      <c r="B234" s="201" t="s">
        <v>388</v>
      </c>
      <c r="C234" s="206" t="s">
        <v>565</v>
      </c>
      <c r="D234" s="202">
        <v>13811.391991287659</v>
      </c>
    </row>
    <row r="235" spans="1:4" ht="16.5" thickTop="1" thickBot="1">
      <c r="A235" s="201" t="s">
        <v>567</v>
      </c>
      <c r="B235" s="201" t="s">
        <v>144</v>
      </c>
      <c r="C235" s="206" t="s">
        <v>568</v>
      </c>
      <c r="D235" s="202">
        <v>646.7998959817121</v>
      </c>
    </row>
    <row r="236" spans="1:4" ht="31.5" thickTop="1" thickBot="1">
      <c r="A236" s="201" t="s">
        <v>571</v>
      </c>
      <c r="B236" s="201" t="s">
        <v>388</v>
      </c>
      <c r="C236" s="206" t="s">
        <v>572</v>
      </c>
      <c r="D236" s="202">
        <v>236461.16562310682</v>
      </c>
    </row>
    <row r="237" spans="1:4" ht="31.5" thickTop="1" thickBot="1">
      <c r="A237" s="201" t="s">
        <v>573</v>
      </c>
      <c r="B237" s="201" t="s">
        <v>388</v>
      </c>
      <c r="C237" s="206" t="s">
        <v>574</v>
      </c>
      <c r="D237" s="202">
        <v>248991.39151194345</v>
      </c>
    </row>
    <row r="238" spans="1:4" ht="31.5" thickTop="1" thickBot="1">
      <c r="A238" s="201" t="s">
        <v>575</v>
      </c>
      <c r="B238" s="201" t="s">
        <v>388</v>
      </c>
      <c r="C238" s="206" t="s">
        <v>576</v>
      </c>
      <c r="D238" s="202">
        <v>248966.8489273598</v>
      </c>
    </row>
    <row r="239" spans="1:4" ht="16.5" thickTop="1" thickBot="1">
      <c r="A239" s="201" t="s">
        <v>588</v>
      </c>
      <c r="B239" s="201" t="s">
        <v>589</v>
      </c>
      <c r="C239" s="206" t="s">
        <v>590</v>
      </c>
      <c r="D239" s="202">
        <v>213375.08550448029</v>
      </c>
    </row>
    <row r="240" spans="1:4" ht="16.5" thickTop="1" thickBot="1">
      <c r="A240" s="201" t="s">
        <v>577</v>
      </c>
      <c r="B240" s="201" t="s">
        <v>388</v>
      </c>
      <c r="C240" s="206" t="s">
        <v>2006</v>
      </c>
      <c r="D240" s="202">
        <v>208874.6235945943</v>
      </c>
    </row>
    <row r="241" spans="1:4" ht="16.5" thickTop="1" thickBot="1">
      <c r="A241" s="201" t="s">
        <v>578</v>
      </c>
      <c r="B241" s="201" t="s">
        <v>388</v>
      </c>
      <c r="C241" s="206" t="s">
        <v>2117</v>
      </c>
      <c r="D241" s="202">
        <v>235404.35658971668</v>
      </c>
    </row>
    <row r="242" spans="1:4" ht="16.5" thickTop="1" thickBot="1">
      <c r="A242" s="211" t="s">
        <v>2119</v>
      </c>
      <c r="B242" s="201" t="s">
        <v>388</v>
      </c>
      <c r="C242" s="206" t="s">
        <v>2118</v>
      </c>
      <c r="D242" s="210">
        <v>264415.74877287413</v>
      </c>
    </row>
    <row r="243" spans="1:4" ht="16.5" thickTop="1" thickBot="1">
      <c r="A243" s="201" t="s">
        <v>579</v>
      </c>
      <c r="B243" s="201" t="s">
        <v>388</v>
      </c>
      <c r="C243" s="206" t="s">
        <v>580</v>
      </c>
      <c r="D243" s="202">
        <v>452200</v>
      </c>
    </row>
    <row r="244" spans="1:4" ht="16.5" thickTop="1" thickBot="1">
      <c r="A244" s="201" t="s">
        <v>581</v>
      </c>
      <c r="B244" s="201" t="s">
        <v>388</v>
      </c>
      <c r="C244" s="206" t="s">
        <v>582</v>
      </c>
      <c r="D244" s="202">
        <v>387178.29469477123</v>
      </c>
    </row>
    <row r="245" spans="1:4" ht="16.5" thickTop="1" thickBot="1">
      <c r="A245" s="201" t="s">
        <v>583</v>
      </c>
      <c r="B245" s="201" t="s">
        <v>388</v>
      </c>
      <c r="C245" s="206" t="s">
        <v>584</v>
      </c>
      <c r="D245" s="202">
        <v>382125.63257229916</v>
      </c>
    </row>
    <row r="246" spans="1:4" ht="16.5" thickTop="1" thickBot="1">
      <c r="A246" s="201" t="s">
        <v>585</v>
      </c>
      <c r="B246" s="201" t="s">
        <v>388</v>
      </c>
      <c r="C246" s="206" t="s">
        <v>2120</v>
      </c>
      <c r="D246" s="202">
        <v>213460.58841246457</v>
      </c>
    </row>
    <row r="247" spans="1:4" ht="16.5" thickTop="1" thickBot="1">
      <c r="A247" s="201" t="s">
        <v>586</v>
      </c>
      <c r="B247" s="201" t="s">
        <v>388</v>
      </c>
      <c r="C247" s="206" t="s">
        <v>587</v>
      </c>
      <c r="D247" s="202">
        <v>214295.37402208231</v>
      </c>
    </row>
    <row r="248" spans="1:4" ht="16.5" thickTop="1" thickBot="1">
      <c r="A248" s="201" t="s">
        <v>591</v>
      </c>
      <c r="B248" s="201" t="s">
        <v>388</v>
      </c>
      <c r="C248" s="206" t="s">
        <v>592</v>
      </c>
      <c r="D248" s="202">
        <v>218376.00549688557</v>
      </c>
    </row>
    <row r="249" spans="1:4" ht="16.5" thickTop="1" thickBot="1">
      <c r="A249" s="201" t="s">
        <v>593</v>
      </c>
      <c r="B249" s="201" t="s">
        <v>388</v>
      </c>
      <c r="C249" s="206" t="s">
        <v>594</v>
      </c>
      <c r="D249" s="202">
        <v>203348.24289819808</v>
      </c>
    </row>
    <row r="250" spans="1:4" ht="16.5" thickTop="1" thickBot="1">
      <c r="A250" s="201" t="s">
        <v>595</v>
      </c>
      <c r="B250" s="201" t="s">
        <v>388</v>
      </c>
      <c r="C250" s="206" t="s">
        <v>596</v>
      </c>
      <c r="D250" s="202">
        <v>167577.29821631254</v>
      </c>
    </row>
    <row r="251" spans="1:4" ht="16.5" thickTop="1" thickBot="1">
      <c r="A251" s="201" t="s">
        <v>597</v>
      </c>
      <c r="B251" s="201" t="s">
        <v>388</v>
      </c>
      <c r="C251" s="206" t="s">
        <v>598</v>
      </c>
      <c r="D251" s="202">
        <v>174570.78716564336</v>
      </c>
    </row>
    <row r="252" spans="1:4" ht="31.5" thickTop="1" thickBot="1">
      <c r="A252" s="201" t="s">
        <v>599</v>
      </c>
      <c r="B252" s="201" t="s">
        <v>388</v>
      </c>
      <c r="C252" s="206" t="s">
        <v>600</v>
      </c>
      <c r="D252" s="202">
        <v>169750.98379617752</v>
      </c>
    </row>
    <row r="253" spans="1:4" ht="31.5" thickTop="1" thickBot="1">
      <c r="A253" s="201" t="s">
        <v>601</v>
      </c>
      <c r="B253" s="201" t="s">
        <v>388</v>
      </c>
      <c r="C253" s="206" t="s">
        <v>602</v>
      </c>
      <c r="D253" s="202">
        <v>136060.19891190488</v>
      </c>
    </row>
    <row r="254" spans="1:4" ht="16.5" thickTop="1" thickBot="1">
      <c r="A254" s="201" t="s">
        <v>605</v>
      </c>
      <c r="B254" s="201" t="s">
        <v>233</v>
      </c>
      <c r="C254" s="206" t="s">
        <v>2007</v>
      </c>
      <c r="D254" s="202">
        <v>11656.889001453175</v>
      </c>
    </row>
    <row r="255" spans="1:4" ht="31.5" thickTop="1" thickBot="1">
      <c r="A255" s="201" t="s">
        <v>603</v>
      </c>
      <c r="B255" s="201" t="s">
        <v>388</v>
      </c>
      <c r="C255" s="206" t="s">
        <v>604</v>
      </c>
      <c r="D255" s="202">
        <v>220481.3434783172</v>
      </c>
    </row>
    <row r="256" spans="1:4" ht="16.5" thickTop="1" thickBot="1">
      <c r="A256" s="201" t="s">
        <v>569</v>
      </c>
      <c r="B256" s="201" t="s">
        <v>388</v>
      </c>
      <c r="C256" s="206" t="s">
        <v>570</v>
      </c>
      <c r="D256" s="202">
        <v>241816.72509886994</v>
      </c>
    </row>
    <row r="257" spans="1:4" ht="16.5" thickTop="1" thickBot="1">
      <c r="A257" s="201" t="s">
        <v>606</v>
      </c>
      <c r="B257" s="201" t="s">
        <v>388</v>
      </c>
      <c r="C257" s="206" t="s">
        <v>607</v>
      </c>
      <c r="D257" s="202">
        <v>249743.0730984706</v>
      </c>
    </row>
    <row r="258" spans="1:4" ht="16.5" thickTop="1" thickBot="1">
      <c r="A258" s="201" t="s">
        <v>608</v>
      </c>
      <c r="B258" s="201" t="s">
        <v>388</v>
      </c>
      <c r="C258" s="206" t="s">
        <v>609</v>
      </c>
      <c r="D258" s="202">
        <v>234366.57198835653</v>
      </c>
    </row>
    <row r="259" spans="1:4" ht="16.5" thickTop="1" thickBot="1">
      <c r="A259" s="201" t="s">
        <v>507</v>
      </c>
      <c r="B259" s="201" t="s">
        <v>388</v>
      </c>
      <c r="C259" s="206" t="s">
        <v>508</v>
      </c>
      <c r="D259" s="202">
        <v>240423.81316379452</v>
      </c>
    </row>
    <row r="260" spans="1:4" ht="16.5" thickTop="1" thickBot="1">
      <c r="A260" s="201" t="s">
        <v>1753</v>
      </c>
      <c r="B260" s="201" t="s">
        <v>388</v>
      </c>
      <c r="C260" s="206" t="s">
        <v>1754</v>
      </c>
      <c r="D260" s="202">
        <v>267784.64962935564</v>
      </c>
    </row>
    <row r="261" spans="1:4" ht="16.5" thickTop="1" thickBot="1">
      <c r="A261" s="201" t="s">
        <v>509</v>
      </c>
      <c r="B261" s="201" t="s">
        <v>377</v>
      </c>
      <c r="C261" s="206" t="s">
        <v>510</v>
      </c>
      <c r="D261" s="202">
        <v>1689.2771252230204</v>
      </c>
    </row>
    <row r="262" spans="1:4" ht="46.5" thickTop="1" thickBot="1">
      <c r="A262" s="201" t="s">
        <v>610</v>
      </c>
      <c r="B262" s="201" t="s">
        <v>377</v>
      </c>
      <c r="C262" s="206" t="s">
        <v>2008</v>
      </c>
      <c r="D262" s="202">
        <v>1700</v>
      </c>
    </row>
    <row r="263" spans="1:4" ht="31.5" thickTop="1" thickBot="1">
      <c r="A263" s="201" t="s">
        <v>611</v>
      </c>
      <c r="B263" s="201" t="s">
        <v>233</v>
      </c>
      <c r="C263" s="206" t="s">
        <v>612</v>
      </c>
      <c r="D263" s="202">
        <v>31111.156126414753</v>
      </c>
    </row>
    <row r="264" spans="1:4" ht="31.5" thickTop="1" thickBot="1">
      <c r="A264" s="201" t="s">
        <v>613</v>
      </c>
      <c r="B264" s="201" t="s">
        <v>377</v>
      </c>
      <c r="C264" s="206" t="s">
        <v>614</v>
      </c>
      <c r="D264" s="202">
        <v>9150.5592885758961</v>
      </c>
    </row>
    <row r="265" spans="1:4" ht="31.5" thickTop="1" thickBot="1">
      <c r="A265" s="201" t="s">
        <v>615</v>
      </c>
      <c r="B265" s="201" t="s">
        <v>144</v>
      </c>
      <c r="C265" s="206" t="s">
        <v>616</v>
      </c>
      <c r="D265" s="202">
        <v>4525.7995138275883</v>
      </c>
    </row>
    <row r="266" spans="1:4" ht="31.5" thickTop="1" thickBot="1">
      <c r="A266" s="201" t="s">
        <v>617</v>
      </c>
      <c r="B266" s="201" t="s">
        <v>92</v>
      </c>
      <c r="C266" s="206" t="s">
        <v>618</v>
      </c>
      <c r="D266" s="202">
        <v>21487.46108446479</v>
      </c>
    </row>
    <row r="267" spans="1:4" ht="31.5" thickTop="1" thickBot="1">
      <c r="A267" s="201" t="s">
        <v>619</v>
      </c>
      <c r="B267" s="201" t="s">
        <v>92</v>
      </c>
      <c r="C267" s="206" t="s">
        <v>620</v>
      </c>
      <c r="D267" s="202">
        <v>28187.914123671246</v>
      </c>
    </row>
    <row r="268" spans="1:4" ht="31.5" thickTop="1" thickBot="1">
      <c r="A268" s="201" t="s">
        <v>621</v>
      </c>
      <c r="B268" s="201" t="s">
        <v>92</v>
      </c>
      <c r="C268" s="206" t="s">
        <v>622</v>
      </c>
      <c r="D268" s="202">
        <v>37451.195542533955</v>
      </c>
    </row>
    <row r="269" spans="1:4" ht="16.5" thickTop="1" thickBot="1">
      <c r="A269" s="201" t="s">
        <v>623</v>
      </c>
      <c r="B269" s="201" t="s">
        <v>377</v>
      </c>
      <c r="C269" s="206" t="s">
        <v>624</v>
      </c>
      <c r="D269" s="202">
        <v>31261.492133851421</v>
      </c>
    </row>
    <row r="270" spans="1:4" ht="16.5" thickTop="1" thickBot="1">
      <c r="A270" s="201" t="s">
        <v>627</v>
      </c>
      <c r="B270" s="201" t="s">
        <v>144</v>
      </c>
      <c r="C270" s="206" t="s">
        <v>628</v>
      </c>
      <c r="D270" s="202">
        <v>123691.25089768441</v>
      </c>
    </row>
    <row r="271" spans="1:4" ht="16.5" thickTop="1" thickBot="1">
      <c r="A271" s="201" t="s">
        <v>629</v>
      </c>
      <c r="B271" s="201" t="s">
        <v>388</v>
      </c>
      <c r="C271" s="206" t="s">
        <v>2009</v>
      </c>
      <c r="D271" s="202">
        <v>40279.5421418599</v>
      </c>
    </row>
    <row r="272" spans="1:4" ht="31.5" thickTop="1" thickBot="1">
      <c r="A272" s="201" t="s">
        <v>625</v>
      </c>
      <c r="B272" s="201" t="s">
        <v>388</v>
      </c>
      <c r="C272" s="206" t="s">
        <v>626</v>
      </c>
      <c r="D272" s="202">
        <v>45000</v>
      </c>
    </row>
    <row r="273" spans="1:4" ht="31.5" thickTop="1" thickBot="1">
      <c r="A273" s="201" t="s">
        <v>630</v>
      </c>
      <c r="B273" s="201" t="s">
        <v>388</v>
      </c>
      <c r="C273" s="206" t="s">
        <v>631</v>
      </c>
      <c r="D273" s="202">
        <v>45220</v>
      </c>
    </row>
    <row r="274" spans="1:4" ht="31.5" thickTop="1" thickBot="1">
      <c r="A274" s="201" t="s">
        <v>632</v>
      </c>
      <c r="B274" s="201" t="s">
        <v>144</v>
      </c>
      <c r="C274" s="206" t="s">
        <v>633</v>
      </c>
      <c r="D274" s="202">
        <v>35576.477804654503</v>
      </c>
    </row>
    <row r="275" spans="1:4" ht="31.5" thickTop="1" thickBot="1">
      <c r="A275" s="201" t="s">
        <v>634</v>
      </c>
      <c r="B275" s="201" t="s">
        <v>144</v>
      </c>
      <c r="C275" s="206" t="s">
        <v>635</v>
      </c>
      <c r="D275" s="202">
        <v>33291.07606429563</v>
      </c>
    </row>
    <row r="276" spans="1:4" ht="31.5" thickTop="1" thickBot="1">
      <c r="A276" s="201" t="s">
        <v>636</v>
      </c>
      <c r="B276" s="201" t="s">
        <v>637</v>
      </c>
      <c r="C276" s="206" t="s">
        <v>2010</v>
      </c>
      <c r="D276" s="202">
        <v>74500</v>
      </c>
    </row>
    <row r="277" spans="1:4" ht="16.5" thickTop="1" thickBot="1">
      <c r="A277" s="201" t="s">
        <v>638</v>
      </c>
      <c r="B277" s="201" t="s">
        <v>637</v>
      </c>
      <c r="C277" s="206" t="s">
        <v>2011</v>
      </c>
      <c r="D277" s="202">
        <v>40100</v>
      </c>
    </row>
    <row r="278" spans="1:4" ht="16.5" thickTop="1" thickBot="1">
      <c r="A278" s="201" t="s">
        <v>639</v>
      </c>
      <c r="B278" s="201" t="s">
        <v>637</v>
      </c>
      <c r="C278" s="206" t="s">
        <v>640</v>
      </c>
      <c r="D278" s="202">
        <v>36800</v>
      </c>
    </row>
    <row r="279" spans="1:4" ht="16.5" thickTop="1" thickBot="1">
      <c r="A279" s="201" t="s">
        <v>511</v>
      </c>
      <c r="B279" s="201" t="s">
        <v>141</v>
      </c>
      <c r="C279" s="206" t="s">
        <v>512</v>
      </c>
      <c r="D279" s="202">
        <v>61200</v>
      </c>
    </row>
    <row r="280" spans="1:4" ht="16.5" thickTop="1" thickBot="1">
      <c r="A280" s="201" t="s">
        <v>513</v>
      </c>
      <c r="B280" s="201" t="s">
        <v>141</v>
      </c>
      <c r="C280" s="206" t="s">
        <v>514</v>
      </c>
      <c r="D280" s="202">
        <v>49763.936401073479</v>
      </c>
    </row>
    <row r="281" spans="1:4" ht="31.5" thickTop="1" thickBot="1">
      <c r="A281" s="201" t="s">
        <v>641</v>
      </c>
      <c r="B281" s="201" t="s">
        <v>92</v>
      </c>
      <c r="C281" s="206" t="s">
        <v>642</v>
      </c>
      <c r="D281" s="202">
        <v>46211.178927166926</v>
      </c>
    </row>
    <row r="282" spans="1:4" ht="31.5" thickTop="1" thickBot="1">
      <c r="A282" s="201" t="s">
        <v>643</v>
      </c>
      <c r="B282" s="201" t="s">
        <v>377</v>
      </c>
      <c r="C282" s="206" t="s">
        <v>644</v>
      </c>
      <c r="D282" s="202">
        <v>5163.9741095852005</v>
      </c>
    </row>
    <row r="283" spans="1:4" ht="31.5" thickTop="1" thickBot="1">
      <c r="A283" s="201" t="s">
        <v>645</v>
      </c>
      <c r="B283" s="201" t="s">
        <v>144</v>
      </c>
      <c r="C283" s="206" t="s">
        <v>646</v>
      </c>
      <c r="D283" s="202">
        <v>3500</v>
      </c>
    </row>
    <row r="284" spans="1:4" ht="16.5" thickTop="1" thickBot="1">
      <c r="A284" s="201" t="s">
        <v>647</v>
      </c>
      <c r="B284" s="201" t="s">
        <v>92</v>
      </c>
      <c r="C284" s="206" t="s">
        <v>648</v>
      </c>
      <c r="D284" s="202">
        <v>9000</v>
      </c>
    </row>
    <row r="285" spans="1:4" ht="31.5" thickTop="1" thickBot="1">
      <c r="A285" s="201" t="s">
        <v>649</v>
      </c>
      <c r="B285" s="201" t="s">
        <v>92</v>
      </c>
      <c r="C285" s="206" t="s">
        <v>650</v>
      </c>
      <c r="D285" s="202">
        <v>95200</v>
      </c>
    </row>
    <row r="286" spans="1:4" ht="16.5" thickTop="1" thickBot="1">
      <c r="A286" s="201" t="s">
        <v>651</v>
      </c>
      <c r="B286" s="201" t="s">
        <v>92</v>
      </c>
      <c r="C286" s="206" t="s">
        <v>652</v>
      </c>
      <c r="D286" s="202">
        <v>72073.833369676955</v>
      </c>
    </row>
    <row r="287" spans="1:4" ht="16.5" thickTop="1" thickBot="1">
      <c r="A287" s="201" t="s">
        <v>657</v>
      </c>
      <c r="B287" s="201" t="s">
        <v>92</v>
      </c>
      <c r="C287" s="206" t="s">
        <v>658</v>
      </c>
      <c r="D287" s="202">
        <v>18774.764609662539</v>
      </c>
    </row>
    <row r="288" spans="1:4" ht="31.5" thickTop="1" thickBot="1">
      <c r="A288" s="201" t="s">
        <v>653</v>
      </c>
      <c r="B288" s="201" t="s">
        <v>92</v>
      </c>
      <c r="C288" s="206" t="s">
        <v>654</v>
      </c>
      <c r="D288" s="202">
        <v>20000</v>
      </c>
    </row>
    <row r="289" spans="1:4" ht="31.5" thickTop="1" thickBot="1">
      <c r="A289" s="201" t="s">
        <v>655</v>
      </c>
      <c r="B289" s="201" t="s">
        <v>92</v>
      </c>
      <c r="C289" s="206" t="s">
        <v>656</v>
      </c>
      <c r="D289" s="202">
        <v>127281.71965902048</v>
      </c>
    </row>
    <row r="290" spans="1:4" ht="16.5" thickTop="1" thickBot="1">
      <c r="A290" s="201" t="s">
        <v>659</v>
      </c>
      <c r="B290" s="201" t="s">
        <v>463</v>
      </c>
      <c r="C290" s="206" t="s">
        <v>660</v>
      </c>
      <c r="D290" s="202">
        <v>2300</v>
      </c>
    </row>
    <row r="291" spans="1:4" ht="16.5" thickTop="1" thickBot="1">
      <c r="A291" s="201" t="s">
        <v>661</v>
      </c>
      <c r="B291" s="201" t="s">
        <v>425</v>
      </c>
      <c r="C291" s="206" t="s">
        <v>2012</v>
      </c>
      <c r="D291" s="202">
        <v>42047.932699569355</v>
      </c>
    </row>
    <row r="292" spans="1:4" ht="31.5" thickTop="1" thickBot="1">
      <c r="A292" s="201" t="s">
        <v>662</v>
      </c>
      <c r="B292" s="201" t="s">
        <v>377</v>
      </c>
      <c r="C292" s="206" t="s">
        <v>663</v>
      </c>
      <c r="D292" s="202">
        <v>2856</v>
      </c>
    </row>
    <row r="293" spans="1:4" ht="16.5" thickTop="1" thickBot="1">
      <c r="A293" s="201" t="s">
        <v>664</v>
      </c>
      <c r="B293" s="201" t="s">
        <v>377</v>
      </c>
      <c r="C293" s="206" t="s">
        <v>2013</v>
      </c>
      <c r="D293" s="202">
        <v>5950</v>
      </c>
    </row>
    <row r="294" spans="1:4" ht="16.5" thickTop="1" thickBot="1">
      <c r="A294" s="201" t="s">
        <v>665</v>
      </c>
      <c r="B294" s="201" t="s">
        <v>92</v>
      </c>
      <c r="C294" s="206" t="s">
        <v>666</v>
      </c>
      <c r="D294" s="202">
        <v>1341.08975547916</v>
      </c>
    </row>
    <row r="295" spans="1:4" ht="16.5" thickTop="1" thickBot="1">
      <c r="A295" s="201" t="s">
        <v>671</v>
      </c>
      <c r="B295" s="201" t="s">
        <v>92</v>
      </c>
      <c r="C295" s="206" t="s">
        <v>2014</v>
      </c>
      <c r="D295" s="202">
        <v>40750</v>
      </c>
    </row>
    <row r="296" spans="1:4" ht="16.5" thickTop="1" thickBot="1">
      <c r="A296" s="201" t="s">
        <v>667</v>
      </c>
      <c r="B296" s="201" t="s">
        <v>92</v>
      </c>
      <c r="C296" s="206" t="s">
        <v>668</v>
      </c>
      <c r="D296" s="202">
        <v>53550</v>
      </c>
    </row>
    <row r="297" spans="1:4" ht="16.5" thickTop="1" thickBot="1">
      <c r="A297" s="201" t="s">
        <v>669</v>
      </c>
      <c r="B297" s="201" t="s">
        <v>92</v>
      </c>
      <c r="C297" s="206" t="s">
        <v>670</v>
      </c>
      <c r="D297" s="202">
        <v>45750</v>
      </c>
    </row>
    <row r="298" spans="1:4" ht="16.5" thickTop="1" thickBot="1">
      <c r="A298" s="201" t="s">
        <v>684</v>
      </c>
      <c r="B298" s="201" t="s">
        <v>144</v>
      </c>
      <c r="C298" s="206" t="s">
        <v>685</v>
      </c>
      <c r="D298" s="202">
        <v>3414.1779097521817</v>
      </c>
    </row>
    <row r="299" spans="1:4" ht="16.5" thickTop="1" thickBot="1">
      <c r="A299" s="201" t="s">
        <v>672</v>
      </c>
      <c r="B299" s="201" t="s">
        <v>377</v>
      </c>
      <c r="C299" s="206" t="s">
        <v>673</v>
      </c>
      <c r="D299" s="202">
        <v>21500</v>
      </c>
    </row>
    <row r="300" spans="1:4" ht="16.5" thickTop="1" thickBot="1">
      <c r="A300" s="201" t="s">
        <v>688</v>
      </c>
      <c r="B300" s="201" t="s">
        <v>377</v>
      </c>
      <c r="C300" s="206" t="s">
        <v>689</v>
      </c>
      <c r="D300" s="202">
        <v>34000</v>
      </c>
    </row>
    <row r="301" spans="1:4" ht="46.5" thickTop="1" thickBot="1">
      <c r="A301" s="201" t="s">
        <v>690</v>
      </c>
      <c r="B301" s="201" t="s">
        <v>92</v>
      </c>
      <c r="C301" s="206" t="s">
        <v>691</v>
      </c>
      <c r="D301" s="202">
        <v>226100</v>
      </c>
    </row>
    <row r="302" spans="1:4" ht="46.5" thickTop="1" thickBot="1">
      <c r="A302" s="201" t="s">
        <v>692</v>
      </c>
      <c r="B302" s="201" t="s">
        <v>92</v>
      </c>
      <c r="C302" s="206" t="s">
        <v>693</v>
      </c>
      <c r="D302" s="202">
        <v>232050</v>
      </c>
    </row>
    <row r="303" spans="1:4" ht="46.5" thickTop="1" thickBot="1">
      <c r="A303" s="201" t="s">
        <v>694</v>
      </c>
      <c r="B303" s="201" t="s">
        <v>92</v>
      </c>
      <c r="C303" s="206" t="s">
        <v>695</v>
      </c>
      <c r="D303" s="202">
        <v>197500</v>
      </c>
    </row>
    <row r="304" spans="1:4" ht="46.5" thickTop="1" thickBot="1">
      <c r="A304" s="201" t="s">
        <v>696</v>
      </c>
      <c r="B304" s="201" t="s">
        <v>92</v>
      </c>
      <c r="C304" s="206" t="s">
        <v>697</v>
      </c>
      <c r="D304" s="202">
        <v>305169.86511337699</v>
      </c>
    </row>
    <row r="305" spans="1:4" ht="46.5" thickTop="1" thickBot="1">
      <c r="A305" s="201" t="s">
        <v>698</v>
      </c>
      <c r="B305" s="201" t="s">
        <v>92</v>
      </c>
      <c r="C305" s="206" t="s">
        <v>699</v>
      </c>
      <c r="D305" s="202">
        <v>179800</v>
      </c>
    </row>
    <row r="306" spans="1:4" ht="46.5" thickTop="1" thickBot="1">
      <c r="A306" s="201" t="s">
        <v>700</v>
      </c>
      <c r="B306" s="201" t="s">
        <v>233</v>
      </c>
      <c r="C306" s="206" t="s">
        <v>701</v>
      </c>
      <c r="D306" s="202">
        <v>410550</v>
      </c>
    </row>
    <row r="307" spans="1:4" ht="16.5" thickTop="1" thickBot="1">
      <c r="A307" s="201" t="s">
        <v>702</v>
      </c>
      <c r="B307" s="201" t="s">
        <v>92</v>
      </c>
      <c r="C307" s="206" t="s">
        <v>703</v>
      </c>
      <c r="D307" s="202">
        <v>175009.88315796002</v>
      </c>
    </row>
    <row r="308" spans="1:4" ht="16.5" thickTop="1" thickBot="1">
      <c r="A308" s="201" t="s">
        <v>674</v>
      </c>
      <c r="B308" s="201" t="s">
        <v>377</v>
      </c>
      <c r="C308" s="206" t="s">
        <v>675</v>
      </c>
      <c r="D308" s="202">
        <v>23393</v>
      </c>
    </row>
    <row r="309" spans="1:4" ht="16.5" thickTop="1" thickBot="1">
      <c r="A309" s="201" t="s">
        <v>680</v>
      </c>
      <c r="B309" s="201" t="s">
        <v>377</v>
      </c>
      <c r="C309" s="206" t="s">
        <v>681</v>
      </c>
      <c r="D309" s="202">
        <v>5414.5</v>
      </c>
    </row>
    <row r="310" spans="1:4" ht="16.5" thickTop="1" thickBot="1">
      <c r="A310" s="201" t="s">
        <v>678</v>
      </c>
      <c r="B310" s="201" t="s">
        <v>377</v>
      </c>
      <c r="C310" s="206" t="s">
        <v>679</v>
      </c>
      <c r="D310" s="202">
        <v>13923</v>
      </c>
    </row>
    <row r="311" spans="1:4" ht="16.5" thickTop="1" thickBot="1">
      <c r="A311" s="201" t="s">
        <v>676</v>
      </c>
      <c r="B311" s="201" t="s">
        <v>377</v>
      </c>
      <c r="C311" s="206" t="s">
        <v>677</v>
      </c>
      <c r="D311" s="202">
        <v>71625</v>
      </c>
    </row>
    <row r="312" spans="1:4" ht="16.5" thickTop="1" thickBot="1">
      <c r="A312" s="201" t="s">
        <v>682</v>
      </c>
      <c r="B312" s="201" t="s">
        <v>377</v>
      </c>
      <c r="C312" s="206" t="s">
        <v>683</v>
      </c>
      <c r="D312" s="202">
        <v>13000</v>
      </c>
    </row>
    <row r="313" spans="1:4" ht="16.5" thickTop="1" thickBot="1">
      <c r="A313" s="201" t="s">
        <v>704</v>
      </c>
      <c r="B313" s="201" t="s">
        <v>377</v>
      </c>
      <c r="C313" s="206" t="s">
        <v>705</v>
      </c>
      <c r="D313" s="202">
        <v>8403</v>
      </c>
    </row>
    <row r="314" spans="1:4" ht="16.5" thickTop="1" thickBot="1">
      <c r="A314" s="201" t="s">
        <v>706</v>
      </c>
      <c r="B314" s="201" t="s">
        <v>377</v>
      </c>
      <c r="C314" s="206" t="s">
        <v>707</v>
      </c>
      <c r="D314" s="202">
        <v>8457.9807073840748</v>
      </c>
    </row>
    <row r="315" spans="1:4" ht="46.5" thickTop="1" thickBot="1">
      <c r="A315" s="201" t="s">
        <v>712</v>
      </c>
      <c r="B315" s="201" t="s">
        <v>377</v>
      </c>
      <c r="C315" s="206" t="s">
        <v>713</v>
      </c>
      <c r="D315" s="202">
        <v>9831.1580724177948</v>
      </c>
    </row>
    <row r="316" spans="1:4" ht="31.5" thickTop="1" thickBot="1">
      <c r="A316" s="201" t="s">
        <v>708</v>
      </c>
      <c r="B316" s="201" t="s">
        <v>92</v>
      </c>
      <c r="C316" s="206" t="s">
        <v>709</v>
      </c>
      <c r="D316" s="202">
        <v>25000</v>
      </c>
    </row>
    <row r="317" spans="1:4" ht="16.5" thickTop="1" thickBot="1">
      <c r="A317" s="201" t="s">
        <v>710</v>
      </c>
      <c r="B317" s="201" t="s">
        <v>377</v>
      </c>
      <c r="C317" s="206" t="s">
        <v>711</v>
      </c>
      <c r="D317" s="202">
        <v>16567.137148831582</v>
      </c>
    </row>
    <row r="318" spans="1:4" ht="31.5" thickTop="1" thickBot="1">
      <c r="A318" s="201" t="s">
        <v>714</v>
      </c>
      <c r="B318" s="201" t="s">
        <v>637</v>
      </c>
      <c r="C318" s="206" t="s">
        <v>715</v>
      </c>
      <c r="D318" s="202">
        <v>27268.233283753027</v>
      </c>
    </row>
    <row r="319" spans="1:4" ht="31.5" thickTop="1" thickBot="1">
      <c r="A319" s="201" t="s">
        <v>716</v>
      </c>
      <c r="B319" s="201" t="s">
        <v>92</v>
      </c>
      <c r="C319" s="206" t="s">
        <v>717</v>
      </c>
      <c r="D319" s="202">
        <v>15267.017334700777</v>
      </c>
    </row>
    <row r="320" spans="1:4" ht="46.5" thickTop="1" thickBot="1">
      <c r="A320" s="201" t="s">
        <v>724</v>
      </c>
      <c r="B320" s="201" t="s">
        <v>92</v>
      </c>
      <c r="C320" s="206" t="s">
        <v>725</v>
      </c>
      <c r="D320" s="202">
        <v>119000</v>
      </c>
    </row>
    <row r="321" spans="1:4" ht="46.5" thickTop="1" thickBot="1">
      <c r="A321" s="201" t="s">
        <v>726</v>
      </c>
      <c r="B321" s="201" t="s">
        <v>92</v>
      </c>
      <c r="C321" s="206" t="s">
        <v>727</v>
      </c>
      <c r="D321" s="202">
        <v>180797.5366696667</v>
      </c>
    </row>
    <row r="322" spans="1:4" ht="46.5" thickTop="1" thickBot="1">
      <c r="A322" s="201" t="s">
        <v>722</v>
      </c>
      <c r="B322" s="201" t="s">
        <v>92</v>
      </c>
      <c r="C322" s="206" t="s">
        <v>723</v>
      </c>
      <c r="D322" s="202">
        <v>99750</v>
      </c>
    </row>
    <row r="323" spans="1:4" ht="61.5" thickTop="1" thickBot="1">
      <c r="A323" s="201" t="s">
        <v>720</v>
      </c>
      <c r="B323" s="201" t="s">
        <v>92</v>
      </c>
      <c r="C323" s="206" t="s">
        <v>721</v>
      </c>
      <c r="D323" s="202">
        <v>175686.85140618531</v>
      </c>
    </row>
    <row r="324" spans="1:4" ht="16.5" thickTop="1" thickBot="1">
      <c r="A324" s="201" t="s">
        <v>728</v>
      </c>
      <c r="B324" s="201" t="s">
        <v>92</v>
      </c>
      <c r="C324" s="206" t="s">
        <v>729</v>
      </c>
      <c r="D324" s="202">
        <v>221156.71861687562</v>
      </c>
    </row>
    <row r="325" spans="1:4" ht="16.5" thickTop="1" thickBot="1">
      <c r="A325" s="201" t="s">
        <v>732</v>
      </c>
      <c r="B325" s="201" t="s">
        <v>92</v>
      </c>
      <c r="C325" s="206" t="s">
        <v>733</v>
      </c>
      <c r="D325" s="202">
        <v>12000</v>
      </c>
    </row>
    <row r="326" spans="1:4" ht="31.5" thickTop="1" thickBot="1">
      <c r="A326" s="201" t="s">
        <v>718</v>
      </c>
      <c r="B326" s="201" t="s">
        <v>92</v>
      </c>
      <c r="C326" s="206" t="s">
        <v>719</v>
      </c>
      <c r="D326" s="202">
        <v>23500</v>
      </c>
    </row>
    <row r="327" spans="1:4" ht="31.5" thickTop="1" thickBot="1">
      <c r="A327" s="201" t="s">
        <v>730</v>
      </c>
      <c r="B327" s="201" t="s">
        <v>92</v>
      </c>
      <c r="C327" s="206" t="s">
        <v>731</v>
      </c>
      <c r="D327" s="202">
        <v>18500</v>
      </c>
    </row>
    <row r="328" spans="1:4" ht="31.5" thickTop="1" thickBot="1">
      <c r="A328" s="201" t="s">
        <v>734</v>
      </c>
      <c r="B328" s="201" t="s">
        <v>92</v>
      </c>
      <c r="C328" s="206" t="s">
        <v>735</v>
      </c>
      <c r="D328" s="202">
        <v>58923.919633433776</v>
      </c>
    </row>
    <row r="329" spans="1:4" ht="16.5" thickTop="1" thickBot="1">
      <c r="A329" s="201" t="s">
        <v>736</v>
      </c>
      <c r="B329" s="201" t="s">
        <v>92</v>
      </c>
      <c r="C329" s="206" t="s">
        <v>737</v>
      </c>
      <c r="D329" s="202">
        <v>4760</v>
      </c>
    </row>
    <row r="330" spans="1:4" ht="31.5" thickTop="1" thickBot="1">
      <c r="A330" s="201" t="s">
        <v>738</v>
      </c>
      <c r="B330" s="201" t="s">
        <v>92</v>
      </c>
      <c r="C330" s="206" t="s">
        <v>739</v>
      </c>
      <c r="D330" s="202">
        <v>35700</v>
      </c>
    </row>
    <row r="331" spans="1:4" ht="31.5" thickTop="1" thickBot="1">
      <c r="A331" s="201" t="s">
        <v>740</v>
      </c>
      <c r="B331" s="201" t="s">
        <v>92</v>
      </c>
      <c r="C331" s="206" t="s">
        <v>741</v>
      </c>
      <c r="D331" s="202">
        <v>1100</v>
      </c>
    </row>
    <row r="332" spans="1:4" ht="16.5" thickTop="1" thickBot="1">
      <c r="A332" s="201" t="s">
        <v>743</v>
      </c>
      <c r="B332" s="201" t="s">
        <v>388</v>
      </c>
      <c r="C332" s="206" t="s">
        <v>744</v>
      </c>
      <c r="D332" s="202">
        <v>28410.922832478362</v>
      </c>
    </row>
    <row r="333" spans="1:4" ht="31.5" thickTop="1" thickBot="1">
      <c r="A333" s="201" t="s">
        <v>742</v>
      </c>
      <c r="B333" s="201" t="s">
        <v>388</v>
      </c>
      <c r="C333" s="206" t="s">
        <v>2017</v>
      </c>
      <c r="D333" s="202">
        <v>14189.56544983702</v>
      </c>
    </row>
    <row r="334" spans="1:4" ht="16.5" thickTop="1" thickBot="1">
      <c r="A334" s="201" t="s">
        <v>747</v>
      </c>
      <c r="B334" s="201" t="s">
        <v>92</v>
      </c>
      <c r="C334" s="206" t="s">
        <v>2018</v>
      </c>
      <c r="D334" s="202">
        <v>772.14264563841209</v>
      </c>
    </row>
    <row r="335" spans="1:4" ht="16.5" thickTop="1" thickBot="1">
      <c r="A335" s="201" t="s">
        <v>745</v>
      </c>
      <c r="B335" s="201" t="s">
        <v>92</v>
      </c>
      <c r="C335" s="206" t="s">
        <v>746</v>
      </c>
      <c r="D335" s="202">
        <v>4165</v>
      </c>
    </row>
    <row r="336" spans="1:4" ht="16.5" thickTop="1" thickBot="1">
      <c r="A336" s="201" t="s">
        <v>748</v>
      </c>
      <c r="B336" s="201" t="s">
        <v>377</v>
      </c>
      <c r="C336" s="206" t="s">
        <v>749</v>
      </c>
      <c r="D336" s="202">
        <v>3827.490879732657</v>
      </c>
    </row>
    <row r="337" spans="1:4" ht="16.5" thickTop="1" thickBot="1">
      <c r="A337" s="201" t="s">
        <v>753</v>
      </c>
      <c r="B337" s="201" t="s">
        <v>92</v>
      </c>
      <c r="C337" s="206" t="s">
        <v>754</v>
      </c>
      <c r="D337" s="202">
        <v>351050</v>
      </c>
    </row>
    <row r="338" spans="1:4" ht="16.5" thickTop="1" thickBot="1">
      <c r="A338" s="201" t="s">
        <v>751</v>
      </c>
      <c r="B338" s="201" t="s">
        <v>92</v>
      </c>
      <c r="C338" s="206" t="s">
        <v>752</v>
      </c>
      <c r="D338" s="202">
        <v>71910</v>
      </c>
    </row>
    <row r="339" spans="1:4" ht="31.5" thickTop="1" thickBot="1">
      <c r="A339" s="201" t="s">
        <v>750</v>
      </c>
      <c r="B339" s="201" t="s">
        <v>144</v>
      </c>
      <c r="C339" s="206" t="s">
        <v>2019</v>
      </c>
      <c r="D339" s="202">
        <v>71865.525808909093</v>
      </c>
    </row>
    <row r="340" spans="1:4" ht="31.5" thickTop="1" thickBot="1">
      <c r="A340" s="201" t="s">
        <v>686</v>
      </c>
      <c r="B340" s="201" t="s">
        <v>92</v>
      </c>
      <c r="C340" s="206" t="s">
        <v>2015</v>
      </c>
      <c r="D340" s="202">
        <v>1364175.0000000002</v>
      </c>
    </row>
    <row r="341" spans="1:4" ht="31.5" thickTop="1" thickBot="1">
      <c r="A341" s="201" t="s">
        <v>755</v>
      </c>
      <c r="B341" s="201" t="s">
        <v>92</v>
      </c>
      <c r="C341" s="206" t="s">
        <v>756</v>
      </c>
      <c r="D341" s="202">
        <v>1137284.9347003358</v>
      </c>
    </row>
    <row r="342" spans="1:4" ht="31.5" thickTop="1" thickBot="1">
      <c r="A342" s="201" t="s">
        <v>687</v>
      </c>
      <c r="B342" s="201" t="s">
        <v>92</v>
      </c>
      <c r="C342" s="206" t="s">
        <v>2016</v>
      </c>
      <c r="D342" s="202">
        <v>858690.00000000012</v>
      </c>
    </row>
    <row r="343" spans="1:4" ht="31.5" thickTop="1" thickBot="1">
      <c r="A343" s="201" t="s">
        <v>757</v>
      </c>
      <c r="B343" s="201" t="s">
        <v>92</v>
      </c>
      <c r="C343" s="206" t="s">
        <v>758</v>
      </c>
      <c r="D343" s="202">
        <v>697436.17101225839</v>
      </c>
    </row>
    <row r="344" spans="1:4" ht="31.5" thickTop="1" thickBot="1">
      <c r="A344" s="201" t="s">
        <v>802</v>
      </c>
      <c r="B344" s="201" t="s">
        <v>388</v>
      </c>
      <c r="C344" s="206" t="s">
        <v>803</v>
      </c>
      <c r="D344" s="202">
        <v>63629.061641355212</v>
      </c>
    </row>
    <row r="345" spans="1:4" ht="31.5" thickTop="1" thickBot="1">
      <c r="A345" s="201" t="s">
        <v>759</v>
      </c>
      <c r="B345" s="201" t="s">
        <v>377</v>
      </c>
      <c r="C345" s="206" t="s">
        <v>760</v>
      </c>
      <c r="D345" s="202">
        <v>46847.250000000007</v>
      </c>
    </row>
    <row r="346" spans="1:4" ht="31.5" thickTop="1" thickBot="1">
      <c r="A346" s="201" t="s">
        <v>761</v>
      </c>
      <c r="B346" s="201" t="s">
        <v>144</v>
      </c>
      <c r="C346" s="206" t="s">
        <v>762</v>
      </c>
      <c r="D346" s="202">
        <v>42334.888311964402</v>
      </c>
    </row>
    <row r="347" spans="1:4" ht="31.5" thickTop="1" thickBot="1">
      <c r="A347" s="201" t="s">
        <v>768</v>
      </c>
      <c r="B347" s="201" t="s">
        <v>92</v>
      </c>
      <c r="C347" s="206" t="s">
        <v>2023</v>
      </c>
      <c r="D347" s="202">
        <v>50896.321306110425</v>
      </c>
    </row>
    <row r="348" spans="1:4" ht="16.5" thickTop="1" thickBot="1">
      <c r="A348" s="201" t="s">
        <v>773</v>
      </c>
      <c r="B348" s="201" t="s">
        <v>144</v>
      </c>
      <c r="C348" s="206" t="s">
        <v>2024</v>
      </c>
      <c r="D348" s="202">
        <v>9633.754820572598</v>
      </c>
    </row>
    <row r="349" spans="1:4" ht="31.5" thickTop="1" thickBot="1">
      <c r="A349" s="201" t="s">
        <v>763</v>
      </c>
      <c r="B349" s="201" t="s">
        <v>144</v>
      </c>
      <c r="C349" s="206" t="s">
        <v>764</v>
      </c>
      <c r="D349" s="202">
        <v>36014.302183426691</v>
      </c>
    </row>
    <row r="350" spans="1:4" ht="31.5" thickTop="1" thickBot="1">
      <c r="A350" s="201" t="s">
        <v>765</v>
      </c>
      <c r="B350" s="201" t="s">
        <v>144</v>
      </c>
      <c r="C350" s="206" t="s">
        <v>2020</v>
      </c>
      <c r="D350" s="202">
        <v>12614.633393868833</v>
      </c>
    </row>
    <row r="351" spans="1:4" ht="16.5" thickTop="1" thickBot="1">
      <c r="A351" s="201" t="s">
        <v>801</v>
      </c>
      <c r="B351" s="201" t="s">
        <v>144</v>
      </c>
      <c r="C351" s="206" t="s">
        <v>2026</v>
      </c>
      <c r="D351" s="202">
        <v>142038.72435799136</v>
      </c>
    </row>
    <row r="352" spans="1:4" ht="16.5" thickTop="1" thickBot="1">
      <c r="A352" s="201" t="s">
        <v>769</v>
      </c>
      <c r="B352" s="201" t="s">
        <v>144</v>
      </c>
      <c r="C352" s="206" t="s">
        <v>770</v>
      </c>
      <c r="D352" s="202">
        <v>360753.84615384613</v>
      </c>
    </row>
    <row r="353" spans="1:4" ht="16.5" thickTop="1" thickBot="1">
      <c r="A353" s="201" t="s">
        <v>771</v>
      </c>
      <c r="B353" s="201" t="s">
        <v>144</v>
      </c>
      <c r="C353" s="206" t="s">
        <v>772</v>
      </c>
      <c r="D353" s="202">
        <v>972907.69230769225</v>
      </c>
    </row>
    <row r="354" spans="1:4" ht="31.5" thickTop="1" thickBot="1">
      <c r="A354" s="201" t="s">
        <v>767</v>
      </c>
      <c r="B354" s="201" t="s">
        <v>144</v>
      </c>
      <c r="C354" s="206" t="s">
        <v>2022</v>
      </c>
      <c r="D354" s="202">
        <v>3406.3197704616568</v>
      </c>
    </row>
    <row r="355" spans="1:4" ht="16.5" thickTop="1" thickBot="1">
      <c r="A355" s="201" t="s">
        <v>766</v>
      </c>
      <c r="B355" s="201" t="s">
        <v>144</v>
      </c>
      <c r="C355" s="206" t="s">
        <v>2021</v>
      </c>
      <c r="D355" s="202">
        <v>3205.1027915949267</v>
      </c>
    </row>
    <row r="356" spans="1:4" ht="16.5" thickTop="1" thickBot="1">
      <c r="A356" s="201" t="s">
        <v>778</v>
      </c>
      <c r="B356" s="201" t="s">
        <v>144</v>
      </c>
      <c r="C356" s="206" t="s">
        <v>779</v>
      </c>
      <c r="D356" s="202">
        <v>26734.451505648307</v>
      </c>
    </row>
    <row r="357" spans="1:4" ht="31.5" thickTop="1" thickBot="1">
      <c r="A357" s="201" t="s">
        <v>774</v>
      </c>
      <c r="B357" s="201" t="s">
        <v>144</v>
      </c>
      <c r="C357" s="206" t="s">
        <v>775</v>
      </c>
      <c r="D357" s="202">
        <v>238898.96444005606</v>
      </c>
    </row>
    <row r="358" spans="1:4" ht="31.5" thickTop="1" thickBot="1">
      <c r="A358" s="201" t="s">
        <v>776</v>
      </c>
      <c r="B358" s="201" t="s">
        <v>144</v>
      </c>
      <c r="C358" s="206" t="s">
        <v>777</v>
      </c>
      <c r="D358" s="202">
        <v>249822.0558336376</v>
      </c>
    </row>
    <row r="359" spans="1:4" ht="16.5" thickTop="1" thickBot="1">
      <c r="A359" s="201" t="s">
        <v>780</v>
      </c>
      <c r="B359" s="201" t="s">
        <v>144</v>
      </c>
      <c r="C359" s="206" t="s">
        <v>781</v>
      </c>
      <c r="D359" s="202">
        <v>90901.992473953374</v>
      </c>
    </row>
    <row r="360" spans="1:4" ht="16.5" thickTop="1" thickBot="1">
      <c r="A360" s="201" t="s">
        <v>782</v>
      </c>
      <c r="B360" s="201" t="s">
        <v>144</v>
      </c>
      <c r="C360" s="206" t="s">
        <v>783</v>
      </c>
      <c r="D360" s="202">
        <v>114800.05363324072</v>
      </c>
    </row>
    <row r="361" spans="1:4" ht="16.5" thickTop="1" thickBot="1">
      <c r="A361" s="201" t="s">
        <v>784</v>
      </c>
      <c r="B361" s="201" t="s">
        <v>144</v>
      </c>
      <c r="C361" s="206" t="s">
        <v>785</v>
      </c>
      <c r="D361" s="202">
        <v>113020.18681656633</v>
      </c>
    </row>
    <row r="362" spans="1:4" ht="16.5" thickTop="1" thickBot="1">
      <c r="A362" s="201" t="s">
        <v>786</v>
      </c>
      <c r="B362" s="201" t="s">
        <v>144</v>
      </c>
      <c r="C362" s="206" t="s">
        <v>787</v>
      </c>
      <c r="D362" s="202">
        <v>153972.00000000003</v>
      </c>
    </row>
    <row r="363" spans="1:4" ht="31.5" thickTop="1" thickBot="1">
      <c r="A363" s="201" t="s">
        <v>788</v>
      </c>
      <c r="B363" s="201" t="s">
        <v>144</v>
      </c>
      <c r="C363" s="206" t="s">
        <v>789</v>
      </c>
      <c r="D363" s="202">
        <v>126900.00000000001</v>
      </c>
    </row>
    <row r="364" spans="1:4" ht="31.5" thickTop="1" thickBot="1">
      <c r="A364" s="201" t="s">
        <v>804</v>
      </c>
      <c r="B364" s="201" t="s">
        <v>144</v>
      </c>
      <c r="C364" s="206" t="s">
        <v>805</v>
      </c>
      <c r="D364" s="202">
        <v>101581.97989937768</v>
      </c>
    </row>
    <row r="365" spans="1:4" ht="16.5" thickTop="1" thickBot="1">
      <c r="A365" s="201" t="s">
        <v>790</v>
      </c>
      <c r="B365" s="201" t="s">
        <v>144</v>
      </c>
      <c r="C365" s="206" t="s">
        <v>791</v>
      </c>
      <c r="D365" s="202">
        <v>54990.000000000007</v>
      </c>
    </row>
    <row r="366" spans="1:4" ht="16.5" thickTop="1" thickBot="1">
      <c r="A366" s="201" t="s">
        <v>792</v>
      </c>
      <c r="B366" s="201" t="s">
        <v>144</v>
      </c>
      <c r="C366" s="206" t="s">
        <v>2025</v>
      </c>
      <c r="D366" s="202">
        <v>45193.03189318419</v>
      </c>
    </row>
    <row r="367" spans="1:4" ht="31.5" thickTop="1" thickBot="1">
      <c r="A367" s="201" t="s">
        <v>793</v>
      </c>
      <c r="B367" s="201" t="s">
        <v>92</v>
      </c>
      <c r="C367" s="206" t="s">
        <v>794</v>
      </c>
      <c r="D367" s="202">
        <v>28855.076886603376</v>
      </c>
    </row>
    <row r="368" spans="1:4" ht="16.5" thickTop="1" thickBot="1">
      <c r="A368" s="201" t="s">
        <v>797</v>
      </c>
      <c r="B368" s="201" t="s">
        <v>92</v>
      </c>
      <c r="C368" s="206" t="s">
        <v>798</v>
      </c>
      <c r="D368" s="202">
        <v>3100</v>
      </c>
    </row>
    <row r="369" spans="1:4" ht="31.5" thickTop="1" thickBot="1">
      <c r="A369" s="201" t="s">
        <v>795</v>
      </c>
      <c r="B369" s="201" t="s">
        <v>92</v>
      </c>
      <c r="C369" s="206" t="s">
        <v>796</v>
      </c>
      <c r="D369" s="202">
        <v>1000</v>
      </c>
    </row>
    <row r="370" spans="1:4" ht="16.5" thickTop="1" thickBot="1">
      <c r="A370" s="201" t="s">
        <v>799</v>
      </c>
      <c r="B370" s="201" t="s">
        <v>92</v>
      </c>
      <c r="C370" s="206" t="s">
        <v>800</v>
      </c>
      <c r="D370" s="202">
        <v>35955</v>
      </c>
    </row>
    <row r="371" spans="1:4" ht="16.5" thickTop="1" thickBot="1">
      <c r="A371" s="201" t="s">
        <v>808</v>
      </c>
      <c r="B371" s="201" t="s">
        <v>92</v>
      </c>
      <c r="C371" s="206" t="s">
        <v>2027</v>
      </c>
      <c r="D371" s="202">
        <v>26815.12881910694</v>
      </c>
    </row>
    <row r="372" spans="1:4" ht="16.5" thickTop="1" thickBot="1">
      <c r="A372" s="201" t="s">
        <v>806</v>
      </c>
      <c r="B372" s="201" t="s">
        <v>377</v>
      </c>
      <c r="C372" s="206" t="s">
        <v>807</v>
      </c>
      <c r="D372" s="202">
        <v>2500</v>
      </c>
    </row>
    <row r="373" spans="1:4" ht="16.5" thickTop="1" thickBot="1">
      <c r="A373" s="201"/>
      <c r="B373" s="201"/>
      <c r="C373" s="206"/>
      <c r="D373" s="202"/>
    </row>
    <row r="374" spans="1:4" ht="15.75" thickTop="1"/>
  </sheetData>
  <sortState ref="A6:D371">
    <sortCondition ref="C6:C371"/>
  </sortState>
  <mergeCells count="2">
    <mergeCell ref="A2:D2"/>
    <mergeCell ref="A1:D1"/>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theme="0" tint="-0.34998626667073579"/>
  </sheetPr>
  <dimension ref="A1:E118"/>
  <sheetViews>
    <sheetView zoomScale="69" zoomScaleNormal="69" workbookViewId="0">
      <pane xSplit="4" ySplit="4" topLeftCell="E5" activePane="bottomRight" state="frozen"/>
      <selection activeCell="D20" sqref="D20"/>
      <selection pane="topRight" activeCell="D20" sqref="D20"/>
      <selection pane="bottomLeft" activeCell="D20" sqref="D20"/>
      <selection pane="bottomRight" sqref="A1:D1"/>
    </sheetView>
  </sheetViews>
  <sheetFormatPr baseColWidth="10" defaultRowHeight="15"/>
  <cols>
    <col min="1" max="1" width="18" style="163" customWidth="1"/>
    <col min="2" max="2" width="9.140625" customWidth="1"/>
    <col min="3" max="3" width="101.5703125" customWidth="1"/>
    <col min="4" max="4" width="17.140625" style="189" customWidth="1"/>
  </cols>
  <sheetData>
    <row r="1" spans="1:5" ht="99.75" customHeight="1" thickTop="1" thickBot="1">
      <c r="A1" s="681" t="s">
        <v>1934</v>
      </c>
      <c r="B1" s="682"/>
      <c r="C1" s="682"/>
      <c r="D1" s="683"/>
    </row>
    <row r="2" spans="1:5" ht="16.5" thickTop="1" thickBot="1">
      <c r="A2" s="680" t="s">
        <v>1493</v>
      </c>
      <c r="B2" s="680"/>
      <c r="C2" s="680"/>
      <c r="D2" s="680"/>
    </row>
    <row r="3" spans="1:5" ht="16.5" thickTop="1" thickBot="1">
      <c r="A3" s="684"/>
      <c r="B3" s="684"/>
      <c r="C3" s="684"/>
      <c r="D3" s="684"/>
    </row>
    <row r="4" spans="1:5" ht="16.5" thickTop="1" thickBot="1">
      <c r="A4" s="685"/>
      <c r="B4" s="685"/>
      <c r="C4" s="685"/>
      <c r="D4" s="685"/>
    </row>
    <row r="5" spans="1:5" ht="30" customHeight="1" thickTop="1" thickBot="1">
      <c r="A5" s="208"/>
      <c r="B5" s="106"/>
      <c r="C5" s="107"/>
      <c r="D5" s="195"/>
    </row>
    <row r="6" spans="1:5" ht="30" customHeight="1" thickTop="1" thickBot="1">
      <c r="A6" s="209" t="s">
        <v>1350</v>
      </c>
      <c r="B6" s="106" t="s">
        <v>339</v>
      </c>
      <c r="C6" s="108" t="s">
        <v>2132</v>
      </c>
      <c r="D6" s="196">
        <f>+'900.2'!$N$78</f>
        <v>946.969696969697</v>
      </c>
    </row>
    <row r="7" spans="1:5" ht="30" customHeight="1" thickTop="1" thickBot="1">
      <c r="A7" s="209" t="s">
        <v>1436</v>
      </c>
      <c r="B7" s="106" t="s">
        <v>339</v>
      </c>
      <c r="C7" s="108" t="s">
        <v>2131</v>
      </c>
      <c r="D7" s="196">
        <f>+'900.2'!$N$78</f>
        <v>946.969696969697</v>
      </c>
      <c r="E7" s="109"/>
    </row>
    <row r="8" spans="1:5" ht="30" customHeight="1" thickTop="1" thickBot="1">
      <c r="A8" s="209" t="s">
        <v>1448</v>
      </c>
      <c r="B8" s="106" t="s">
        <v>339</v>
      </c>
      <c r="C8" s="108" t="s">
        <v>2133</v>
      </c>
      <c r="D8" s="196">
        <f>+'900.2'!$N$78</f>
        <v>946.969696969697</v>
      </c>
    </row>
    <row r="9" spans="1:5" ht="30" customHeight="1" thickTop="1" thickBot="1">
      <c r="A9" s="209" t="s">
        <v>1309</v>
      </c>
      <c r="B9" s="106" t="s">
        <v>1307</v>
      </c>
      <c r="C9" s="108" t="s">
        <v>1310</v>
      </c>
      <c r="D9" s="196">
        <f>+'900.2'!$N$78</f>
        <v>946.969696969697</v>
      </c>
    </row>
    <row r="10" spans="1:5" ht="30" customHeight="1" thickTop="1" thickBot="1">
      <c r="A10" s="209" t="s">
        <v>1472</v>
      </c>
      <c r="B10" s="106" t="s">
        <v>339</v>
      </c>
      <c r="C10" s="108" t="s">
        <v>1473</v>
      </c>
      <c r="D10" s="196">
        <f>+'900.2'!$N$78</f>
        <v>946.969696969697</v>
      </c>
    </row>
    <row r="11" spans="1:5" ht="30" customHeight="1" thickTop="1" thickBot="1">
      <c r="A11" s="209" t="s">
        <v>1413</v>
      </c>
      <c r="B11" s="106" t="s">
        <v>339</v>
      </c>
      <c r="C11" s="108" t="s">
        <v>1414</v>
      </c>
      <c r="D11" s="196">
        <f>+'900.2'!$N$78</f>
        <v>946.969696969697</v>
      </c>
    </row>
    <row r="12" spans="1:5" ht="30" customHeight="1" thickTop="1" thickBot="1">
      <c r="A12" s="209" t="s">
        <v>1415</v>
      </c>
      <c r="B12" s="106" t="s">
        <v>339</v>
      </c>
      <c r="C12" s="108" t="s">
        <v>1416</v>
      </c>
      <c r="D12" s="196">
        <f>+'900.2'!$N$78</f>
        <v>946.969696969697</v>
      </c>
    </row>
    <row r="13" spans="1:5" ht="30" customHeight="1" thickTop="1" thickBot="1">
      <c r="A13" s="209" t="s">
        <v>1417</v>
      </c>
      <c r="B13" s="106" t="s">
        <v>339</v>
      </c>
      <c r="C13" s="108" t="s">
        <v>1418</v>
      </c>
      <c r="D13" s="196">
        <f>+'900.2'!$N$78</f>
        <v>946.969696969697</v>
      </c>
    </row>
    <row r="14" spans="1:5" ht="30" customHeight="1" thickTop="1" thickBot="1">
      <c r="A14" s="209" t="s">
        <v>1419</v>
      </c>
      <c r="B14" s="106" t="s">
        <v>339</v>
      </c>
      <c r="C14" s="108" t="s">
        <v>1420</v>
      </c>
      <c r="D14" s="196">
        <f>+'900.2'!$N$78</f>
        <v>946.969696969697</v>
      </c>
    </row>
    <row r="15" spans="1:5" ht="30" customHeight="1" thickTop="1" thickBot="1">
      <c r="A15" s="209" t="s">
        <v>1401</v>
      </c>
      <c r="B15" s="106" t="s">
        <v>339</v>
      </c>
      <c r="C15" s="108" t="s">
        <v>1944</v>
      </c>
      <c r="D15" s="196">
        <f>+'900.2'!$N$78</f>
        <v>946.969696969697</v>
      </c>
    </row>
    <row r="16" spans="1:5" ht="30" customHeight="1" thickTop="1" thickBot="1">
      <c r="A16" s="209" t="s">
        <v>1311</v>
      </c>
      <c r="B16" s="106" t="s">
        <v>339</v>
      </c>
      <c r="C16" s="108" t="s">
        <v>1312</v>
      </c>
      <c r="D16" s="196">
        <f>+'900.2'!$N$78</f>
        <v>946.969696969697</v>
      </c>
    </row>
    <row r="17" spans="1:4" ht="30" customHeight="1" thickTop="1" thickBot="1">
      <c r="A17" s="209" t="s">
        <v>1313</v>
      </c>
      <c r="B17" s="106" t="s">
        <v>339</v>
      </c>
      <c r="C17" s="108" t="s">
        <v>1314</v>
      </c>
      <c r="D17" s="196">
        <f>+'900.2'!$N$78</f>
        <v>946.969696969697</v>
      </c>
    </row>
    <row r="18" spans="1:4" ht="30" customHeight="1" thickTop="1" thickBot="1">
      <c r="A18" s="209" t="s">
        <v>1315</v>
      </c>
      <c r="B18" s="106" t="s">
        <v>339</v>
      </c>
      <c r="C18" s="108" t="s">
        <v>1316</v>
      </c>
      <c r="D18" s="196">
        <f>+'900.2'!$N$78</f>
        <v>946.969696969697</v>
      </c>
    </row>
    <row r="19" spans="1:4" ht="30" customHeight="1" thickTop="1" thickBot="1">
      <c r="A19" s="209" t="s">
        <v>1319</v>
      </c>
      <c r="B19" s="106" t="s">
        <v>339</v>
      </c>
      <c r="C19" s="108" t="s">
        <v>1320</v>
      </c>
      <c r="D19" s="196">
        <f>+'900.2'!$N$78</f>
        <v>946.969696969697</v>
      </c>
    </row>
    <row r="20" spans="1:4" ht="30" customHeight="1" thickTop="1" thickBot="1">
      <c r="A20" s="209" t="s">
        <v>1491</v>
      </c>
      <c r="B20" s="106" t="s">
        <v>339</v>
      </c>
      <c r="C20" s="108" t="s">
        <v>1953</v>
      </c>
      <c r="D20" s="196">
        <f>+'900.2'!$N$78</f>
        <v>946.969696969697</v>
      </c>
    </row>
    <row r="21" spans="1:4" ht="30" customHeight="1" thickTop="1" thickBot="1">
      <c r="A21" s="209" t="s">
        <v>1323</v>
      </c>
      <c r="B21" s="106" t="s">
        <v>339</v>
      </c>
      <c r="C21" s="108" t="s">
        <v>1324</v>
      </c>
      <c r="D21" s="196">
        <f>+'900.2'!$N$78</f>
        <v>946.969696969697</v>
      </c>
    </row>
    <row r="22" spans="1:4" ht="30" customHeight="1" thickTop="1" thickBot="1">
      <c r="A22" s="209" t="s">
        <v>1474</v>
      </c>
      <c r="B22" s="106" t="s">
        <v>339</v>
      </c>
      <c r="C22" s="108" t="s">
        <v>1475</v>
      </c>
      <c r="D22" s="196">
        <f>+'900.2'!$N$78</f>
        <v>946.969696969697</v>
      </c>
    </row>
    <row r="23" spans="1:4" ht="30" customHeight="1" thickTop="1" thickBot="1">
      <c r="A23" s="209" t="s">
        <v>1331</v>
      </c>
      <c r="B23" s="106" t="s">
        <v>339</v>
      </c>
      <c r="C23" s="108" t="s">
        <v>1332</v>
      </c>
      <c r="D23" s="196">
        <f>+'900.2'!$N$78</f>
        <v>946.969696969697</v>
      </c>
    </row>
    <row r="24" spans="1:4" ht="30" customHeight="1" thickTop="1" thickBot="1">
      <c r="A24" s="209" t="s">
        <v>1353</v>
      </c>
      <c r="B24" s="106" t="s">
        <v>339</v>
      </c>
      <c r="C24" s="108" t="s">
        <v>1354</v>
      </c>
      <c r="D24" s="196">
        <f>+'900.2'!$N$78</f>
        <v>946.969696969697</v>
      </c>
    </row>
    <row r="25" spans="1:4" ht="30" customHeight="1" thickTop="1" thickBot="1">
      <c r="A25" s="209" t="s">
        <v>1325</v>
      </c>
      <c r="B25" s="106" t="s">
        <v>339</v>
      </c>
      <c r="C25" s="108" t="s">
        <v>1326</v>
      </c>
      <c r="D25" s="196">
        <f>+'900.2'!$N$78</f>
        <v>946.969696969697</v>
      </c>
    </row>
    <row r="26" spans="1:4" ht="30" customHeight="1" thickTop="1" thickBot="1">
      <c r="A26" s="209" t="s">
        <v>1330</v>
      </c>
      <c r="B26" s="106" t="s">
        <v>339</v>
      </c>
      <c r="C26" s="108" t="s">
        <v>1326</v>
      </c>
      <c r="D26" s="196">
        <f>+'900.2'!$N$78</f>
        <v>946.969696969697</v>
      </c>
    </row>
    <row r="27" spans="1:4" ht="30" customHeight="1" thickTop="1" thickBot="1">
      <c r="A27" s="209" t="s">
        <v>1387</v>
      </c>
      <c r="B27" s="106" t="s">
        <v>339</v>
      </c>
      <c r="C27" s="108" t="s">
        <v>1388</v>
      </c>
      <c r="D27" s="196">
        <f>+'900.2'!$N$78</f>
        <v>946.969696969697</v>
      </c>
    </row>
    <row r="28" spans="1:4" ht="30" customHeight="1" thickTop="1" thickBot="1">
      <c r="A28" s="209" t="s">
        <v>1333</v>
      </c>
      <c r="B28" s="106" t="s">
        <v>339</v>
      </c>
      <c r="C28" s="108" t="s">
        <v>1334</v>
      </c>
      <c r="D28" s="196">
        <f>+'900.2'!$N$78</f>
        <v>946.969696969697</v>
      </c>
    </row>
    <row r="29" spans="1:4" ht="30" customHeight="1" thickTop="1" thickBot="1">
      <c r="A29" s="209" t="s">
        <v>1338</v>
      </c>
      <c r="B29" s="106" t="s">
        <v>339</v>
      </c>
      <c r="C29" s="108" t="s">
        <v>1339</v>
      </c>
      <c r="D29" s="196">
        <f>+'900.2'!$N$78</f>
        <v>946.969696969697</v>
      </c>
    </row>
    <row r="30" spans="1:4" ht="30" customHeight="1" thickTop="1" thickBot="1">
      <c r="A30" s="209" t="s">
        <v>1336</v>
      </c>
      <c r="B30" s="106" t="s">
        <v>339</v>
      </c>
      <c r="C30" s="108" t="s">
        <v>1337</v>
      </c>
      <c r="D30" s="196">
        <f>+'900.2'!$N$78</f>
        <v>946.969696969697</v>
      </c>
    </row>
    <row r="31" spans="1:4" ht="30" customHeight="1" thickTop="1" thickBot="1">
      <c r="A31" s="209" t="s">
        <v>1351</v>
      </c>
      <c r="B31" s="106" t="s">
        <v>339</v>
      </c>
      <c r="C31" s="108" t="s">
        <v>1352</v>
      </c>
      <c r="D31" s="196">
        <f>+'900.2'!$N$78</f>
        <v>946.969696969697</v>
      </c>
    </row>
    <row r="32" spans="1:4" ht="30" customHeight="1" thickTop="1" thickBot="1">
      <c r="A32" s="209" t="s">
        <v>1340</v>
      </c>
      <c r="B32" s="106" t="s">
        <v>339</v>
      </c>
      <c r="C32" s="108" t="s">
        <v>1341</v>
      </c>
      <c r="D32" s="196">
        <f>+'900.2'!$N$78</f>
        <v>946.969696969697</v>
      </c>
    </row>
    <row r="33" spans="1:4" ht="30" customHeight="1" thickTop="1" thickBot="1">
      <c r="A33" s="209" t="s">
        <v>1356</v>
      </c>
      <c r="B33" s="106" t="s">
        <v>339</v>
      </c>
      <c r="C33" s="108" t="s">
        <v>1341</v>
      </c>
      <c r="D33" s="196">
        <f>+'900.2'!$N$78</f>
        <v>946.969696969697</v>
      </c>
    </row>
    <row r="34" spans="1:4" ht="30" customHeight="1" thickTop="1" thickBot="1">
      <c r="A34" s="209" t="s">
        <v>1357</v>
      </c>
      <c r="B34" s="106" t="s">
        <v>339</v>
      </c>
      <c r="C34" s="108" t="s">
        <v>1358</v>
      </c>
      <c r="D34" s="196">
        <f>+'900.2'!$N$78</f>
        <v>946.969696969697</v>
      </c>
    </row>
    <row r="35" spans="1:4" ht="30" customHeight="1" thickTop="1" thickBot="1">
      <c r="A35" s="209" t="s">
        <v>1407</v>
      </c>
      <c r="B35" s="106" t="s">
        <v>339</v>
      </c>
      <c r="C35" s="108" t="s">
        <v>1948</v>
      </c>
      <c r="D35" s="196">
        <f>+'900.2'!$N$78</f>
        <v>946.969696969697</v>
      </c>
    </row>
    <row r="36" spans="1:4" ht="30" customHeight="1" thickTop="1" thickBot="1">
      <c r="A36" s="209" t="s">
        <v>1488</v>
      </c>
      <c r="B36" s="106" t="s">
        <v>339</v>
      </c>
      <c r="C36" s="108" t="s">
        <v>1489</v>
      </c>
      <c r="D36" s="196">
        <f>+'900.2'!$N$78</f>
        <v>946.969696969697</v>
      </c>
    </row>
    <row r="37" spans="1:4" ht="30" customHeight="1" thickTop="1" thickBot="1">
      <c r="A37" s="209" t="s">
        <v>1469</v>
      </c>
      <c r="B37" s="106" t="s">
        <v>339</v>
      </c>
      <c r="C37" s="108" t="s">
        <v>1470</v>
      </c>
      <c r="D37" s="196">
        <f>+'900.2'!$N$78</f>
        <v>946.969696969697</v>
      </c>
    </row>
    <row r="38" spans="1:4" ht="30" customHeight="1" thickTop="1" thickBot="1">
      <c r="A38" s="209" t="s">
        <v>1348</v>
      </c>
      <c r="B38" s="106" t="s">
        <v>339</v>
      </c>
      <c r="C38" s="108" t="s">
        <v>1349</v>
      </c>
      <c r="D38" s="196">
        <f>+'900.2'!$N$78</f>
        <v>946.969696969697</v>
      </c>
    </row>
    <row r="39" spans="1:4" ht="30" customHeight="1" thickTop="1" thickBot="1">
      <c r="A39" s="209" t="s">
        <v>1305</v>
      </c>
      <c r="B39" s="106" t="s">
        <v>1307</v>
      </c>
      <c r="C39" s="108" t="s">
        <v>1364</v>
      </c>
      <c r="D39" s="196">
        <f>+'900.2'!$N$78</f>
        <v>946.969696969697</v>
      </c>
    </row>
    <row r="40" spans="1:4" ht="30" customHeight="1" thickTop="1" thickBot="1">
      <c r="A40" s="209" t="s">
        <v>1345</v>
      </c>
      <c r="B40" s="106" t="s">
        <v>339</v>
      </c>
      <c r="C40" s="108" t="s">
        <v>1346</v>
      </c>
      <c r="D40" s="196">
        <f>+'900.2'!$N$78</f>
        <v>946.969696969697</v>
      </c>
    </row>
    <row r="41" spans="1:4" ht="30" customHeight="1" thickTop="1" thickBot="1">
      <c r="A41" s="209" t="s">
        <v>1343</v>
      </c>
      <c r="B41" s="106" t="s">
        <v>339</v>
      </c>
      <c r="C41" s="108" t="s">
        <v>1344</v>
      </c>
      <c r="D41" s="196">
        <f>+'900.2'!$N$78</f>
        <v>946.969696969697</v>
      </c>
    </row>
    <row r="42" spans="1:4" ht="30" customHeight="1" thickTop="1" thickBot="1">
      <c r="A42" s="209" t="s">
        <v>1476</v>
      </c>
      <c r="B42" s="106" t="s">
        <v>339</v>
      </c>
      <c r="C42" s="108" t="s">
        <v>1344</v>
      </c>
      <c r="D42" s="196">
        <f>+'900.2'!$N$78</f>
        <v>946.969696969697</v>
      </c>
    </row>
    <row r="43" spans="1:4" ht="30" customHeight="1" thickTop="1" thickBot="1">
      <c r="A43" s="209" t="s">
        <v>1317</v>
      </c>
      <c r="B43" s="106" t="s">
        <v>339</v>
      </c>
      <c r="C43" s="108" t="s">
        <v>1318</v>
      </c>
      <c r="D43" s="196">
        <f>+'900.2'!$N$78</f>
        <v>946.969696969697</v>
      </c>
    </row>
    <row r="44" spans="1:4" ht="30" customHeight="1" thickTop="1" thickBot="1">
      <c r="A44" s="209" t="s">
        <v>1471</v>
      </c>
      <c r="B44" s="106" t="s">
        <v>339</v>
      </c>
      <c r="C44" s="108" t="s">
        <v>1318</v>
      </c>
      <c r="D44" s="196">
        <f>+'900.2'!$N$78</f>
        <v>946.969696969697</v>
      </c>
    </row>
    <row r="45" spans="1:4" ht="30" customHeight="1" thickTop="1" thickBot="1">
      <c r="A45" s="209" t="s">
        <v>1362</v>
      </c>
      <c r="B45" s="106" t="s">
        <v>339</v>
      </c>
      <c r="C45" s="108" t="s">
        <v>1363</v>
      </c>
      <c r="D45" s="196">
        <f>+'900.2'!$N$78</f>
        <v>946.969696969697</v>
      </c>
    </row>
    <row r="46" spans="1:4" ht="30" customHeight="1" thickTop="1" thickBot="1">
      <c r="A46" s="209" t="s">
        <v>1371</v>
      </c>
      <c r="B46" s="106" t="s">
        <v>339</v>
      </c>
      <c r="C46" s="108" t="s">
        <v>1372</v>
      </c>
      <c r="D46" s="196">
        <f>+'900.2'!$N$78</f>
        <v>946.969696969697</v>
      </c>
    </row>
    <row r="47" spans="1:4" ht="30" customHeight="1" thickTop="1" thickBot="1">
      <c r="A47" s="209" t="s">
        <v>1375</v>
      </c>
      <c r="B47" s="106" t="s">
        <v>339</v>
      </c>
      <c r="C47" s="108" t="s">
        <v>1376</v>
      </c>
      <c r="D47" s="196">
        <f>+'900.2'!$N$78</f>
        <v>946.969696969697</v>
      </c>
    </row>
    <row r="48" spans="1:4" ht="30" customHeight="1" thickTop="1" thickBot="1">
      <c r="A48" s="209" t="s">
        <v>1367</v>
      </c>
      <c r="B48" s="106" t="s">
        <v>1307</v>
      </c>
      <c r="C48" s="108" t="s">
        <v>1368</v>
      </c>
      <c r="D48" s="196">
        <f>+'900.2'!$N$78</f>
        <v>946.969696969697</v>
      </c>
    </row>
    <row r="49" spans="1:4" ht="30" customHeight="1" thickTop="1" thickBot="1">
      <c r="A49" s="209" t="s">
        <v>1365</v>
      </c>
      <c r="B49" s="106" t="s">
        <v>339</v>
      </c>
      <c r="C49" s="108" t="s">
        <v>1366</v>
      </c>
      <c r="D49" s="196">
        <f>+'900.2'!$N$78</f>
        <v>946.969696969697</v>
      </c>
    </row>
    <row r="50" spans="1:4" ht="30" customHeight="1" thickTop="1" thickBot="1">
      <c r="A50" s="209" t="s">
        <v>1369</v>
      </c>
      <c r="B50" s="106" t="s">
        <v>339</v>
      </c>
      <c r="C50" s="108" t="s">
        <v>1370</v>
      </c>
      <c r="D50" s="196">
        <f>+'900.2'!$N$78</f>
        <v>946.969696969697</v>
      </c>
    </row>
    <row r="51" spans="1:4" ht="30" customHeight="1" thickTop="1" thickBot="1">
      <c r="A51" s="209" t="s">
        <v>1398</v>
      </c>
      <c r="B51" s="106" t="s">
        <v>1390</v>
      </c>
      <c r="C51" s="108" t="s">
        <v>1399</v>
      </c>
      <c r="D51" s="196">
        <f>+'900.2'!$N$78</f>
        <v>946.969696969697</v>
      </c>
    </row>
    <row r="52" spans="1:4" ht="30" customHeight="1" thickTop="1" thickBot="1">
      <c r="A52" s="209" t="s">
        <v>1400</v>
      </c>
      <c r="B52" s="106" t="s">
        <v>1390</v>
      </c>
      <c r="C52" s="108" t="s">
        <v>1399</v>
      </c>
      <c r="D52" s="196">
        <f>+'900.2'!$N$78</f>
        <v>946.969696969697</v>
      </c>
    </row>
    <row r="53" spans="1:4" ht="30" customHeight="1" thickTop="1" thickBot="1">
      <c r="A53" s="209" t="s">
        <v>1373</v>
      </c>
      <c r="B53" s="106" t="s">
        <v>339</v>
      </c>
      <c r="C53" s="108" t="s">
        <v>1374</v>
      </c>
      <c r="D53" s="196">
        <f>+'900.2'!$N$78</f>
        <v>946.969696969697</v>
      </c>
    </row>
    <row r="54" spans="1:4" ht="30" customHeight="1" thickTop="1" thickBot="1">
      <c r="A54" s="209" t="s">
        <v>1377</v>
      </c>
      <c r="B54" s="106" t="s">
        <v>339</v>
      </c>
      <c r="C54" s="108" t="s">
        <v>1378</v>
      </c>
      <c r="D54" s="196">
        <f>+'900.2'!$N$78</f>
        <v>946.969696969697</v>
      </c>
    </row>
    <row r="55" spans="1:4" ht="30" customHeight="1" thickTop="1" thickBot="1">
      <c r="A55" s="209" t="s">
        <v>1462</v>
      </c>
      <c r="B55" s="106" t="s">
        <v>339</v>
      </c>
      <c r="C55" s="108" t="s">
        <v>2135</v>
      </c>
      <c r="D55" s="196">
        <f>+'900.2'!$N$78</f>
        <v>946.969696969697</v>
      </c>
    </row>
    <row r="56" spans="1:4" ht="30" customHeight="1" thickTop="1" thickBot="1">
      <c r="A56" s="209" t="s">
        <v>1463</v>
      </c>
      <c r="B56" s="106" t="s">
        <v>339</v>
      </c>
      <c r="C56" s="108" t="s">
        <v>2136</v>
      </c>
      <c r="D56" s="196">
        <f>+'900.2'!$N$78</f>
        <v>946.969696969697</v>
      </c>
    </row>
    <row r="57" spans="1:4" ht="30" customHeight="1" thickTop="1" thickBot="1">
      <c r="A57" s="209" t="s">
        <v>1464</v>
      </c>
      <c r="B57" s="106" t="s">
        <v>339</v>
      </c>
      <c r="C57" s="108" t="s">
        <v>2137</v>
      </c>
      <c r="D57" s="196">
        <f>+'900.2'!$N$78</f>
        <v>946.969696969697</v>
      </c>
    </row>
    <row r="58" spans="1:4" ht="30" customHeight="1" thickTop="1" thickBot="1">
      <c r="A58" s="209" t="s">
        <v>1441</v>
      </c>
      <c r="B58" s="106" t="s">
        <v>339</v>
      </c>
      <c r="C58" s="108" t="s">
        <v>1951</v>
      </c>
      <c r="D58" s="196">
        <f>+'900.2'!$N$78</f>
        <v>946.969696969697</v>
      </c>
    </row>
    <row r="59" spans="1:4" ht="30" customHeight="1" thickTop="1" thickBot="1">
      <c r="A59" s="209" t="s">
        <v>1379</v>
      </c>
      <c r="B59" s="106" t="s">
        <v>339</v>
      </c>
      <c r="C59" s="108" t="s">
        <v>1380</v>
      </c>
      <c r="D59" s="196">
        <f>+'900.2'!$N$78</f>
        <v>946.969696969697</v>
      </c>
    </row>
    <row r="60" spans="1:4" ht="30" customHeight="1" thickTop="1" thickBot="1">
      <c r="A60" s="209" t="s">
        <v>1460</v>
      </c>
      <c r="B60" s="106" t="s">
        <v>339</v>
      </c>
      <c r="C60" s="108" t="s">
        <v>1461</v>
      </c>
      <c r="D60" s="196">
        <f>+'900.2'!$N$78</f>
        <v>946.969696969697</v>
      </c>
    </row>
    <row r="61" spans="1:4" ht="30" customHeight="1" thickTop="1" thickBot="1">
      <c r="A61" s="209" t="s">
        <v>1446</v>
      </c>
      <c r="B61" s="106" t="s">
        <v>339</v>
      </c>
      <c r="C61" s="108" t="s">
        <v>1447</v>
      </c>
      <c r="D61" s="196">
        <f>+'900.2'!$N$78</f>
        <v>946.969696969697</v>
      </c>
    </row>
    <row r="62" spans="1:4" ht="30" customHeight="1" thickTop="1" thickBot="1">
      <c r="A62" s="209" t="s">
        <v>1453</v>
      </c>
      <c r="B62" s="106" t="s">
        <v>339</v>
      </c>
      <c r="C62" s="108" t="s">
        <v>1454</v>
      </c>
      <c r="D62" s="196">
        <f>+'900.2'!$N$78</f>
        <v>946.969696969697</v>
      </c>
    </row>
    <row r="63" spans="1:4" ht="30" customHeight="1" thickTop="1" thickBot="1">
      <c r="A63" s="209" t="s">
        <v>1457</v>
      </c>
      <c r="B63" s="106" t="s">
        <v>339</v>
      </c>
      <c r="C63" s="108" t="s">
        <v>1458</v>
      </c>
      <c r="D63" s="196">
        <f>+'900.2'!$N$78</f>
        <v>946.969696969697</v>
      </c>
    </row>
    <row r="64" spans="1:4" ht="30" customHeight="1" thickTop="1" thickBot="1">
      <c r="A64" s="209" t="s">
        <v>1444</v>
      </c>
      <c r="B64" s="106" t="s">
        <v>339</v>
      </c>
      <c r="C64" s="108" t="s">
        <v>1445</v>
      </c>
      <c r="D64" s="196">
        <f>+'900.2'!$N$78</f>
        <v>946.969696969697</v>
      </c>
    </row>
    <row r="65" spans="1:4" ht="30" customHeight="1" thickTop="1" thickBot="1">
      <c r="A65" s="209" t="s">
        <v>1381</v>
      </c>
      <c r="B65" s="106" t="s">
        <v>339</v>
      </c>
      <c r="C65" s="108" t="s">
        <v>1382</v>
      </c>
      <c r="D65" s="196">
        <f>+'900.2'!$N$78</f>
        <v>946.969696969697</v>
      </c>
    </row>
    <row r="66" spans="1:4" ht="30" customHeight="1" thickTop="1" thickBot="1">
      <c r="A66" s="209" t="s">
        <v>1451</v>
      </c>
      <c r="B66" s="106" t="s">
        <v>339</v>
      </c>
      <c r="C66" s="108" t="s">
        <v>1452</v>
      </c>
      <c r="D66" s="196">
        <f>+'900.2'!$N$78</f>
        <v>946.969696969697</v>
      </c>
    </row>
    <row r="67" spans="1:4" ht="30" customHeight="1" thickTop="1" thickBot="1">
      <c r="A67" s="209" t="s">
        <v>1455</v>
      </c>
      <c r="B67" s="106" t="s">
        <v>339</v>
      </c>
      <c r="C67" s="108" t="s">
        <v>1456</v>
      </c>
      <c r="D67" s="196">
        <f>+'900.2'!$N$78</f>
        <v>946.969696969697</v>
      </c>
    </row>
    <row r="68" spans="1:4" ht="30" customHeight="1" thickTop="1" thickBot="1">
      <c r="A68" s="209" t="s">
        <v>1427</v>
      </c>
      <c r="B68" s="106" t="s">
        <v>339</v>
      </c>
      <c r="C68" s="108" t="s">
        <v>1428</v>
      </c>
      <c r="D68" s="196">
        <f>+'900.2'!$N$78</f>
        <v>946.969696969697</v>
      </c>
    </row>
    <row r="69" spans="1:4" ht="30" customHeight="1" thickTop="1" thickBot="1">
      <c r="A69" s="209" t="s">
        <v>1467</v>
      </c>
      <c r="B69" s="106" t="s">
        <v>339</v>
      </c>
      <c r="C69" s="108" t="s">
        <v>2139</v>
      </c>
      <c r="D69" s="196">
        <f>+'900.2'!$N$78</f>
        <v>946.969696969697</v>
      </c>
    </row>
    <row r="70" spans="1:4" ht="30" customHeight="1" thickTop="1" thickBot="1">
      <c r="A70" s="209" t="s">
        <v>1468</v>
      </c>
      <c r="B70" s="106" t="s">
        <v>339</v>
      </c>
      <c r="C70" s="108" t="s">
        <v>2140</v>
      </c>
      <c r="D70" s="196">
        <f>+'900.2'!$N$78</f>
        <v>946.969696969697</v>
      </c>
    </row>
    <row r="71" spans="1:4" ht="30" customHeight="1" thickTop="1" thickBot="1">
      <c r="A71" s="209" t="s">
        <v>1465</v>
      </c>
      <c r="B71" s="106" t="s">
        <v>339</v>
      </c>
      <c r="C71" s="108" t="s">
        <v>2141</v>
      </c>
      <c r="D71" s="196">
        <f>+'900.2'!$N$78</f>
        <v>946.969696969697</v>
      </c>
    </row>
    <row r="72" spans="1:4" ht="30" customHeight="1" thickTop="1" thickBot="1">
      <c r="A72" s="209" t="s">
        <v>1466</v>
      </c>
      <c r="B72" s="106" t="s">
        <v>339</v>
      </c>
      <c r="C72" s="108" t="s">
        <v>2142</v>
      </c>
      <c r="D72" s="196">
        <f>+'900.2'!$N$78</f>
        <v>946.969696969697</v>
      </c>
    </row>
    <row r="73" spans="1:4" ht="30" customHeight="1" thickTop="1" thickBot="1">
      <c r="A73" s="209" t="s">
        <v>1434</v>
      </c>
      <c r="B73" s="106" t="s">
        <v>339</v>
      </c>
      <c r="C73" s="108" t="s">
        <v>1435</v>
      </c>
      <c r="D73" s="196">
        <f>+'900.2'!$N$78</f>
        <v>946.969696969697</v>
      </c>
    </row>
    <row r="74" spans="1:4" ht="30" customHeight="1" thickTop="1" thickBot="1">
      <c r="A74" s="209" t="s">
        <v>1433</v>
      </c>
      <c r="B74" s="106" t="s">
        <v>339</v>
      </c>
      <c r="C74" s="108" t="s">
        <v>1950</v>
      </c>
      <c r="D74" s="196">
        <f>+'900.2'!$N$78</f>
        <v>946.969696969697</v>
      </c>
    </row>
    <row r="75" spans="1:4" ht="30" customHeight="1" thickTop="1" thickBot="1">
      <c r="A75" s="209" t="s">
        <v>1431</v>
      </c>
      <c r="B75" s="106" t="s">
        <v>339</v>
      </c>
      <c r="C75" s="108" t="s">
        <v>1432</v>
      </c>
      <c r="D75" s="196">
        <f>+'900.2'!$N$78</f>
        <v>946.969696969697</v>
      </c>
    </row>
    <row r="76" spans="1:4" ht="30" customHeight="1" thickTop="1" thickBot="1">
      <c r="A76" s="209" t="s">
        <v>1459</v>
      </c>
      <c r="B76" s="106" t="s">
        <v>339</v>
      </c>
      <c r="C76" s="108" t="s">
        <v>2134</v>
      </c>
      <c r="D76" s="196">
        <f>+'900.2'!$N$78</f>
        <v>946.969696969697</v>
      </c>
    </row>
    <row r="77" spans="1:4" ht="30" customHeight="1" thickTop="1" thickBot="1">
      <c r="A77" s="209" t="s">
        <v>1437</v>
      </c>
      <c r="B77" s="106" t="s">
        <v>339</v>
      </c>
      <c r="C77" s="108" t="s">
        <v>1438</v>
      </c>
      <c r="D77" s="196">
        <f>+'900.2'!$N$78</f>
        <v>946.969696969697</v>
      </c>
    </row>
    <row r="78" spans="1:4" ht="30" customHeight="1" thickTop="1" thickBot="1">
      <c r="A78" s="209" t="s">
        <v>1439</v>
      </c>
      <c r="B78" s="106" t="s">
        <v>339</v>
      </c>
      <c r="C78" s="108" t="s">
        <v>1440</v>
      </c>
      <c r="D78" s="196">
        <f>+'900.2'!$N$78</f>
        <v>946.969696969697</v>
      </c>
    </row>
    <row r="79" spans="1:4" ht="30" customHeight="1" thickTop="1" thickBot="1">
      <c r="A79" s="209" t="s">
        <v>1442</v>
      </c>
      <c r="B79" s="106" t="s">
        <v>339</v>
      </c>
      <c r="C79" s="108" t="s">
        <v>1443</v>
      </c>
      <c r="D79" s="196">
        <f>+'900.2'!$N$78</f>
        <v>946.969696969697</v>
      </c>
    </row>
    <row r="80" spans="1:4" ht="30" customHeight="1" thickTop="1" thickBot="1">
      <c r="A80" s="209" t="s">
        <v>1421</v>
      </c>
      <c r="B80" s="106" t="s">
        <v>339</v>
      </c>
      <c r="C80" s="108" t="s">
        <v>1422</v>
      </c>
      <c r="D80" s="196">
        <f>+'900.2'!$N$78</f>
        <v>946.969696969697</v>
      </c>
    </row>
    <row r="81" spans="1:4" ht="30" customHeight="1" thickTop="1" thickBot="1">
      <c r="A81" s="209" t="s">
        <v>1425</v>
      </c>
      <c r="B81" s="106" t="s">
        <v>339</v>
      </c>
      <c r="C81" s="108" t="s">
        <v>1426</v>
      </c>
      <c r="D81" s="196">
        <f>+'900.2'!$N$78</f>
        <v>946.969696969697</v>
      </c>
    </row>
    <row r="82" spans="1:4" ht="30" customHeight="1" thickTop="1" thickBot="1">
      <c r="A82" s="209" t="s">
        <v>1429</v>
      </c>
      <c r="B82" s="106" t="s">
        <v>339</v>
      </c>
      <c r="C82" s="108" t="s">
        <v>1430</v>
      </c>
      <c r="D82" s="196">
        <f>+'900.2'!$N$78</f>
        <v>946.969696969697</v>
      </c>
    </row>
    <row r="83" spans="1:4" ht="30" customHeight="1" thickTop="1" thickBot="1">
      <c r="A83" s="209" t="s">
        <v>1423</v>
      </c>
      <c r="B83" s="106" t="s">
        <v>339</v>
      </c>
      <c r="C83" s="108" t="s">
        <v>1424</v>
      </c>
      <c r="D83" s="196">
        <f>+'900.2'!$N$78</f>
        <v>946.969696969697</v>
      </c>
    </row>
    <row r="84" spans="1:4" ht="30" customHeight="1" thickTop="1" thickBot="1">
      <c r="A84" s="209" t="s">
        <v>1389</v>
      </c>
      <c r="B84" s="106" t="s">
        <v>339</v>
      </c>
      <c r="C84" s="108" t="s">
        <v>1391</v>
      </c>
      <c r="D84" s="196">
        <f>+'900.2'!$N$78</f>
        <v>946.969696969697</v>
      </c>
    </row>
    <row r="85" spans="1:4" ht="30" customHeight="1" thickTop="1" thickBot="1">
      <c r="A85" s="209" t="s">
        <v>1392</v>
      </c>
      <c r="B85" s="106" t="s">
        <v>339</v>
      </c>
      <c r="C85" s="108" t="s">
        <v>1943</v>
      </c>
      <c r="D85" s="196">
        <f>+'900.2'!$N$78</f>
        <v>946.969696969697</v>
      </c>
    </row>
    <row r="86" spans="1:4" ht="30" customHeight="1" thickTop="1" thickBot="1">
      <c r="A86" s="209" t="s">
        <v>1393</v>
      </c>
      <c r="B86" s="106" t="s">
        <v>1390</v>
      </c>
      <c r="C86" s="108" t="s">
        <v>1394</v>
      </c>
      <c r="D86" s="196">
        <f>+'900.2'!$N$78</f>
        <v>946.969696969697</v>
      </c>
    </row>
    <row r="87" spans="1:4" ht="30" customHeight="1" thickTop="1" thickBot="1">
      <c r="A87" s="209" t="s">
        <v>1395</v>
      </c>
      <c r="B87" s="106" t="s">
        <v>339</v>
      </c>
      <c r="C87" s="108" t="s">
        <v>1396</v>
      </c>
      <c r="D87" s="196">
        <f>+'900.2'!$N$78</f>
        <v>946.969696969697</v>
      </c>
    </row>
    <row r="88" spans="1:4" ht="30" customHeight="1" thickTop="1" thickBot="1">
      <c r="A88" s="209" t="s">
        <v>1397</v>
      </c>
      <c r="B88" s="106" t="s">
        <v>339</v>
      </c>
      <c r="C88" s="108" t="s">
        <v>1396</v>
      </c>
      <c r="D88" s="196">
        <f>+'900.2'!$N$78</f>
        <v>946.969696969697</v>
      </c>
    </row>
    <row r="89" spans="1:4" ht="30" customHeight="1" thickTop="1" thickBot="1">
      <c r="A89" s="209" t="s">
        <v>1327</v>
      </c>
      <c r="B89" s="106" t="s">
        <v>339</v>
      </c>
      <c r="C89" s="108" t="s">
        <v>1936</v>
      </c>
      <c r="D89" s="196">
        <f>+'900.2'!$N$78</f>
        <v>946.969696969697</v>
      </c>
    </row>
    <row r="90" spans="1:4" ht="30" customHeight="1" thickTop="1" thickBot="1">
      <c r="A90" s="209" t="s">
        <v>1449</v>
      </c>
      <c r="B90" s="106" t="s">
        <v>339</v>
      </c>
      <c r="C90" s="108" t="s">
        <v>1450</v>
      </c>
      <c r="D90" s="196">
        <f>+'900.2'!$N$78</f>
        <v>946.969696969697</v>
      </c>
    </row>
    <row r="91" spans="1:4" ht="30" customHeight="1" thickTop="1" thickBot="1">
      <c r="A91" s="209" t="s">
        <v>1328</v>
      </c>
      <c r="B91" s="106" t="s">
        <v>339</v>
      </c>
      <c r="C91" s="108" t="s">
        <v>1329</v>
      </c>
      <c r="D91" s="196">
        <f>+'900.2'!$N$78</f>
        <v>946.969696969697</v>
      </c>
    </row>
    <row r="92" spans="1:4" ht="30" customHeight="1" thickTop="1" thickBot="1">
      <c r="A92" s="209" t="s">
        <v>1361</v>
      </c>
      <c r="B92" s="106" t="s">
        <v>339</v>
      </c>
      <c r="C92" s="108" t="s">
        <v>1942</v>
      </c>
      <c r="D92" s="196">
        <f>+'900.2'!$N$78</f>
        <v>946.969696969697</v>
      </c>
    </row>
    <row r="93" spans="1:4" ht="30" customHeight="1" thickTop="1" thickBot="1">
      <c r="A93" s="209" t="s">
        <v>1492</v>
      </c>
      <c r="B93" s="106" t="s">
        <v>1490</v>
      </c>
      <c r="C93" s="108" t="s">
        <v>1954</v>
      </c>
      <c r="D93" s="196">
        <v>54.738059526460454</v>
      </c>
    </row>
    <row r="94" spans="1:4" ht="30" customHeight="1" thickTop="1" thickBot="1">
      <c r="A94" s="209" t="s">
        <v>1483</v>
      </c>
      <c r="B94" s="106" t="s">
        <v>92</v>
      </c>
      <c r="C94" s="108" t="s">
        <v>1952</v>
      </c>
      <c r="D94" s="196">
        <v>300000</v>
      </c>
    </row>
    <row r="95" spans="1:4" ht="30" customHeight="1" thickTop="1" thickBot="1">
      <c r="A95" s="209" t="s">
        <v>1306</v>
      </c>
      <c r="B95" s="106" t="s">
        <v>1307</v>
      </c>
      <c r="C95" s="108" t="s">
        <v>1308</v>
      </c>
      <c r="D95" s="659">
        <v>0.29694158018383182</v>
      </c>
    </row>
    <row r="96" spans="1:4" ht="30" customHeight="1" thickTop="1" thickBot="1">
      <c r="A96" s="209" t="s">
        <v>1715</v>
      </c>
      <c r="B96" s="106" t="s">
        <v>339</v>
      </c>
      <c r="C96" s="108" t="s">
        <v>1935</v>
      </c>
      <c r="D96" s="196">
        <v>1172.1088796990493</v>
      </c>
    </row>
    <row r="97" spans="1:4" ht="30" customHeight="1" thickTop="1" thickBot="1">
      <c r="A97" s="209" t="s">
        <v>1496</v>
      </c>
      <c r="B97" s="106" t="s">
        <v>339</v>
      </c>
      <c r="C97" s="108" t="s">
        <v>1495</v>
      </c>
      <c r="D97" s="196">
        <v>1120</v>
      </c>
    </row>
    <row r="98" spans="1:4" ht="30" customHeight="1" thickTop="1" thickBot="1">
      <c r="A98" s="209" t="s">
        <v>1321</v>
      </c>
      <c r="B98" s="106" t="s">
        <v>92</v>
      </c>
      <c r="C98" s="108" t="s">
        <v>1322</v>
      </c>
      <c r="D98" s="196">
        <v>22100</v>
      </c>
    </row>
    <row r="99" spans="1:4" ht="30" customHeight="1" thickTop="1" thickBot="1">
      <c r="A99" s="209" t="s">
        <v>1335</v>
      </c>
      <c r="B99" s="106" t="s">
        <v>339</v>
      </c>
      <c r="C99" s="108" t="s">
        <v>1937</v>
      </c>
      <c r="D99" s="196">
        <v>1015</v>
      </c>
    </row>
    <row r="100" spans="1:4" ht="30" customHeight="1" thickTop="1" thickBot="1">
      <c r="A100" s="209" t="s">
        <v>1404</v>
      </c>
      <c r="B100" s="106" t="s">
        <v>1390</v>
      </c>
      <c r="C100" s="108" t="s">
        <v>1947</v>
      </c>
      <c r="D100" s="196">
        <v>1050</v>
      </c>
    </row>
    <row r="101" spans="1:4" ht="30" customHeight="1" thickTop="1" thickBot="1">
      <c r="A101" s="209" t="s">
        <v>1477</v>
      </c>
      <c r="B101" s="106" t="s">
        <v>339</v>
      </c>
      <c r="C101" s="108" t="s">
        <v>1478</v>
      </c>
      <c r="D101" s="196">
        <v>3631.2923808298465</v>
      </c>
    </row>
    <row r="102" spans="1:4" ht="30" customHeight="1" thickTop="1" thickBot="1">
      <c r="A102" s="209" t="s">
        <v>1479</v>
      </c>
      <c r="B102" s="106" t="s">
        <v>141</v>
      </c>
      <c r="C102" s="108" t="s">
        <v>1480</v>
      </c>
      <c r="D102" s="196">
        <v>129350</v>
      </c>
    </row>
    <row r="103" spans="1:4" ht="30" customHeight="1" thickTop="1" thickBot="1">
      <c r="A103" s="209" t="s">
        <v>1411</v>
      </c>
      <c r="B103" s="106" t="s">
        <v>344</v>
      </c>
      <c r="C103" s="108" t="s">
        <v>1412</v>
      </c>
      <c r="D103" s="659">
        <v>0.44800000000000001</v>
      </c>
    </row>
    <row r="104" spans="1:4" ht="30" customHeight="1" thickTop="1" thickBot="1">
      <c r="A104" s="209" t="s">
        <v>1409</v>
      </c>
      <c r="B104" s="106" t="s">
        <v>344</v>
      </c>
      <c r="C104" s="108" t="s">
        <v>1410</v>
      </c>
      <c r="D104" s="659">
        <v>0.29694158018383182</v>
      </c>
    </row>
    <row r="105" spans="1:4" ht="30" customHeight="1" thickTop="1" thickBot="1">
      <c r="A105" s="209" t="s">
        <v>1359</v>
      </c>
      <c r="B105" s="106" t="s">
        <v>339</v>
      </c>
      <c r="C105" s="108" t="s">
        <v>1360</v>
      </c>
      <c r="D105" s="196">
        <v>1514.0802845163271</v>
      </c>
    </row>
    <row r="106" spans="1:4" ht="30" customHeight="1" thickTop="1" thickBot="1">
      <c r="A106" s="209" t="s">
        <v>1486</v>
      </c>
      <c r="B106" s="106" t="s">
        <v>92</v>
      </c>
      <c r="C106" s="108" t="s">
        <v>1487</v>
      </c>
      <c r="D106" s="196">
        <v>123800</v>
      </c>
    </row>
    <row r="107" spans="1:4" ht="30" customHeight="1" thickTop="1" thickBot="1">
      <c r="A107" s="209" t="s">
        <v>1385</v>
      </c>
      <c r="B107" s="106" t="s">
        <v>339</v>
      </c>
      <c r="C107" s="108" t="s">
        <v>1386</v>
      </c>
      <c r="D107" s="196">
        <v>1300</v>
      </c>
    </row>
    <row r="108" spans="1:4" ht="30" customHeight="1" thickTop="1" thickBot="1">
      <c r="A108" s="209" t="s">
        <v>1347</v>
      </c>
      <c r="B108" s="106" t="s">
        <v>339</v>
      </c>
      <c r="C108" s="108" t="s">
        <v>1939</v>
      </c>
      <c r="D108" s="196">
        <v>1000</v>
      </c>
    </row>
    <row r="109" spans="1:4" ht="30" customHeight="1" thickTop="1" thickBot="1">
      <c r="A109" s="209" t="s">
        <v>1342</v>
      </c>
      <c r="B109" s="106" t="s">
        <v>339</v>
      </c>
      <c r="C109" s="108" t="s">
        <v>1938</v>
      </c>
      <c r="D109" s="196">
        <v>1000</v>
      </c>
    </row>
    <row r="110" spans="1:4" ht="30" customHeight="1" thickTop="1" thickBot="1">
      <c r="A110" s="209" t="s">
        <v>1481</v>
      </c>
      <c r="B110" s="106" t="s">
        <v>339</v>
      </c>
      <c r="C110" s="108" t="s">
        <v>1482</v>
      </c>
      <c r="D110" s="196">
        <v>1000</v>
      </c>
    </row>
    <row r="111" spans="1:4" ht="30" customHeight="1" thickTop="1" thickBot="1">
      <c r="A111" s="209" t="s">
        <v>1402</v>
      </c>
      <c r="B111" s="106" t="s">
        <v>1390</v>
      </c>
      <c r="C111" s="108" t="s">
        <v>1945</v>
      </c>
      <c r="D111" s="196">
        <v>800</v>
      </c>
    </row>
    <row r="112" spans="1:4" ht="30" customHeight="1" thickTop="1" thickBot="1">
      <c r="A112" s="209" t="s">
        <v>1403</v>
      </c>
      <c r="B112" s="106" t="s">
        <v>344</v>
      </c>
      <c r="C112" s="108" t="s">
        <v>1946</v>
      </c>
      <c r="D112" s="196">
        <v>2.0064298636291702</v>
      </c>
    </row>
    <row r="113" spans="1:4" ht="30" customHeight="1" thickTop="1" thickBot="1">
      <c r="A113" s="209" t="s">
        <v>1408</v>
      </c>
      <c r="B113" s="106" t="s">
        <v>1390</v>
      </c>
      <c r="C113" s="108" t="s">
        <v>1949</v>
      </c>
      <c r="D113" s="196">
        <v>620</v>
      </c>
    </row>
    <row r="114" spans="1:4" ht="30" customHeight="1" thickTop="1" thickBot="1">
      <c r="A114" s="209" t="s">
        <v>1484</v>
      </c>
      <c r="B114" s="106" t="s">
        <v>92</v>
      </c>
      <c r="C114" s="108" t="s">
        <v>1485</v>
      </c>
      <c r="D114" s="196">
        <v>1070500</v>
      </c>
    </row>
    <row r="115" spans="1:4" ht="30" customHeight="1" thickTop="1" thickBot="1">
      <c r="A115" s="209" t="s">
        <v>1405</v>
      </c>
      <c r="B115" s="106" t="s">
        <v>92</v>
      </c>
      <c r="C115" s="108" t="s">
        <v>1406</v>
      </c>
      <c r="D115" s="196">
        <v>1000</v>
      </c>
    </row>
    <row r="116" spans="1:4" ht="30" customHeight="1" thickTop="1" thickBot="1">
      <c r="A116" s="209" t="s">
        <v>1355</v>
      </c>
      <c r="B116" s="106" t="s">
        <v>339</v>
      </c>
      <c r="C116" s="108" t="s">
        <v>1941</v>
      </c>
      <c r="D116" s="196">
        <v>13.929824119492679</v>
      </c>
    </row>
    <row r="117" spans="1:4" ht="30" customHeight="1" thickTop="1" thickBot="1">
      <c r="A117" s="209" t="s">
        <v>1383</v>
      </c>
      <c r="B117" s="106" t="s">
        <v>92</v>
      </c>
      <c r="C117" s="108" t="s">
        <v>1384</v>
      </c>
      <c r="D117" s="196">
        <v>503370</v>
      </c>
    </row>
    <row r="118" spans="1:4" ht="15.75" thickTop="1"/>
  </sheetData>
  <sortState ref="A6:D260">
    <sortCondition ref="C6:C260"/>
  </sortState>
  <mergeCells count="2">
    <mergeCell ref="A1:D1"/>
    <mergeCell ref="A2:D4"/>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tint="-0.249977111117893"/>
    <pageSetUpPr fitToPage="1"/>
  </sheetPr>
  <dimension ref="A1:M101"/>
  <sheetViews>
    <sheetView showGridLines="0" view="pageBreakPreview" zoomScale="70" zoomScaleNormal="75" zoomScaleSheetLayoutView="70" workbookViewId="0">
      <selection activeCell="P11" sqref="P11"/>
    </sheetView>
  </sheetViews>
  <sheetFormatPr baseColWidth="10" defaultRowHeight="12.75"/>
  <cols>
    <col min="1" max="1" width="22.7109375" style="544" customWidth="1"/>
    <col min="2" max="2" width="15.42578125" style="544" customWidth="1"/>
    <col min="3" max="3" width="7.28515625" style="544" customWidth="1"/>
    <col min="4" max="4" width="11.42578125" style="544"/>
    <col min="5" max="5" width="5.7109375" style="544" customWidth="1"/>
    <col min="6" max="6" width="5.7109375" style="544" hidden="1" customWidth="1"/>
    <col min="7" max="7" width="9.5703125" style="544" customWidth="1"/>
    <col min="8" max="8" width="14" style="544" customWidth="1"/>
    <col min="9" max="9" width="16.28515625" style="544" customWidth="1"/>
    <col min="10" max="10" width="15.85546875" style="544" customWidth="1"/>
    <col min="11" max="11" width="11.7109375" style="544" customWidth="1"/>
    <col min="12" max="12" width="8.28515625" style="544" customWidth="1"/>
    <col min="13" max="13" width="16.5703125" style="544" customWidth="1"/>
    <col min="14" max="256" width="11.42578125" style="544"/>
    <col min="257" max="257" width="22.7109375" style="544" customWidth="1"/>
    <col min="258" max="258" width="15.42578125" style="544" customWidth="1"/>
    <col min="259" max="259" width="7.28515625" style="544" customWidth="1"/>
    <col min="260" max="260" width="11.42578125" style="544"/>
    <col min="261" max="261" width="5.7109375" style="544" customWidth="1"/>
    <col min="262" max="262" width="0" style="544" hidden="1" customWidth="1"/>
    <col min="263" max="263" width="9.5703125" style="544" customWidth="1"/>
    <col min="264" max="264" width="14" style="544" customWidth="1"/>
    <col min="265" max="265" width="16.28515625" style="544" customWidth="1"/>
    <col min="266" max="266" width="15.85546875" style="544" customWidth="1"/>
    <col min="267" max="267" width="11.7109375" style="544" customWidth="1"/>
    <col min="268" max="268" width="8.28515625" style="544" customWidth="1"/>
    <col min="269" max="269" width="16.5703125" style="544" customWidth="1"/>
    <col min="270" max="512" width="11.42578125" style="544"/>
    <col min="513" max="513" width="22.7109375" style="544" customWidth="1"/>
    <col min="514" max="514" width="15.42578125" style="544" customWidth="1"/>
    <col min="515" max="515" width="7.28515625" style="544" customWidth="1"/>
    <col min="516" max="516" width="11.42578125" style="544"/>
    <col min="517" max="517" width="5.7109375" style="544" customWidth="1"/>
    <col min="518" max="518" width="0" style="544" hidden="1" customWidth="1"/>
    <col min="519" max="519" width="9.5703125" style="544" customWidth="1"/>
    <col min="520" max="520" width="14" style="544" customWidth="1"/>
    <col min="521" max="521" width="16.28515625" style="544" customWidth="1"/>
    <col min="522" max="522" width="15.85546875" style="544" customWidth="1"/>
    <col min="523" max="523" width="11.7109375" style="544" customWidth="1"/>
    <col min="524" max="524" width="8.28515625" style="544" customWidth="1"/>
    <col min="525" max="525" width="16.5703125" style="544" customWidth="1"/>
    <col min="526" max="768" width="11.42578125" style="544"/>
    <col min="769" max="769" width="22.7109375" style="544" customWidth="1"/>
    <col min="770" max="770" width="15.42578125" style="544" customWidth="1"/>
    <col min="771" max="771" width="7.28515625" style="544" customWidth="1"/>
    <col min="772" max="772" width="11.42578125" style="544"/>
    <col min="773" max="773" width="5.7109375" style="544" customWidth="1"/>
    <col min="774" max="774" width="0" style="544" hidden="1" customWidth="1"/>
    <col min="775" max="775" width="9.5703125" style="544" customWidth="1"/>
    <col min="776" max="776" width="14" style="544" customWidth="1"/>
    <col min="777" max="777" width="16.28515625" style="544" customWidth="1"/>
    <col min="778" max="778" width="15.85546875" style="544" customWidth="1"/>
    <col min="779" max="779" width="11.7109375" style="544" customWidth="1"/>
    <col min="780" max="780" width="8.28515625" style="544" customWidth="1"/>
    <col min="781" max="781" width="16.5703125" style="544" customWidth="1"/>
    <col min="782" max="1024" width="11.42578125" style="544"/>
    <col min="1025" max="1025" width="22.7109375" style="544" customWidth="1"/>
    <col min="1026" max="1026" width="15.42578125" style="544" customWidth="1"/>
    <col min="1027" max="1027" width="7.28515625" style="544" customWidth="1"/>
    <col min="1028" max="1028" width="11.42578125" style="544"/>
    <col min="1029" max="1029" width="5.7109375" style="544" customWidth="1"/>
    <col min="1030" max="1030" width="0" style="544" hidden="1" customWidth="1"/>
    <col min="1031" max="1031" width="9.5703125" style="544" customWidth="1"/>
    <col min="1032" max="1032" width="14" style="544" customWidth="1"/>
    <col min="1033" max="1033" width="16.28515625" style="544" customWidth="1"/>
    <col min="1034" max="1034" width="15.85546875" style="544" customWidth="1"/>
    <col min="1035" max="1035" width="11.7109375" style="544" customWidth="1"/>
    <col min="1036" max="1036" width="8.28515625" style="544" customWidth="1"/>
    <col min="1037" max="1037" width="16.5703125" style="544" customWidth="1"/>
    <col min="1038" max="1280" width="11.42578125" style="544"/>
    <col min="1281" max="1281" width="22.7109375" style="544" customWidth="1"/>
    <col min="1282" max="1282" width="15.42578125" style="544" customWidth="1"/>
    <col min="1283" max="1283" width="7.28515625" style="544" customWidth="1"/>
    <col min="1284" max="1284" width="11.42578125" style="544"/>
    <col min="1285" max="1285" width="5.7109375" style="544" customWidth="1"/>
    <col min="1286" max="1286" width="0" style="544" hidden="1" customWidth="1"/>
    <col min="1287" max="1287" width="9.5703125" style="544" customWidth="1"/>
    <col min="1288" max="1288" width="14" style="544" customWidth="1"/>
    <col min="1289" max="1289" width="16.28515625" style="544" customWidth="1"/>
    <col min="1290" max="1290" width="15.85546875" style="544" customWidth="1"/>
    <col min="1291" max="1291" width="11.7109375" style="544" customWidth="1"/>
    <col min="1292" max="1292" width="8.28515625" style="544" customWidth="1"/>
    <col min="1293" max="1293" width="16.5703125" style="544" customWidth="1"/>
    <col min="1294" max="1536" width="11.42578125" style="544"/>
    <col min="1537" max="1537" width="22.7109375" style="544" customWidth="1"/>
    <col min="1538" max="1538" width="15.42578125" style="544" customWidth="1"/>
    <col min="1539" max="1539" width="7.28515625" style="544" customWidth="1"/>
    <col min="1540" max="1540" width="11.42578125" style="544"/>
    <col min="1541" max="1541" width="5.7109375" style="544" customWidth="1"/>
    <col min="1542" max="1542" width="0" style="544" hidden="1" customWidth="1"/>
    <col min="1543" max="1543" width="9.5703125" style="544" customWidth="1"/>
    <col min="1544" max="1544" width="14" style="544" customWidth="1"/>
    <col min="1545" max="1545" width="16.28515625" style="544" customWidth="1"/>
    <col min="1546" max="1546" width="15.85546875" style="544" customWidth="1"/>
    <col min="1547" max="1547" width="11.7109375" style="544" customWidth="1"/>
    <col min="1548" max="1548" width="8.28515625" style="544" customWidth="1"/>
    <col min="1549" max="1549" width="16.5703125" style="544" customWidth="1"/>
    <col min="1550" max="1792" width="11.42578125" style="544"/>
    <col min="1793" max="1793" width="22.7109375" style="544" customWidth="1"/>
    <col min="1794" max="1794" width="15.42578125" style="544" customWidth="1"/>
    <col min="1795" max="1795" width="7.28515625" style="544" customWidth="1"/>
    <col min="1796" max="1796" width="11.42578125" style="544"/>
    <col min="1797" max="1797" width="5.7109375" style="544" customWidth="1"/>
    <col min="1798" max="1798" width="0" style="544" hidden="1" customWidth="1"/>
    <col min="1799" max="1799" width="9.5703125" style="544" customWidth="1"/>
    <col min="1800" max="1800" width="14" style="544" customWidth="1"/>
    <col min="1801" max="1801" width="16.28515625" style="544" customWidth="1"/>
    <col min="1802" max="1802" width="15.85546875" style="544" customWidth="1"/>
    <col min="1803" max="1803" width="11.7109375" style="544" customWidth="1"/>
    <col min="1804" max="1804" width="8.28515625" style="544" customWidth="1"/>
    <col min="1805" max="1805" width="16.5703125" style="544" customWidth="1"/>
    <col min="1806" max="2048" width="11.42578125" style="544"/>
    <col min="2049" max="2049" width="22.7109375" style="544" customWidth="1"/>
    <col min="2050" max="2050" width="15.42578125" style="544" customWidth="1"/>
    <col min="2051" max="2051" width="7.28515625" style="544" customWidth="1"/>
    <col min="2052" max="2052" width="11.42578125" style="544"/>
    <col min="2053" max="2053" width="5.7109375" style="544" customWidth="1"/>
    <col min="2054" max="2054" width="0" style="544" hidden="1" customWidth="1"/>
    <col min="2055" max="2055" width="9.5703125" style="544" customWidth="1"/>
    <col min="2056" max="2056" width="14" style="544" customWidth="1"/>
    <col min="2057" max="2057" width="16.28515625" style="544" customWidth="1"/>
    <col min="2058" max="2058" width="15.85546875" style="544" customWidth="1"/>
    <col min="2059" max="2059" width="11.7109375" style="544" customWidth="1"/>
    <col min="2060" max="2060" width="8.28515625" style="544" customWidth="1"/>
    <col min="2061" max="2061" width="16.5703125" style="544" customWidth="1"/>
    <col min="2062" max="2304" width="11.42578125" style="544"/>
    <col min="2305" max="2305" width="22.7109375" style="544" customWidth="1"/>
    <col min="2306" max="2306" width="15.42578125" style="544" customWidth="1"/>
    <col min="2307" max="2307" width="7.28515625" style="544" customWidth="1"/>
    <col min="2308" max="2308" width="11.42578125" style="544"/>
    <col min="2309" max="2309" width="5.7109375" style="544" customWidth="1"/>
    <col min="2310" max="2310" width="0" style="544" hidden="1" customWidth="1"/>
    <col min="2311" max="2311" width="9.5703125" style="544" customWidth="1"/>
    <col min="2312" max="2312" width="14" style="544" customWidth="1"/>
    <col min="2313" max="2313" width="16.28515625" style="544" customWidth="1"/>
    <col min="2314" max="2314" width="15.85546875" style="544" customWidth="1"/>
    <col min="2315" max="2315" width="11.7109375" style="544" customWidth="1"/>
    <col min="2316" max="2316" width="8.28515625" style="544" customWidth="1"/>
    <col min="2317" max="2317" width="16.5703125" style="544" customWidth="1"/>
    <col min="2318" max="2560" width="11.42578125" style="544"/>
    <col min="2561" max="2561" width="22.7109375" style="544" customWidth="1"/>
    <col min="2562" max="2562" width="15.42578125" style="544" customWidth="1"/>
    <col min="2563" max="2563" width="7.28515625" style="544" customWidth="1"/>
    <col min="2564" max="2564" width="11.42578125" style="544"/>
    <col min="2565" max="2565" width="5.7109375" style="544" customWidth="1"/>
    <col min="2566" max="2566" width="0" style="544" hidden="1" customWidth="1"/>
    <col min="2567" max="2567" width="9.5703125" style="544" customWidth="1"/>
    <col min="2568" max="2568" width="14" style="544" customWidth="1"/>
    <col min="2569" max="2569" width="16.28515625" style="544" customWidth="1"/>
    <col min="2570" max="2570" width="15.85546875" style="544" customWidth="1"/>
    <col min="2571" max="2571" width="11.7109375" style="544" customWidth="1"/>
    <col min="2572" max="2572" width="8.28515625" style="544" customWidth="1"/>
    <col min="2573" max="2573" width="16.5703125" style="544" customWidth="1"/>
    <col min="2574" max="2816" width="11.42578125" style="544"/>
    <col min="2817" max="2817" width="22.7109375" style="544" customWidth="1"/>
    <col min="2818" max="2818" width="15.42578125" style="544" customWidth="1"/>
    <col min="2819" max="2819" width="7.28515625" style="544" customWidth="1"/>
    <col min="2820" max="2820" width="11.42578125" style="544"/>
    <col min="2821" max="2821" width="5.7109375" style="544" customWidth="1"/>
    <col min="2822" max="2822" width="0" style="544" hidden="1" customWidth="1"/>
    <col min="2823" max="2823" width="9.5703125" style="544" customWidth="1"/>
    <col min="2824" max="2824" width="14" style="544" customWidth="1"/>
    <col min="2825" max="2825" width="16.28515625" style="544" customWidth="1"/>
    <col min="2826" max="2826" width="15.85546875" style="544" customWidth="1"/>
    <col min="2827" max="2827" width="11.7109375" style="544" customWidth="1"/>
    <col min="2828" max="2828" width="8.28515625" style="544" customWidth="1"/>
    <col min="2829" max="2829" width="16.5703125" style="544" customWidth="1"/>
    <col min="2830" max="3072" width="11.42578125" style="544"/>
    <col min="3073" max="3073" width="22.7109375" style="544" customWidth="1"/>
    <col min="3074" max="3074" width="15.42578125" style="544" customWidth="1"/>
    <col min="3075" max="3075" width="7.28515625" style="544" customWidth="1"/>
    <col min="3076" max="3076" width="11.42578125" style="544"/>
    <col min="3077" max="3077" width="5.7109375" style="544" customWidth="1"/>
    <col min="3078" max="3078" width="0" style="544" hidden="1" customWidth="1"/>
    <col min="3079" max="3079" width="9.5703125" style="544" customWidth="1"/>
    <col min="3080" max="3080" width="14" style="544" customWidth="1"/>
    <col min="3081" max="3081" width="16.28515625" style="544" customWidth="1"/>
    <col min="3082" max="3082" width="15.85546875" style="544" customWidth="1"/>
    <col min="3083" max="3083" width="11.7109375" style="544" customWidth="1"/>
    <col min="3084" max="3084" width="8.28515625" style="544" customWidth="1"/>
    <col min="3085" max="3085" width="16.5703125" style="544" customWidth="1"/>
    <col min="3086" max="3328" width="11.42578125" style="544"/>
    <col min="3329" max="3329" width="22.7109375" style="544" customWidth="1"/>
    <col min="3330" max="3330" width="15.42578125" style="544" customWidth="1"/>
    <col min="3331" max="3331" width="7.28515625" style="544" customWidth="1"/>
    <col min="3332" max="3332" width="11.42578125" style="544"/>
    <col min="3333" max="3333" width="5.7109375" style="544" customWidth="1"/>
    <col min="3334" max="3334" width="0" style="544" hidden="1" customWidth="1"/>
    <col min="3335" max="3335" width="9.5703125" style="544" customWidth="1"/>
    <col min="3336" max="3336" width="14" style="544" customWidth="1"/>
    <col min="3337" max="3337" width="16.28515625" style="544" customWidth="1"/>
    <col min="3338" max="3338" width="15.85546875" style="544" customWidth="1"/>
    <col min="3339" max="3339" width="11.7109375" style="544" customWidth="1"/>
    <col min="3340" max="3340" width="8.28515625" style="544" customWidth="1"/>
    <col min="3341" max="3341" width="16.5703125" style="544" customWidth="1"/>
    <col min="3342" max="3584" width="11.42578125" style="544"/>
    <col min="3585" max="3585" width="22.7109375" style="544" customWidth="1"/>
    <col min="3586" max="3586" width="15.42578125" style="544" customWidth="1"/>
    <col min="3587" max="3587" width="7.28515625" style="544" customWidth="1"/>
    <col min="3588" max="3588" width="11.42578125" style="544"/>
    <col min="3589" max="3589" width="5.7109375" style="544" customWidth="1"/>
    <col min="3590" max="3590" width="0" style="544" hidden="1" customWidth="1"/>
    <col min="3591" max="3591" width="9.5703125" style="544" customWidth="1"/>
    <col min="3592" max="3592" width="14" style="544" customWidth="1"/>
    <col min="3593" max="3593" width="16.28515625" style="544" customWidth="1"/>
    <col min="3594" max="3594" width="15.85546875" style="544" customWidth="1"/>
    <col min="3595" max="3595" width="11.7109375" style="544" customWidth="1"/>
    <col min="3596" max="3596" width="8.28515625" style="544" customWidth="1"/>
    <col min="3597" max="3597" width="16.5703125" style="544" customWidth="1"/>
    <col min="3598" max="3840" width="11.42578125" style="544"/>
    <col min="3841" max="3841" width="22.7109375" style="544" customWidth="1"/>
    <col min="3842" max="3842" width="15.42578125" style="544" customWidth="1"/>
    <col min="3843" max="3843" width="7.28515625" style="544" customWidth="1"/>
    <col min="3844" max="3844" width="11.42578125" style="544"/>
    <col min="3845" max="3845" width="5.7109375" style="544" customWidth="1"/>
    <col min="3846" max="3846" width="0" style="544" hidden="1" customWidth="1"/>
    <col min="3847" max="3847" width="9.5703125" style="544" customWidth="1"/>
    <col min="3848" max="3848" width="14" style="544" customWidth="1"/>
    <col min="3849" max="3849" width="16.28515625" style="544" customWidth="1"/>
    <col min="3850" max="3850" width="15.85546875" style="544" customWidth="1"/>
    <col min="3851" max="3851" width="11.7109375" style="544" customWidth="1"/>
    <col min="3852" max="3852" width="8.28515625" style="544" customWidth="1"/>
    <col min="3853" max="3853" width="16.5703125" style="544" customWidth="1"/>
    <col min="3854" max="4096" width="11.42578125" style="544"/>
    <col min="4097" max="4097" width="22.7109375" style="544" customWidth="1"/>
    <col min="4098" max="4098" width="15.42578125" style="544" customWidth="1"/>
    <col min="4099" max="4099" width="7.28515625" style="544" customWidth="1"/>
    <col min="4100" max="4100" width="11.42578125" style="544"/>
    <col min="4101" max="4101" width="5.7109375" style="544" customWidth="1"/>
    <col min="4102" max="4102" width="0" style="544" hidden="1" customWidth="1"/>
    <col min="4103" max="4103" width="9.5703125" style="544" customWidth="1"/>
    <col min="4104" max="4104" width="14" style="544" customWidth="1"/>
    <col min="4105" max="4105" width="16.28515625" style="544" customWidth="1"/>
    <col min="4106" max="4106" width="15.85546875" style="544" customWidth="1"/>
    <col min="4107" max="4107" width="11.7109375" style="544" customWidth="1"/>
    <col min="4108" max="4108" width="8.28515625" style="544" customWidth="1"/>
    <col min="4109" max="4109" width="16.5703125" style="544" customWidth="1"/>
    <col min="4110" max="4352" width="11.42578125" style="544"/>
    <col min="4353" max="4353" width="22.7109375" style="544" customWidth="1"/>
    <col min="4354" max="4354" width="15.42578125" style="544" customWidth="1"/>
    <col min="4355" max="4355" width="7.28515625" style="544" customWidth="1"/>
    <col min="4356" max="4356" width="11.42578125" style="544"/>
    <col min="4357" max="4357" width="5.7109375" style="544" customWidth="1"/>
    <col min="4358" max="4358" width="0" style="544" hidden="1" customWidth="1"/>
    <col min="4359" max="4359" width="9.5703125" style="544" customWidth="1"/>
    <col min="4360" max="4360" width="14" style="544" customWidth="1"/>
    <col min="4361" max="4361" width="16.28515625" style="544" customWidth="1"/>
    <col min="4362" max="4362" width="15.85546875" style="544" customWidth="1"/>
    <col min="4363" max="4363" width="11.7109375" style="544" customWidth="1"/>
    <col min="4364" max="4364" width="8.28515625" style="544" customWidth="1"/>
    <col min="4365" max="4365" width="16.5703125" style="544" customWidth="1"/>
    <col min="4366" max="4608" width="11.42578125" style="544"/>
    <col min="4609" max="4609" width="22.7109375" style="544" customWidth="1"/>
    <col min="4610" max="4610" width="15.42578125" style="544" customWidth="1"/>
    <col min="4611" max="4611" width="7.28515625" style="544" customWidth="1"/>
    <col min="4612" max="4612" width="11.42578125" style="544"/>
    <col min="4613" max="4613" width="5.7109375" style="544" customWidth="1"/>
    <col min="4614" max="4614" width="0" style="544" hidden="1" customWidth="1"/>
    <col min="4615" max="4615" width="9.5703125" style="544" customWidth="1"/>
    <col min="4616" max="4616" width="14" style="544" customWidth="1"/>
    <col min="4617" max="4617" width="16.28515625" style="544" customWidth="1"/>
    <col min="4618" max="4618" width="15.85546875" style="544" customWidth="1"/>
    <col min="4619" max="4619" width="11.7109375" style="544" customWidth="1"/>
    <col min="4620" max="4620" width="8.28515625" style="544" customWidth="1"/>
    <col min="4621" max="4621" width="16.5703125" style="544" customWidth="1"/>
    <col min="4622" max="4864" width="11.42578125" style="544"/>
    <col min="4865" max="4865" width="22.7109375" style="544" customWidth="1"/>
    <col min="4866" max="4866" width="15.42578125" style="544" customWidth="1"/>
    <col min="4867" max="4867" width="7.28515625" style="544" customWidth="1"/>
    <col min="4868" max="4868" width="11.42578125" style="544"/>
    <col min="4869" max="4869" width="5.7109375" style="544" customWidth="1"/>
    <col min="4870" max="4870" width="0" style="544" hidden="1" customWidth="1"/>
    <col min="4871" max="4871" width="9.5703125" style="544" customWidth="1"/>
    <col min="4872" max="4872" width="14" style="544" customWidth="1"/>
    <col min="4873" max="4873" width="16.28515625" style="544" customWidth="1"/>
    <col min="4874" max="4874" width="15.85546875" style="544" customWidth="1"/>
    <col min="4875" max="4875" width="11.7109375" style="544" customWidth="1"/>
    <col min="4876" max="4876" width="8.28515625" style="544" customWidth="1"/>
    <col min="4877" max="4877" width="16.5703125" style="544" customWidth="1"/>
    <col min="4878" max="5120" width="11.42578125" style="544"/>
    <col min="5121" max="5121" width="22.7109375" style="544" customWidth="1"/>
    <col min="5122" max="5122" width="15.42578125" style="544" customWidth="1"/>
    <col min="5123" max="5123" width="7.28515625" style="544" customWidth="1"/>
    <col min="5124" max="5124" width="11.42578125" style="544"/>
    <col min="5125" max="5125" width="5.7109375" style="544" customWidth="1"/>
    <col min="5126" max="5126" width="0" style="544" hidden="1" customWidth="1"/>
    <col min="5127" max="5127" width="9.5703125" style="544" customWidth="1"/>
    <col min="5128" max="5128" width="14" style="544" customWidth="1"/>
    <col min="5129" max="5129" width="16.28515625" style="544" customWidth="1"/>
    <col min="5130" max="5130" width="15.85546875" style="544" customWidth="1"/>
    <col min="5131" max="5131" width="11.7109375" style="544" customWidth="1"/>
    <col min="5132" max="5132" width="8.28515625" style="544" customWidth="1"/>
    <col min="5133" max="5133" width="16.5703125" style="544" customWidth="1"/>
    <col min="5134" max="5376" width="11.42578125" style="544"/>
    <col min="5377" max="5377" width="22.7109375" style="544" customWidth="1"/>
    <col min="5378" max="5378" width="15.42578125" style="544" customWidth="1"/>
    <col min="5379" max="5379" width="7.28515625" style="544" customWidth="1"/>
    <col min="5380" max="5380" width="11.42578125" style="544"/>
    <col min="5381" max="5381" width="5.7109375" style="544" customWidth="1"/>
    <col min="5382" max="5382" width="0" style="544" hidden="1" customWidth="1"/>
    <col min="5383" max="5383" width="9.5703125" style="544" customWidth="1"/>
    <col min="5384" max="5384" width="14" style="544" customWidth="1"/>
    <col min="5385" max="5385" width="16.28515625" style="544" customWidth="1"/>
    <col min="5386" max="5386" width="15.85546875" style="544" customWidth="1"/>
    <col min="5387" max="5387" width="11.7109375" style="544" customWidth="1"/>
    <col min="5388" max="5388" width="8.28515625" style="544" customWidth="1"/>
    <col min="5389" max="5389" width="16.5703125" style="544" customWidth="1"/>
    <col min="5390" max="5632" width="11.42578125" style="544"/>
    <col min="5633" max="5633" width="22.7109375" style="544" customWidth="1"/>
    <col min="5634" max="5634" width="15.42578125" style="544" customWidth="1"/>
    <col min="5635" max="5635" width="7.28515625" style="544" customWidth="1"/>
    <col min="5636" max="5636" width="11.42578125" style="544"/>
    <col min="5637" max="5637" width="5.7109375" style="544" customWidth="1"/>
    <col min="5638" max="5638" width="0" style="544" hidden="1" customWidth="1"/>
    <col min="5639" max="5639" width="9.5703125" style="544" customWidth="1"/>
    <col min="5640" max="5640" width="14" style="544" customWidth="1"/>
    <col min="5641" max="5641" width="16.28515625" style="544" customWidth="1"/>
    <col min="5642" max="5642" width="15.85546875" style="544" customWidth="1"/>
    <col min="5643" max="5643" width="11.7109375" style="544" customWidth="1"/>
    <col min="5644" max="5644" width="8.28515625" style="544" customWidth="1"/>
    <col min="5645" max="5645" width="16.5703125" style="544" customWidth="1"/>
    <col min="5646" max="5888" width="11.42578125" style="544"/>
    <col min="5889" max="5889" width="22.7109375" style="544" customWidth="1"/>
    <col min="5890" max="5890" width="15.42578125" style="544" customWidth="1"/>
    <col min="5891" max="5891" width="7.28515625" style="544" customWidth="1"/>
    <col min="5892" max="5892" width="11.42578125" style="544"/>
    <col min="5893" max="5893" width="5.7109375" style="544" customWidth="1"/>
    <col min="5894" max="5894" width="0" style="544" hidden="1" customWidth="1"/>
    <col min="5895" max="5895" width="9.5703125" style="544" customWidth="1"/>
    <col min="5896" max="5896" width="14" style="544" customWidth="1"/>
    <col min="5897" max="5897" width="16.28515625" style="544" customWidth="1"/>
    <col min="5898" max="5898" width="15.85546875" style="544" customWidth="1"/>
    <col min="5899" max="5899" width="11.7109375" style="544" customWidth="1"/>
    <col min="5900" max="5900" width="8.28515625" style="544" customWidth="1"/>
    <col min="5901" max="5901" width="16.5703125" style="544" customWidth="1"/>
    <col min="5902" max="6144" width="11.42578125" style="544"/>
    <col min="6145" max="6145" width="22.7109375" style="544" customWidth="1"/>
    <col min="6146" max="6146" width="15.42578125" style="544" customWidth="1"/>
    <col min="6147" max="6147" width="7.28515625" style="544" customWidth="1"/>
    <col min="6148" max="6148" width="11.42578125" style="544"/>
    <col min="6149" max="6149" width="5.7109375" style="544" customWidth="1"/>
    <col min="6150" max="6150" width="0" style="544" hidden="1" customWidth="1"/>
    <col min="6151" max="6151" width="9.5703125" style="544" customWidth="1"/>
    <col min="6152" max="6152" width="14" style="544" customWidth="1"/>
    <col min="6153" max="6153" width="16.28515625" style="544" customWidth="1"/>
    <col min="6154" max="6154" width="15.85546875" style="544" customWidth="1"/>
    <col min="6155" max="6155" width="11.7109375" style="544" customWidth="1"/>
    <col min="6156" max="6156" width="8.28515625" style="544" customWidth="1"/>
    <col min="6157" max="6157" width="16.5703125" style="544" customWidth="1"/>
    <col min="6158" max="6400" width="11.42578125" style="544"/>
    <col min="6401" max="6401" width="22.7109375" style="544" customWidth="1"/>
    <col min="6402" max="6402" width="15.42578125" style="544" customWidth="1"/>
    <col min="6403" max="6403" width="7.28515625" style="544" customWidth="1"/>
    <col min="6404" max="6404" width="11.42578125" style="544"/>
    <col min="6405" max="6405" width="5.7109375" style="544" customWidth="1"/>
    <col min="6406" max="6406" width="0" style="544" hidden="1" customWidth="1"/>
    <col min="6407" max="6407" width="9.5703125" style="544" customWidth="1"/>
    <col min="6408" max="6408" width="14" style="544" customWidth="1"/>
    <col min="6409" max="6409" width="16.28515625" style="544" customWidth="1"/>
    <col min="6410" max="6410" width="15.85546875" style="544" customWidth="1"/>
    <col min="6411" max="6411" width="11.7109375" style="544" customWidth="1"/>
    <col min="6412" max="6412" width="8.28515625" style="544" customWidth="1"/>
    <col min="6413" max="6413" width="16.5703125" style="544" customWidth="1"/>
    <col min="6414" max="6656" width="11.42578125" style="544"/>
    <col min="6657" max="6657" width="22.7109375" style="544" customWidth="1"/>
    <col min="6658" max="6658" width="15.42578125" style="544" customWidth="1"/>
    <col min="6659" max="6659" width="7.28515625" style="544" customWidth="1"/>
    <col min="6660" max="6660" width="11.42578125" style="544"/>
    <col min="6661" max="6661" width="5.7109375" style="544" customWidth="1"/>
    <col min="6662" max="6662" width="0" style="544" hidden="1" customWidth="1"/>
    <col min="6663" max="6663" width="9.5703125" style="544" customWidth="1"/>
    <col min="6664" max="6664" width="14" style="544" customWidth="1"/>
    <col min="6665" max="6665" width="16.28515625" style="544" customWidth="1"/>
    <col min="6666" max="6666" width="15.85546875" style="544" customWidth="1"/>
    <col min="6667" max="6667" width="11.7109375" style="544" customWidth="1"/>
    <col min="6668" max="6668" width="8.28515625" style="544" customWidth="1"/>
    <col min="6669" max="6669" width="16.5703125" style="544" customWidth="1"/>
    <col min="6670" max="6912" width="11.42578125" style="544"/>
    <col min="6913" max="6913" width="22.7109375" style="544" customWidth="1"/>
    <col min="6914" max="6914" width="15.42578125" style="544" customWidth="1"/>
    <col min="6915" max="6915" width="7.28515625" style="544" customWidth="1"/>
    <col min="6916" max="6916" width="11.42578125" style="544"/>
    <col min="6917" max="6917" width="5.7109375" style="544" customWidth="1"/>
    <col min="6918" max="6918" width="0" style="544" hidden="1" customWidth="1"/>
    <col min="6919" max="6919" width="9.5703125" style="544" customWidth="1"/>
    <col min="6920" max="6920" width="14" style="544" customWidth="1"/>
    <col min="6921" max="6921" width="16.28515625" style="544" customWidth="1"/>
    <col min="6922" max="6922" width="15.85546875" style="544" customWidth="1"/>
    <col min="6923" max="6923" width="11.7109375" style="544" customWidth="1"/>
    <col min="6924" max="6924" width="8.28515625" style="544" customWidth="1"/>
    <col min="6925" max="6925" width="16.5703125" style="544" customWidth="1"/>
    <col min="6926" max="7168" width="11.42578125" style="544"/>
    <col min="7169" max="7169" width="22.7109375" style="544" customWidth="1"/>
    <col min="7170" max="7170" width="15.42578125" style="544" customWidth="1"/>
    <col min="7171" max="7171" width="7.28515625" style="544" customWidth="1"/>
    <col min="7172" max="7172" width="11.42578125" style="544"/>
    <col min="7173" max="7173" width="5.7109375" style="544" customWidth="1"/>
    <col min="7174" max="7174" width="0" style="544" hidden="1" customWidth="1"/>
    <col min="7175" max="7175" width="9.5703125" style="544" customWidth="1"/>
    <col min="7176" max="7176" width="14" style="544" customWidth="1"/>
    <col min="7177" max="7177" width="16.28515625" style="544" customWidth="1"/>
    <col min="7178" max="7178" width="15.85546875" style="544" customWidth="1"/>
    <col min="7179" max="7179" width="11.7109375" style="544" customWidth="1"/>
    <col min="7180" max="7180" width="8.28515625" style="544" customWidth="1"/>
    <col min="7181" max="7181" width="16.5703125" style="544" customWidth="1"/>
    <col min="7182" max="7424" width="11.42578125" style="544"/>
    <col min="7425" max="7425" width="22.7109375" style="544" customWidth="1"/>
    <col min="7426" max="7426" width="15.42578125" style="544" customWidth="1"/>
    <col min="7427" max="7427" width="7.28515625" style="544" customWidth="1"/>
    <col min="7428" max="7428" width="11.42578125" style="544"/>
    <col min="7429" max="7429" width="5.7109375" style="544" customWidth="1"/>
    <col min="7430" max="7430" width="0" style="544" hidden="1" customWidth="1"/>
    <col min="7431" max="7431" width="9.5703125" style="544" customWidth="1"/>
    <col min="7432" max="7432" width="14" style="544" customWidth="1"/>
    <col min="7433" max="7433" width="16.28515625" style="544" customWidth="1"/>
    <col min="7434" max="7434" width="15.85546875" style="544" customWidth="1"/>
    <col min="7435" max="7435" width="11.7109375" style="544" customWidth="1"/>
    <col min="7436" max="7436" width="8.28515625" style="544" customWidth="1"/>
    <col min="7437" max="7437" width="16.5703125" style="544" customWidth="1"/>
    <col min="7438" max="7680" width="11.42578125" style="544"/>
    <col min="7681" max="7681" width="22.7109375" style="544" customWidth="1"/>
    <col min="7682" max="7682" width="15.42578125" style="544" customWidth="1"/>
    <col min="7683" max="7683" width="7.28515625" style="544" customWidth="1"/>
    <col min="7684" max="7684" width="11.42578125" style="544"/>
    <col min="7685" max="7685" width="5.7109375" style="544" customWidth="1"/>
    <col min="7686" max="7686" width="0" style="544" hidden="1" customWidth="1"/>
    <col min="7687" max="7687" width="9.5703125" style="544" customWidth="1"/>
    <col min="7688" max="7688" width="14" style="544" customWidth="1"/>
    <col min="7689" max="7689" width="16.28515625" style="544" customWidth="1"/>
    <col min="7690" max="7690" width="15.85546875" style="544" customWidth="1"/>
    <col min="7691" max="7691" width="11.7109375" style="544" customWidth="1"/>
    <col min="7692" max="7692" width="8.28515625" style="544" customWidth="1"/>
    <col min="7693" max="7693" width="16.5703125" style="544" customWidth="1"/>
    <col min="7694" max="7936" width="11.42578125" style="544"/>
    <col min="7937" max="7937" width="22.7109375" style="544" customWidth="1"/>
    <col min="7938" max="7938" width="15.42578125" style="544" customWidth="1"/>
    <col min="7939" max="7939" width="7.28515625" style="544" customWidth="1"/>
    <col min="7940" max="7940" width="11.42578125" style="544"/>
    <col min="7941" max="7941" width="5.7109375" style="544" customWidth="1"/>
    <col min="7942" max="7942" width="0" style="544" hidden="1" customWidth="1"/>
    <col min="7943" max="7943" width="9.5703125" style="544" customWidth="1"/>
    <col min="7944" max="7944" width="14" style="544" customWidth="1"/>
    <col min="7945" max="7945" width="16.28515625" style="544" customWidth="1"/>
    <col min="7946" max="7946" width="15.85546875" style="544" customWidth="1"/>
    <col min="7947" max="7947" width="11.7109375" style="544" customWidth="1"/>
    <col min="7948" max="7948" width="8.28515625" style="544" customWidth="1"/>
    <col min="7949" max="7949" width="16.5703125" style="544" customWidth="1"/>
    <col min="7950" max="8192" width="11.42578125" style="544"/>
    <col min="8193" max="8193" width="22.7109375" style="544" customWidth="1"/>
    <col min="8194" max="8194" width="15.42578125" style="544" customWidth="1"/>
    <col min="8195" max="8195" width="7.28515625" style="544" customWidth="1"/>
    <col min="8196" max="8196" width="11.42578125" style="544"/>
    <col min="8197" max="8197" width="5.7109375" style="544" customWidth="1"/>
    <col min="8198" max="8198" width="0" style="544" hidden="1" customWidth="1"/>
    <col min="8199" max="8199" width="9.5703125" style="544" customWidth="1"/>
    <col min="8200" max="8200" width="14" style="544" customWidth="1"/>
    <col min="8201" max="8201" width="16.28515625" style="544" customWidth="1"/>
    <col min="8202" max="8202" width="15.85546875" style="544" customWidth="1"/>
    <col min="8203" max="8203" width="11.7109375" style="544" customWidth="1"/>
    <col min="8204" max="8204" width="8.28515625" style="544" customWidth="1"/>
    <col min="8205" max="8205" width="16.5703125" style="544" customWidth="1"/>
    <col min="8206" max="8448" width="11.42578125" style="544"/>
    <col min="8449" max="8449" width="22.7109375" style="544" customWidth="1"/>
    <col min="8450" max="8450" width="15.42578125" style="544" customWidth="1"/>
    <col min="8451" max="8451" width="7.28515625" style="544" customWidth="1"/>
    <col min="8452" max="8452" width="11.42578125" style="544"/>
    <col min="8453" max="8453" width="5.7109375" style="544" customWidth="1"/>
    <col min="8454" max="8454" width="0" style="544" hidden="1" customWidth="1"/>
    <col min="8455" max="8455" width="9.5703125" style="544" customWidth="1"/>
    <col min="8456" max="8456" width="14" style="544" customWidth="1"/>
    <col min="8457" max="8457" width="16.28515625" style="544" customWidth="1"/>
    <col min="8458" max="8458" width="15.85546875" style="544" customWidth="1"/>
    <col min="8459" max="8459" width="11.7109375" style="544" customWidth="1"/>
    <col min="8460" max="8460" width="8.28515625" style="544" customWidth="1"/>
    <col min="8461" max="8461" width="16.5703125" style="544" customWidth="1"/>
    <col min="8462" max="8704" width="11.42578125" style="544"/>
    <col min="8705" max="8705" width="22.7109375" style="544" customWidth="1"/>
    <col min="8706" max="8706" width="15.42578125" style="544" customWidth="1"/>
    <col min="8707" max="8707" width="7.28515625" style="544" customWidth="1"/>
    <col min="8708" max="8708" width="11.42578125" style="544"/>
    <col min="8709" max="8709" width="5.7109375" style="544" customWidth="1"/>
    <col min="8710" max="8710" width="0" style="544" hidden="1" customWidth="1"/>
    <col min="8711" max="8711" width="9.5703125" style="544" customWidth="1"/>
    <col min="8712" max="8712" width="14" style="544" customWidth="1"/>
    <col min="8713" max="8713" width="16.28515625" style="544" customWidth="1"/>
    <col min="8714" max="8714" width="15.85546875" style="544" customWidth="1"/>
    <col min="8715" max="8715" width="11.7109375" style="544" customWidth="1"/>
    <col min="8716" max="8716" width="8.28515625" style="544" customWidth="1"/>
    <col min="8717" max="8717" width="16.5703125" style="544" customWidth="1"/>
    <col min="8718" max="8960" width="11.42578125" style="544"/>
    <col min="8961" max="8961" width="22.7109375" style="544" customWidth="1"/>
    <col min="8962" max="8962" width="15.42578125" style="544" customWidth="1"/>
    <col min="8963" max="8963" width="7.28515625" style="544" customWidth="1"/>
    <col min="8964" max="8964" width="11.42578125" style="544"/>
    <col min="8965" max="8965" width="5.7109375" style="544" customWidth="1"/>
    <col min="8966" max="8966" width="0" style="544" hidden="1" customWidth="1"/>
    <col min="8967" max="8967" width="9.5703125" style="544" customWidth="1"/>
    <col min="8968" max="8968" width="14" style="544" customWidth="1"/>
    <col min="8969" max="8969" width="16.28515625" style="544" customWidth="1"/>
    <col min="8970" max="8970" width="15.85546875" style="544" customWidth="1"/>
    <col min="8971" max="8971" width="11.7109375" style="544" customWidth="1"/>
    <col min="8972" max="8972" width="8.28515625" style="544" customWidth="1"/>
    <col min="8973" max="8973" width="16.5703125" style="544" customWidth="1"/>
    <col min="8974" max="9216" width="11.42578125" style="544"/>
    <col min="9217" max="9217" width="22.7109375" style="544" customWidth="1"/>
    <col min="9218" max="9218" width="15.42578125" style="544" customWidth="1"/>
    <col min="9219" max="9219" width="7.28515625" style="544" customWidth="1"/>
    <col min="9220" max="9220" width="11.42578125" style="544"/>
    <col min="9221" max="9221" width="5.7109375" style="544" customWidth="1"/>
    <col min="9222" max="9222" width="0" style="544" hidden="1" customWidth="1"/>
    <col min="9223" max="9223" width="9.5703125" style="544" customWidth="1"/>
    <col min="9224" max="9224" width="14" style="544" customWidth="1"/>
    <col min="9225" max="9225" width="16.28515625" style="544" customWidth="1"/>
    <col min="9226" max="9226" width="15.85546875" style="544" customWidth="1"/>
    <col min="9227" max="9227" width="11.7109375" style="544" customWidth="1"/>
    <col min="9228" max="9228" width="8.28515625" style="544" customWidth="1"/>
    <col min="9229" max="9229" width="16.5703125" style="544" customWidth="1"/>
    <col min="9230" max="9472" width="11.42578125" style="544"/>
    <col min="9473" max="9473" width="22.7109375" style="544" customWidth="1"/>
    <col min="9474" max="9474" width="15.42578125" style="544" customWidth="1"/>
    <col min="9475" max="9475" width="7.28515625" style="544" customWidth="1"/>
    <col min="9476" max="9476" width="11.42578125" style="544"/>
    <col min="9477" max="9477" width="5.7109375" style="544" customWidth="1"/>
    <col min="9478" max="9478" width="0" style="544" hidden="1" customWidth="1"/>
    <col min="9479" max="9479" width="9.5703125" style="544" customWidth="1"/>
    <col min="9480" max="9480" width="14" style="544" customWidth="1"/>
    <col min="9481" max="9481" width="16.28515625" style="544" customWidth="1"/>
    <col min="9482" max="9482" width="15.85546875" style="544" customWidth="1"/>
    <col min="9483" max="9483" width="11.7109375" style="544" customWidth="1"/>
    <col min="9484" max="9484" width="8.28515625" style="544" customWidth="1"/>
    <col min="9485" max="9485" width="16.5703125" style="544" customWidth="1"/>
    <col min="9486" max="9728" width="11.42578125" style="544"/>
    <col min="9729" max="9729" width="22.7109375" style="544" customWidth="1"/>
    <col min="9730" max="9730" width="15.42578125" style="544" customWidth="1"/>
    <col min="9731" max="9731" width="7.28515625" style="544" customWidth="1"/>
    <col min="9732" max="9732" width="11.42578125" style="544"/>
    <col min="9733" max="9733" width="5.7109375" style="544" customWidth="1"/>
    <col min="9734" max="9734" width="0" style="544" hidden="1" customWidth="1"/>
    <col min="9735" max="9735" width="9.5703125" style="544" customWidth="1"/>
    <col min="9736" max="9736" width="14" style="544" customWidth="1"/>
    <col min="9737" max="9737" width="16.28515625" style="544" customWidth="1"/>
    <col min="9738" max="9738" width="15.85546875" style="544" customWidth="1"/>
    <col min="9739" max="9739" width="11.7109375" style="544" customWidth="1"/>
    <col min="9740" max="9740" width="8.28515625" style="544" customWidth="1"/>
    <col min="9741" max="9741" width="16.5703125" style="544" customWidth="1"/>
    <col min="9742" max="9984" width="11.42578125" style="544"/>
    <col min="9985" max="9985" width="22.7109375" style="544" customWidth="1"/>
    <col min="9986" max="9986" width="15.42578125" style="544" customWidth="1"/>
    <col min="9987" max="9987" width="7.28515625" style="544" customWidth="1"/>
    <col min="9988" max="9988" width="11.42578125" style="544"/>
    <col min="9989" max="9989" width="5.7109375" style="544" customWidth="1"/>
    <col min="9990" max="9990" width="0" style="544" hidden="1" customWidth="1"/>
    <col min="9991" max="9991" width="9.5703125" style="544" customWidth="1"/>
    <col min="9992" max="9992" width="14" style="544" customWidth="1"/>
    <col min="9993" max="9993" width="16.28515625" style="544" customWidth="1"/>
    <col min="9994" max="9994" width="15.85546875" style="544" customWidth="1"/>
    <col min="9995" max="9995" width="11.7109375" style="544" customWidth="1"/>
    <col min="9996" max="9996" width="8.28515625" style="544" customWidth="1"/>
    <col min="9997" max="9997" width="16.5703125" style="544" customWidth="1"/>
    <col min="9998" max="10240" width="11.42578125" style="544"/>
    <col min="10241" max="10241" width="22.7109375" style="544" customWidth="1"/>
    <col min="10242" max="10242" width="15.42578125" style="544" customWidth="1"/>
    <col min="10243" max="10243" width="7.28515625" style="544" customWidth="1"/>
    <col min="10244" max="10244" width="11.42578125" style="544"/>
    <col min="10245" max="10245" width="5.7109375" style="544" customWidth="1"/>
    <col min="10246" max="10246" width="0" style="544" hidden="1" customWidth="1"/>
    <col min="10247" max="10247" width="9.5703125" style="544" customWidth="1"/>
    <col min="10248" max="10248" width="14" style="544" customWidth="1"/>
    <col min="10249" max="10249" width="16.28515625" style="544" customWidth="1"/>
    <col min="10250" max="10250" width="15.85546875" style="544" customWidth="1"/>
    <col min="10251" max="10251" width="11.7109375" style="544" customWidth="1"/>
    <col min="10252" max="10252" width="8.28515625" style="544" customWidth="1"/>
    <col min="10253" max="10253" width="16.5703125" style="544" customWidth="1"/>
    <col min="10254" max="10496" width="11.42578125" style="544"/>
    <col min="10497" max="10497" width="22.7109375" style="544" customWidth="1"/>
    <col min="10498" max="10498" width="15.42578125" style="544" customWidth="1"/>
    <col min="10499" max="10499" width="7.28515625" style="544" customWidth="1"/>
    <col min="10500" max="10500" width="11.42578125" style="544"/>
    <col min="10501" max="10501" width="5.7109375" style="544" customWidth="1"/>
    <col min="10502" max="10502" width="0" style="544" hidden="1" customWidth="1"/>
    <col min="10503" max="10503" width="9.5703125" style="544" customWidth="1"/>
    <col min="10504" max="10504" width="14" style="544" customWidth="1"/>
    <col min="10505" max="10505" width="16.28515625" style="544" customWidth="1"/>
    <col min="10506" max="10506" width="15.85546875" style="544" customWidth="1"/>
    <col min="10507" max="10507" width="11.7109375" style="544" customWidth="1"/>
    <col min="10508" max="10508" width="8.28515625" style="544" customWidth="1"/>
    <col min="10509" max="10509" width="16.5703125" style="544" customWidth="1"/>
    <col min="10510" max="10752" width="11.42578125" style="544"/>
    <col min="10753" max="10753" width="22.7109375" style="544" customWidth="1"/>
    <col min="10754" max="10754" width="15.42578125" style="544" customWidth="1"/>
    <col min="10755" max="10755" width="7.28515625" style="544" customWidth="1"/>
    <col min="10756" max="10756" width="11.42578125" style="544"/>
    <col min="10757" max="10757" width="5.7109375" style="544" customWidth="1"/>
    <col min="10758" max="10758" width="0" style="544" hidden="1" customWidth="1"/>
    <col min="10759" max="10759" width="9.5703125" style="544" customWidth="1"/>
    <col min="10760" max="10760" width="14" style="544" customWidth="1"/>
    <col min="10761" max="10761" width="16.28515625" style="544" customWidth="1"/>
    <col min="10762" max="10762" width="15.85546875" style="544" customWidth="1"/>
    <col min="10763" max="10763" width="11.7109375" style="544" customWidth="1"/>
    <col min="10764" max="10764" width="8.28515625" style="544" customWidth="1"/>
    <col min="10765" max="10765" width="16.5703125" style="544" customWidth="1"/>
    <col min="10766" max="11008" width="11.42578125" style="544"/>
    <col min="11009" max="11009" width="22.7109375" style="544" customWidth="1"/>
    <col min="11010" max="11010" width="15.42578125" style="544" customWidth="1"/>
    <col min="11011" max="11011" width="7.28515625" style="544" customWidth="1"/>
    <col min="11012" max="11012" width="11.42578125" style="544"/>
    <col min="11013" max="11013" width="5.7109375" style="544" customWidth="1"/>
    <col min="11014" max="11014" width="0" style="544" hidden="1" customWidth="1"/>
    <col min="11015" max="11015" width="9.5703125" style="544" customWidth="1"/>
    <col min="11016" max="11016" width="14" style="544" customWidth="1"/>
    <col min="11017" max="11017" width="16.28515625" style="544" customWidth="1"/>
    <col min="11018" max="11018" width="15.85546875" style="544" customWidth="1"/>
    <col min="11019" max="11019" width="11.7109375" style="544" customWidth="1"/>
    <col min="11020" max="11020" width="8.28515625" style="544" customWidth="1"/>
    <col min="11021" max="11021" width="16.5703125" style="544" customWidth="1"/>
    <col min="11022" max="11264" width="11.42578125" style="544"/>
    <col min="11265" max="11265" width="22.7109375" style="544" customWidth="1"/>
    <col min="11266" max="11266" width="15.42578125" style="544" customWidth="1"/>
    <col min="11267" max="11267" width="7.28515625" style="544" customWidth="1"/>
    <col min="11268" max="11268" width="11.42578125" style="544"/>
    <col min="11269" max="11269" width="5.7109375" style="544" customWidth="1"/>
    <col min="11270" max="11270" width="0" style="544" hidden="1" customWidth="1"/>
    <col min="11271" max="11271" width="9.5703125" style="544" customWidth="1"/>
    <col min="11272" max="11272" width="14" style="544" customWidth="1"/>
    <col min="11273" max="11273" width="16.28515625" style="544" customWidth="1"/>
    <col min="11274" max="11274" width="15.85546875" style="544" customWidth="1"/>
    <col min="11275" max="11275" width="11.7109375" style="544" customWidth="1"/>
    <col min="11276" max="11276" width="8.28515625" style="544" customWidth="1"/>
    <col min="11277" max="11277" width="16.5703125" style="544" customWidth="1"/>
    <col min="11278" max="11520" width="11.42578125" style="544"/>
    <col min="11521" max="11521" width="22.7109375" style="544" customWidth="1"/>
    <col min="11522" max="11522" width="15.42578125" style="544" customWidth="1"/>
    <col min="11523" max="11523" width="7.28515625" style="544" customWidth="1"/>
    <col min="11524" max="11524" width="11.42578125" style="544"/>
    <col min="11525" max="11525" width="5.7109375" style="544" customWidth="1"/>
    <col min="11526" max="11526" width="0" style="544" hidden="1" customWidth="1"/>
    <col min="11527" max="11527" width="9.5703125" style="544" customWidth="1"/>
    <col min="11528" max="11528" width="14" style="544" customWidth="1"/>
    <col min="11529" max="11529" width="16.28515625" style="544" customWidth="1"/>
    <col min="11530" max="11530" width="15.85546875" style="544" customWidth="1"/>
    <col min="11531" max="11531" width="11.7109375" style="544" customWidth="1"/>
    <col min="11532" max="11532" width="8.28515625" style="544" customWidth="1"/>
    <col min="11533" max="11533" width="16.5703125" style="544" customWidth="1"/>
    <col min="11534" max="11776" width="11.42578125" style="544"/>
    <col min="11777" max="11777" width="22.7109375" style="544" customWidth="1"/>
    <col min="11778" max="11778" width="15.42578125" style="544" customWidth="1"/>
    <col min="11779" max="11779" width="7.28515625" style="544" customWidth="1"/>
    <col min="11780" max="11780" width="11.42578125" style="544"/>
    <col min="11781" max="11781" width="5.7109375" style="544" customWidth="1"/>
    <col min="11782" max="11782" width="0" style="544" hidden="1" customWidth="1"/>
    <col min="11783" max="11783" width="9.5703125" style="544" customWidth="1"/>
    <col min="11784" max="11784" width="14" style="544" customWidth="1"/>
    <col min="11785" max="11785" width="16.28515625" style="544" customWidth="1"/>
    <col min="11786" max="11786" width="15.85546875" style="544" customWidth="1"/>
    <col min="11787" max="11787" width="11.7109375" style="544" customWidth="1"/>
    <col min="11788" max="11788" width="8.28515625" style="544" customWidth="1"/>
    <col min="11789" max="11789" width="16.5703125" style="544" customWidth="1"/>
    <col min="11790" max="12032" width="11.42578125" style="544"/>
    <col min="12033" max="12033" width="22.7109375" style="544" customWidth="1"/>
    <col min="12034" max="12034" width="15.42578125" style="544" customWidth="1"/>
    <col min="12035" max="12035" width="7.28515625" style="544" customWidth="1"/>
    <col min="12036" max="12036" width="11.42578125" style="544"/>
    <col min="12037" max="12037" width="5.7109375" style="544" customWidth="1"/>
    <col min="12038" max="12038" width="0" style="544" hidden="1" customWidth="1"/>
    <col min="12039" max="12039" width="9.5703125" style="544" customWidth="1"/>
    <col min="12040" max="12040" width="14" style="544" customWidth="1"/>
    <col min="12041" max="12041" width="16.28515625" style="544" customWidth="1"/>
    <col min="12042" max="12042" width="15.85546875" style="544" customWidth="1"/>
    <col min="12043" max="12043" width="11.7109375" style="544" customWidth="1"/>
    <col min="12044" max="12044" width="8.28515625" style="544" customWidth="1"/>
    <col min="12045" max="12045" width="16.5703125" style="544" customWidth="1"/>
    <col min="12046" max="12288" width="11.42578125" style="544"/>
    <col min="12289" max="12289" width="22.7109375" style="544" customWidth="1"/>
    <col min="12290" max="12290" width="15.42578125" style="544" customWidth="1"/>
    <col min="12291" max="12291" width="7.28515625" style="544" customWidth="1"/>
    <col min="12292" max="12292" width="11.42578125" style="544"/>
    <col min="12293" max="12293" width="5.7109375" style="544" customWidth="1"/>
    <col min="12294" max="12294" width="0" style="544" hidden="1" customWidth="1"/>
    <col min="12295" max="12295" width="9.5703125" style="544" customWidth="1"/>
    <col min="12296" max="12296" width="14" style="544" customWidth="1"/>
    <col min="12297" max="12297" width="16.28515625" style="544" customWidth="1"/>
    <col min="12298" max="12298" width="15.85546875" style="544" customWidth="1"/>
    <col min="12299" max="12299" width="11.7109375" style="544" customWidth="1"/>
    <col min="12300" max="12300" width="8.28515625" style="544" customWidth="1"/>
    <col min="12301" max="12301" width="16.5703125" style="544" customWidth="1"/>
    <col min="12302" max="12544" width="11.42578125" style="544"/>
    <col min="12545" max="12545" width="22.7109375" style="544" customWidth="1"/>
    <col min="12546" max="12546" width="15.42578125" style="544" customWidth="1"/>
    <col min="12547" max="12547" width="7.28515625" style="544" customWidth="1"/>
    <col min="12548" max="12548" width="11.42578125" style="544"/>
    <col min="12549" max="12549" width="5.7109375" style="544" customWidth="1"/>
    <col min="12550" max="12550" width="0" style="544" hidden="1" customWidth="1"/>
    <col min="12551" max="12551" width="9.5703125" style="544" customWidth="1"/>
    <col min="12552" max="12552" width="14" style="544" customWidth="1"/>
    <col min="12553" max="12553" width="16.28515625" style="544" customWidth="1"/>
    <col min="12554" max="12554" width="15.85546875" style="544" customWidth="1"/>
    <col min="12555" max="12555" width="11.7109375" style="544" customWidth="1"/>
    <col min="12556" max="12556" width="8.28515625" style="544" customWidth="1"/>
    <col min="12557" max="12557" width="16.5703125" style="544" customWidth="1"/>
    <col min="12558" max="12800" width="11.42578125" style="544"/>
    <col min="12801" max="12801" width="22.7109375" style="544" customWidth="1"/>
    <col min="12802" max="12802" width="15.42578125" style="544" customWidth="1"/>
    <col min="12803" max="12803" width="7.28515625" style="544" customWidth="1"/>
    <col min="12804" max="12804" width="11.42578125" style="544"/>
    <col min="12805" max="12805" width="5.7109375" style="544" customWidth="1"/>
    <col min="12806" max="12806" width="0" style="544" hidden="1" customWidth="1"/>
    <col min="12807" max="12807" width="9.5703125" style="544" customWidth="1"/>
    <col min="12808" max="12808" width="14" style="544" customWidth="1"/>
    <col min="12809" max="12809" width="16.28515625" style="544" customWidth="1"/>
    <col min="12810" max="12810" width="15.85546875" style="544" customWidth="1"/>
    <col min="12811" max="12811" width="11.7109375" style="544" customWidth="1"/>
    <col min="12812" max="12812" width="8.28515625" style="544" customWidth="1"/>
    <col min="12813" max="12813" width="16.5703125" style="544" customWidth="1"/>
    <col min="12814" max="13056" width="11.42578125" style="544"/>
    <col min="13057" max="13057" width="22.7109375" style="544" customWidth="1"/>
    <col min="13058" max="13058" width="15.42578125" style="544" customWidth="1"/>
    <col min="13059" max="13059" width="7.28515625" style="544" customWidth="1"/>
    <col min="13060" max="13060" width="11.42578125" style="544"/>
    <col min="13061" max="13061" width="5.7109375" style="544" customWidth="1"/>
    <col min="13062" max="13062" width="0" style="544" hidden="1" customWidth="1"/>
    <col min="13063" max="13063" width="9.5703125" style="544" customWidth="1"/>
    <col min="13064" max="13064" width="14" style="544" customWidth="1"/>
    <col min="13065" max="13065" width="16.28515625" style="544" customWidth="1"/>
    <col min="13066" max="13066" width="15.85546875" style="544" customWidth="1"/>
    <col min="13067" max="13067" width="11.7109375" style="544" customWidth="1"/>
    <col min="13068" max="13068" width="8.28515625" style="544" customWidth="1"/>
    <col min="13069" max="13069" width="16.5703125" style="544" customWidth="1"/>
    <col min="13070" max="13312" width="11.42578125" style="544"/>
    <col min="13313" max="13313" width="22.7109375" style="544" customWidth="1"/>
    <col min="13314" max="13314" width="15.42578125" style="544" customWidth="1"/>
    <col min="13315" max="13315" width="7.28515625" style="544" customWidth="1"/>
    <col min="13316" max="13316" width="11.42578125" style="544"/>
    <col min="13317" max="13317" width="5.7109375" style="544" customWidth="1"/>
    <col min="13318" max="13318" width="0" style="544" hidden="1" customWidth="1"/>
    <col min="13319" max="13319" width="9.5703125" style="544" customWidth="1"/>
    <col min="13320" max="13320" width="14" style="544" customWidth="1"/>
    <col min="13321" max="13321" width="16.28515625" style="544" customWidth="1"/>
    <col min="13322" max="13322" width="15.85546875" style="544" customWidth="1"/>
    <col min="13323" max="13323" width="11.7109375" style="544" customWidth="1"/>
    <col min="13324" max="13324" width="8.28515625" style="544" customWidth="1"/>
    <col min="13325" max="13325" width="16.5703125" style="544" customWidth="1"/>
    <col min="13326" max="13568" width="11.42578125" style="544"/>
    <col min="13569" max="13569" width="22.7109375" style="544" customWidth="1"/>
    <col min="13570" max="13570" width="15.42578125" style="544" customWidth="1"/>
    <col min="13571" max="13571" width="7.28515625" style="544" customWidth="1"/>
    <col min="13572" max="13572" width="11.42578125" style="544"/>
    <col min="13573" max="13573" width="5.7109375" style="544" customWidth="1"/>
    <col min="13574" max="13574" width="0" style="544" hidden="1" customWidth="1"/>
    <col min="13575" max="13575" width="9.5703125" style="544" customWidth="1"/>
    <col min="13576" max="13576" width="14" style="544" customWidth="1"/>
    <col min="13577" max="13577" width="16.28515625" style="544" customWidth="1"/>
    <col min="13578" max="13578" width="15.85546875" style="544" customWidth="1"/>
    <col min="13579" max="13579" width="11.7109375" style="544" customWidth="1"/>
    <col min="13580" max="13580" width="8.28515625" style="544" customWidth="1"/>
    <col min="13581" max="13581" width="16.5703125" style="544" customWidth="1"/>
    <col min="13582" max="13824" width="11.42578125" style="544"/>
    <col min="13825" max="13825" width="22.7109375" style="544" customWidth="1"/>
    <col min="13826" max="13826" width="15.42578125" style="544" customWidth="1"/>
    <col min="13827" max="13827" width="7.28515625" style="544" customWidth="1"/>
    <col min="13828" max="13828" width="11.42578125" style="544"/>
    <col min="13829" max="13829" width="5.7109375" style="544" customWidth="1"/>
    <col min="13830" max="13830" width="0" style="544" hidden="1" customWidth="1"/>
    <col min="13831" max="13831" width="9.5703125" style="544" customWidth="1"/>
    <col min="13832" max="13832" width="14" style="544" customWidth="1"/>
    <col min="13833" max="13833" width="16.28515625" style="544" customWidth="1"/>
    <col min="13834" max="13834" width="15.85546875" style="544" customWidth="1"/>
    <col min="13835" max="13835" width="11.7109375" style="544" customWidth="1"/>
    <col min="13836" max="13836" width="8.28515625" style="544" customWidth="1"/>
    <col min="13837" max="13837" width="16.5703125" style="544" customWidth="1"/>
    <col min="13838" max="14080" width="11.42578125" style="544"/>
    <col min="14081" max="14081" width="22.7109375" style="544" customWidth="1"/>
    <col min="14082" max="14082" width="15.42578125" style="544" customWidth="1"/>
    <col min="14083" max="14083" width="7.28515625" style="544" customWidth="1"/>
    <col min="14084" max="14084" width="11.42578125" style="544"/>
    <col min="14085" max="14085" width="5.7109375" style="544" customWidth="1"/>
    <col min="14086" max="14086" width="0" style="544" hidden="1" customWidth="1"/>
    <col min="14087" max="14087" width="9.5703125" style="544" customWidth="1"/>
    <col min="14088" max="14088" width="14" style="544" customWidth="1"/>
    <col min="14089" max="14089" width="16.28515625" style="544" customWidth="1"/>
    <col min="14090" max="14090" width="15.85546875" style="544" customWidth="1"/>
    <col min="14091" max="14091" width="11.7109375" style="544" customWidth="1"/>
    <col min="14092" max="14092" width="8.28515625" style="544" customWidth="1"/>
    <col min="14093" max="14093" width="16.5703125" style="544" customWidth="1"/>
    <col min="14094" max="14336" width="11.42578125" style="544"/>
    <col min="14337" max="14337" width="22.7109375" style="544" customWidth="1"/>
    <col min="14338" max="14338" width="15.42578125" style="544" customWidth="1"/>
    <col min="14339" max="14339" width="7.28515625" style="544" customWidth="1"/>
    <col min="14340" max="14340" width="11.42578125" style="544"/>
    <col min="14341" max="14341" width="5.7109375" style="544" customWidth="1"/>
    <col min="14342" max="14342" width="0" style="544" hidden="1" customWidth="1"/>
    <col min="14343" max="14343" width="9.5703125" style="544" customWidth="1"/>
    <col min="14344" max="14344" width="14" style="544" customWidth="1"/>
    <col min="14345" max="14345" width="16.28515625" style="544" customWidth="1"/>
    <col min="14346" max="14346" width="15.85546875" style="544" customWidth="1"/>
    <col min="14347" max="14347" width="11.7109375" style="544" customWidth="1"/>
    <col min="14348" max="14348" width="8.28515625" style="544" customWidth="1"/>
    <col min="14349" max="14349" width="16.5703125" style="544" customWidth="1"/>
    <col min="14350" max="14592" width="11.42578125" style="544"/>
    <col min="14593" max="14593" width="22.7109375" style="544" customWidth="1"/>
    <col min="14594" max="14594" width="15.42578125" style="544" customWidth="1"/>
    <col min="14595" max="14595" width="7.28515625" style="544" customWidth="1"/>
    <col min="14596" max="14596" width="11.42578125" style="544"/>
    <col min="14597" max="14597" width="5.7109375" style="544" customWidth="1"/>
    <col min="14598" max="14598" width="0" style="544" hidden="1" customWidth="1"/>
    <col min="14599" max="14599" width="9.5703125" style="544" customWidth="1"/>
    <col min="14600" max="14600" width="14" style="544" customWidth="1"/>
    <col min="14601" max="14601" width="16.28515625" style="544" customWidth="1"/>
    <col min="14602" max="14602" width="15.85546875" style="544" customWidth="1"/>
    <col min="14603" max="14603" width="11.7109375" style="544" customWidth="1"/>
    <col min="14604" max="14604" width="8.28515625" style="544" customWidth="1"/>
    <col min="14605" max="14605" width="16.5703125" style="544" customWidth="1"/>
    <col min="14606" max="14848" width="11.42578125" style="544"/>
    <col min="14849" max="14849" width="22.7109375" style="544" customWidth="1"/>
    <col min="14850" max="14850" width="15.42578125" style="544" customWidth="1"/>
    <col min="14851" max="14851" width="7.28515625" style="544" customWidth="1"/>
    <col min="14852" max="14852" width="11.42578125" style="544"/>
    <col min="14853" max="14853" width="5.7109375" style="544" customWidth="1"/>
    <col min="14854" max="14854" width="0" style="544" hidden="1" customWidth="1"/>
    <col min="14855" max="14855" width="9.5703125" style="544" customWidth="1"/>
    <col min="14856" max="14856" width="14" style="544" customWidth="1"/>
    <col min="14857" max="14857" width="16.28515625" style="544" customWidth="1"/>
    <col min="14858" max="14858" width="15.85546875" style="544" customWidth="1"/>
    <col min="14859" max="14859" width="11.7109375" style="544" customWidth="1"/>
    <col min="14860" max="14860" width="8.28515625" style="544" customWidth="1"/>
    <col min="14861" max="14861" width="16.5703125" style="544" customWidth="1"/>
    <col min="14862" max="15104" width="11.42578125" style="544"/>
    <col min="15105" max="15105" width="22.7109375" style="544" customWidth="1"/>
    <col min="15106" max="15106" width="15.42578125" style="544" customWidth="1"/>
    <col min="15107" max="15107" width="7.28515625" style="544" customWidth="1"/>
    <col min="15108" max="15108" width="11.42578125" style="544"/>
    <col min="15109" max="15109" width="5.7109375" style="544" customWidth="1"/>
    <col min="15110" max="15110" width="0" style="544" hidden="1" customWidth="1"/>
    <col min="15111" max="15111" width="9.5703125" style="544" customWidth="1"/>
    <col min="15112" max="15112" width="14" style="544" customWidth="1"/>
    <col min="15113" max="15113" width="16.28515625" style="544" customWidth="1"/>
    <col min="15114" max="15114" width="15.85546875" style="544" customWidth="1"/>
    <col min="15115" max="15115" width="11.7109375" style="544" customWidth="1"/>
    <col min="15116" max="15116" width="8.28515625" style="544" customWidth="1"/>
    <col min="15117" max="15117" width="16.5703125" style="544" customWidth="1"/>
    <col min="15118" max="15360" width="11.42578125" style="544"/>
    <col min="15361" max="15361" width="22.7109375" style="544" customWidth="1"/>
    <col min="15362" max="15362" width="15.42578125" style="544" customWidth="1"/>
    <col min="15363" max="15363" width="7.28515625" style="544" customWidth="1"/>
    <col min="15364" max="15364" width="11.42578125" style="544"/>
    <col min="15365" max="15365" width="5.7109375" style="544" customWidth="1"/>
    <col min="15366" max="15366" width="0" style="544" hidden="1" customWidth="1"/>
    <col min="15367" max="15367" width="9.5703125" style="544" customWidth="1"/>
    <col min="15368" max="15368" width="14" style="544" customWidth="1"/>
    <col min="15369" max="15369" width="16.28515625" style="544" customWidth="1"/>
    <col min="15370" max="15370" width="15.85546875" style="544" customWidth="1"/>
    <col min="15371" max="15371" width="11.7109375" style="544" customWidth="1"/>
    <col min="15372" max="15372" width="8.28515625" style="544" customWidth="1"/>
    <col min="15373" max="15373" width="16.5703125" style="544" customWidth="1"/>
    <col min="15374" max="15616" width="11.42578125" style="544"/>
    <col min="15617" max="15617" width="22.7109375" style="544" customWidth="1"/>
    <col min="15618" max="15618" width="15.42578125" style="544" customWidth="1"/>
    <col min="15619" max="15619" width="7.28515625" style="544" customWidth="1"/>
    <col min="15620" max="15620" width="11.42578125" style="544"/>
    <col min="15621" max="15621" width="5.7109375" style="544" customWidth="1"/>
    <col min="15622" max="15622" width="0" style="544" hidden="1" customWidth="1"/>
    <col min="15623" max="15623" width="9.5703125" style="544" customWidth="1"/>
    <col min="15624" max="15624" width="14" style="544" customWidth="1"/>
    <col min="15625" max="15625" width="16.28515625" style="544" customWidth="1"/>
    <col min="15626" max="15626" width="15.85546875" style="544" customWidth="1"/>
    <col min="15627" max="15627" width="11.7109375" style="544" customWidth="1"/>
    <col min="15628" max="15628" width="8.28515625" style="544" customWidth="1"/>
    <col min="15629" max="15629" width="16.5703125" style="544" customWidth="1"/>
    <col min="15630" max="15872" width="11.42578125" style="544"/>
    <col min="15873" max="15873" width="22.7109375" style="544" customWidth="1"/>
    <col min="15874" max="15874" width="15.42578125" style="544" customWidth="1"/>
    <col min="15875" max="15875" width="7.28515625" style="544" customWidth="1"/>
    <col min="15876" max="15876" width="11.42578125" style="544"/>
    <col min="15877" max="15877" width="5.7109375" style="544" customWidth="1"/>
    <col min="15878" max="15878" width="0" style="544" hidden="1" customWidth="1"/>
    <col min="15879" max="15879" width="9.5703125" style="544" customWidth="1"/>
    <col min="15880" max="15880" width="14" style="544" customWidth="1"/>
    <col min="15881" max="15881" width="16.28515625" style="544" customWidth="1"/>
    <col min="15882" max="15882" width="15.85546875" style="544" customWidth="1"/>
    <col min="15883" max="15883" width="11.7109375" style="544" customWidth="1"/>
    <col min="15884" max="15884" width="8.28515625" style="544" customWidth="1"/>
    <col min="15885" max="15885" width="16.5703125" style="544" customWidth="1"/>
    <col min="15886" max="16128" width="11.42578125" style="544"/>
    <col min="16129" max="16129" width="22.7109375" style="544" customWidth="1"/>
    <col min="16130" max="16130" width="15.42578125" style="544" customWidth="1"/>
    <col min="16131" max="16131" width="7.28515625" style="544" customWidth="1"/>
    <col min="16132" max="16132" width="11.42578125" style="544"/>
    <col min="16133" max="16133" width="5.7109375" style="544" customWidth="1"/>
    <col min="16134" max="16134" width="0" style="544" hidden="1" customWidth="1"/>
    <col min="16135" max="16135" width="9.5703125" style="544" customWidth="1"/>
    <col min="16136" max="16136" width="14" style="544" customWidth="1"/>
    <col min="16137" max="16137" width="16.28515625" style="544" customWidth="1"/>
    <col min="16138" max="16138" width="15.85546875" style="544" customWidth="1"/>
    <col min="16139" max="16139" width="11.7109375" style="544" customWidth="1"/>
    <col min="16140" max="16140" width="8.28515625" style="544" customWidth="1"/>
    <col min="16141" max="16141" width="16.5703125" style="544" customWidth="1"/>
    <col min="16142" max="16384" width="11.42578125" style="544"/>
  </cols>
  <sheetData>
    <row r="1" spans="1:13" s="501" customFormat="1">
      <c r="A1" s="783"/>
      <c r="B1" s="786"/>
      <c r="C1" s="787"/>
      <c r="D1" s="787"/>
      <c r="E1" s="787"/>
      <c r="F1" s="787"/>
      <c r="G1" s="787"/>
      <c r="H1" s="787"/>
      <c r="I1" s="788"/>
      <c r="J1" s="749" t="s">
        <v>1017</v>
      </c>
      <c r="K1" s="756" t="s">
        <v>2304</v>
      </c>
      <c r="L1" s="757"/>
      <c r="M1" s="758"/>
    </row>
    <row r="2" spans="1:13" s="501" customFormat="1">
      <c r="A2" s="784"/>
      <c r="B2" s="762" t="s">
        <v>1018</v>
      </c>
      <c r="C2" s="763"/>
      <c r="D2" s="763"/>
      <c r="E2" s="763"/>
      <c r="F2" s="763"/>
      <c r="G2" s="763"/>
      <c r="H2" s="763"/>
      <c r="I2" s="764"/>
      <c r="J2" s="750"/>
      <c r="K2" s="759"/>
      <c r="L2" s="760"/>
      <c r="M2" s="761"/>
    </row>
    <row r="3" spans="1:13" s="501" customFormat="1">
      <c r="A3" s="784"/>
      <c r="B3" s="765" t="s">
        <v>2305</v>
      </c>
      <c r="C3" s="766"/>
      <c r="D3" s="766"/>
      <c r="E3" s="766"/>
      <c r="F3" s="766"/>
      <c r="G3" s="766"/>
      <c r="H3" s="766"/>
      <c r="I3" s="767"/>
      <c r="J3" s="754" t="s">
        <v>1019</v>
      </c>
      <c r="K3" s="769">
        <v>1</v>
      </c>
      <c r="L3" s="770"/>
      <c r="M3" s="771"/>
    </row>
    <row r="4" spans="1:13" s="501" customFormat="1">
      <c r="A4" s="784"/>
      <c r="B4" s="765" t="s">
        <v>2306</v>
      </c>
      <c r="C4" s="766"/>
      <c r="D4" s="766"/>
      <c r="E4" s="766"/>
      <c r="F4" s="766"/>
      <c r="G4" s="766"/>
      <c r="H4" s="766"/>
      <c r="I4" s="767"/>
      <c r="J4" s="768"/>
      <c r="K4" s="772"/>
      <c r="L4" s="773"/>
      <c r="M4" s="774"/>
    </row>
    <row r="5" spans="1:13" s="501" customFormat="1">
      <c r="A5" s="784"/>
      <c r="B5" s="751" t="s">
        <v>2307</v>
      </c>
      <c r="C5" s="752"/>
      <c r="D5" s="752"/>
      <c r="E5" s="752"/>
      <c r="F5" s="752"/>
      <c r="G5" s="752"/>
      <c r="H5" s="752"/>
      <c r="I5" s="753"/>
      <c r="J5" s="754" t="s">
        <v>1020</v>
      </c>
      <c r="K5" s="775"/>
      <c r="L5" s="775" t="s">
        <v>1021</v>
      </c>
      <c r="M5" s="777"/>
    </row>
    <row r="6" spans="1:13" s="501" customFormat="1" ht="13.5" customHeight="1" thickBot="1">
      <c r="A6" s="785"/>
      <c r="B6" s="789"/>
      <c r="C6" s="790"/>
      <c r="D6" s="790"/>
      <c r="E6" s="790"/>
      <c r="F6" s="790"/>
      <c r="G6" s="790"/>
      <c r="H6" s="790"/>
      <c r="I6" s="791"/>
      <c r="J6" s="755"/>
      <c r="K6" s="776"/>
      <c r="L6" s="776"/>
      <c r="M6" s="778"/>
    </row>
    <row r="7" spans="1:13" s="506" customFormat="1" ht="9" thickBot="1">
      <c r="A7" s="502"/>
      <c r="B7" s="503"/>
      <c r="C7" s="503"/>
      <c r="D7" s="503"/>
      <c r="E7" s="503"/>
      <c r="F7" s="503"/>
      <c r="G7" s="503"/>
      <c r="H7" s="503"/>
      <c r="I7" s="503"/>
      <c r="J7" s="503"/>
      <c r="K7" s="504"/>
      <c r="L7" s="504"/>
      <c r="M7" s="505"/>
    </row>
    <row r="8" spans="1:13" s="501" customFormat="1" ht="21.95" customHeight="1">
      <c r="A8" s="507"/>
      <c r="B8" s="508"/>
      <c r="C8" s="508"/>
      <c r="D8" s="508"/>
      <c r="E8" s="508"/>
      <c r="F8" s="508"/>
      <c r="G8" s="509"/>
      <c r="H8" s="508"/>
      <c r="I8" s="508"/>
      <c r="J8" s="510" t="s">
        <v>1022</v>
      </c>
      <c r="K8" s="511"/>
      <c r="L8" s="511"/>
      <c r="M8" s="512"/>
    </row>
    <row r="9" spans="1:13" s="519" customFormat="1" ht="11.25">
      <c r="A9" s="513"/>
      <c r="B9" s="514"/>
      <c r="C9" s="514"/>
      <c r="D9" s="514"/>
      <c r="E9" s="514"/>
      <c r="F9" s="514"/>
      <c r="G9" s="515"/>
      <c r="H9" s="514"/>
      <c r="I9" s="514"/>
      <c r="J9" s="516"/>
      <c r="K9" s="517" t="s">
        <v>2308</v>
      </c>
      <c r="L9" s="517" t="s">
        <v>2309</v>
      </c>
      <c r="M9" s="518" t="s">
        <v>2310</v>
      </c>
    </row>
    <row r="10" spans="1:13" s="501" customFormat="1" ht="27.75" customHeight="1">
      <c r="A10" s="780" t="s">
        <v>2311</v>
      </c>
      <c r="B10" s="781"/>
      <c r="C10" s="781"/>
      <c r="D10" s="781"/>
      <c r="E10" s="520" t="s">
        <v>2312</v>
      </c>
      <c r="F10" s="521"/>
      <c r="H10" s="782" t="s">
        <v>2313</v>
      </c>
      <c r="I10" s="782"/>
      <c r="J10" s="522" t="s">
        <v>2312</v>
      </c>
      <c r="K10" s="523"/>
      <c r="L10" s="523"/>
      <c r="M10" s="524"/>
    </row>
    <row r="11" spans="1:13" s="501" customFormat="1" ht="24" customHeight="1">
      <c r="A11" s="525" t="s">
        <v>1023</v>
      </c>
      <c r="B11" s="526"/>
      <c r="C11" s="779"/>
      <c r="D11" s="779"/>
      <c r="E11" s="527"/>
      <c r="F11" s="527"/>
      <c r="G11" s="528"/>
      <c r="I11" s="529" t="s">
        <v>1024</v>
      </c>
      <c r="J11" s="526"/>
      <c r="K11" s="530"/>
      <c r="L11" s="530"/>
      <c r="M11" s="531"/>
    </row>
    <row r="12" spans="1:13" s="501" customFormat="1" ht="13.5" thickBot="1">
      <c r="A12" s="532"/>
      <c r="B12" s="533"/>
      <c r="C12" s="534"/>
      <c r="D12" s="534"/>
      <c r="E12" s="534"/>
      <c r="F12" s="534"/>
      <c r="G12" s="533"/>
      <c r="H12" s="534"/>
      <c r="I12" s="533"/>
      <c r="J12" s="534"/>
      <c r="K12" s="738"/>
      <c r="L12" s="738"/>
      <c r="M12" s="739"/>
    </row>
    <row r="13" spans="1:13" s="501" customFormat="1">
      <c r="A13" s="535"/>
      <c r="B13" s="536"/>
      <c r="C13" s="536"/>
      <c r="D13" s="536"/>
      <c r="E13" s="536"/>
      <c r="F13" s="536"/>
      <c r="G13" s="536"/>
      <c r="H13" s="536"/>
      <c r="I13" s="536"/>
      <c r="J13" s="536"/>
      <c r="K13" s="536"/>
      <c r="L13" s="536"/>
      <c r="M13" s="537"/>
    </row>
    <row r="14" spans="1:13">
      <c r="A14" s="538" t="s">
        <v>1025</v>
      </c>
      <c r="B14" s="539"/>
      <c r="C14" s="540" t="s">
        <v>1021</v>
      </c>
      <c r="D14" s="541"/>
      <c r="E14" s="501"/>
      <c r="F14" s="501"/>
      <c r="G14" s="542"/>
      <c r="H14" s="542"/>
      <c r="I14" s="542"/>
      <c r="J14" s="542"/>
      <c r="K14" s="542"/>
      <c r="L14" s="542"/>
      <c r="M14" s="543"/>
    </row>
    <row r="15" spans="1:13" ht="19.5" customHeight="1">
      <c r="A15" s="545" t="s">
        <v>2314</v>
      </c>
      <c r="B15" s="546"/>
      <c r="C15" s="547"/>
      <c r="D15" s="547"/>
      <c r="E15" s="547"/>
      <c r="F15" s="547"/>
      <c r="G15" s="547"/>
      <c r="H15" s="547"/>
      <c r="I15" s="547"/>
      <c r="J15" s="547"/>
      <c r="K15" s="547"/>
      <c r="L15" s="547"/>
      <c r="M15" s="543"/>
    </row>
    <row r="16" spans="1:13" ht="18" customHeight="1">
      <c r="A16" s="545"/>
      <c r="B16" s="548"/>
      <c r="C16" s="549"/>
      <c r="D16" s="547"/>
      <c r="E16" s="547"/>
      <c r="F16" s="547"/>
      <c r="G16" s="547"/>
      <c r="H16" s="547"/>
      <c r="I16" s="547"/>
      <c r="J16" s="547"/>
      <c r="K16" s="547"/>
      <c r="L16" s="547"/>
      <c r="M16" s="543"/>
    </row>
    <row r="17" spans="1:13" ht="6" customHeight="1">
      <c r="A17" s="545"/>
      <c r="B17" s="550"/>
      <c r="C17" s="551"/>
      <c r="D17" s="551"/>
      <c r="E17" s="551"/>
      <c r="F17" s="551"/>
      <c r="G17" s="551"/>
      <c r="H17" s="551"/>
      <c r="I17" s="551"/>
      <c r="J17" s="551"/>
      <c r="K17" s="551"/>
      <c r="L17" s="551"/>
      <c r="M17" s="552"/>
    </row>
    <row r="18" spans="1:13" ht="18" customHeight="1">
      <c r="A18" s="545" t="s">
        <v>2315</v>
      </c>
      <c r="B18" s="548"/>
      <c r="C18" s="547"/>
      <c r="D18" s="547"/>
      <c r="E18" s="547"/>
      <c r="F18" s="547"/>
      <c r="G18" s="547"/>
      <c r="H18" s="553"/>
      <c r="I18" s="540" t="s">
        <v>2316</v>
      </c>
      <c r="J18" s="547"/>
      <c r="K18" s="547"/>
      <c r="L18" s="547"/>
      <c r="M18" s="554"/>
    </row>
    <row r="19" spans="1:13" ht="4.5" customHeight="1">
      <c r="A19" s="545"/>
      <c r="B19" s="550"/>
      <c r="C19" s="551"/>
      <c r="D19" s="551"/>
      <c r="E19" s="551"/>
      <c r="F19" s="551"/>
      <c r="G19" s="551"/>
      <c r="H19" s="551"/>
      <c r="I19" s="551"/>
      <c r="J19" s="551"/>
      <c r="K19" s="551"/>
      <c r="L19" s="551"/>
      <c r="M19" s="552"/>
    </row>
    <row r="20" spans="1:13" ht="18.75" customHeight="1">
      <c r="A20" s="545" t="s">
        <v>2317</v>
      </c>
      <c r="B20" s="548"/>
      <c r="C20" s="530"/>
      <c r="D20" s="530"/>
      <c r="E20" s="530"/>
      <c r="F20" s="530"/>
      <c r="G20" s="530"/>
      <c r="H20" s="530"/>
      <c r="I20" s="530"/>
      <c r="J20" s="530"/>
      <c r="K20" s="530"/>
      <c r="L20" s="530"/>
      <c r="M20" s="555"/>
    </row>
    <row r="21" spans="1:13" ht="3.75" customHeight="1">
      <c r="A21" s="545"/>
      <c r="B21" s="550"/>
      <c r="C21" s="527"/>
      <c r="D21" s="527"/>
      <c r="E21" s="527"/>
      <c r="F21" s="527"/>
      <c r="G21" s="527"/>
      <c r="H21" s="527"/>
      <c r="I21" s="527"/>
      <c r="J21" s="527"/>
      <c r="K21" s="527"/>
      <c r="L21" s="527"/>
      <c r="M21" s="531"/>
    </row>
    <row r="22" spans="1:13" ht="18" customHeight="1">
      <c r="A22" s="545" t="s">
        <v>2318</v>
      </c>
      <c r="B22" s="548"/>
      <c r="C22" s="530"/>
      <c r="D22" s="530"/>
      <c r="E22" s="530"/>
      <c r="F22" s="530"/>
      <c r="G22" s="530"/>
      <c r="H22" s="530"/>
      <c r="I22" s="530"/>
      <c r="J22" s="556" t="s">
        <v>2319</v>
      </c>
      <c r="K22" s="557"/>
      <c r="L22" s="556" t="s">
        <v>1021</v>
      </c>
      <c r="M22" s="558"/>
    </row>
    <row r="23" spans="1:13" ht="3.75" customHeight="1">
      <c r="A23" s="545"/>
      <c r="B23" s="550"/>
      <c r="C23" s="527"/>
      <c r="D23" s="527"/>
      <c r="E23" s="527"/>
      <c r="F23" s="527"/>
      <c r="G23" s="527"/>
      <c r="H23" s="527"/>
      <c r="I23" s="527"/>
      <c r="J23" s="527"/>
      <c r="K23" s="527"/>
      <c r="L23" s="527"/>
      <c r="M23" s="531"/>
    </row>
    <row r="24" spans="1:13" ht="19.5" customHeight="1">
      <c r="A24" s="545" t="s">
        <v>2320</v>
      </c>
      <c r="B24" s="550"/>
      <c r="C24" s="527"/>
      <c r="D24" s="527"/>
      <c r="E24" s="559"/>
      <c r="F24" s="559"/>
      <c r="G24" s="553"/>
      <c r="H24" s="530"/>
      <c r="I24" s="530"/>
      <c r="J24" s="501"/>
      <c r="K24" s="527"/>
      <c r="L24" s="527"/>
      <c r="M24" s="531"/>
    </row>
    <row r="25" spans="1:13" s="565" customFormat="1" ht="11.25">
      <c r="A25" s="560"/>
      <c r="B25" s="561"/>
      <c r="C25" s="562"/>
      <c r="D25" s="562"/>
      <c r="E25" s="740" t="s">
        <v>2308</v>
      </c>
      <c r="F25" s="740"/>
      <c r="G25" s="740"/>
      <c r="H25" s="562" t="s">
        <v>2309</v>
      </c>
      <c r="I25" s="562" t="s">
        <v>2310</v>
      </c>
      <c r="J25" s="563"/>
      <c r="K25" s="562"/>
      <c r="L25" s="562"/>
      <c r="M25" s="564"/>
    </row>
    <row r="26" spans="1:13" ht="12.75" customHeight="1">
      <c r="A26" s="566"/>
      <c r="B26" s="542"/>
      <c r="C26" s="542"/>
      <c r="D26" s="542"/>
      <c r="E26" s="542"/>
      <c r="F26" s="542"/>
      <c r="G26" s="542"/>
      <c r="H26" s="542"/>
      <c r="I26" s="542"/>
      <c r="J26" s="542"/>
      <c r="K26" s="542"/>
      <c r="L26" s="542"/>
      <c r="M26" s="543"/>
    </row>
    <row r="27" spans="1:13" ht="15">
      <c r="A27" s="741" t="s">
        <v>1026</v>
      </c>
      <c r="B27" s="742"/>
      <c r="C27" s="742"/>
      <c r="D27" s="742"/>
      <c r="E27" s="742"/>
      <c r="F27" s="742"/>
      <c r="G27" s="742"/>
      <c r="H27" s="742"/>
      <c r="I27" s="742"/>
      <c r="J27" s="742"/>
      <c r="K27" s="742"/>
      <c r="L27" s="742"/>
      <c r="M27" s="743"/>
    </row>
    <row r="28" spans="1:13" ht="13.5" thickBot="1">
      <c r="A28" s="567"/>
      <c r="B28" s="568"/>
      <c r="C28" s="568"/>
      <c r="D28" s="568"/>
      <c r="E28" s="568"/>
      <c r="F28" s="568"/>
      <c r="G28" s="568"/>
      <c r="H28" s="568"/>
      <c r="I28" s="568"/>
      <c r="J28" s="568"/>
      <c r="K28" s="568"/>
      <c r="L28" s="568"/>
      <c r="M28" s="569"/>
    </row>
    <row r="29" spans="1:13" ht="25.5">
      <c r="A29" s="570" t="s">
        <v>1027</v>
      </c>
      <c r="B29" s="744" t="s">
        <v>1028</v>
      </c>
      <c r="C29" s="745"/>
      <c r="D29" s="745"/>
      <c r="E29" s="745"/>
      <c r="F29" s="745"/>
      <c r="G29" s="745"/>
      <c r="H29" s="745"/>
      <c r="I29" s="746"/>
      <c r="J29" s="571" t="s">
        <v>2321</v>
      </c>
      <c r="K29" s="747" t="s">
        <v>1029</v>
      </c>
      <c r="L29" s="748"/>
      <c r="M29" s="570" t="s">
        <v>1030</v>
      </c>
    </row>
    <row r="30" spans="1:13" ht="13.5" thickBot="1">
      <c r="A30" s="572"/>
      <c r="B30" s="573"/>
      <c r="C30" s="574"/>
      <c r="D30" s="574"/>
      <c r="E30" s="574"/>
      <c r="F30" s="574"/>
      <c r="G30" s="574"/>
      <c r="H30" s="574"/>
      <c r="I30" s="574"/>
      <c r="J30" s="575"/>
      <c r="K30" s="731"/>
      <c r="L30" s="732"/>
      <c r="M30" s="576"/>
    </row>
    <row r="31" spans="1:13">
      <c r="A31" s="567"/>
      <c r="B31" s="568"/>
      <c r="C31" s="568"/>
      <c r="D31" s="568"/>
      <c r="E31" s="568"/>
      <c r="F31" s="568"/>
      <c r="G31" s="568"/>
      <c r="H31" s="568"/>
      <c r="I31" s="568"/>
      <c r="J31" s="568"/>
      <c r="K31" s="568"/>
      <c r="L31" s="568"/>
      <c r="M31" s="569"/>
    </row>
    <row r="32" spans="1:13">
      <c r="A32" s="577" t="s">
        <v>1031</v>
      </c>
      <c r="B32" s="578"/>
      <c r="C32" s="578"/>
      <c r="D32" s="578"/>
      <c r="E32" s="578"/>
      <c r="F32" s="578"/>
      <c r="G32" s="578"/>
      <c r="H32" s="578"/>
      <c r="I32" s="578"/>
      <c r="J32" s="578"/>
      <c r="K32" s="578"/>
      <c r="L32" s="578"/>
      <c r="M32" s="579"/>
    </row>
    <row r="33" spans="1:13" s="582" customFormat="1" ht="3.75" customHeight="1" thickBot="1">
      <c r="A33" s="580"/>
      <c r="B33" s="568"/>
      <c r="C33" s="568"/>
      <c r="D33" s="568"/>
      <c r="E33" s="568"/>
      <c r="F33" s="568"/>
      <c r="G33" s="568"/>
      <c r="H33" s="581"/>
      <c r="I33" s="581"/>
      <c r="J33" s="568"/>
      <c r="K33" s="568"/>
      <c r="L33" s="568"/>
      <c r="M33" s="569"/>
    </row>
    <row r="34" spans="1:13" s="585" customFormat="1" ht="12">
      <c r="A34" s="709" t="s">
        <v>1028</v>
      </c>
      <c r="B34" s="710"/>
      <c r="C34" s="710"/>
      <c r="D34" s="710"/>
      <c r="E34" s="710"/>
      <c r="F34" s="710"/>
      <c r="G34" s="729"/>
      <c r="H34" s="733" t="s">
        <v>1032</v>
      </c>
      <c r="I34" s="734"/>
      <c r="J34" s="583" t="s">
        <v>1033</v>
      </c>
      <c r="K34" s="730" t="s">
        <v>1034</v>
      </c>
      <c r="L34" s="729"/>
      <c r="M34" s="584" t="s">
        <v>1035</v>
      </c>
    </row>
    <row r="35" spans="1:13" s="585" customFormat="1" ht="12">
      <c r="A35" s="735"/>
      <c r="B35" s="736"/>
      <c r="C35" s="736"/>
      <c r="D35" s="736"/>
      <c r="E35" s="736"/>
      <c r="F35" s="736"/>
      <c r="G35" s="714"/>
      <c r="H35" s="737"/>
      <c r="I35" s="715"/>
      <c r="J35" s="586"/>
      <c r="K35" s="713"/>
      <c r="L35" s="714"/>
      <c r="M35" s="587"/>
    </row>
    <row r="36" spans="1:13" s="585" customFormat="1" thickBot="1">
      <c r="A36" s="726"/>
      <c r="B36" s="727"/>
      <c r="C36" s="727"/>
      <c r="D36" s="727"/>
      <c r="E36" s="727"/>
      <c r="F36" s="727"/>
      <c r="G36" s="708"/>
      <c r="H36" s="728"/>
      <c r="I36" s="716"/>
      <c r="J36" s="588"/>
      <c r="K36" s="707"/>
      <c r="L36" s="708"/>
      <c r="M36" s="589"/>
    </row>
    <row r="37" spans="1:13" s="585" customFormat="1" thickBot="1">
      <c r="A37" s="702" t="s">
        <v>1037</v>
      </c>
      <c r="B37" s="703"/>
      <c r="C37" s="703"/>
      <c r="D37" s="703"/>
      <c r="E37" s="703"/>
      <c r="F37" s="703"/>
      <c r="G37" s="703"/>
      <c r="H37" s="703"/>
      <c r="I37" s="703"/>
      <c r="J37" s="703"/>
      <c r="K37" s="703"/>
      <c r="L37" s="704"/>
      <c r="M37" s="590">
        <v>0</v>
      </c>
    </row>
    <row r="38" spans="1:13" s="585" customFormat="1" ht="12">
      <c r="A38" s="591"/>
      <c r="B38" s="592"/>
      <c r="C38" s="592"/>
      <c r="D38" s="592"/>
      <c r="E38" s="592"/>
      <c r="F38" s="592"/>
      <c r="G38" s="592"/>
      <c r="H38" s="592"/>
      <c r="I38" s="592"/>
      <c r="J38" s="592"/>
      <c r="K38" s="592"/>
      <c r="L38" s="592"/>
      <c r="M38" s="593"/>
    </row>
    <row r="39" spans="1:13">
      <c r="A39" s="594" t="s">
        <v>1038</v>
      </c>
      <c r="B39" s="595"/>
      <c r="C39" s="595"/>
      <c r="D39" s="595"/>
      <c r="E39" s="595"/>
      <c r="F39" s="595"/>
      <c r="G39" s="595"/>
      <c r="H39" s="595"/>
      <c r="I39" s="595"/>
      <c r="J39" s="595"/>
      <c r="K39" s="595"/>
      <c r="L39" s="595"/>
      <c r="M39" s="596"/>
    </row>
    <row r="40" spans="1:13" s="585" customFormat="1" ht="3.75" customHeight="1" thickBot="1">
      <c r="A40" s="597"/>
      <c r="B40" s="598"/>
      <c r="C40" s="598"/>
      <c r="D40" s="598"/>
      <c r="E40" s="598"/>
      <c r="F40" s="598"/>
      <c r="G40" s="598"/>
      <c r="H40" s="598"/>
      <c r="I40" s="592"/>
      <c r="J40" s="592"/>
      <c r="K40" s="592"/>
      <c r="L40" s="592"/>
      <c r="M40" s="593"/>
    </row>
    <row r="41" spans="1:13" s="585" customFormat="1" ht="12">
      <c r="A41" s="709" t="s">
        <v>1028</v>
      </c>
      <c r="B41" s="710"/>
      <c r="C41" s="710"/>
      <c r="D41" s="710"/>
      <c r="E41" s="710"/>
      <c r="F41" s="710"/>
      <c r="G41" s="710"/>
      <c r="H41" s="729"/>
      <c r="I41" s="599" t="s">
        <v>1029</v>
      </c>
      <c r="J41" s="583" t="s">
        <v>1030</v>
      </c>
      <c r="K41" s="730" t="s">
        <v>1039</v>
      </c>
      <c r="L41" s="729"/>
      <c r="M41" s="584" t="s">
        <v>1035</v>
      </c>
    </row>
    <row r="42" spans="1:13" s="585" customFormat="1" ht="12">
      <c r="A42" s="696"/>
      <c r="B42" s="697"/>
      <c r="C42" s="697"/>
      <c r="D42" s="697"/>
      <c r="E42" s="697"/>
      <c r="F42" s="697"/>
      <c r="G42" s="697"/>
      <c r="H42" s="715"/>
      <c r="I42" s="600"/>
      <c r="J42" s="586"/>
      <c r="K42" s="713"/>
      <c r="L42" s="714"/>
      <c r="M42" s="587"/>
    </row>
    <row r="43" spans="1:13" s="585" customFormat="1" thickBot="1">
      <c r="A43" s="705"/>
      <c r="B43" s="706"/>
      <c r="C43" s="706"/>
      <c r="D43" s="706"/>
      <c r="E43" s="706"/>
      <c r="F43" s="706"/>
      <c r="G43" s="706"/>
      <c r="H43" s="716"/>
      <c r="I43" s="601"/>
      <c r="J43" s="602"/>
      <c r="K43" s="707"/>
      <c r="L43" s="708"/>
      <c r="M43" s="603"/>
    </row>
    <row r="44" spans="1:13" s="585" customFormat="1" thickBot="1">
      <c r="A44" s="702" t="s">
        <v>1037</v>
      </c>
      <c r="B44" s="703"/>
      <c r="C44" s="703"/>
      <c r="D44" s="703"/>
      <c r="E44" s="703"/>
      <c r="F44" s="703"/>
      <c r="G44" s="703"/>
      <c r="H44" s="703"/>
      <c r="I44" s="703"/>
      <c r="J44" s="703"/>
      <c r="K44" s="703"/>
      <c r="L44" s="704"/>
      <c r="M44" s="590">
        <v>0</v>
      </c>
    </row>
    <row r="45" spans="1:13" s="585" customFormat="1" ht="12">
      <c r="A45" s="604"/>
      <c r="B45" s="592"/>
      <c r="C45" s="592"/>
      <c r="D45" s="592"/>
      <c r="E45" s="592"/>
      <c r="F45" s="592"/>
      <c r="G45" s="592"/>
      <c r="H45" s="592"/>
      <c r="I45" s="592"/>
      <c r="J45" s="592"/>
      <c r="K45" s="592"/>
      <c r="L45" s="592"/>
      <c r="M45" s="593"/>
    </row>
    <row r="46" spans="1:13" s="585" customFormat="1">
      <c r="A46" s="594" t="s">
        <v>1040</v>
      </c>
      <c r="B46" s="600"/>
      <c r="C46" s="600"/>
      <c r="D46" s="600"/>
      <c r="E46" s="600"/>
      <c r="F46" s="600"/>
      <c r="G46" s="600"/>
      <c r="H46" s="600"/>
      <c r="I46" s="600"/>
      <c r="J46" s="600"/>
      <c r="K46" s="600"/>
      <c r="L46" s="600"/>
      <c r="M46" s="605"/>
    </row>
    <row r="47" spans="1:13" s="585" customFormat="1" ht="3.75" customHeight="1" thickBot="1">
      <c r="A47" s="604"/>
      <c r="B47" s="592"/>
      <c r="C47" s="592"/>
      <c r="D47" s="592"/>
      <c r="E47" s="592"/>
      <c r="F47" s="592"/>
      <c r="G47" s="592"/>
      <c r="H47" s="592"/>
      <c r="I47" s="592"/>
      <c r="J47" s="592"/>
      <c r="K47" s="592"/>
      <c r="L47" s="592"/>
      <c r="M47" s="593"/>
    </row>
    <row r="48" spans="1:13" s="585" customFormat="1" ht="36" customHeight="1">
      <c r="A48" s="717" t="s">
        <v>1041</v>
      </c>
      <c r="B48" s="718"/>
      <c r="C48" s="718"/>
      <c r="D48" s="718"/>
      <c r="E48" s="719"/>
      <c r="F48" s="606"/>
      <c r="G48" s="607" t="s">
        <v>1029</v>
      </c>
      <c r="H48" s="608" t="s">
        <v>1042</v>
      </c>
      <c r="I48" s="609" t="s">
        <v>2339</v>
      </c>
      <c r="J48" s="608" t="s">
        <v>2340</v>
      </c>
      <c r="K48" s="720" t="s">
        <v>1045</v>
      </c>
      <c r="L48" s="719"/>
      <c r="M48" s="610" t="s">
        <v>1035</v>
      </c>
    </row>
    <row r="49" spans="1:13" s="585" customFormat="1" ht="12">
      <c r="A49" s="611"/>
      <c r="B49" s="612"/>
      <c r="C49" s="612"/>
      <c r="D49" s="612"/>
      <c r="E49" s="612"/>
      <c r="F49" s="612"/>
      <c r="G49" s="613"/>
      <c r="H49" s="586"/>
      <c r="I49" s="600"/>
      <c r="J49" s="586"/>
      <c r="K49" s="713"/>
      <c r="L49" s="714"/>
      <c r="M49" s="587"/>
    </row>
    <row r="50" spans="1:13" s="585" customFormat="1" thickBot="1">
      <c r="A50" s="614"/>
      <c r="B50" s="615"/>
      <c r="C50" s="615"/>
      <c r="D50" s="615"/>
      <c r="E50" s="615"/>
      <c r="F50" s="615"/>
      <c r="G50" s="616"/>
      <c r="H50" s="588"/>
      <c r="I50" s="598"/>
      <c r="J50" s="588"/>
      <c r="K50" s="707"/>
      <c r="L50" s="708"/>
      <c r="M50" s="589"/>
    </row>
    <row r="51" spans="1:13" s="585" customFormat="1" thickBot="1">
      <c r="A51" s="721" t="s">
        <v>1037</v>
      </c>
      <c r="B51" s="722"/>
      <c r="C51" s="722"/>
      <c r="D51" s="722"/>
      <c r="E51" s="722"/>
      <c r="F51" s="722"/>
      <c r="G51" s="722"/>
      <c r="H51" s="722"/>
      <c r="I51" s="722"/>
      <c r="J51" s="722"/>
      <c r="K51" s="722"/>
      <c r="L51" s="723"/>
      <c r="M51" s="617">
        <v>0</v>
      </c>
    </row>
    <row r="52" spans="1:13" s="585" customFormat="1" ht="12">
      <c r="A52" s="604"/>
      <c r="B52" s="592"/>
      <c r="C52" s="592"/>
      <c r="D52" s="592"/>
      <c r="E52" s="592"/>
      <c r="F52" s="592"/>
      <c r="G52" s="592"/>
      <c r="H52" s="592"/>
      <c r="I52" s="592"/>
      <c r="J52" s="592"/>
      <c r="K52" s="592"/>
      <c r="L52" s="592"/>
      <c r="M52" s="593"/>
    </row>
    <row r="53" spans="1:13">
      <c r="A53" s="594" t="s">
        <v>1046</v>
      </c>
      <c r="B53" s="595"/>
      <c r="C53" s="595"/>
      <c r="D53" s="595"/>
      <c r="E53" s="595"/>
      <c r="F53" s="595"/>
      <c r="G53" s="595"/>
      <c r="H53" s="595"/>
      <c r="I53" s="595"/>
      <c r="J53" s="595"/>
      <c r="K53" s="595"/>
      <c r="L53" s="595"/>
      <c r="M53" s="596"/>
    </row>
    <row r="54" spans="1:13" s="585" customFormat="1" ht="3.75" customHeight="1" thickBot="1">
      <c r="A54" s="604"/>
      <c r="B54" s="592"/>
      <c r="C54" s="592"/>
      <c r="D54" s="592"/>
      <c r="E54" s="592"/>
      <c r="F54" s="592"/>
      <c r="G54" s="592"/>
      <c r="H54" s="592"/>
      <c r="I54" s="592"/>
      <c r="J54" s="592"/>
      <c r="K54" s="592"/>
      <c r="L54" s="592"/>
      <c r="M54" s="593"/>
    </row>
    <row r="55" spans="1:13" s="585" customFormat="1" ht="25.5" customHeight="1">
      <c r="A55" s="717" t="s">
        <v>1028</v>
      </c>
      <c r="B55" s="718"/>
      <c r="C55" s="718"/>
      <c r="D55" s="718"/>
      <c r="E55" s="718"/>
      <c r="F55" s="718"/>
      <c r="G55" s="719"/>
      <c r="H55" s="607" t="s">
        <v>1048</v>
      </c>
      <c r="I55" s="609" t="s">
        <v>1049</v>
      </c>
      <c r="J55" s="608" t="s">
        <v>1050</v>
      </c>
      <c r="K55" s="724" t="s">
        <v>1034</v>
      </c>
      <c r="L55" s="725"/>
      <c r="M55" s="618" t="s">
        <v>1035</v>
      </c>
    </row>
    <row r="56" spans="1:13" s="585" customFormat="1" ht="12">
      <c r="A56" s="696"/>
      <c r="B56" s="697"/>
      <c r="C56" s="697"/>
      <c r="D56" s="697"/>
      <c r="E56" s="697"/>
      <c r="F56" s="697"/>
      <c r="G56" s="697"/>
      <c r="H56" s="586"/>
      <c r="I56" s="600"/>
      <c r="J56" s="586"/>
      <c r="K56" s="713"/>
      <c r="L56" s="714"/>
      <c r="M56" s="587"/>
    </row>
    <row r="57" spans="1:13" s="585" customFormat="1" thickBot="1">
      <c r="A57" s="705"/>
      <c r="B57" s="706"/>
      <c r="C57" s="706"/>
      <c r="D57" s="706"/>
      <c r="E57" s="706"/>
      <c r="F57" s="706"/>
      <c r="G57" s="706"/>
      <c r="H57" s="588"/>
      <c r="I57" s="598"/>
      <c r="J57" s="588"/>
      <c r="K57" s="707"/>
      <c r="L57" s="708"/>
      <c r="M57" s="589"/>
    </row>
    <row r="58" spans="1:13" s="585" customFormat="1" thickBot="1">
      <c r="A58" s="702" t="s">
        <v>1037</v>
      </c>
      <c r="B58" s="703"/>
      <c r="C58" s="703"/>
      <c r="D58" s="703"/>
      <c r="E58" s="703"/>
      <c r="F58" s="703"/>
      <c r="G58" s="703"/>
      <c r="H58" s="703"/>
      <c r="I58" s="703"/>
      <c r="J58" s="703"/>
      <c r="K58" s="703"/>
      <c r="L58" s="704"/>
      <c r="M58" s="590">
        <v>0</v>
      </c>
    </row>
    <row r="59" spans="1:13" s="585" customFormat="1" ht="8.25" customHeight="1" thickBot="1">
      <c r="A59" s="604"/>
      <c r="B59" s="592"/>
      <c r="C59" s="592"/>
      <c r="D59" s="592"/>
      <c r="E59" s="592"/>
      <c r="F59" s="592"/>
      <c r="G59" s="592"/>
      <c r="H59" s="592"/>
      <c r="I59" s="592"/>
      <c r="J59" s="592"/>
      <c r="K59" s="592"/>
      <c r="L59" s="592"/>
      <c r="M59" s="593"/>
    </row>
    <row r="60" spans="1:13" s="585" customFormat="1" thickBot="1">
      <c r="A60" s="702" t="s">
        <v>1051</v>
      </c>
      <c r="B60" s="703"/>
      <c r="C60" s="703"/>
      <c r="D60" s="703"/>
      <c r="E60" s="703"/>
      <c r="F60" s="703"/>
      <c r="G60" s="703"/>
      <c r="H60" s="703"/>
      <c r="I60" s="703"/>
      <c r="J60" s="703"/>
      <c r="K60" s="703"/>
      <c r="L60" s="704"/>
      <c r="M60" s="590">
        <v>0</v>
      </c>
    </row>
    <row r="61" spans="1:13" s="585" customFormat="1" ht="9" customHeight="1">
      <c r="A61" s="604"/>
      <c r="B61" s="592"/>
      <c r="C61" s="592"/>
      <c r="D61" s="592"/>
      <c r="E61" s="592"/>
      <c r="F61" s="592"/>
      <c r="G61" s="592"/>
      <c r="H61" s="592"/>
      <c r="I61" s="592"/>
      <c r="J61" s="592"/>
      <c r="K61" s="592"/>
      <c r="L61" s="592"/>
      <c r="M61" s="593"/>
    </row>
    <row r="62" spans="1:13">
      <c r="A62" s="594" t="s">
        <v>1052</v>
      </c>
      <c r="B62" s="595"/>
      <c r="C62" s="595"/>
      <c r="D62" s="595"/>
      <c r="E62" s="595"/>
      <c r="F62" s="595"/>
      <c r="G62" s="595"/>
      <c r="H62" s="595"/>
      <c r="I62" s="595"/>
      <c r="J62" s="595"/>
      <c r="K62" s="595"/>
      <c r="L62" s="595"/>
      <c r="M62" s="596"/>
    </row>
    <row r="63" spans="1:13" s="585" customFormat="1" ht="3.75" customHeight="1" thickBot="1">
      <c r="A63" s="604"/>
      <c r="B63" s="592"/>
      <c r="C63" s="592"/>
      <c r="D63" s="592"/>
      <c r="E63" s="592"/>
      <c r="F63" s="592"/>
      <c r="G63" s="592"/>
      <c r="H63" s="592"/>
      <c r="I63" s="592"/>
      <c r="J63" s="592"/>
      <c r="K63" s="592"/>
      <c r="L63" s="592"/>
      <c r="M63" s="593"/>
    </row>
    <row r="64" spans="1:13" s="585" customFormat="1" ht="12">
      <c r="A64" s="709" t="s">
        <v>1028</v>
      </c>
      <c r="B64" s="710"/>
      <c r="C64" s="710"/>
      <c r="D64" s="710"/>
      <c r="E64" s="710"/>
      <c r="F64" s="710"/>
      <c r="G64" s="710"/>
      <c r="H64" s="619"/>
      <c r="I64" s="620"/>
      <c r="J64" s="621" t="s">
        <v>1054</v>
      </c>
      <c r="K64" s="711" t="s">
        <v>1055</v>
      </c>
      <c r="L64" s="712"/>
      <c r="M64" s="622"/>
    </row>
    <row r="65" spans="1:13" s="585" customFormat="1" ht="12">
      <c r="A65" s="696" t="s">
        <v>2341</v>
      </c>
      <c r="B65" s="697"/>
      <c r="C65" s="697"/>
      <c r="D65" s="697"/>
      <c r="E65" s="697"/>
      <c r="F65" s="697"/>
      <c r="G65" s="697"/>
      <c r="H65" s="623"/>
      <c r="I65" s="624"/>
      <c r="J65" s="625"/>
      <c r="K65" s="698"/>
      <c r="L65" s="699"/>
      <c r="M65" s="626"/>
    </row>
    <row r="66" spans="1:13" s="585" customFormat="1" ht="12">
      <c r="A66" s="627" t="s">
        <v>1057</v>
      </c>
      <c r="B66" s="628"/>
      <c r="C66" s="628"/>
      <c r="D66" s="628"/>
      <c r="E66" s="628"/>
      <c r="F66" s="628"/>
      <c r="G66" s="628"/>
      <c r="H66" s="623"/>
      <c r="I66" s="624"/>
      <c r="J66" s="625"/>
      <c r="K66" s="698"/>
      <c r="L66" s="699"/>
      <c r="M66" s="626"/>
    </row>
    <row r="67" spans="1:13" s="585" customFormat="1" thickBot="1">
      <c r="A67" s="614" t="s">
        <v>1058</v>
      </c>
      <c r="B67" s="615"/>
      <c r="C67" s="615"/>
      <c r="D67" s="615"/>
      <c r="E67" s="615"/>
      <c r="F67" s="615"/>
      <c r="G67" s="615"/>
      <c r="H67" s="629"/>
      <c r="I67" s="630"/>
      <c r="J67" s="625"/>
      <c r="K67" s="700"/>
      <c r="L67" s="701"/>
      <c r="M67" s="626"/>
    </row>
    <row r="68" spans="1:13" s="585" customFormat="1" thickBot="1">
      <c r="A68" s="702" t="s">
        <v>1037</v>
      </c>
      <c r="B68" s="703"/>
      <c r="C68" s="703"/>
      <c r="D68" s="703"/>
      <c r="E68" s="703"/>
      <c r="F68" s="703"/>
      <c r="G68" s="703"/>
      <c r="H68" s="703"/>
      <c r="I68" s="703"/>
      <c r="J68" s="703"/>
      <c r="K68" s="703"/>
      <c r="L68" s="704"/>
      <c r="M68" s="590">
        <v>0</v>
      </c>
    </row>
    <row r="69" spans="1:13" s="585" customFormat="1" ht="7.5" customHeight="1" thickBot="1">
      <c r="A69" s="604"/>
      <c r="B69" s="592"/>
      <c r="C69" s="592"/>
      <c r="D69" s="592"/>
      <c r="E69" s="592"/>
      <c r="F69" s="592"/>
      <c r="G69" s="592"/>
      <c r="H69" s="592"/>
      <c r="I69" s="592"/>
      <c r="J69" s="592"/>
      <c r="K69" s="592"/>
      <c r="L69" s="592"/>
      <c r="M69" s="593"/>
    </row>
    <row r="70" spans="1:13" s="585" customFormat="1" thickBot="1">
      <c r="A70" s="702" t="s">
        <v>2342</v>
      </c>
      <c r="B70" s="703"/>
      <c r="C70" s="703"/>
      <c r="D70" s="703"/>
      <c r="E70" s="703"/>
      <c r="F70" s="703"/>
      <c r="G70" s="703"/>
      <c r="H70" s="703"/>
      <c r="I70" s="703"/>
      <c r="J70" s="703"/>
      <c r="K70" s="703"/>
      <c r="L70" s="704"/>
      <c r="M70" s="590">
        <f>ROUND(M60+M68,0)</f>
        <v>0</v>
      </c>
    </row>
    <row r="71" spans="1:13">
      <c r="A71" s="535"/>
      <c r="B71" s="536"/>
      <c r="C71" s="536"/>
      <c r="D71" s="536"/>
      <c r="E71" s="536"/>
      <c r="F71" s="536"/>
      <c r="G71" s="536"/>
      <c r="H71" s="536"/>
      <c r="I71" s="536"/>
      <c r="J71" s="536"/>
      <c r="K71" s="536"/>
      <c r="L71" s="536"/>
      <c r="M71" s="537"/>
    </row>
    <row r="72" spans="1:13">
      <c r="A72" s="566"/>
      <c r="B72" s="501"/>
      <c r="C72" s="501"/>
      <c r="D72" s="501"/>
      <c r="E72" s="501"/>
      <c r="F72" s="501"/>
      <c r="G72" s="501"/>
      <c r="H72" s="501"/>
      <c r="I72" s="501"/>
      <c r="J72" s="501"/>
      <c r="K72" s="501"/>
      <c r="L72" s="501"/>
      <c r="M72" s="543"/>
    </row>
    <row r="73" spans="1:13">
      <c r="A73" s="566"/>
      <c r="B73" s="501"/>
      <c r="C73" s="501"/>
      <c r="D73" s="501"/>
      <c r="E73" s="501"/>
      <c r="F73" s="501"/>
      <c r="G73" s="501"/>
      <c r="H73" s="501"/>
      <c r="I73" s="501"/>
      <c r="J73" s="501"/>
      <c r="K73" s="501"/>
      <c r="L73" s="501"/>
      <c r="M73" s="543"/>
    </row>
    <row r="74" spans="1:13">
      <c r="A74" s="566"/>
      <c r="B74" s="501"/>
      <c r="C74" s="501"/>
      <c r="D74" s="501"/>
      <c r="E74" s="501"/>
      <c r="F74" s="501"/>
      <c r="G74" s="501"/>
      <c r="H74" s="501"/>
      <c r="I74" s="501"/>
      <c r="J74" s="501"/>
      <c r="K74" s="501"/>
      <c r="L74" s="501"/>
      <c r="M74" s="543"/>
    </row>
    <row r="75" spans="1:13" s="585" customFormat="1" ht="12">
      <c r="A75" s="631"/>
      <c r="B75" s="632"/>
      <c r="C75" s="632"/>
      <c r="D75" s="633" t="s">
        <v>1060</v>
      </c>
      <c r="E75" s="633"/>
      <c r="F75" s="633"/>
      <c r="G75" s="633"/>
      <c r="H75" s="633"/>
      <c r="I75" s="633"/>
      <c r="J75" s="632"/>
      <c r="K75" s="632"/>
      <c r="L75" s="632"/>
      <c r="M75" s="634"/>
    </row>
    <row r="76" spans="1:13" s="585" customFormat="1" ht="12">
      <c r="A76" s="631"/>
      <c r="B76" s="632"/>
      <c r="C76" s="632"/>
      <c r="D76" s="632" t="s">
        <v>1061</v>
      </c>
      <c r="E76" s="632"/>
      <c r="F76" s="632"/>
      <c r="G76" s="632"/>
      <c r="H76" s="632"/>
      <c r="I76" s="632"/>
      <c r="J76" s="632"/>
      <c r="K76" s="632"/>
      <c r="L76" s="632"/>
      <c r="M76" s="634"/>
    </row>
    <row r="77" spans="1:13">
      <c r="A77" s="566"/>
      <c r="B77" s="501"/>
      <c r="C77" s="501"/>
      <c r="D77" s="501" t="s">
        <v>1062</v>
      </c>
      <c r="E77" s="501"/>
      <c r="F77" s="501"/>
      <c r="G77" s="501"/>
      <c r="H77" s="501"/>
      <c r="I77" s="501"/>
      <c r="J77" s="501"/>
      <c r="K77" s="501"/>
      <c r="L77" s="501"/>
      <c r="M77" s="543"/>
    </row>
    <row r="78" spans="1:13">
      <c r="A78" s="566"/>
      <c r="B78" s="501"/>
      <c r="C78" s="501"/>
      <c r="D78" s="501" t="s">
        <v>1063</v>
      </c>
      <c r="E78" s="501"/>
      <c r="F78" s="501"/>
      <c r="G78" s="501"/>
      <c r="H78" s="501"/>
      <c r="I78" s="501"/>
      <c r="J78" s="501"/>
      <c r="K78" s="501"/>
      <c r="L78" s="501"/>
      <c r="M78" s="543"/>
    </row>
    <row r="79" spans="1:13" ht="13.5" thickBot="1">
      <c r="A79" s="566"/>
      <c r="B79" s="501"/>
      <c r="C79" s="501"/>
      <c r="D79" s="501"/>
      <c r="E79" s="501" t="s">
        <v>1064</v>
      </c>
      <c r="F79" s="501"/>
      <c r="G79" s="501"/>
      <c r="H79" s="501"/>
      <c r="I79" s="501"/>
      <c r="J79" s="501"/>
      <c r="K79" s="501"/>
      <c r="L79" s="501"/>
      <c r="M79" s="543"/>
    </row>
    <row r="80" spans="1:13">
      <c r="A80" s="635" t="s">
        <v>2322</v>
      </c>
      <c r="B80" s="636"/>
      <c r="C80" s="636"/>
      <c r="D80" s="636"/>
      <c r="E80" s="636"/>
      <c r="F80" s="636"/>
      <c r="G80" s="636"/>
      <c r="H80" s="636"/>
      <c r="I80" s="636"/>
      <c r="J80" s="636"/>
      <c r="K80" s="636"/>
      <c r="L80" s="636"/>
      <c r="M80" s="637"/>
    </row>
    <row r="81" spans="1:13">
      <c r="A81" s="638"/>
      <c r="B81" s="639"/>
      <c r="C81" s="639"/>
      <c r="D81" s="639"/>
      <c r="E81" s="639"/>
      <c r="F81" s="639"/>
      <c r="G81" s="639"/>
      <c r="H81" s="639"/>
      <c r="I81" s="639"/>
      <c r="J81" s="639"/>
      <c r="K81" s="639"/>
      <c r="L81" s="639"/>
      <c r="M81" s="640"/>
    </row>
    <row r="82" spans="1:13">
      <c r="A82" s="638"/>
      <c r="B82" s="639"/>
      <c r="C82" s="639"/>
      <c r="D82" s="639"/>
      <c r="E82" s="639"/>
      <c r="F82" s="639"/>
      <c r="G82" s="639"/>
      <c r="H82" s="639"/>
      <c r="I82" s="639"/>
      <c r="J82" s="639"/>
      <c r="K82" s="639"/>
      <c r="L82" s="639"/>
      <c r="M82" s="640"/>
    </row>
    <row r="83" spans="1:13">
      <c r="A83" s="638"/>
      <c r="B83" s="639"/>
      <c r="C83" s="639"/>
      <c r="D83" s="639"/>
      <c r="E83" s="639"/>
      <c r="F83" s="639"/>
      <c r="G83" s="639"/>
      <c r="H83" s="639"/>
      <c r="I83" s="639"/>
      <c r="J83" s="639"/>
      <c r="K83" s="639"/>
      <c r="L83" s="639"/>
      <c r="M83" s="640"/>
    </row>
    <row r="84" spans="1:13" ht="13.5" thickBot="1">
      <c r="A84" s="641"/>
      <c r="B84" s="642"/>
      <c r="C84" s="642"/>
      <c r="D84" s="642"/>
      <c r="E84" s="642"/>
      <c r="F84" s="642"/>
      <c r="G84" s="642"/>
      <c r="H84" s="642"/>
      <c r="I84" s="642"/>
      <c r="J84" s="642"/>
      <c r="K84" s="642"/>
      <c r="L84" s="642"/>
      <c r="M84" s="643"/>
    </row>
    <row r="85" spans="1:13">
      <c r="A85" s="644"/>
      <c r="B85" s="645"/>
      <c r="C85" s="645"/>
      <c r="D85" s="645"/>
      <c r="E85" s="645"/>
      <c r="F85" s="645"/>
      <c r="G85" s="645"/>
      <c r="H85" s="645"/>
      <c r="I85" s="645"/>
      <c r="J85" s="645"/>
      <c r="K85" s="645"/>
      <c r="L85" s="645"/>
      <c r="M85" s="646"/>
    </row>
    <row r="86" spans="1:13">
      <c r="A86" s="525" t="s">
        <v>2323</v>
      </c>
      <c r="B86" s="527"/>
      <c r="C86" s="527"/>
      <c r="D86" s="527"/>
      <c r="E86" s="527"/>
      <c r="F86" s="527"/>
      <c r="G86" s="527"/>
      <c r="H86" s="527"/>
      <c r="I86" s="527"/>
      <c r="J86" s="527"/>
      <c r="K86" s="527"/>
      <c r="L86" s="527"/>
      <c r="M86" s="531"/>
    </row>
    <row r="87" spans="1:13" ht="17.25" customHeight="1">
      <c r="A87" s="686" t="s">
        <v>2324</v>
      </c>
      <c r="B87" s="687"/>
      <c r="C87" s="687"/>
      <c r="D87" s="687"/>
      <c r="E87" s="687"/>
      <c r="F87" s="687"/>
      <c r="G87" s="687"/>
      <c r="H87" s="687"/>
      <c r="I87" s="687"/>
      <c r="J87" s="687"/>
      <c r="K87" s="687"/>
      <c r="L87" s="687"/>
      <c r="M87" s="688"/>
    </row>
    <row r="88" spans="1:13" ht="17.25" customHeight="1">
      <c r="A88" s="686"/>
      <c r="B88" s="687"/>
      <c r="C88" s="687"/>
      <c r="D88" s="687"/>
      <c r="E88" s="687"/>
      <c r="F88" s="687"/>
      <c r="G88" s="687"/>
      <c r="H88" s="687"/>
      <c r="I88" s="687"/>
      <c r="J88" s="687"/>
      <c r="K88" s="687"/>
      <c r="L88" s="687"/>
      <c r="M88" s="688"/>
    </row>
    <row r="89" spans="1:13" ht="18.75" customHeight="1">
      <c r="A89" s="689" t="s">
        <v>2325</v>
      </c>
      <c r="B89" s="690"/>
      <c r="C89" s="690"/>
      <c r="D89" s="690"/>
      <c r="E89" s="690"/>
      <c r="F89" s="690"/>
      <c r="G89" s="690"/>
      <c r="H89" s="690"/>
      <c r="I89" s="690"/>
      <c r="J89" s="690"/>
      <c r="K89" s="690"/>
      <c r="L89" s="690"/>
      <c r="M89" s="691"/>
    </row>
    <row r="90" spans="1:13" ht="21.75" customHeight="1">
      <c r="A90" s="689"/>
      <c r="B90" s="690"/>
      <c r="C90" s="690"/>
      <c r="D90" s="690"/>
      <c r="E90" s="690"/>
      <c r="F90" s="690"/>
      <c r="G90" s="690"/>
      <c r="H90" s="690"/>
      <c r="I90" s="690"/>
      <c r="J90" s="690"/>
      <c r="K90" s="690"/>
      <c r="L90" s="690"/>
      <c r="M90" s="691"/>
    </row>
    <row r="91" spans="1:13">
      <c r="A91" s="647"/>
      <c r="B91" s="648"/>
      <c r="C91" s="648"/>
      <c r="D91" s="648"/>
      <c r="E91" s="648"/>
      <c r="F91" s="648"/>
      <c r="G91" s="648"/>
      <c r="H91" s="648"/>
      <c r="I91" s="648"/>
      <c r="J91" s="648"/>
      <c r="K91" s="648"/>
      <c r="L91" s="648"/>
      <c r="M91" s="649"/>
    </row>
    <row r="92" spans="1:13">
      <c r="A92" s="647"/>
      <c r="B92" s="648"/>
      <c r="C92" s="648"/>
      <c r="D92" s="648"/>
      <c r="E92" s="648"/>
      <c r="F92" s="648"/>
      <c r="G92" s="648"/>
      <c r="H92" s="648"/>
      <c r="I92" s="648"/>
      <c r="J92" s="648"/>
      <c r="K92" s="648"/>
      <c r="L92" s="648"/>
      <c r="M92" s="649"/>
    </row>
    <row r="93" spans="1:13">
      <c r="A93" s="647"/>
      <c r="B93" s="648"/>
      <c r="C93" s="648"/>
      <c r="D93" s="648"/>
      <c r="E93" s="648"/>
      <c r="F93" s="648"/>
      <c r="G93" s="648"/>
      <c r="H93" s="648"/>
      <c r="I93" s="648"/>
      <c r="J93" s="648"/>
      <c r="K93" s="648"/>
      <c r="L93" s="648"/>
      <c r="M93" s="649"/>
    </row>
    <row r="94" spans="1:13">
      <c r="A94" s="525"/>
      <c r="B94" s="527"/>
      <c r="C94" s="527"/>
      <c r="D94" s="527"/>
      <c r="E94" s="527"/>
      <c r="F94" s="527"/>
      <c r="G94" s="527"/>
      <c r="H94" s="527"/>
      <c r="I94" s="527"/>
      <c r="J94" s="527"/>
      <c r="K94" s="527"/>
      <c r="L94" s="527"/>
      <c r="M94" s="531"/>
    </row>
    <row r="95" spans="1:13" s="585" customFormat="1" ht="12">
      <c r="A95" s="631"/>
      <c r="B95" s="632"/>
      <c r="C95" s="632"/>
      <c r="D95" s="632" t="s">
        <v>1060</v>
      </c>
      <c r="E95" s="633"/>
      <c r="F95" s="632"/>
      <c r="G95" s="632"/>
      <c r="H95" s="632"/>
      <c r="I95" s="632"/>
      <c r="J95" s="632"/>
      <c r="K95" s="632"/>
      <c r="L95" s="632"/>
      <c r="M95" s="634"/>
    </row>
    <row r="96" spans="1:13" s="585" customFormat="1" ht="12">
      <c r="A96" s="631"/>
      <c r="B96" s="632"/>
      <c r="C96" s="632"/>
      <c r="D96" s="650" t="s">
        <v>1061</v>
      </c>
      <c r="E96" s="632"/>
      <c r="F96" s="632"/>
      <c r="G96" s="650"/>
      <c r="H96" s="650"/>
      <c r="I96" s="650"/>
      <c r="J96" s="632"/>
      <c r="K96" s="632"/>
      <c r="L96" s="632"/>
      <c r="M96" s="634"/>
    </row>
    <row r="97" spans="1:13">
      <c r="A97" s="566"/>
      <c r="B97" s="501"/>
      <c r="C97" s="501"/>
      <c r="D97" s="651" t="s">
        <v>1065</v>
      </c>
      <c r="E97" s="501"/>
      <c r="F97" s="501"/>
      <c r="G97" s="651"/>
      <c r="H97" s="651"/>
      <c r="I97" s="651"/>
      <c r="J97" s="501"/>
      <c r="K97" s="501"/>
      <c r="L97" s="501"/>
      <c r="M97" s="543"/>
    </row>
    <row r="98" spans="1:13">
      <c r="A98" s="652"/>
      <c r="B98" s="527"/>
      <c r="C98" s="527"/>
      <c r="D98" s="501" t="s">
        <v>1063</v>
      </c>
      <c r="E98" s="501"/>
      <c r="F98" s="501"/>
      <c r="G98" s="501"/>
      <c r="H98" s="501"/>
      <c r="I98" s="501"/>
      <c r="J98" s="527"/>
      <c r="K98" s="527"/>
      <c r="L98" s="527"/>
      <c r="M98" s="531"/>
    </row>
    <row r="99" spans="1:13" ht="13.5" customHeight="1">
      <c r="A99" s="652"/>
      <c r="B99" s="527"/>
      <c r="C99" s="527"/>
      <c r="D99" s="527"/>
      <c r="E99" s="501"/>
      <c r="F99" s="501"/>
      <c r="G99" s="501"/>
      <c r="H99" s="501"/>
      <c r="I99" s="501"/>
      <c r="J99" s="527"/>
      <c r="K99" s="527"/>
      <c r="L99" s="527"/>
      <c r="M99" s="531"/>
    </row>
    <row r="100" spans="1:13">
      <c r="A100" s="653" t="s">
        <v>2326</v>
      </c>
      <c r="B100" s="654"/>
      <c r="C100" s="654"/>
      <c r="D100" s="501"/>
      <c r="E100" s="501"/>
      <c r="F100" s="501"/>
      <c r="G100" s="501"/>
      <c r="H100" s="501"/>
      <c r="I100" s="692"/>
      <c r="J100" s="692"/>
      <c r="K100" s="692"/>
      <c r="L100" s="692"/>
      <c r="M100" s="693"/>
    </row>
    <row r="101" spans="1:13" ht="13.5" thickBot="1">
      <c r="A101" s="655" t="s">
        <v>2327</v>
      </c>
      <c r="B101" s="656"/>
      <c r="C101" s="656"/>
      <c r="D101" s="657"/>
      <c r="E101" s="657"/>
      <c r="F101" s="657"/>
      <c r="G101" s="657"/>
      <c r="H101" s="657"/>
      <c r="I101" s="694"/>
      <c r="J101" s="694"/>
      <c r="K101" s="694"/>
      <c r="L101" s="694"/>
      <c r="M101" s="695"/>
    </row>
  </sheetData>
  <mergeCells count="65">
    <mergeCell ref="C11:D11"/>
    <mergeCell ref="A10:D10"/>
    <mergeCell ref="H10:I10"/>
    <mergeCell ref="A1:A6"/>
    <mergeCell ref="B1:I1"/>
    <mergeCell ref="B4:I4"/>
    <mergeCell ref="B6:I6"/>
    <mergeCell ref="J1:J2"/>
    <mergeCell ref="B5:I5"/>
    <mergeCell ref="J5:J6"/>
    <mergeCell ref="K1:M2"/>
    <mergeCell ref="B2:I2"/>
    <mergeCell ref="B3:I3"/>
    <mergeCell ref="J3:J4"/>
    <mergeCell ref="K3:M4"/>
    <mergeCell ref="K5:K6"/>
    <mergeCell ref="L5:L6"/>
    <mergeCell ref="M5:M6"/>
    <mergeCell ref="K12:M12"/>
    <mergeCell ref="E25:G25"/>
    <mergeCell ref="A27:M27"/>
    <mergeCell ref="B29:I29"/>
    <mergeCell ref="K29:L29"/>
    <mergeCell ref="K30:L30"/>
    <mergeCell ref="A34:G34"/>
    <mergeCell ref="H34:I34"/>
    <mergeCell ref="K34:L34"/>
    <mergeCell ref="A35:G35"/>
    <mergeCell ref="H35:I35"/>
    <mergeCell ref="K35:L35"/>
    <mergeCell ref="A36:G36"/>
    <mergeCell ref="H36:I36"/>
    <mergeCell ref="K36:L36"/>
    <mergeCell ref="A37:L37"/>
    <mergeCell ref="A41:H41"/>
    <mergeCell ref="K41:L41"/>
    <mergeCell ref="A56:G56"/>
    <mergeCell ref="K56:L56"/>
    <mergeCell ref="A42:H42"/>
    <mergeCell ref="K42:L42"/>
    <mergeCell ref="A43:H43"/>
    <mergeCell ref="K43:L43"/>
    <mergeCell ref="A44:L44"/>
    <mergeCell ref="A48:E48"/>
    <mergeCell ref="K48:L48"/>
    <mergeCell ref="K49:L49"/>
    <mergeCell ref="K50:L50"/>
    <mergeCell ref="A51:L51"/>
    <mergeCell ref="A55:G55"/>
    <mergeCell ref="K55:L55"/>
    <mergeCell ref="A57:G57"/>
    <mergeCell ref="K57:L57"/>
    <mergeCell ref="A58:L58"/>
    <mergeCell ref="A60:L60"/>
    <mergeCell ref="A64:G64"/>
    <mergeCell ref="K64:L64"/>
    <mergeCell ref="A87:M88"/>
    <mergeCell ref="A89:M90"/>
    <mergeCell ref="I100:M101"/>
    <mergeCell ref="A65:G65"/>
    <mergeCell ref="K65:L65"/>
    <mergeCell ref="K66:L66"/>
    <mergeCell ref="K67:L67"/>
    <mergeCell ref="A68:L68"/>
    <mergeCell ref="A70:L70"/>
  </mergeCells>
  <printOptions horizontalCentered="1"/>
  <pageMargins left="0.39370078740157483" right="0.39370078740157483" top="0.19685039370078741" bottom="0.19685039370078741" header="0" footer="0"/>
  <pageSetup scale="54" orientation="portrait" horizontalDpi="1200" verticalDpi="1200" r:id="rId1"/>
  <headerFooter alignWithMargins="0"/>
  <drawing r:id="rId2"/>
  <legacyDrawing r:id="rId3"/>
  <oleObjects>
    <mc:AlternateContent xmlns:mc="http://schemas.openxmlformats.org/markup-compatibility/2006">
      <mc:Choice Requires="x14">
        <oleObject progId="PBrush" shapeId="611329" r:id="rId4">
          <objectPr defaultSize="0" autoPict="0" r:id="rId5">
            <anchor moveWithCells="1" sizeWithCells="1">
              <from>
                <xdr:col>0</xdr:col>
                <xdr:colOff>238125</xdr:colOff>
                <xdr:row>0</xdr:row>
                <xdr:rowOff>47625</xdr:rowOff>
              </from>
              <to>
                <xdr:col>0</xdr:col>
                <xdr:colOff>1181100</xdr:colOff>
                <xdr:row>5</xdr:row>
                <xdr:rowOff>123825</xdr:rowOff>
              </to>
            </anchor>
          </objectPr>
        </oleObject>
      </mc:Choice>
      <mc:Fallback>
        <oleObject progId="PBrush" shapeId="611329" r:id="rId4"/>
      </mc:Fallback>
    </mc:AlternateContent>
  </oleObjec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8">
    <tabColor rgb="FFFFFFCC"/>
  </sheetPr>
  <dimension ref="A1:O119"/>
  <sheetViews>
    <sheetView zoomScale="78" zoomScaleNormal="78" workbookViewId="0"/>
  </sheetViews>
  <sheetFormatPr baseColWidth="10" defaultRowHeight="15"/>
  <cols>
    <col min="1" max="1" width="8.85546875"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862"/>
      <c r="C1" s="877"/>
      <c r="D1" s="878"/>
      <c r="E1" s="878"/>
      <c r="F1" s="878"/>
      <c r="G1" s="878"/>
      <c r="H1" s="878"/>
      <c r="I1" s="878"/>
      <c r="J1" s="879"/>
      <c r="K1" s="880" t="s">
        <v>1017</v>
      </c>
      <c r="L1" s="882" t="s">
        <v>2304</v>
      </c>
      <c r="M1" s="883"/>
      <c r="N1" s="884"/>
    </row>
    <row r="2" spans="2:14">
      <c r="B2" s="863"/>
      <c r="C2" s="874" t="s">
        <v>1018</v>
      </c>
      <c r="D2" s="875"/>
      <c r="E2" s="875"/>
      <c r="F2" s="875"/>
      <c r="G2" s="875"/>
      <c r="H2" s="875"/>
      <c r="I2" s="875"/>
      <c r="J2" s="876"/>
      <c r="K2" s="881"/>
      <c r="L2" s="885"/>
      <c r="M2" s="886"/>
      <c r="N2" s="887"/>
    </row>
    <row r="3" spans="2:14">
      <c r="B3" s="863"/>
      <c r="C3" s="874" t="s">
        <v>2305</v>
      </c>
      <c r="D3" s="875"/>
      <c r="E3" s="875"/>
      <c r="F3" s="875"/>
      <c r="G3" s="875"/>
      <c r="H3" s="875"/>
      <c r="I3" s="875"/>
      <c r="J3" s="876"/>
      <c r="K3" s="865" t="s">
        <v>1019</v>
      </c>
      <c r="L3" s="890">
        <v>1</v>
      </c>
      <c r="M3" s="891"/>
      <c r="N3" s="892"/>
    </row>
    <row r="4" spans="2:14">
      <c r="B4" s="863"/>
      <c r="C4" s="874" t="s">
        <v>2306</v>
      </c>
      <c r="D4" s="875"/>
      <c r="E4" s="875"/>
      <c r="F4" s="875"/>
      <c r="G4" s="875"/>
      <c r="H4" s="875"/>
      <c r="I4" s="875"/>
      <c r="J4" s="876"/>
      <c r="K4" s="888"/>
      <c r="L4" s="893"/>
      <c r="M4" s="894"/>
      <c r="N4" s="895"/>
    </row>
    <row r="5" spans="2:14">
      <c r="B5" s="863"/>
      <c r="C5" s="874" t="s">
        <v>2307</v>
      </c>
      <c r="D5" s="875"/>
      <c r="E5" s="875"/>
      <c r="F5" s="875"/>
      <c r="G5" s="875"/>
      <c r="H5" s="875"/>
      <c r="I5" s="875"/>
      <c r="J5" s="876"/>
      <c r="K5" s="865" t="s">
        <v>1020</v>
      </c>
      <c r="L5" s="867"/>
      <c r="M5" s="867" t="s">
        <v>1021</v>
      </c>
      <c r="N5" s="869"/>
    </row>
    <row r="6" spans="2:14" ht="15.75" thickBot="1">
      <c r="B6" s="864"/>
      <c r="C6" s="871"/>
      <c r="D6" s="872"/>
      <c r="E6" s="872"/>
      <c r="F6" s="872"/>
      <c r="G6" s="872"/>
      <c r="H6" s="872"/>
      <c r="I6" s="872"/>
      <c r="J6" s="873"/>
      <c r="K6" s="866"/>
      <c r="L6" s="868"/>
      <c r="M6" s="868"/>
      <c r="N6" s="870"/>
    </row>
    <row r="7" spans="2:14" ht="15.75" thickBot="1">
      <c r="B7" s="357"/>
      <c r="C7" s="358"/>
      <c r="D7" s="358"/>
      <c r="E7" s="358"/>
      <c r="F7" s="358"/>
      <c r="G7" s="358"/>
      <c r="H7" s="358"/>
      <c r="I7" s="358"/>
      <c r="J7" s="358"/>
      <c r="K7" s="358"/>
      <c r="L7" s="359"/>
      <c r="M7" s="359"/>
      <c r="N7" s="360"/>
    </row>
    <row r="8" spans="2:14" ht="17.25" customHeight="1">
      <c r="B8" s="361"/>
      <c r="C8" s="83"/>
      <c r="D8" s="83"/>
      <c r="E8" s="83"/>
      <c r="F8" s="83"/>
      <c r="G8" s="83"/>
      <c r="H8" s="84"/>
      <c r="I8" s="83"/>
      <c r="J8" s="83"/>
      <c r="K8" s="362" t="s">
        <v>1022</v>
      </c>
      <c r="L8" s="363"/>
      <c r="M8" s="363"/>
      <c r="N8" s="364"/>
    </row>
    <row r="9" spans="2:14">
      <c r="B9" s="365"/>
      <c r="C9" s="85"/>
      <c r="D9" s="85"/>
      <c r="E9" s="85"/>
      <c r="F9" s="85"/>
      <c r="G9" s="85"/>
      <c r="H9" s="366"/>
      <c r="I9" s="85"/>
      <c r="J9" s="85"/>
      <c r="K9" s="367"/>
      <c r="L9" s="368" t="s">
        <v>2308</v>
      </c>
      <c r="M9" s="368" t="s">
        <v>2309</v>
      </c>
      <c r="N9" s="369" t="s">
        <v>2310</v>
      </c>
    </row>
    <row r="10" spans="2:14" ht="35.25">
      <c r="B10" s="896" t="s">
        <v>2311</v>
      </c>
      <c r="C10" s="897"/>
      <c r="D10" s="897"/>
      <c r="E10" s="897"/>
      <c r="F10" s="370" t="s">
        <v>2312</v>
      </c>
      <c r="G10" s="85"/>
      <c r="H10" s="371"/>
      <c r="I10" s="898" t="s">
        <v>2313</v>
      </c>
      <c r="J10" s="898"/>
      <c r="K10" s="372" t="s">
        <v>2312</v>
      </c>
      <c r="L10" s="368"/>
      <c r="M10" s="368"/>
      <c r="N10" s="369"/>
    </row>
    <row r="11" spans="2:14">
      <c r="B11" s="373" t="s">
        <v>1023</v>
      </c>
      <c r="C11" s="374"/>
      <c r="D11" s="889"/>
      <c r="E11" s="889"/>
      <c r="F11" s="375"/>
      <c r="G11" s="376"/>
      <c r="H11" s="374"/>
      <c r="I11" s="371"/>
      <c r="J11" s="377" t="s">
        <v>1024</v>
      </c>
      <c r="K11" s="378"/>
      <c r="L11" s="375"/>
      <c r="M11" s="375"/>
      <c r="N11" s="379"/>
    </row>
    <row r="12" spans="2:14" ht="15.75" thickBot="1">
      <c r="B12" s="380"/>
      <c r="C12" s="381"/>
      <c r="D12" s="382"/>
      <c r="E12" s="382"/>
      <c r="F12" s="382"/>
      <c r="G12" s="382"/>
      <c r="H12" s="381"/>
      <c r="I12" s="382"/>
      <c r="J12" s="381"/>
      <c r="K12" s="382"/>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38"/>
      <c r="E25" s="338"/>
      <c r="F25" s="899" t="s">
        <v>2328</v>
      </c>
      <c r="G25" s="900"/>
      <c r="H25" s="900"/>
      <c r="I25" s="338" t="s">
        <v>2309</v>
      </c>
      <c r="J25" s="338" t="s">
        <v>2310</v>
      </c>
      <c r="K25" s="276"/>
      <c r="L25" s="338"/>
      <c r="M25" s="338"/>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182" t="s">
        <v>1067</v>
      </c>
      <c r="C31" s="87" t="s">
        <v>1304</v>
      </c>
      <c r="D31" s="88"/>
      <c r="E31" s="88"/>
      <c r="F31" s="88"/>
      <c r="G31" s="88"/>
      <c r="H31" s="88"/>
      <c r="I31" s="88"/>
      <c r="J31" s="89"/>
      <c r="K31" s="320"/>
      <c r="L31" s="318" t="s">
        <v>1068</v>
      </c>
      <c r="M31" s="214"/>
      <c r="N31" s="90"/>
    </row>
    <row r="32" spans="1:14" ht="5.25" customHeight="1">
      <c r="B32" s="18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t="s">
        <v>129</v>
      </c>
      <c r="B36" s="831" t="str">
        <f>VLOOKUP(A36,EQUIPOS!A6:D154,3,FALSE)</f>
        <v xml:space="preserve">Buldozer, Potencia al volante de 140 HP, motor de 2200 RPM, longitud de hoja 4,80m. </v>
      </c>
      <c r="C36" s="832"/>
      <c r="D36" s="832"/>
      <c r="E36" s="832"/>
      <c r="F36" s="832"/>
      <c r="G36" s="832"/>
      <c r="H36" s="833"/>
      <c r="I36" s="279"/>
      <c r="J36" s="280"/>
      <c r="K36" s="281">
        <f>VLOOKUP(A36,EQUIPOS!A6:D161,4,FALSE)</f>
        <v>196350</v>
      </c>
      <c r="L36" s="282"/>
      <c r="M36" s="283">
        <v>0.15</v>
      </c>
      <c r="N36" s="284">
        <f>K36/M36</f>
        <v>1309000</v>
      </c>
    </row>
    <row r="37" spans="1:14">
      <c r="A37" t="s">
        <v>150</v>
      </c>
      <c r="B37" s="831" t="str">
        <f>VLOOKUP(A37,EQUIPOS!A7:D154,3,FALSE)</f>
        <v>Cargador : Potencia en el volante 125 hp, Clasificación de RPM del motor 2300.</v>
      </c>
      <c r="C37" s="832"/>
      <c r="D37" s="832"/>
      <c r="E37" s="832"/>
      <c r="F37" s="832"/>
      <c r="G37" s="832"/>
      <c r="H37" s="833"/>
      <c r="I37" s="279"/>
      <c r="J37" s="280"/>
      <c r="K37" s="281">
        <f>VLOOKUP(A37,EQUIPOS!A7:D162,4,FALSE)</f>
        <v>196350</v>
      </c>
      <c r="L37" s="282"/>
      <c r="M37" s="283">
        <v>0.15</v>
      </c>
      <c r="N37" s="284">
        <f>K37/M37</f>
        <v>1309000</v>
      </c>
    </row>
    <row r="38" spans="1:14">
      <c r="A38" t="s">
        <v>273</v>
      </c>
      <c r="B38" s="831" t="str">
        <f>VLOOKUP(A38,EQUIPOS!A8:D154,3,FALSE)</f>
        <v>Motosierra, 93.6 cm3 - 7.1 HP, 45-90 cm - 7.9 kg</v>
      </c>
      <c r="C38" s="832"/>
      <c r="D38" s="832"/>
      <c r="E38" s="832"/>
      <c r="F38" s="832"/>
      <c r="G38" s="832"/>
      <c r="H38" s="833"/>
      <c r="I38" s="279"/>
      <c r="J38" s="280"/>
      <c r="K38" s="281">
        <f>VLOOKUP(A38,EQUIPOS!A8:D163,4,FALSE)</f>
        <v>6752.2472219713145</v>
      </c>
      <c r="L38" s="282"/>
      <c r="M38" s="283">
        <v>0.15</v>
      </c>
      <c r="N38" s="285">
        <f>K38/M38</f>
        <v>45014.981479808768</v>
      </c>
    </row>
    <row r="39" spans="1:14">
      <c r="B39" s="831"/>
      <c r="C39" s="832"/>
      <c r="D39" s="832"/>
      <c r="E39" s="832"/>
      <c r="F39" s="832"/>
      <c r="G39" s="832"/>
      <c r="H39" s="833"/>
      <c r="I39" s="834"/>
      <c r="J39" s="815"/>
      <c r="K39" s="286"/>
      <c r="L39" s="835"/>
      <c r="M39" s="836"/>
      <c r="N39" s="287"/>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289"/>
      <c r="N41" s="356"/>
    </row>
    <row r="42" spans="1:14" ht="15.75" thickBot="1">
      <c r="B42" s="831" t="s">
        <v>1036</v>
      </c>
      <c r="C42" s="832"/>
      <c r="D42" s="832"/>
      <c r="E42" s="832"/>
      <c r="F42" s="832"/>
      <c r="G42" s="832"/>
      <c r="H42" s="833"/>
      <c r="I42" s="840"/>
      <c r="J42" s="841"/>
      <c r="K42" s="47"/>
      <c r="L42" s="842">
        <v>0.05</v>
      </c>
      <c r="M42" s="843"/>
      <c r="N42" s="111">
        <f>N76*L42</f>
        <v>7582.091388888889</v>
      </c>
    </row>
    <row r="43" spans="1:14" ht="15.75" thickBot="1">
      <c r="B43" s="818" t="s">
        <v>1037</v>
      </c>
      <c r="C43" s="819"/>
      <c r="D43" s="819"/>
      <c r="E43" s="819"/>
      <c r="F43" s="819"/>
      <c r="G43" s="819"/>
      <c r="H43" s="819"/>
      <c r="I43" s="819"/>
      <c r="J43" s="819"/>
      <c r="K43" s="819"/>
      <c r="L43" s="819"/>
      <c r="M43" s="820"/>
      <c r="N43" s="105">
        <f>SUM(N36:N42)</f>
        <v>2670597.0728686973</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B48" s="49"/>
      <c r="C48" s="293"/>
      <c r="D48" s="293"/>
      <c r="E48" s="293"/>
      <c r="F48" s="293"/>
      <c r="G48" s="293"/>
      <c r="H48" s="293"/>
      <c r="I48" s="280"/>
      <c r="J48" s="236"/>
      <c r="K48" s="294"/>
      <c r="L48" s="279"/>
      <c r="M48" s="295"/>
      <c r="N48" s="296"/>
    </row>
    <row r="49" spans="1:14">
      <c r="B49" s="49"/>
      <c r="C49" s="293"/>
      <c r="D49" s="293"/>
      <c r="E49" s="293"/>
      <c r="F49" s="293"/>
      <c r="G49" s="293"/>
      <c r="H49" s="293"/>
      <c r="I49" s="280"/>
      <c r="J49" s="236"/>
      <c r="K49" s="294"/>
      <c r="L49" s="279"/>
      <c r="M49" s="295"/>
      <c r="N49" s="296"/>
    </row>
    <row r="50" spans="1:14">
      <c r="B50" s="49"/>
      <c r="C50" s="293"/>
      <c r="D50" s="293"/>
      <c r="E50" s="293"/>
      <c r="F50" s="293"/>
      <c r="G50" s="293"/>
      <c r="H50" s="293"/>
      <c r="I50" s="280"/>
      <c r="J50" s="236"/>
      <c r="K50" s="294"/>
      <c r="L50" s="279"/>
      <c r="M50" s="295"/>
      <c r="N50" s="296"/>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297"/>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792" t="s">
        <v>1041</v>
      </c>
      <c r="C58" s="793"/>
      <c r="D58" s="793"/>
      <c r="E58" s="793"/>
      <c r="F58" s="793"/>
      <c r="G58" s="794"/>
      <c r="H58" s="79" t="s">
        <v>1029</v>
      </c>
      <c r="I58" s="80" t="s">
        <v>1042</v>
      </c>
      <c r="J58" s="81" t="s">
        <v>1043</v>
      </c>
      <c r="K58" s="79" t="s">
        <v>1044</v>
      </c>
      <c r="L58" s="821" t="s">
        <v>1045</v>
      </c>
      <c r="M58" s="794"/>
      <c r="N58" s="82" t="s">
        <v>1035</v>
      </c>
    </row>
    <row r="59" spans="1:14">
      <c r="A59" t="s">
        <v>1305</v>
      </c>
      <c r="B59" s="52" t="str">
        <f>VLOOKUP(A59,TRANSPORTE!A5:D94,3,FALSE)</f>
        <v>Transporte de material desmontado</v>
      </c>
      <c r="C59" s="329"/>
      <c r="D59" s="329"/>
      <c r="E59" s="329"/>
      <c r="F59" s="329"/>
      <c r="G59" s="329"/>
      <c r="H59" s="323" t="str">
        <f>VLOOKUP(A59,TRANSPORTE!A6:D120,2,FALSE)</f>
        <v>tkm</v>
      </c>
      <c r="I59" s="291">
        <v>35</v>
      </c>
      <c r="J59" s="298">
        <v>1</v>
      </c>
      <c r="K59" s="291">
        <f>I59*J59</f>
        <v>35</v>
      </c>
      <c r="L59" s="822">
        <v>983.54</v>
      </c>
      <c r="M59" s="823"/>
      <c r="N59" s="299">
        <f>K59*L59</f>
        <v>34423.9</v>
      </c>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54"/>
      <c r="J64" s="54"/>
      <c r="K64" s="54"/>
      <c r="L64" s="807"/>
      <c r="M64" s="808"/>
      <c r="N64" s="308"/>
    </row>
    <row r="65" spans="1:15" ht="15.75" thickBot="1">
      <c r="B65" s="824" t="s">
        <v>1037</v>
      </c>
      <c r="C65" s="825"/>
      <c r="D65" s="825"/>
      <c r="E65" s="825"/>
      <c r="F65" s="825"/>
      <c r="G65" s="825"/>
      <c r="H65" s="825"/>
      <c r="I65" s="825"/>
      <c r="J65" s="825"/>
      <c r="K65" s="825"/>
      <c r="L65" s="825"/>
      <c r="M65" s="826"/>
      <c r="N65" s="313">
        <f>N59+N60+N61+N62+N63</f>
        <v>34423.9</v>
      </c>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11</v>
      </c>
      <c r="B70" s="55" t="str">
        <f>VLOOKUP(A70,'MANO DE OBRA'!A8:D68,3,FALSE)</f>
        <v>Obrero (4)</v>
      </c>
      <c r="C70" s="53"/>
      <c r="D70" s="53"/>
      <c r="E70" s="53"/>
      <c r="F70" s="53"/>
      <c r="G70" s="53"/>
      <c r="H70" s="53"/>
      <c r="I70" s="304">
        <f>K70/J70*100</f>
        <v>98362.266666666663</v>
      </c>
      <c r="J70" s="305">
        <v>185</v>
      </c>
      <c r="K70" s="306">
        <f>VLOOKUP(A70,'MANO DE OBRA'!A8:D99,4,FALSE)</f>
        <v>181970.19333333333</v>
      </c>
      <c r="L70" s="56"/>
      <c r="M70" s="307">
        <v>1.2</v>
      </c>
      <c r="N70" s="308">
        <f>K70/M70</f>
        <v>151641.82777777777</v>
      </c>
      <c r="O70" s="112"/>
    </row>
    <row r="71" spans="1:15">
      <c r="B71" s="55"/>
      <c r="C71" s="53"/>
      <c r="D71" s="53"/>
      <c r="E71" s="53"/>
      <c r="F71" s="53"/>
      <c r="G71" s="53"/>
      <c r="H71" s="53"/>
      <c r="I71" s="291"/>
      <c r="J71" s="309"/>
      <c r="K71" s="310"/>
      <c r="L71" s="56"/>
      <c r="M71" s="311"/>
      <c r="N71" s="308"/>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54"/>
      <c r="J75" s="54"/>
      <c r="K75" s="54"/>
      <c r="L75" s="807"/>
      <c r="M75" s="808"/>
      <c r="N75" s="308"/>
    </row>
    <row r="76" spans="1:15" ht="15.75" thickBot="1">
      <c r="B76" s="818" t="s">
        <v>1037</v>
      </c>
      <c r="C76" s="819"/>
      <c r="D76" s="819"/>
      <c r="E76" s="819"/>
      <c r="F76" s="819"/>
      <c r="G76" s="819"/>
      <c r="H76" s="819"/>
      <c r="I76" s="825"/>
      <c r="J76" s="825"/>
      <c r="K76" s="825"/>
      <c r="L76" s="825"/>
      <c r="M76" s="826"/>
      <c r="N76" s="313">
        <f>N70+N71+N72+N73+N74</f>
        <v>151641.82777777777</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2856662.8006464751</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571332.56012929499</v>
      </c>
      <c r="M83" s="853"/>
      <c r="N83" s="57"/>
    </row>
    <row r="84" spans="1:14">
      <c r="B84" s="95" t="s">
        <v>1057</v>
      </c>
      <c r="C84" s="96"/>
      <c r="D84" s="96"/>
      <c r="E84" s="96"/>
      <c r="F84" s="96"/>
      <c r="G84" s="96"/>
      <c r="H84" s="96"/>
      <c r="I84" s="93"/>
      <c r="J84" s="94"/>
      <c r="K84" s="316">
        <v>0.05</v>
      </c>
      <c r="L84" s="852">
        <f>N78*K84</f>
        <v>142833.14003232375</v>
      </c>
      <c r="M84" s="853"/>
      <c r="N84" s="57"/>
    </row>
    <row r="85" spans="1:14" ht="15.75" thickBot="1">
      <c r="B85" s="97" t="s">
        <v>1058</v>
      </c>
      <c r="C85" s="98"/>
      <c r="D85" s="98"/>
      <c r="E85" s="98"/>
      <c r="F85" s="98"/>
      <c r="G85" s="98"/>
      <c r="H85" s="98"/>
      <c r="I85" s="99"/>
      <c r="J85" s="100"/>
      <c r="K85" s="317">
        <v>0.05</v>
      </c>
      <c r="L85" s="854">
        <f>N78*K85</f>
        <v>142833.14003232375</v>
      </c>
      <c r="M85" s="855"/>
      <c r="N85" s="57"/>
    </row>
    <row r="86" spans="1:14" ht="15.75" thickBot="1">
      <c r="B86" s="818" t="s">
        <v>1037</v>
      </c>
      <c r="C86" s="819"/>
      <c r="D86" s="819"/>
      <c r="E86" s="819"/>
      <c r="F86" s="819"/>
      <c r="G86" s="819"/>
      <c r="H86" s="819"/>
      <c r="I86" s="819"/>
      <c r="J86" s="819"/>
      <c r="K86" s="819"/>
      <c r="L86" s="819"/>
      <c r="M86" s="820"/>
      <c r="N86" s="58">
        <f>L83+L84+L85</f>
        <v>856998.84019394254</v>
      </c>
    </row>
    <row r="87" spans="1:14" ht="15.75" thickBot="1">
      <c r="B87" s="39"/>
      <c r="C87" s="40"/>
      <c r="D87" s="40"/>
      <c r="E87" s="40"/>
      <c r="F87" s="40"/>
      <c r="G87" s="40"/>
      <c r="H87" s="40"/>
      <c r="I87" s="40"/>
      <c r="J87" s="40"/>
      <c r="K87" s="40"/>
      <c r="L87" s="40"/>
      <c r="M87" s="40"/>
      <c r="N87" s="41"/>
    </row>
    <row r="88" spans="1:14" ht="15.75" thickBot="1">
      <c r="A88" t="s">
        <v>2121</v>
      </c>
      <c r="B88" s="818" t="s">
        <v>1059</v>
      </c>
      <c r="C88" s="819"/>
      <c r="D88" s="819"/>
      <c r="E88" s="819"/>
      <c r="F88" s="819"/>
      <c r="G88" s="819"/>
      <c r="H88" s="819"/>
      <c r="I88" s="819"/>
      <c r="J88" s="819"/>
      <c r="K88" s="819"/>
      <c r="L88" s="819"/>
      <c r="M88" s="820"/>
      <c r="N88" s="197">
        <f>N78+N86</f>
        <v>3713661.6408404177</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24"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7">
    <mergeCell ref="L29:M29"/>
    <mergeCell ref="D11:E11"/>
    <mergeCell ref="C29:I29"/>
    <mergeCell ref="L3:N4"/>
    <mergeCell ref="C4:J4"/>
    <mergeCell ref="B10:E10"/>
    <mergeCell ref="I10:J10"/>
    <mergeCell ref="F25:H25"/>
    <mergeCell ref="L12:N12"/>
    <mergeCell ref="B27:N27"/>
    <mergeCell ref="B88:M88"/>
    <mergeCell ref="B105:N106"/>
    <mergeCell ref="B107:N108"/>
    <mergeCell ref="B1:B6"/>
    <mergeCell ref="K5:K6"/>
    <mergeCell ref="L5:L6"/>
    <mergeCell ref="M5:M6"/>
    <mergeCell ref="N5:N6"/>
    <mergeCell ref="C6:J6"/>
    <mergeCell ref="C5:J5"/>
    <mergeCell ref="C1:J1"/>
    <mergeCell ref="K1:K2"/>
    <mergeCell ref="L1:N2"/>
    <mergeCell ref="C2:J2"/>
    <mergeCell ref="C3:J3"/>
    <mergeCell ref="K3:K4"/>
    <mergeCell ref="B83:H83"/>
    <mergeCell ref="L83:M83"/>
    <mergeCell ref="L84:M84"/>
    <mergeCell ref="L85:M85"/>
    <mergeCell ref="B86:M86"/>
    <mergeCell ref="B69:H69"/>
    <mergeCell ref="L69:M69"/>
    <mergeCell ref="B76:M76"/>
    <mergeCell ref="B78:M78"/>
    <mergeCell ref="B82:H82"/>
    <mergeCell ref="L82:M82"/>
    <mergeCell ref="C30:I30"/>
    <mergeCell ref="L30:M30"/>
    <mergeCell ref="B43:M43"/>
    <mergeCell ref="B36:H36"/>
    <mergeCell ref="B37:H37"/>
    <mergeCell ref="B38:H38"/>
    <mergeCell ref="B39:H39"/>
    <mergeCell ref="I39:J39"/>
    <mergeCell ref="L39:M39"/>
    <mergeCell ref="B40:H40"/>
    <mergeCell ref="B41:D41"/>
    <mergeCell ref="B42:H42"/>
    <mergeCell ref="I42:J42"/>
    <mergeCell ref="L42:M42"/>
    <mergeCell ref="B58:G58"/>
    <mergeCell ref="J118:N119"/>
    <mergeCell ref="B35:H35"/>
    <mergeCell ref="I35:J35"/>
    <mergeCell ref="L35:M35"/>
    <mergeCell ref="B75:H75"/>
    <mergeCell ref="L75:M75"/>
    <mergeCell ref="B47:I47"/>
    <mergeCell ref="L47:M47"/>
    <mergeCell ref="B53:I53"/>
    <mergeCell ref="L53:M53"/>
    <mergeCell ref="B54:M54"/>
    <mergeCell ref="L58:M58"/>
    <mergeCell ref="L59:M59"/>
    <mergeCell ref="L64:M64"/>
    <mergeCell ref="B65:M65"/>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5156" r:id="rId4">
          <objectPr defaultSize="0" autoPict="0" r:id="rId5">
            <anchor moveWithCells="1" sizeWithCells="1">
              <from>
                <xdr:col>1</xdr:col>
                <xdr:colOff>171450</xdr:colOff>
                <xdr:row>1</xdr:row>
                <xdr:rowOff>57150</xdr:rowOff>
              </from>
              <to>
                <xdr:col>1</xdr:col>
                <xdr:colOff>952500</xdr:colOff>
                <xdr:row>4</xdr:row>
                <xdr:rowOff>180975</xdr:rowOff>
              </to>
            </anchor>
          </objectPr>
        </oleObject>
      </mc:Choice>
      <mc:Fallback>
        <oleObject progId="PBrush" shapeId="5156" r:id="rId4"/>
      </mc:Fallback>
    </mc:AlternateContent>
  </oleObjec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9">
    <tabColor rgb="FFFFFFCC"/>
  </sheetPr>
  <dimension ref="A1:O119"/>
  <sheetViews>
    <sheetView zoomScale="78" zoomScaleNormal="78" workbookViewId="0"/>
  </sheetViews>
  <sheetFormatPr baseColWidth="10" defaultRowHeight="15"/>
  <cols>
    <col min="1" max="1" width="8.85546875"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862"/>
      <c r="C1" s="877"/>
      <c r="D1" s="878"/>
      <c r="E1" s="878"/>
      <c r="F1" s="878"/>
      <c r="G1" s="878"/>
      <c r="H1" s="878"/>
      <c r="I1" s="878"/>
      <c r="J1" s="879"/>
      <c r="K1" s="880" t="s">
        <v>1017</v>
      </c>
      <c r="L1" s="882" t="s">
        <v>2304</v>
      </c>
      <c r="M1" s="883"/>
      <c r="N1" s="884"/>
    </row>
    <row r="2" spans="2:14">
      <c r="B2" s="863"/>
      <c r="C2" s="874" t="s">
        <v>1018</v>
      </c>
      <c r="D2" s="875"/>
      <c r="E2" s="875"/>
      <c r="F2" s="875"/>
      <c r="G2" s="875"/>
      <c r="H2" s="875"/>
      <c r="I2" s="875"/>
      <c r="J2" s="876"/>
      <c r="K2" s="881"/>
      <c r="L2" s="885"/>
      <c r="M2" s="886"/>
      <c r="N2" s="887"/>
    </row>
    <row r="3" spans="2:14">
      <c r="B3" s="863"/>
      <c r="C3" s="874" t="s">
        <v>2305</v>
      </c>
      <c r="D3" s="875"/>
      <c r="E3" s="875"/>
      <c r="F3" s="875"/>
      <c r="G3" s="875"/>
      <c r="H3" s="875"/>
      <c r="I3" s="875"/>
      <c r="J3" s="876"/>
      <c r="K3" s="865" t="s">
        <v>1019</v>
      </c>
      <c r="L3" s="890">
        <v>1</v>
      </c>
      <c r="M3" s="891"/>
      <c r="N3" s="892"/>
    </row>
    <row r="4" spans="2:14">
      <c r="B4" s="863"/>
      <c r="C4" s="874" t="s">
        <v>2306</v>
      </c>
      <c r="D4" s="875"/>
      <c r="E4" s="875"/>
      <c r="F4" s="875"/>
      <c r="G4" s="875"/>
      <c r="H4" s="875"/>
      <c r="I4" s="875"/>
      <c r="J4" s="876"/>
      <c r="K4" s="888"/>
      <c r="L4" s="893"/>
      <c r="M4" s="894"/>
      <c r="N4" s="895"/>
    </row>
    <row r="5" spans="2:14">
      <c r="B5" s="863"/>
      <c r="C5" s="874" t="s">
        <v>2307</v>
      </c>
      <c r="D5" s="875"/>
      <c r="E5" s="875"/>
      <c r="F5" s="875"/>
      <c r="G5" s="875"/>
      <c r="H5" s="875"/>
      <c r="I5" s="875"/>
      <c r="J5" s="876"/>
      <c r="K5" s="865" t="s">
        <v>1020</v>
      </c>
      <c r="L5" s="867"/>
      <c r="M5" s="867" t="s">
        <v>1021</v>
      </c>
      <c r="N5" s="869"/>
    </row>
    <row r="6" spans="2:14" ht="15.75" thickBot="1">
      <c r="B6" s="864"/>
      <c r="C6" s="871"/>
      <c r="D6" s="872"/>
      <c r="E6" s="872"/>
      <c r="F6" s="872"/>
      <c r="G6" s="872"/>
      <c r="H6" s="872"/>
      <c r="I6" s="872"/>
      <c r="J6" s="873"/>
      <c r="K6" s="866"/>
      <c r="L6" s="868"/>
      <c r="M6" s="868"/>
      <c r="N6" s="870"/>
    </row>
    <row r="7" spans="2:14" ht="15.75" thickBot="1">
      <c r="B7" s="357"/>
      <c r="C7" s="358"/>
      <c r="D7" s="358"/>
      <c r="E7" s="358"/>
      <c r="F7" s="358"/>
      <c r="G7" s="358"/>
      <c r="H7" s="358"/>
      <c r="I7" s="358"/>
      <c r="J7" s="358"/>
      <c r="K7" s="358"/>
      <c r="L7" s="359"/>
      <c r="M7" s="359"/>
      <c r="N7" s="360"/>
    </row>
    <row r="8" spans="2:14" ht="18.75" customHeight="1">
      <c r="B8" s="361"/>
      <c r="C8" s="83"/>
      <c r="D8" s="83"/>
      <c r="E8" s="83"/>
      <c r="F8" s="83"/>
      <c r="G8" s="83"/>
      <c r="H8" s="84"/>
      <c r="I8" s="83"/>
      <c r="J8" s="83"/>
      <c r="K8" s="362" t="s">
        <v>1022</v>
      </c>
      <c r="L8" s="363"/>
      <c r="M8" s="363"/>
      <c r="N8" s="364"/>
    </row>
    <row r="9" spans="2:14">
      <c r="B9" s="365"/>
      <c r="C9" s="85"/>
      <c r="D9" s="85"/>
      <c r="E9" s="85"/>
      <c r="F9" s="85"/>
      <c r="G9" s="85"/>
      <c r="H9" s="366"/>
      <c r="I9" s="85"/>
      <c r="J9" s="85"/>
      <c r="K9" s="367"/>
      <c r="L9" s="368" t="s">
        <v>2308</v>
      </c>
      <c r="M9" s="368" t="s">
        <v>2309</v>
      </c>
      <c r="N9" s="369" t="s">
        <v>2310</v>
      </c>
    </row>
    <row r="10" spans="2:14" ht="36">
      <c r="B10" s="896" t="s">
        <v>2311</v>
      </c>
      <c r="C10" s="897"/>
      <c r="D10" s="897"/>
      <c r="E10" s="897"/>
      <c r="F10" s="403" t="s">
        <v>2312</v>
      </c>
      <c r="G10" s="85"/>
      <c r="H10" s="371"/>
      <c r="I10" s="898" t="s">
        <v>2313</v>
      </c>
      <c r="J10" s="898"/>
      <c r="K10" s="404" t="s">
        <v>2312</v>
      </c>
      <c r="L10" s="368"/>
      <c r="M10" s="368"/>
      <c r="N10" s="36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1069</v>
      </c>
      <c r="C31" s="87" t="s">
        <v>1253</v>
      </c>
      <c r="D31" s="88"/>
      <c r="E31" s="88"/>
      <c r="F31" s="88"/>
      <c r="G31" s="88"/>
      <c r="H31" s="88"/>
      <c r="I31" s="88"/>
      <c r="J31" s="89"/>
      <c r="K31" s="320"/>
      <c r="L31" s="318" t="s">
        <v>1068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t="s">
        <v>249</v>
      </c>
      <c r="B36" s="831" t="str">
        <f>VLOOKUP(A36,EQUIPOS!A6:D154,3,FALSE)</f>
        <v>Guadañadora, Cilindraje 41.5 cm3, Longitud del mango 1450 mm, Peso 7.4 kg</v>
      </c>
      <c r="C36" s="832"/>
      <c r="D36" s="832"/>
      <c r="E36" s="832"/>
      <c r="F36" s="832"/>
      <c r="G36" s="832"/>
      <c r="H36" s="833"/>
      <c r="I36" s="279"/>
      <c r="J36" s="280"/>
      <c r="K36" s="281">
        <f>VLOOKUP(A36,EQUIPOS!A6:D161,4,FALSE)</f>
        <v>4124.25</v>
      </c>
      <c r="L36" s="282"/>
      <c r="M36" s="283">
        <v>0.36</v>
      </c>
      <c r="N36" s="284">
        <f>K36/M36</f>
        <v>11456.25</v>
      </c>
    </row>
    <row r="37" spans="1:14">
      <c r="A37" t="s">
        <v>273</v>
      </c>
      <c r="B37" s="831" t="str">
        <f>VLOOKUP(A37,EQUIPOS!A7:D154,3,FALSE)</f>
        <v>Motosierra, 93.6 cm3 - 7.1 HP, 45-90 cm - 7.9 kg</v>
      </c>
      <c r="C37" s="832"/>
      <c r="D37" s="832"/>
      <c r="E37" s="832"/>
      <c r="F37" s="832"/>
      <c r="G37" s="832"/>
      <c r="H37" s="833"/>
      <c r="I37" s="279"/>
      <c r="J37" s="280"/>
      <c r="K37" s="281">
        <f>VLOOKUP(A37,EQUIPOS!A7:D162,4,FALSE)</f>
        <v>6752.2472219713145</v>
      </c>
      <c r="L37" s="282"/>
      <c r="M37" s="283">
        <v>0.10299999999999999</v>
      </c>
      <c r="N37" s="284">
        <f>K37/M37</f>
        <v>65555.798271566164</v>
      </c>
    </row>
    <row r="38" spans="1:14">
      <c r="B38" s="831"/>
      <c r="C38" s="832"/>
      <c r="D38" s="832"/>
      <c r="E38" s="832"/>
      <c r="F38" s="832"/>
      <c r="G38" s="832"/>
      <c r="H38" s="833"/>
      <c r="I38" s="279"/>
      <c r="J38" s="280"/>
      <c r="K38" s="281"/>
      <c r="L38" s="282"/>
      <c r="M38" s="283"/>
      <c r="N38" s="285"/>
    </row>
    <row r="39" spans="1:14">
      <c r="B39" s="831"/>
      <c r="C39" s="832"/>
      <c r="D39" s="832"/>
      <c r="E39" s="832"/>
      <c r="F39" s="832"/>
      <c r="G39" s="832"/>
      <c r="H39" s="833"/>
      <c r="I39" s="834"/>
      <c r="J39" s="815"/>
      <c r="K39" s="286"/>
      <c r="L39" s="835"/>
      <c r="M39" s="836"/>
      <c r="N39" s="287"/>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289"/>
      <c r="N41" s="356"/>
    </row>
    <row r="42" spans="1:14" ht="15.75" thickBot="1">
      <c r="B42" s="831" t="s">
        <v>1036</v>
      </c>
      <c r="C42" s="832"/>
      <c r="D42" s="832"/>
      <c r="E42" s="832"/>
      <c r="F42" s="832"/>
      <c r="G42" s="832"/>
      <c r="H42" s="833"/>
      <c r="I42" s="840"/>
      <c r="J42" s="841"/>
      <c r="K42" s="47"/>
      <c r="L42" s="842">
        <v>0.05</v>
      </c>
      <c r="M42" s="843"/>
      <c r="N42" s="111">
        <f>N76*L42</f>
        <v>1579.6023726851854</v>
      </c>
    </row>
    <row r="43" spans="1:14" ht="15.75" thickBot="1">
      <c r="B43" s="818" t="s">
        <v>1037</v>
      </c>
      <c r="C43" s="819"/>
      <c r="D43" s="819"/>
      <c r="E43" s="819"/>
      <c r="F43" s="819"/>
      <c r="G43" s="819"/>
      <c r="H43" s="819"/>
      <c r="I43" s="819"/>
      <c r="J43" s="819"/>
      <c r="K43" s="819"/>
      <c r="L43" s="819"/>
      <c r="M43" s="820"/>
      <c r="N43" s="105">
        <f>SUM(N36:N42)</f>
        <v>78591.650644251349</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B48" s="49"/>
      <c r="C48" s="293"/>
      <c r="D48" s="293"/>
      <c r="E48" s="293"/>
      <c r="F48" s="293"/>
      <c r="G48" s="293"/>
      <c r="H48" s="293"/>
      <c r="I48" s="280"/>
      <c r="J48" s="236"/>
      <c r="K48" s="294"/>
      <c r="L48" s="279"/>
      <c r="M48" s="295"/>
      <c r="N48" s="296"/>
    </row>
    <row r="49" spans="1:14">
      <c r="B49" s="49"/>
      <c r="C49" s="293"/>
      <c r="D49" s="293"/>
      <c r="E49" s="293"/>
      <c r="F49" s="293"/>
      <c r="G49" s="293"/>
      <c r="H49" s="293"/>
      <c r="I49" s="280"/>
      <c r="J49" s="236"/>
      <c r="K49" s="294"/>
      <c r="L49" s="279"/>
      <c r="M49" s="295"/>
      <c r="N49" s="296"/>
    </row>
    <row r="50" spans="1:14">
      <c r="B50" s="49"/>
      <c r="C50" s="293"/>
      <c r="D50" s="293"/>
      <c r="E50" s="293"/>
      <c r="F50" s="293"/>
      <c r="G50" s="293"/>
      <c r="H50" s="293"/>
      <c r="I50" s="280"/>
      <c r="J50" s="236"/>
      <c r="K50" s="294"/>
      <c r="L50" s="279"/>
      <c r="M50" s="295"/>
      <c r="N50" s="296"/>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297"/>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A59" t="s">
        <v>1305</v>
      </c>
      <c r="B59" s="52" t="str">
        <f>VLOOKUP(A59,TRANSPORTE!A5:D94,3,FALSE)</f>
        <v>Transporte de material desmontado</v>
      </c>
      <c r="C59" s="329"/>
      <c r="D59" s="329"/>
      <c r="E59" s="329"/>
      <c r="F59" s="329"/>
      <c r="G59" s="329"/>
      <c r="H59" s="323" t="str">
        <f>VLOOKUP(A59,TRANSPORTE!A6:D120,2,FALSE)</f>
        <v>tkm</v>
      </c>
      <c r="I59" s="291">
        <v>50</v>
      </c>
      <c r="J59" s="298">
        <v>1</v>
      </c>
      <c r="K59" s="291">
        <f>I59*J59</f>
        <v>50</v>
      </c>
      <c r="L59" s="822">
        <f>'900.2'!N78</f>
        <v>946.969696969697</v>
      </c>
      <c r="M59" s="823"/>
      <c r="N59" s="299">
        <f>K59*L59</f>
        <v>47348.484848484848</v>
      </c>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51"/>
    </row>
    <row r="65" spans="1:15" ht="15.75" thickBot="1">
      <c r="B65" s="824" t="s">
        <v>1037</v>
      </c>
      <c r="C65" s="825"/>
      <c r="D65" s="825"/>
      <c r="E65" s="825"/>
      <c r="F65" s="825"/>
      <c r="G65" s="825"/>
      <c r="H65" s="825"/>
      <c r="I65" s="825"/>
      <c r="J65" s="825"/>
      <c r="K65" s="825"/>
      <c r="L65" s="825"/>
      <c r="M65" s="826"/>
      <c r="N65" s="110">
        <f>N59+N60+N61+N62+N63</f>
        <v>47348.484848484848</v>
      </c>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7</v>
      </c>
      <c r="B70" s="55" t="str">
        <f>VLOOKUP(A70,'MANO DE OBRA'!A8:D68,3,FALSE)</f>
        <v>Obrero (2)</v>
      </c>
      <c r="C70" s="53"/>
      <c r="D70" s="53"/>
      <c r="E70" s="53"/>
      <c r="F70" s="53"/>
      <c r="G70" s="53"/>
      <c r="H70" s="53"/>
      <c r="I70" s="304">
        <f>K70/J70*100</f>
        <v>49181.133333333331</v>
      </c>
      <c r="J70" s="305">
        <v>185</v>
      </c>
      <c r="K70" s="306">
        <f>VLOOKUP(A70,'MANO DE OBRA'!A8:D99,4,FALSE)</f>
        <v>90985.096666666665</v>
      </c>
      <c r="L70" s="56"/>
      <c r="M70" s="307">
        <v>2.88</v>
      </c>
      <c r="N70" s="308">
        <f>K70/M70</f>
        <v>31592.047453703704</v>
      </c>
      <c r="O70" s="112"/>
    </row>
    <row r="71" spans="1:15">
      <c r="B71" s="55"/>
      <c r="C71" s="53"/>
      <c r="D71" s="53"/>
      <c r="E71" s="53"/>
      <c r="F71" s="53"/>
      <c r="G71" s="53"/>
      <c r="H71" s="53"/>
      <c r="I71" s="291"/>
      <c r="J71" s="309"/>
      <c r="K71" s="310"/>
      <c r="L71" s="56"/>
      <c r="M71" s="311"/>
      <c r="N71" s="308"/>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24" t="s">
        <v>1037</v>
      </c>
      <c r="C76" s="825"/>
      <c r="D76" s="825"/>
      <c r="E76" s="825"/>
      <c r="F76" s="825"/>
      <c r="G76" s="825"/>
      <c r="H76" s="825"/>
      <c r="I76" s="825"/>
      <c r="J76" s="825"/>
      <c r="K76" s="825"/>
      <c r="L76" s="825"/>
      <c r="M76" s="826"/>
      <c r="N76" s="313">
        <f>N70+N71+N72+N73+N74</f>
        <v>31592.047453703704</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157532.18294643989</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31506.43658928798</v>
      </c>
      <c r="M83" s="853"/>
      <c r="N83" s="57"/>
    </row>
    <row r="84" spans="1:14">
      <c r="B84" s="95" t="s">
        <v>1057</v>
      </c>
      <c r="C84" s="96"/>
      <c r="D84" s="96"/>
      <c r="E84" s="96"/>
      <c r="F84" s="96"/>
      <c r="G84" s="96"/>
      <c r="H84" s="96"/>
      <c r="I84" s="93"/>
      <c r="J84" s="94"/>
      <c r="K84" s="316">
        <v>0.05</v>
      </c>
      <c r="L84" s="852">
        <f>N78*K84</f>
        <v>7876.6091473219949</v>
      </c>
      <c r="M84" s="853"/>
      <c r="N84" s="57"/>
    </row>
    <row r="85" spans="1:14" ht="15.75" thickBot="1">
      <c r="B85" s="97" t="s">
        <v>1058</v>
      </c>
      <c r="C85" s="98"/>
      <c r="D85" s="98"/>
      <c r="E85" s="98"/>
      <c r="F85" s="98"/>
      <c r="G85" s="98"/>
      <c r="H85" s="98"/>
      <c r="I85" s="99"/>
      <c r="J85" s="100"/>
      <c r="K85" s="317">
        <v>0.05</v>
      </c>
      <c r="L85" s="854">
        <f>N78*K85</f>
        <v>7876.6091473219949</v>
      </c>
      <c r="M85" s="855"/>
      <c r="N85" s="57"/>
    </row>
    <row r="86" spans="1:14" ht="15.75" thickBot="1">
      <c r="B86" s="818" t="s">
        <v>1037</v>
      </c>
      <c r="C86" s="819"/>
      <c r="D86" s="819"/>
      <c r="E86" s="819"/>
      <c r="F86" s="819"/>
      <c r="G86" s="819"/>
      <c r="H86" s="819"/>
      <c r="I86" s="819"/>
      <c r="J86" s="819"/>
      <c r="K86" s="819"/>
      <c r="L86" s="819"/>
      <c r="M86" s="820"/>
      <c r="N86" s="58">
        <f>L83+L84+L85</f>
        <v>47259.654883931966</v>
      </c>
    </row>
    <row r="87" spans="1:14" ht="15.75" thickBot="1">
      <c r="B87" s="39"/>
      <c r="C87" s="40"/>
      <c r="D87" s="40"/>
      <c r="E87" s="40"/>
      <c r="F87" s="40"/>
      <c r="G87" s="40"/>
      <c r="H87" s="40"/>
      <c r="I87" s="40"/>
      <c r="J87" s="40"/>
      <c r="K87" s="40"/>
      <c r="L87" s="40"/>
      <c r="M87" s="40"/>
      <c r="N87" s="41"/>
    </row>
    <row r="88" spans="1:14" ht="15.75" thickBot="1">
      <c r="A88" t="s">
        <v>2121</v>
      </c>
      <c r="B88" s="818" t="s">
        <v>1059</v>
      </c>
      <c r="C88" s="819"/>
      <c r="D88" s="819"/>
      <c r="E88" s="819"/>
      <c r="F88" s="819"/>
      <c r="G88" s="819"/>
      <c r="H88" s="819"/>
      <c r="I88" s="819"/>
      <c r="J88" s="819"/>
      <c r="K88" s="819"/>
      <c r="L88" s="819"/>
      <c r="M88" s="820"/>
      <c r="N88" s="197">
        <f>N78+N86</f>
        <v>204791.83783037186</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28.5"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8193"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8193" r:id="rId4"/>
      </mc:Fallback>
    </mc:AlternateContent>
  </oleObject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0">
    <tabColor rgb="FFFFFFCC"/>
  </sheetPr>
  <dimension ref="A1:O119"/>
  <sheetViews>
    <sheetView zoomScale="78" zoomScaleNormal="78" workbookViewId="0"/>
  </sheetViews>
  <sheetFormatPr baseColWidth="10" defaultRowHeight="15"/>
  <cols>
    <col min="1" max="1" width="8.85546875"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9.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1070</v>
      </c>
      <c r="C31" s="87" t="s">
        <v>1254</v>
      </c>
      <c r="D31" s="88"/>
      <c r="E31" s="88"/>
      <c r="F31" s="88"/>
      <c r="G31" s="88"/>
      <c r="H31" s="88"/>
      <c r="I31" s="88"/>
      <c r="J31" s="89"/>
      <c r="K31" s="320"/>
      <c r="L31" s="318" t="s">
        <v>1071</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t="s">
        <v>150</v>
      </c>
      <c r="B36" s="831" t="str">
        <f>VLOOKUP(A36,EQUIPOS!A6:D154,3,FALSE)</f>
        <v>Cargador : Potencia en el volante 125 hp, Clasificación de RPM del motor 2300.</v>
      </c>
      <c r="C36" s="832"/>
      <c r="D36" s="832"/>
      <c r="E36" s="832"/>
      <c r="F36" s="832"/>
      <c r="G36" s="832"/>
      <c r="H36" s="833"/>
      <c r="I36" s="279"/>
      <c r="J36" s="280"/>
      <c r="K36" s="281">
        <f>VLOOKUP(A36,EQUIPOS!A6:D161,4,FALSE)</f>
        <v>196350</v>
      </c>
      <c r="L36" s="282"/>
      <c r="M36" s="283">
        <v>2.375</v>
      </c>
      <c r="N36" s="284">
        <f>K36/M36</f>
        <v>82673.68421052632</v>
      </c>
    </row>
    <row r="37" spans="1:14">
      <c r="A37" t="s">
        <v>180</v>
      </c>
      <c r="B37" s="831" t="str">
        <f>VLOOKUP(A37,EQUIPOS!A7:D154,3,FALSE)</f>
        <v>Compresor 120 HP, con martillo.</v>
      </c>
      <c r="C37" s="832"/>
      <c r="D37" s="832"/>
      <c r="E37" s="832"/>
      <c r="F37" s="832"/>
      <c r="G37" s="832"/>
      <c r="H37" s="833"/>
      <c r="I37" s="279"/>
      <c r="J37" s="280"/>
      <c r="K37" s="281">
        <f>VLOOKUP(A37,EQUIPOS!A7:D162,4,FALSE)</f>
        <v>75000</v>
      </c>
      <c r="L37" s="282"/>
      <c r="M37" s="283">
        <v>2.375</v>
      </c>
      <c r="N37" s="284">
        <f>K37/M37</f>
        <v>31578.947368421053</v>
      </c>
    </row>
    <row r="38" spans="1:14">
      <c r="A38" t="s">
        <v>195</v>
      </c>
      <c r="B38" s="831" t="str">
        <f>VLOOKUP(A38,EQUIPOS!A7:D154,3,FALSE)</f>
        <v xml:space="preserve">Equipo de oxicorte, Capacidad de corte: hasta 6´´ (152mm) </v>
      </c>
      <c r="C38" s="832"/>
      <c r="D38" s="832"/>
      <c r="E38" s="832"/>
      <c r="F38" s="832"/>
      <c r="G38" s="832"/>
      <c r="H38" s="833"/>
      <c r="I38" s="279"/>
      <c r="J38" s="280"/>
      <c r="K38" s="281">
        <f>VLOOKUP(A38,EQUIPOS!A7:D162,4,FALSE)</f>
        <v>8896.7364572808765</v>
      </c>
      <c r="L38" s="282"/>
      <c r="M38" s="283">
        <v>2.375</v>
      </c>
      <c r="N38" s="285">
        <f>K38/M38</f>
        <v>3745.9942978024742</v>
      </c>
    </row>
    <row r="39" spans="1:14">
      <c r="B39" s="831"/>
      <c r="C39" s="832"/>
      <c r="D39" s="832"/>
      <c r="E39" s="832"/>
      <c r="F39" s="832"/>
      <c r="G39" s="832"/>
      <c r="H39" s="833"/>
      <c r="I39" s="834"/>
      <c r="J39" s="815"/>
      <c r="K39" s="286"/>
      <c r="L39" s="835"/>
      <c r="M39" s="836"/>
      <c r="N39" s="287"/>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289"/>
      <c r="N41" s="356"/>
    </row>
    <row r="42" spans="1:14" ht="15.75" thickBot="1">
      <c r="B42" s="831" t="s">
        <v>1036</v>
      </c>
      <c r="C42" s="832"/>
      <c r="D42" s="832"/>
      <c r="E42" s="832"/>
      <c r="F42" s="832"/>
      <c r="G42" s="832"/>
      <c r="H42" s="833"/>
      <c r="I42" s="840"/>
      <c r="J42" s="841"/>
      <c r="K42" s="47"/>
      <c r="L42" s="842">
        <v>0.1</v>
      </c>
      <c r="M42" s="843"/>
      <c r="N42" s="111">
        <f>N76*L42</f>
        <v>1197.1723245614035</v>
      </c>
    </row>
    <row r="43" spans="1:14" ht="15.75" thickBot="1">
      <c r="B43" s="818" t="s">
        <v>1037</v>
      </c>
      <c r="C43" s="819"/>
      <c r="D43" s="819"/>
      <c r="E43" s="819"/>
      <c r="F43" s="819"/>
      <c r="G43" s="819"/>
      <c r="H43" s="819"/>
      <c r="I43" s="819"/>
      <c r="J43" s="819"/>
      <c r="K43" s="819"/>
      <c r="L43" s="819"/>
      <c r="M43" s="820"/>
      <c r="N43" s="105">
        <f>SUM(N36:N42)</f>
        <v>119195.79820131125</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B48" s="49"/>
      <c r="C48" s="293"/>
      <c r="D48" s="293"/>
      <c r="E48" s="293"/>
      <c r="F48" s="293"/>
      <c r="G48" s="293"/>
      <c r="H48" s="293"/>
      <c r="I48" s="280"/>
      <c r="J48" s="236"/>
      <c r="K48" s="294"/>
      <c r="L48" s="279"/>
      <c r="M48" s="295"/>
      <c r="N48" s="296"/>
    </row>
    <row r="49" spans="1:14">
      <c r="B49" s="49"/>
      <c r="C49" s="293"/>
      <c r="D49" s="293"/>
      <c r="E49" s="293"/>
      <c r="F49" s="293"/>
      <c r="G49" s="293"/>
      <c r="H49" s="293"/>
      <c r="I49" s="280"/>
      <c r="J49" s="236"/>
      <c r="K49" s="294"/>
      <c r="L49" s="279"/>
      <c r="M49" s="295"/>
      <c r="N49" s="296"/>
    </row>
    <row r="50" spans="1:14">
      <c r="B50" s="49"/>
      <c r="C50" s="293"/>
      <c r="D50" s="293"/>
      <c r="E50" s="293"/>
      <c r="F50" s="293"/>
      <c r="G50" s="293"/>
      <c r="H50" s="293"/>
      <c r="I50" s="280"/>
      <c r="J50" s="236"/>
      <c r="K50" s="294"/>
      <c r="L50" s="279"/>
      <c r="M50" s="295"/>
      <c r="N50" s="296"/>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297"/>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A59" t="s">
        <v>1351</v>
      </c>
      <c r="B59" s="52" t="str">
        <f>VLOOKUP(A59,TRANSPORTE!A5:D94,3,FALSE)</f>
        <v>Transporte de material de demolición</v>
      </c>
      <c r="C59" s="329"/>
      <c r="D59" s="329"/>
      <c r="E59" s="329"/>
      <c r="F59" s="329"/>
      <c r="G59" s="329"/>
      <c r="H59" s="323" t="str">
        <f>VLOOKUP(A59,TRANSPORTE!A6:D120,2,FALSE)</f>
        <v>m3k</v>
      </c>
      <c r="I59" s="291">
        <v>1</v>
      </c>
      <c r="J59" s="298">
        <v>1</v>
      </c>
      <c r="K59" s="291">
        <f>I59*J59</f>
        <v>1</v>
      </c>
      <c r="L59" s="822">
        <f>'900.2'!N78</f>
        <v>946.969696969697</v>
      </c>
      <c r="M59" s="823"/>
      <c r="N59" s="299">
        <f>K59*L59</f>
        <v>946.969696969697</v>
      </c>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51"/>
    </row>
    <row r="65" spans="1:15" ht="15.75" thickBot="1">
      <c r="B65" s="824" t="s">
        <v>1037</v>
      </c>
      <c r="C65" s="825"/>
      <c r="D65" s="825"/>
      <c r="E65" s="825"/>
      <c r="F65" s="825"/>
      <c r="G65" s="825"/>
      <c r="H65" s="825"/>
      <c r="I65" s="825"/>
      <c r="J65" s="825"/>
      <c r="K65" s="825"/>
      <c r="L65" s="825"/>
      <c r="M65" s="826"/>
      <c r="N65" s="110">
        <f>N59+N60+N61+N62+N63</f>
        <v>946.969696969697</v>
      </c>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9</v>
      </c>
      <c r="B70" s="55" t="str">
        <f>VLOOKUP(A70,'MANO DE OBRA'!A8:D68,3,FALSE)</f>
        <v>Obrero (3)</v>
      </c>
      <c r="C70" s="53"/>
      <c r="D70" s="53"/>
      <c r="E70" s="53"/>
      <c r="F70" s="53"/>
      <c r="G70" s="53"/>
      <c r="H70" s="53"/>
      <c r="I70" s="304">
        <f>K70/J70*100</f>
        <v>73771.7</v>
      </c>
      <c r="J70" s="305">
        <v>185</v>
      </c>
      <c r="K70" s="306">
        <f>VLOOKUP(A70,'MANO DE OBRA'!A8:D99,4,FALSE)</f>
        <v>136477.64499999999</v>
      </c>
      <c r="L70" s="56"/>
      <c r="M70" s="307">
        <v>19</v>
      </c>
      <c r="N70" s="308">
        <f>K70/M70</f>
        <v>7183.0339473684207</v>
      </c>
      <c r="O70" s="112"/>
    </row>
    <row r="71" spans="1:15">
      <c r="A71" t="s">
        <v>30</v>
      </c>
      <c r="B71" s="55" t="str">
        <f>VLOOKUP(A71,'MANO DE OBRA'!A8:D68,3,FALSE)</f>
        <v>Oficial</v>
      </c>
      <c r="C71" s="53"/>
      <c r="D71" s="53"/>
      <c r="E71" s="53"/>
      <c r="F71" s="53"/>
      <c r="G71" s="53"/>
      <c r="H71" s="53"/>
      <c r="I71" s="304">
        <f>K71/J71*100</f>
        <v>49181.133333333331</v>
      </c>
      <c r="J71" s="305">
        <v>185</v>
      </c>
      <c r="K71" s="310">
        <f>VLOOKUP(A71,'MANO DE OBRA'!A8:D99,4,FALSE)</f>
        <v>90985.096666666665</v>
      </c>
      <c r="L71" s="56"/>
      <c r="M71" s="307">
        <v>19</v>
      </c>
      <c r="N71" s="308">
        <f>K71/M71</f>
        <v>4788.6892982456138</v>
      </c>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24" t="s">
        <v>1037</v>
      </c>
      <c r="C76" s="825"/>
      <c r="D76" s="825"/>
      <c r="E76" s="825"/>
      <c r="F76" s="825"/>
      <c r="G76" s="825"/>
      <c r="H76" s="825"/>
      <c r="I76" s="825"/>
      <c r="J76" s="825"/>
      <c r="K76" s="825"/>
      <c r="L76" s="825"/>
      <c r="M76" s="826"/>
      <c r="N76" s="313">
        <f>N70+N71+N72+N73+N74</f>
        <v>11971.723245614034</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88">
        <f>N43+N54+N65+N76</f>
        <v>132114.49114389496</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26422.898228778995</v>
      </c>
      <c r="M83" s="853"/>
      <c r="N83" s="57"/>
    </row>
    <row r="84" spans="1:14">
      <c r="B84" s="95" t="s">
        <v>1057</v>
      </c>
      <c r="C84" s="96"/>
      <c r="D84" s="96"/>
      <c r="E84" s="96"/>
      <c r="F84" s="96"/>
      <c r="G84" s="96"/>
      <c r="H84" s="96"/>
      <c r="I84" s="93"/>
      <c r="J84" s="94"/>
      <c r="K84" s="316">
        <v>0.05</v>
      </c>
      <c r="L84" s="852">
        <f>N78*K84</f>
        <v>6605.7245571947487</v>
      </c>
      <c r="M84" s="853"/>
      <c r="N84" s="57"/>
    </row>
    <row r="85" spans="1:14" ht="15.75" thickBot="1">
      <c r="B85" s="97" t="s">
        <v>1058</v>
      </c>
      <c r="C85" s="98"/>
      <c r="D85" s="98"/>
      <c r="E85" s="98"/>
      <c r="F85" s="98"/>
      <c r="G85" s="98"/>
      <c r="H85" s="98"/>
      <c r="I85" s="99"/>
      <c r="J85" s="100"/>
      <c r="K85" s="317">
        <v>0.05</v>
      </c>
      <c r="L85" s="854">
        <f>N78*K85</f>
        <v>6605.7245571947487</v>
      </c>
      <c r="M85" s="855"/>
      <c r="N85" s="57"/>
    </row>
    <row r="86" spans="1:14" ht="15.75" thickBot="1">
      <c r="B86" s="818" t="s">
        <v>1037</v>
      </c>
      <c r="C86" s="819"/>
      <c r="D86" s="819"/>
      <c r="E86" s="819"/>
      <c r="F86" s="819"/>
      <c r="G86" s="819"/>
      <c r="H86" s="819"/>
      <c r="I86" s="819"/>
      <c r="J86" s="819"/>
      <c r="K86" s="819"/>
      <c r="L86" s="819"/>
      <c r="M86" s="820"/>
      <c r="N86" s="58">
        <f>L83+L84+L85</f>
        <v>39634.347343168491</v>
      </c>
    </row>
    <row r="87" spans="1:14" ht="15.75" thickBot="1">
      <c r="B87" s="39"/>
      <c r="C87" s="40"/>
      <c r="D87" s="40"/>
      <c r="E87" s="40"/>
      <c r="F87" s="40"/>
      <c r="G87" s="40"/>
      <c r="H87" s="40"/>
      <c r="I87" s="40"/>
      <c r="J87" s="40"/>
      <c r="K87" s="40"/>
      <c r="L87" s="40"/>
      <c r="M87" s="40"/>
      <c r="N87" s="41"/>
    </row>
    <row r="88" spans="1:14" ht="15.75" thickBot="1">
      <c r="A88" t="s">
        <v>2121</v>
      </c>
      <c r="B88" s="818" t="s">
        <v>1059</v>
      </c>
      <c r="C88" s="819"/>
      <c r="D88" s="819"/>
      <c r="E88" s="819"/>
      <c r="F88" s="819"/>
      <c r="G88" s="819"/>
      <c r="H88" s="819"/>
      <c r="I88" s="819"/>
      <c r="J88" s="819"/>
      <c r="K88" s="819"/>
      <c r="L88" s="819"/>
      <c r="M88" s="820"/>
      <c r="N88" s="58">
        <f>N78+N86</f>
        <v>171748.83848706345</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c r="B106" s="856"/>
      <c r="C106" s="857"/>
      <c r="D106" s="857"/>
      <c r="E106" s="857"/>
      <c r="F106" s="857"/>
      <c r="G106" s="857"/>
      <c r="H106" s="857"/>
      <c r="I106" s="857"/>
      <c r="J106" s="857"/>
      <c r="K106" s="857"/>
      <c r="L106" s="857"/>
      <c r="M106" s="857"/>
      <c r="N106" s="858"/>
    </row>
    <row r="107" spans="2:14" ht="27.75"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1265"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1265" r:id="rId4"/>
      </mc:Fallback>
    </mc:AlternateContent>
  </oleObjec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tabColor rgb="FFFFFFCC"/>
  </sheetPr>
  <dimension ref="A1:O119"/>
  <sheetViews>
    <sheetView zoomScale="78" zoomScaleNormal="78" workbookViewId="0"/>
  </sheetViews>
  <sheetFormatPr baseColWidth="10" defaultRowHeight="15"/>
  <cols>
    <col min="1" max="1" width="8.85546875"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862"/>
      <c r="C1" s="877"/>
      <c r="D1" s="878"/>
      <c r="E1" s="878"/>
      <c r="F1" s="878"/>
      <c r="G1" s="878"/>
      <c r="H1" s="878"/>
      <c r="I1" s="878"/>
      <c r="J1" s="879"/>
      <c r="K1" s="880" t="s">
        <v>1017</v>
      </c>
      <c r="L1" s="882" t="s">
        <v>2304</v>
      </c>
      <c r="M1" s="883"/>
      <c r="N1" s="884"/>
    </row>
    <row r="2" spans="2:14">
      <c r="B2" s="863"/>
      <c r="C2" s="874" t="s">
        <v>1018</v>
      </c>
      <c r="D2" s="875"/>
      <c r="E2" s="875"/>
      <c r="F2" s="875"/>
      <c r="G2" s="875"/>
      <c r="H2" s="875"/>
      <c r="I2" s="875"/>
      <c r="J2" s="876"/>
      <c r="K2" s="881"/>
      <c r="L2" s="885"/>
      <c r="M2" s="886"/>
      <c r="N2" s="887"/>
    </row>
    <row r="3" spans="2:14">
      <c r="B3" s="863"/>
      <c r="C3" s="874" t="s">
        <v>2305</v>
      </c>
      <c r="D3" s="875"/>
      <c r="E3" s="875"/>
      <c r="F3" s="875"/>
      <c r="G3" s="875"/>
      <c r="H3" s="875"/>
      <c r="I3" s="875"/>
      <c r="J3" s="876"/>
      <c r="K3" s="865" t="s">
        <v>1019</v>
      </c>
      <c r="L3" s="890">
        <v>1</v>
      </c>
      <c r="M3" s="891"/>
      <c r="N3" s="892"/>
    </row>
    <row r="4" spans="2:14">
      <c r="B4" s="863"/>
      <c r="C4" s="874" t="s">
        <v>2306</v>
      </c>
      <c r="D4" s="875"/>
      <c r="E4" s="875"/>
      <c r="F4" s="875"/>
      <c r="G4" s="875"/>
      <c r="H4" s="875"/>
      <c r="I4" s="875"/>
      <c r="J4" s="876"/>
      <c r="K4" s="888"/>
      <c r="L4" s="893"/>
      <c r="M4" s="894"/>
      <c r="N4" s="895"/>
    </row>
    <row r="5" spans="2:14">
      <c r="B5" s="863"/>
      <c r="C5" s="874" t="s">
        <v>2307</v>
      </c>
      <c r="D5" s="875"/>
      <c r="E5" s="875"/>
      <c r="F5" s="875"/>
      <c r="G5" s="875"/>
      <c r="H5" s="875"/>
      <c r="I5" s="875"/>
      <c r="J5" s="876"/>
      <c r="K5" s="865" t="s">
        <v>1020</v>
      </c>
      <c r="L5" s="867"/>
      <c r="M5" s="867" t="s">
        <v>1021</v>
      </c>
      <c r="N5" s="869"/>
    </row>
    <row r="6" spans="2:14" ht="15.75" thickBot="1">
      <c r="B6" s="864"/>
      <c r="C6" s="871"/>
      <c r="D6" s="872"/>
      <c r="E6" s="872"/>
      <c r="F6" s="872"/>
      <c r="G6" s="872"/>
      <c r="H6" s="872"/>
      <c r="I6" s="872"/>
      <c r="J6" s="873"/>
      <c r="K6" s="866"/>
      <c r="L6" s="868"/>
      <c r="M6" s="868"/>
      <c r="N6" s="870"/>
    </row>
    <row r="7" spans="2:14" ht="15.75" thickBot="1">
      <c r="B7" s="357"/>
      <c r="C7" s="358"/>
      <c r="D7" s="358"/>
      <c r="E7" s="358"/>
      <c r="F7" s="358"/>
      <c r="G7" s="358"/>
      <c r="H7" s="358"/>
      <c r="I7" s="358"/>
      <c r="J7" s="358"/>
      <c r="K7" s="358"/>
      <c r="L7" s="359"/>
      <c r="M7" s="359"/>
      <c r="N7" s="360"/>
    </row>
    <row r="8" spans="2:14" ht="19.5" customHeight="1">
      <c r="B8" s="361"/>
      <c r="C8" s="83"/>
      <c r="D8" s="83"/>
      <c r="E8" s="83"/>
      <c r="F8" s="83"/>
      <c r="G8" s="83"/>
      <c r="H8" s="84"/>
      <c r="I8" s="83"/>
      <c r="J8" s="83"/>
      <c r="K8" s="362" t="s">
        <v>1022</v>
      </c>
      <c r="L8" s="363"/>
      <c r="M8" s="363"/>
      <c r="N8" s="364"/>
    </row>
    <row r="9" spans="2:14">
      <c r="B9" s="365"/>
      <c r="C9" s="85"/>
      <c r="D9" s="85"/>
      <c r="E9" s="85"/>
      <c r="F9" s="85"/>
      <c r="G9" s="85"/>
      <c r="H9" s="366"/>
      <c r="I9" s="85"/>
      <c r="J9" s="85"/>
      <c r="K9" s="367"/>
      <c r="L9" s="368" t="s">
        <v>2308</v>
      </c>
      <c r="M9" s="368" t="s">
        <v>2309</v>
      </c>
      <c r="N9" s="369" t="s">
        <v>2310</v>
      </c>
    </row>
    <row r="10" spans="2:14" ht="36">
      <c r="B10" s="896" t="s">
        <v>2311</v>
      </c>
      <c r="C10" s="897"/>
      <c r="D10" s="897"/>
      <c r="E10" s="897"/>
      <c r="F10" s="403" t="s">
        <v>2312</v>
      </c>
      <c r="G10" s="85"/>
      <c r="H10" s="371"/>
      <c r="I10" s="898" t="s">
        <v>2313</v>
      </c>
      <c r="J10" s="898"/>
      <c r="K10" s="404" t="s">
        <v>2312</v>
      </c>
      <c r="L10" s="368"/>
      <c r="M10" s="368"/>
      <c r="N10" s="36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1072</v>
      </c>
      <c r="C31" s="87" t="s">
        <v>1255</v>
      </c>
      <c r="D31" s="88"/>
      <c r="E31" s="88"/>
      <c r="F31" s="88"/>
      <c r="G31" s="88"/>
      <c r="H31" s="88"/>
      <c r="I31" s="88"/>
      <c r="J31" s="89"/>
      <c r="K31" s="320"/>
      <c r="L31" s="318" t="s">
        <v>1071</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t="s">
        <v>312</v>
      </c>
      <c r="B36" s="831" t="str">
        <f>VLOOKUP(A36,EQUIPOS!A6:D154,3,FALSE)</f>
        <v>Retroexcavadora sobre oruga, potencia 138 HP, balde de 1,5 m3.</v>
      </c>
      <c r="C36" s="832"/>
      <c r="D36" s="832"/>
      <c r="E36" s="832"/>
      <c r="F36" s="832"/>
      <c r="G36" s="832"/>
      <c r="H36" s="833"/>
      <c r="I36" s="279"/>
      <c r="J36" s="280"/>
      <c r="K36" s="281">
        <f>VLOOKUP(A36,EQUIPOS!A6:D161,4,FALSE)</f>
        <v>148800</v>
      </c>
      <c r="L36" s="282"/>
      <c r="M36" s="283">
        <v>2.5</v>
      </c>
      <c r="N36" s="284">
        <f>K36/M36</f>
        <v>59520</v>
      </c>
    </row>
    <row r="37" spans="1:14">
      <c r="A37" t="s">
        <v>180</v>
      </c>
      <c r="B37" s="831" t="str">
        <f>VLOOKUP(A37,EQUIPOS!A7:D154,3,FALSE)</f>
        <v>Compresor 120 HP, con martillo.</v>
      </c>
      <c r="C37" s="832"/>
      <c r="D37" s="832"/>
      <c r="E37" s="832"/>
      <c r="F37" s="832"/>
      <c r="G37" s="832"/>
      <c r="H37" s="833"/>
      <c r="I37" s="279"/>
      <c r="J37" s="280"/>
      <c r="K37" s="281">
        <f>VLOOKUP(A37,EQUIPOS!A7:D162,4,FALSE)</f>
        <v>75000</v>
      </c>
      <c r="L37" s="282"/>
      <c r="M37" s="283">
        <v>2.5</v>
      </c>
      <c r="N37" s="284">
        <f>K37/M37</f>
        <v>30000</v>
      </c>
    </row>
    <row r="38" spans="1:14">
      <c r="A38" t="s">
        <v>195</v>
      </c>
      <c r="B38" s="831" t="str">
        <f>VLOOKUP(A38,EQUIPOS!A8:D154,3,FALSE)</f>
        <v xml:space="preserve">Equipo de oxicorte, Capacidad de corte: hasta 6´´ (152mm) </v>
      </c>
      <c r="C38" s="832"/>
      <c r="D38" s="832"/>
      <c r="E38" s="832"/>
      <c r="F38" s="832"/>
      <c r="G38" s="832"/>
      <c r="H38" s="833"/>
      <c r="I38" s="279"/>
      <c r="J38" s="280"/>
      <c r="K38" s="281">
        <f>VLOOKUP(A38,EQUIPOS!A8:D163,4,FALSE)</f>
        <v>8896.7364572808765</v>
      </c>
      <c r="L38" s="282"/>
      <c r="M38" s="283">
        <v>2.5</v>
      </c>
      <c r="N38" s="284">
        <f>K38/M38</f>
        <v>3558.6945829123506</v>
      </c>
    </row>
    <row r="39" spans="1:14">
      <c r="B39" s="831"/>
      <c r="C39" s="832"/>
      <c r="D39" s="832"/>
      <c r="E39" s="832"/>
      <c r="F39" s="832"/>
      <c r="G39" s="832"/>
      <c r="H39" s="833"/>
      <c r="I39" s="834"/>
      <c r="J39" s="815"/>
      <c r="K39" s="286"/>
      <c r="L39" s="835"/>
      <c r="M39" s="836"/>
      <c r="N39" s="287"/>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289"/>
      <c r="N41" s="356"/>
    </row>
    <row r="42" spans="1:14" ht="15.75" thickBot="1">
      <c r="B42" s="831" t="s">
        <v>1036</v>
      </c>
      <c r="C42" s="832"/>
      <c r="D42" s="832"/>
      <c r="E42" s="832"/>
      <c r="F42" s="832"/>
      <c r="G42" s="832"/>
      <c r="H42" s="833"/>
      <c r="I42" s="840"/>
      <c r="J42" s="841"/>
      <c r="K42" s="47"/>
      <c r="L42" s="842">
        <v>0.02</v>
      </c>
      <c r="M42" s="843"/>
      <c r="N42" s="111">
        <f>N76*L42</f>
        <v>227.46274166666666</v>
      </c>
    </row>
    <row r="43" spans="1:14" ht="15.75" thickBot="1">
      <c r="B43" s="818" t="s">
        <v>1037</v>
      </c>
      <c r="C43" s="819"/>
      <c r="D43" s="819"/>
      <c r="E43" s="819"/>
      <c r="F43" s="819"/>
      <c r="G43" s="819"/>
      <c r="H43" s="819"/>
      <c r="I43" s="819"/>
      <c r="J43" s="819"/>
      <c r="K43" s="819"/>
      <c r="L43" s="819"/>
      <c r="M43" s="820"/>
      <c r="N43" s="105">
        <f>SUM(N36:N42)</f>
        <v>93306.157324579006</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B48" s="49"/>
      <c r="C48" s="293"/>
      <c r="D48" s="293"/>
      <c r="E48" s="293"/>
      <c r="F48" s="293"/>
      <c r="G48" s="293"/>
      <c r="H48" s="293"/>
      <c r="I48" s="280"/>
      <c r="J48" s="236"/>
      <c r="K48" s="294"/>
      <c r="L48" s="279"/>
      <c r="M48" s="295"/>
      <c r="N48" s="296"/>
    </row>
    <row r="49" spans="1:14">
      <c r="B49" s="49"/>
      <c r="C49" s="293"/>
      <c r="D49" s="293"/>
      <c r="E49" s="293"/>
      <c r="F49" s="293"/>
      <c r="G49" s="293"/>
      <c r="H49" s="293"/>
      <c r="I49" s="280"/>
      <c r="J49" s="236"/>
      <c r="K49" s="294"/>
      <c r="L49" s="279"/>
      <c r="M49" s="295"/>
      <c r="N49" s="296"/>
    </row>
    <row r="50" spans="1:14">
      <c r="B50" s="49"/>
      <c r="C50" s="293"/>
      <c r="D50" s="293"/>
      <c r="E50" s="293"/>
      <c r="F50" s="293"/>
      <c r="G50" s="293"/>
      <c r="H50" s="293"/>
      <c r="I50" s="280"/>
      <c r="J50" s="236"/>
      <c r="K50" s="294"/>
      <c r="L50" s="279"/>
      <c r="M50" s="295"/>
      <c r="N50" s="296"/>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297"/>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A59" t="s">
        <v>1351</v>
      </c>
      <c r="B59" s="52" t="str">
        <f>VLOOKUP(A59,TRANSPORTE!A5:D94,3,FALSE)</f>
        <v>Transporte de material de demolición</v>
      </c>
      <c r="C59" s="329"/>
      <c r="D59" s="329"/>
      <c r="E59" s="329"/>
      <c r="F59" s="329"/>
      <c r="G59" s="329"/>
      <c r="H59" s="323" t="str">
        <f>VLOOKUP(A59,TRANSPORTE!A6:D120,2,FALSE)</f>
        <v>m3k</v>
      </c>
      <c r="I59" s="291">
        <v>1</v>
      </c>
      <c r="J59" s="298">
        <v>1</v>
      </c>
      <c r="K59" s="291">
        <f>I59*J59</f>
        <v>1</v>
      </c>
      <c r="L59" s="822">
        <f>'900.2'!N78</f>
        <v>946.969696969697</v>
      </c>
      <c r="M59" s="823"/>
      <c r="N59" s="299">
        <f>K59*L59</f>
        <v>946.969696969697</v>
      </c>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51"/>
    </row>
    <row r="65" spans="1:15" ht="15.75" thickBot="1">
      <c r="B65" s="824" t="s">
        <v>1037</v>
      </c>
      <c r="C65" s="825"/>
      <c r="D65" s="825"/>
      <c r="E65" s="825"/>
      <c r="F65" s="825"/>
      <c r="G65" s="825"/>
      <c r="H65" s="825"/>
      <c r="I65" s="825"/>
      <c r="J65" s="825"/>
      <c r="K65" s="825"/>
      <c r="L65" s="825"/>
      <c r="M65" s="826"/>
      <c r="N65" s="110">
        <f>N59+N60+N61+N62+N63</f>
        <v>946.969696969697</v>
      </c>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9</v>
      </c>
      <c r="B70" s="55" t="str">
        <f>VLOOKUP(A70,'MANO DE OBRA'!A8:D68,3,FALSE)</f>
        <v>Obrero (3)</v>
      </c>
      <c r="C70" s="53"/>
      <c r="D70" s="53"/>
      <c r="E70" s="53"/>
      <c r="F70" s="53"/>
      <c r="G70" s="53"/>
      <c r="H70" s="53"/>
      <c r="I70" s="304">
        <f>K70/J70*100</f>
        <v>73771.7</v>
      </c>
      <c r="J70" s="305">
        <v>185</v>
      </c>
      <c r="K70" s="306">
        <f>VLOOKUP(A70,'MANO DE OBRA'!A8:D99,4,FALSE)</f>
        <v>136477.64499999999</v>
      </c>
      <c r="L70" s="56"/>
      <c r="M70" s="307">
        <v>20</v>
      </c>
      <c r="N70" s="308">
        <f>K70/M70</f>
        <v>6823.8822499999997</v>
      </c>
      <c r="O70" s="112"/>
    </row>
    <row r="71" spans="1:15">
      <c r="A71" t="s">
        <v>30</v>
      </c>
      <c r="B71" s="55" t="str">
        <f>VLOOKUP(A71,'MANO DE OBRA'!A8:D69,3,FALSE)</f>
        <v>Oficial</v>
      </c>
      <c r="C71" s="53"/>
      <c r="D71" s="53"/>
      <c r="E71" s="53"/>
      <c r="F71" s="53"/>
      <c r="G71" s="53"/>
      <c r="H71" s="53"/>
      <c r="I71" s="304">
        <f>K71/J71*100</f>
        <v>49181.133333333331</v>
      </c>
      <c r="J71" s="305">
        <v>185</v>
      </c>
      <c r="K71" s="306">
        <f>VLOOKUP(A71,'MANO DE OBRA'!A8:D100,4,FALSE)</f>
        <v>90985.096666666665</v>
      </c>
      <c r="L71" s="56"/>
      <c r="M71" s="311">
        <v>20</v>
      </c>
      <c r="N71" s="308">
        <f>K71/M71</f>
        <v>4549.2548333333334</v>
      </c>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24" t="s">
        <v>1037</v>
      </c>
      <c r="C76" s="825"/>
      <c r="D76" s="825"/>
      <c r="E76" s="825"/>
      <c r="F76" s="825"/>
      <c r="G76" s="825"/>
      <c r="H76" s="825"/>
      <c r="I76" s="825"/>
      <c r="J76" s="825"/>
      <c r="K76" s="825"/>
      <c r="L76" s="825"/>
      <c r="M76" s="826"/>
      <c r="N76" s="313">
        <f>N70+N71+N72+N73+N74</f>
        <v>11373.137083333333</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105626.26410488204</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21125.25282097641</v>
      </c>
      <c r="M83" s="853"/>
      <c r="N83" s="57"/>
    </row>
    <row r="84" spans="1:14">
      <c r="B84" s="95" t="s">
        <v>1057</v>
      </c>
      <c r="C84" s="96"/>
      <c r="D84" s="96"/>
      <c r="E84" s="96"/>
      <c r="F84" s="96"/>
      <c r="G84" s="96"/>
      <c r="H84" s="96"/>
      <c r="I84" s="93"/>
      <c r="J84" s="94"/>
      <c r="K84" s="316">
        <v>0.05</v>
      </c>
      <c r="L84" s="852">
        <f>N78*K84</f>
        <v>5281.3132052441024</v>
      </c>
      <c r="M84" s="853"/>
      <c r="N84" s="57"/>
    </row>
    <row r="85" spans="1:14" ht="15.75" thickBot="1">
      <c r="B85" s="97" t="s">
        <v>1058</v>
      </c>
      <c r="C85" s="98"/>
      <c r="D85" s="98"/>
      <c r="E85" s="98"/>
      <c r="F85" s="98"/>
      <c r="G85" s="98"/>
      <c r="H85" s="98"/>
      <c r="I85" s="99"/>
      <c r="J85" s="100"/>
      <c r="K85" s="317">
        <v>0.05</v>
      </c>
      <c r="L85" s="854">
        <f>N78*K85</f>
        <v>5281.3132052441024</v>
      </c>
      <c r="M85" s="855"/>
      <c r="N85" s="57"/>
    </row>
    <row r="86" spans="1:14" ht="15.75" thickBot="1">
      <c r="B86" s="818" t="s">
        <v>1037</v>
      </c>
      <c r="C86" s="819"/>
      <c r="D86" s="819"/>
      <c r="E86" s="819"/>
      <c r="F86" s="819"/>
      <c r="G86" s="819"/>
      <c r="H86" s="819"/>
      <c r="I86" s="819"/>
      <c r="J86" s="819"/>
      <c r="K86" s="819"/>
      <c r="L86" s="819"/>
      <c r="M86" s="820"/>
      <c r="N86" s="58">
        <f>L83+L84+L85</f>
        <v>31687.879231464616</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137314.14333634666</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28.5"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3313"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3313" r:id="rId4"/>
      </mc:Fallback>
    </mc:AlternateContent>
  </oleObject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tabColor rgb="FFFFFFCC"/>
  </sheetPr>
  <dimension ref="A1:O119"/>
  <sheetViews>
    <sheetView zoomScale="78" zoomScaleNormal="78" workbookViewId="0"/>
  </sheetViews>
  <sheetFormatPr baseColWidth="10" defaultRowHeight="15"/>
  <cols>
    <col min="1" max="1" width="8.85546875"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862"/>
      <c r="C1" s="877"/>
      <c r="D1" s="878"/>
      <c r="E1" s="878"/>
      <c r="F1" s="878"/>
      <c r="G1" s="878"/>
      <c r="H1" s="878"/>
      <c r="I1" s="878"/>
      <c r="J1" s="879"/>
      <c r="K1" s="880" t="s">
        <v>1017</v>
      </c>
      <c r="L1" s="882" t="s">
        <v>2304</v>
      </c>
      <c r="M1" s="883"/>
      <c r="N1" s="884"/>
    </row>
    <row r="2" spans="2:14">
      <c r="B2" s="863"/>
      <c r="C2" s="874" t="s">
        <v>1018</v>
      </c>
      <c r="D2" s="875"/>
      <c r="E2" s="875"/>
      <c r="F2" s="875"/>
      <c r="G2" s="875"/>
      <c r="H2" s="875"/>
      <c r="I2" s="875"/>
      <c r="J2" s="876"/>
      <c r="K2" s="881"/>
      <c r="L2" s="885"/>
      <c r="M2" s="886"/>
      <c r="N2" s="887"/>
    </row>
    <row r="3" spans="2:14">
      <c r="B3" s="863"/>
      <c r="C3" s="874" t="s">
        <v>2305</v>
      </c>
      <c r="D3" s="875"/>
      <c r="E3" s="875"/>
      <c r="F3" s="875"/>
      <c r="G3" s="875"/>
      <c r="H3" s="875"/>
      <c r="I3" s="875"/>
      <c r="J3" s="876"/>
      <c r="K3" s="865" t="s">
        <v>1019</v>
      </c>
      <c r="L3" s="890">
        <v>1</v>
      </c>
      <c r="M3" s="891"/>
      <c r="N3" s="892"/>
    </row>
    <row r="4" spans="2:14">
      <c r="B4" s="863"/>
      <c r="C4" s="874" t="s">
        <v>2306</v>
      </c>
      <c r="D4" s="875"/>
      <c r="E4" s="875"/>
      <c r="F4" s="875"/>
      <c r="G4" s="875"/>
      <c r="H4" s="875"/>
      <c r="I4" s="875"/>
      <c r="J4" s="876"/>
      <c r="K4" s="888"/>
      <c r="L4" s="893"/>
      <c r="M4" s="894"/>
      <c r="N4" s="895"/>
    </row>
    <row r="5" spans="2:14">
      <c r="B5" s="863"/>
      <c r="C5" s="874" t="s">
        <v>2307</v>
      </c>
      <c r="D5" s="875"/>
      <c r="E5" s="875"/>
      <c r="F5" s="875"/>
      <c r="G5" s="875"/>
      <c r="H5" s="875"/>
      <c r="I5" s="875"/>
      <c r="J5" s="876"/>
      <c r="K5" s="865" t="s">
        <v>1020</v>
      </c>
      <c r="L5" s="867"/>
      <c r="M5" s="867" t="s">
        <v>1021</v>
      </c>
      <c r="N5" s="869"/>
    </row>
    <row r="6" spans="2:14" ht="15.75" thickBot="1">
      <c r="B6" s="864"/>
      <c r="C6" s="871"/>
      <c r="D6" s="872"/>
      <c r="E6" s="872"/>
      <c r="F6" s="872"/>
      <c r="G6" s="872"/>
      <c r="H6" s="872"/>
      <c r="I6" s="872"/>
      <c r="J6" s="873"/>
      <c r="K6" s="866"/>
      <c r="L6" s="868"/>
      <c r="M6" s="868"/>
      <c r="N6" s="870"/>
    </row>
    <row r="7" spans="2:14" ht="15.75" thickBot="1">
      <c r="B7" s="357"/>
      <c r="C7" s="358"/>
      <c r="D7" s="358"/>
      <c r="E7" s="358"/>
      <c r="F7" s="358"/>
      <c r="G7" s="358"/>
      <c r="H7" s="358"/>
      <c r="I7" s="358"/>
      <c r="J7" s="358"/>
      <c r="K7" s="358"/>
      <c r="L7" s="359"/>
      <c r="M7" s="359"/>
      <c r="N7" s="360"/>
    </row>
    <row r="8" spans="2:14" ht="18.75" customHeight="1">
      <c r="B8" s="361"/>
      <c r="C8" s="83"/>
      <c r="D8" s="83"/>
      <c r="E8" s="83"/>
      <c r="F8" s="83"/>
      <c r="G8" s="83"/>
      <c r="H8" s="84"/>
      <c r="I8" s="83"/>
      <c r="J8" s="83"/>
      <c r="K8" s="362" t="s">
        <v>1022</v>
      </c>
      <c r="L8" s="363"/>
      <c r="M8" s="363"/>
      <c r="N8" s="364"/>
    </row>
    <row r="9" spans="2:14">
      <c r="B9" s="365"/>
      <c r="C9" s="85"/>
      <c r="D9" s="85"/>
      <c r="E9" s="85"/>
      <c r="F9" s="85"/>
      <c r="G9" s="85"/>
      <c r="H9" s="366"/>
      <c r="I9" s="85"/>
      <c r="J9" s="85"/>
      <c r="K9" s="367"/>
      <c r="L9" s="368" t="s">
        <v>2308</v>
      </c>
      <c r="M9" s="368" t="s">
        <v>2309</v>
      </c>
      <c r="N9" s="369" t="s">
        <v>2310</v>
      </c>
    </row>
    <row r="10" spans="2:14" ht="36">
      <c r="B10" s="896" t="s">
        <v>2311</v>
      </c>
      <c r="C10" s="897"/>
      <c r="D10" s="897"/>
      <c r="E10" s="897"/>
      <c r="F10" s="403" t="s">
        <v>2312</v>
      </c>
      <c r="G10" s="85"/>
      <c r="H10" s="371"/>
      <c r="I10" s="898" t="s">
        <v>2313</v>
      </c>
      <c r="J10" s="898"/>
      <c r="K10" s="404" t="s">
        <v>2312</v>
      </c>
      <c r="L10" s="368"/>
      <c r="M10" s="368"/>
      <c r="N10" s="36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1073</v>
      </c>
      <c r="C31" s="87" t="s">
        <v>1256</v>
      </c>
      <c r="D31" s="88"/>
      <c r="E31" s="88"/>
      <c r="F31" s="88"/>
      <c r="G31" s="88"/>
      <c r="H31" s="88"/>
      <c r="I31" s="88"/>
      <c r="J31" s="89"/>
      <c r="K31" s="320"/>
      <c r="L31" s="318" t="s">
        <v>1071</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t="s">
        <v>150</v>
      </c>
      <c r="B36" s="831" t="str">
        <f>VLOOKUP(A36,EQUIPOS!A6:D154,3,FALSE)</f>
        <v>Cargador : Potencia en el volante 125 hp, Clasificación de RPM del motor 2300.</v>
      </c>
      <c r="C36" s="832"/>
      <c r="D36" s="832"/>
      <c r="E36" s="832"/>
      <c r="F36" s="832"/>
      <c r="G36" s="832"/>
      <c r="H36" s="833"/>
      <c r="I36" s="279"/>
      <c r="J36" s="280"/>
      <c r="K36" s="281">
        <f>VLOOKUP(A36,EQUIPOS!A6:D161,4,FALSE)</f>
        <v>196350</v>
      </c>
      <c r="L36" s="282"/>
      <c r="M36" s="283">
        <v>9.25</v>
      </c>
      <c r="N36" s="284">
        <f>K36/M36</f>
        <v>21227.027027027027</v>
      </c>
    </row>
    <row r="37" spans="1:14">
      <c r="A37" t="s">
        <v>180</v>
      </c>
      <c r="B37" s="831" t="str">
        <f>VLOOKUP(A37,EQUIPOS!A7:D154,3,FALSE)</f>
        <v>Compresor 120 HP, con martillo.</v>
      </c>
      <c r="C37" s="832"/>
      <c r="D37" s="832"/>
      <c r="E37" s="832"/>
      <c r="F37" s="832"/>
      <c r="G37" s="832"/>
      <c r="H37" s="833"/>
      <c r="I37" s="279"/>
      <c r="J37" s="280"/>
      <c r="K37" s="281">
        <f>VLOOKUP(A37,EQUIPOS!A7:D162,4,FALSE)</f>
        <v>75000</v>
      </c>
      <c r="L37" s="282"/>
      <c r="M37" s="283">
        <v>9.25</v>
      </c>
      <c r="N37" s="284">
        <f>K37/M37</f>
        <v>8108.1081081081084</v>
      </c>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6"/>
      <c r="L39" s="835"/>
      <c r="M39" s="836"/>
      <c r="N39" s="287"/>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289"/>
      <c r="N41" s="356"/>
    </row>
    <row r="42" spans="1:14" ht="15.75" thickBot="1">
      <c r="B42" s="831" t="s">
        <v>1036</v>
      </c>
      <c r="C42" s="832"/>
      <c r="D42" s="832"/>
      <c r="E42" s="832"/>
      <c r="F42" s="832"/>
      <c r="G42" s="832"/>
      <c r="H42" s="833"/>
      <c r="I42" s="840"/>
      <c r="J42" s="841"/>
      <c r="K42" s="47"/>
      <c r="L42" s="842">
        <v>0.02</v>
      </c>
      <c r="M42" s="843"/>
      <c r="N42" s="111">
        <f>N76*L42</f>
        <v>49.181133333333328</v>
      </c>
    </row>
    <row r="43" spans="1:14" ht="15.75" thickBot="1">
      <c r="B43" s="818" t="s">
        <v>1037</v>
      </c>
      <c r="C43" s="819"/>
      <c r="D43" s="819"/>
      <c r="E43" s="819"/>
      <c r="F43" s="819"/>
      <c r="G43" s="819"/>
      <c r="H43" s="819"/>
      <c r="I43" s="819"/>
      <c r="J43" s="819"/>
      <c r="K43" s="819"/>
      <c r="L43" s="819"/>
      <c r="M43" s="820"/>
      <c r="N43" s="105">
        <f>SUM(N36:N42)</f>
        <v>29384.316268468465</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B48" s="49"/>
      <c r="C48" s="293"/>
      <c r="D48" s="293"/>
      <c r="E48" s="293"/>
      <c r="F48" s="293"/>
      <c r="G48" s="293"/>
      <c r="H48" s="293"/>
      <c r="I48" s="280"/>
      <c r="J48" s="236"/>
      <c r="K48" s="294"/>
      <c r="L48" s="279"/>
      <c r="M48" s="295"/>
      <c r="N48" s="296"/>
    </row>
    <row r="49" spans="1:14">
      <c r="B49" s="49"/>
      <c r="C49" s="293"/>
      <c r="D49" s="293"/>
      <c r="E49" s="293"/>
      <c r="F49" s="293"/>
      <c r="G49" s="293"/>
      <c r="H49" s="293"/>
      <c r="I49" s="280"/>
      <c r="J49" s="236"/>
      <c r="K49" s="294"/>
      <c r="L49" s="279"/>
      <c r="M49" s="295"/>
      <c r="N49" s="296"/>
    </row>
    <row r="50" spans="1:14">
      <c r="B50" s="49"/>
      <c r="C50" s="293"/>
      <c r="D50" s="293"/>
      <c r="E50" s="293"/>
      <c r="F50" s="293"/>
      <c r="G50" s="293"/>
      <c r="H50" s="293"/>
      <c r="I50" s="280"/>
      <c r="J50" s="236"/>
      <c r="K50" s="294"/>
      <c r="L50" s="279"/>
      <c r="M50" s="295"/>
      <c r="N50" s="296"/>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297"/>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A59" t="s">
        <v>1351</v>
      </c>
      <c r="B59" s="52" t="str">
        <f>VLOOKUP(A59,TRANSPORTE!A5:D94,3,FALSE)</f>
        <v>Transporte de material de demolición</v>
      </c>
      <c r="C59" s="329"/>
      <c r="D59" s="329"/>
      <c r="E59" s="329"/>
      <c r="F59" s="329"/>
      <c r="G59" s="329"/>
      <c r="H59" s="323" t="str">
        <f>VLOOKUP(A59,TRANSPORTE!A6:D120,2,FALSE)</f>
        <v>m3k</v>
      </c>
      <c r="I59" s="291">
        <v>1</v>
      </c>
      <c r="J59" s="298">
        <v>1</v>
      </c>
      <c r="K59" s="291">
        <f>I59*J59</f>
        <v>1</v>
      </c>
      <c r="L59" s="822">
        <f>'900.2'!N78</f>
        <v>946.969696969697</v>
      </c>
      <c r="M59" s="823"/>
      <c r="N59" s="299">
        <f>K59*L59</f>
        <v>946.969696969697</v>
      </c>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51"/>
    </row>
    <row r="65" spans="1:15" ht="15.75" thickBot="1">
      <c r="B65" s="824" t="s">
        <v>1037</v>
      </c>
      <c r="C65" s="825"/>
      <c r="D65" s="825"/>
      <c r="E65" s="825"/>
      <c r="F65" s="825"/>
      <c r="G65" s="825"/>
      <c r="H65" s="825"/>
      <c r="I65" s="825"/>
      <c r="J65" s="825"/>
      <c r="K65" s="825"/>
      <c r="L65" s="825"/>
      <c r="M65" s="826"/>
      <c r="N65" s="110">
        <f>N59+N60+N61+N62+N63</f>
        <v>946.969696969697</v>
      </c>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7</v>
      </c>
      <c r="B70" s="55" t="str">
        <f>VLOOKUP(A70,'MANO DE OBRA'!A8:D68,3,FALSE)</f>
        <v>Obrero (2)</v>
      </c>
      <c r="C70" s="53"/>
      <c r="D70" s="53"/>
      <c r="E70" s="53"/>
      <c r="F70" s="53"/>
      <c r="G70" s="53"/>
      <c r="H70" s="53"/>
      <c r="I70" s="304">
        <f>K70/J70*100</f>
        <v>49181.133333333331</v>
      </c>
      <c r="J70" s="305">
        <v>185</v>
      </c>
      <c r="K70" s="306">
        <f>VLOOKUP(A70,'MANO DE OBRA'!A8:D99,4,FALSE)</f>
        <v>90985.096666666665</v>
      </c>
      <c r="L70" s="56"/>
      <c r="M70" s="307">
        <v>74</v>
      </c>
      <c r="N70" s="308">
        <f>K70/M70</f>
        <v>1229.5283333333332</v>
      </c>
      <c r="O70" s="112"/>
    </row>
    <row r="71" spans="1:15">
      <c r="A71" t="s">
        <v>30</v>
      </c>
      <c r="B71" s="55" t="str">
        <f>VLOOKUP(A71,'MANO DE OBRA'!A8:D69,3,FALSE)</f>
        <v>Oficial</v>
      </c>
      <c r="C71" s="53"/>
      <c r="D71" s="53"/>
      <c r="E71" s="53"/>
      <c r="F71" s="53"/>
      <c r="G71" s="53"/>
      <c r="H71" s="53"/>
      <c r="I71" s="304">
        <f>K71/J71*100</f>
        <v>49181.133333333331</v>
      </c>
      <c r="J71" s="305">
        <v>185</v>
      </c>
      <c r="K71" s="306">
        <f>VLOOKUP(A71,'MANO DE OBRA'!A8:D100,4,FALSE)</f>
        <v>90985.096666666665</v>
      </c>
      <c r="L71" s="56"/>
      <c r="M71" s="311">
        <v>74</v>
      </c>
      <c r="N71" s="308">
        <f>K71/M71</f>
        <v>1229.5283333333332</v>
      </c>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24" t="s">
        <v>1037</v>
      </c>
      <c r="C76" s="825"/>
      <c r="D76" s="825"/>
      <c r="E76" s="825"/>
      <c r="F76" s="825"/>
      <c r="G76" s="825"/>
      <c r="H76" s="825"/>
      <c r="I76" s="825"/>
      <c r="J76" s="825"/>
      <c r="K76" s="825"/>
      <c r="L76" s="825"/>
      <c r="M76" s="826"/>
      <c r="N76" s="313">
        <f>N70+N71+N72+N73+N74</f>
        <v>2459.0566666666664</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32790.342632104825</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6558.0685264209651</v>
      </c>
      <c r="M83" s="853"/>
      <c r="N83" s="57"/>
    </row>
    <row r="84" spans="1:14">
      <c r="B84" s="95" t="s">
        <v>1057</v>
      </c>
      <c r="C84" s="96"/>
      <c r="D84" s="96"/>
      <c r="E84" s="96"/>
      <c r="F84" s="96"/>
      <c r="G84" s="96"/>
      <c r="H84" s="96"/>
      <c r="I84" s="93"/>
      <c r="J84" s="94"/>
      <c r="K84" s="316">
        <v>0.05</v>
      </c>
      <c r="L84" s="852">
        <f>N78*K84</f>
        <v>1639.5171316052413</v>
      </c>
      <c r="M84" s="853"/>
      <c r="N84" s="57"/>
    </row>
    <row r="85" spans="1:14" ht="15.75" thickBot="1">
      <c r="B85" s="97" t="s">
        <v>1058</v>
      </c>
      <c r="C85" s="98"/>
      <c r="D85" s="98"/>
      <c r="E85" s="98"/>
      <c r="F85" s="98"/>
      <c r="G85" s="98"/>
      <c r="H85" s="98"/>
      <c r="I85" s="99"/>
      <c r="J85" s="100"/>
      <c r="K85" s="317">
        <v>0.05</v>
      </c>
      <c r="L85" s="854">
        <f>N78*K85</f>
        <v>1639.5171316052413</v>
      </c>
      <c r="M85" s="855"/>
      <c r="N85" s="57"/>
    </row>
    <row r="86" spans="1:14" ht="15.75" thickBot="1">
      <c r="B86" s="818" t="s">
        <v>1037</v>
      </c>
      <c r="C86" s="819"/>
      <c r="D86" s="819"/>
      <c r="E86" s="819"/>
      <c r="F86" s="819"/>
      <c r="G86" s="819"/>
      <c r="H86" s="819"/>
      <c r="I86" s="819"/>
      <c r="J86" s="819"/>
      <c r="K86" s="819"/>
      <c r="L86" s="819"/>
      <c r="M86" s="820"/>
      <c r="N86" s="58">
        <f>L83+L84+L85</f>
        <v>9837.1027896314481</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42627.445421736273</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22.5"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C29:I29"/>
    <mergeCell ref="B107:N108"/>
    <mergeCell ref="B1:B6"/>
    <mergeCell ref="K5:K6"/>
    <mergeCell ref="L5:L6"/>
    <mergeCell ref="M5:M6"/>
    <mergeCell ref="N5:N6"/>
    <mergeCell ref="C6:J6"/>
    <mergeCell ref="C5:J5"/>
    <mergeCell ref="C1:J1"/>
    <mergeCell ref="K1:K2"/>
    <mergeCell ref="L1:N2"/>
    <mergeCell ref="C2:J2"/>
    <mergeCell ref="C3:J3"/>
    <mergeCell ref="K3:K4"/>
    <mergeCell ref="L3:N4"/>
    <mergeCell ref="C4:J4"/>
    <mergeCell ref="L84:M84"/>
    <mergeCell ref="L85:M85"/>
    <mergeCell ref="B86:M86"/>
    <mergeCell ref="B88:M88"/>
    <mergeCell ref="B105:N106"/>
    <mergeCell ref="B76:M76"/>
    <mergeCell ref="B78:M78"/>
    <mergeCell ref="B82:H82"/>
    <mergeCell ref="L82:M82"/>
    <mergeCell ref="B83:H83"/>
    <mergeCell ref="L83:M83"/>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J118:N119"/>
    <mergeCell ref="B35:H35"/>
    <mergeCell ref="I35:J35"/>
    <mergeCell ref="L35:M35"/>
    <mergeCell ref="L12:N12"/>
    <mergeCell ref="C30:I30"/>
    <mergeCell ref="L30:M30"/>
    <mergeCell ref="B43:M43"/>
    <mergeCell ref="B36:H36"/>
    <mergeCell ref="B37:H37"/>
    <mergeCell ref="B38:H38"/>
    <mergeCell ref="B39:H39"/>
    <mergeCell ref="I39:J39"/>
    <mergeCell ref="L39:M39"/>
    <mergeCell ref="B40:H40"/>
    <mergeCell ref="B41:D4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7409"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7409" r:id="rId4"/>
      </mc:Fallback>
    </mc:AlternateContent>
  </oleObject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3">
    <tabColor rgb="FFFFFFCC"/>
  </sheetPr>
  <dimension ref="A1:O119"/>
  <sheetViews>
    <sheetView zoomScale="78" zoomScaleNormal="78" workbookViewId="0"/>
  </sheetViews>
  <sheetFormatPr baseColWidth="10" defaultRowHeight="15"/>
  <cols>
    <col min="1" max="1" width="8.85546875"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1074</v>
      </c>
      <c r="C31" s="87" t="s">
        <v>1257</v>
      </c>
      <c r="D31" s="88"/>
      <c r="E31" s="88"/>
      <c r="F31" s="88"/>
      <c r="G31" s="88"/>
      <c r="H31" s="88"/>
      <c r="I31" s="88"/>
      <c r="J31" s="89"/>
      <c r="K31" s="320"/>
      <c r="L31" s="318" t="s">
        <v>1071</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t="s">
        <v>180</v>
      </c>
      <c r="B36" s="831" t="str">
        <f>VLOOKUP(A36,EQUIPOS!A6:D154,3,FALSE)</f>
        <v>Compresor 120 HP, con martillo.</v>
      </c>
      <c r="C36" s="832"/>
      <c r="D36" s="832"/>
      <c r="E36" s="832"/>
      <c r="F36" s="832"/>
      <c r="G36" s="832"/>
      <c r="H36" s="833"/>
      <c r="I36" s="279"/>
      <c r="J36" s="280"/>
      <c r="K36" s="281">
        <f>VLOOKUP(A36,EQUIPOS!A6:D161,4,FALSE)</f>
        <v>75000</v>
      </c>
      <c r="L36" s="282"/>
      <c r="M36" s="283">
        <v>2.5</v>
      </c>
      <c r="N36" s="284">
        <f>K36/M36</f>
        <v>30000</v>
      </c>
    </row>
    <row r="37" spans="1:14">
      <c r="B37" s="831"/>
      <c r="C37" s="832"/>
      <c r="D37" s="832"/>
      <c r="E37" s="832"/>
      <c r="F37" s="832"/>
      <c r="G37" s="832"/>
      <c r="H37" s="833"/>
      <c r="I37" s="279"/>
      <c r="J37" s="280"/>
      <c r="K37" s="281"/>
      <c r="L37" s="282"/>
      <c r="M37" s="283"/>
      <c r="N37" s="284"/>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6"/>
      <c r="L39" s="835"/>
      <c r="M39" s="836"/>
      <c r="N39" s="287"/>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289"/>
      <c r="N41" s="356"/>
    </row>
    <row r="42" spans="1:14" ht="15.75" thickBot="1">
      <c r="B42" s="831" t="s">
        <v>1036</v>
      </c>
      <c r="C42" s="832"/>
      <c r="D42" s="832"/>
      <c r="E42" s="832"/>
      <c r="F42" s="832"/>
      <c r="G42" s="832"/>
      <c r="H42" s="833"/>
      <c r="I42" s="840"/>
      <c r="J42" s="841"/>
      <c r="K42" s="47"/>
      <c r="L42" s="842">
        <v>0.1</v>
      </c>
      <c r="M42" s="843"/>
      <c r="N42" s="111">
        <f>N76*L42</f>
        <v>909.85096666666675</v>
      </c>
    </row>
    <row r="43" spans="1:14" ht="15.75" thickBot="1">
      <c r="B43" s="818" t="s">
        <v>1037</v>
      </c>
      <c r="C43" s="819"/>
      <c r="D43" s="819"/>
      <c r="E43" s="819"/>
      <c r="F43" s="819"/>
      <c r="G43" s="819"/>
      <c r="H43" s="819"/>
      <c r="I43" s="819"/>
      <c r="J43" s="819"/>
      <c r="K43" s="819"/>
      <c r="L43" s="819"/>
      <c r="M43" s="820"/>
      <c r="N43" s="105">
        <f>SUM(N36:N42)</f>
        <v>30909.850966666665</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B48" s="49"/>
      <c r="C48" s="293"/>
      <c r="D48" s="293"/>
      <c r="E48" s="293"/>
      <c r="F48" s="293"/>
      <c r="G48" s="293"/>
      <c r="H48" s="293"/>
      <c r="I48" s="280"/>
      <c r="J48" s="236"/>
      <c r="K48" s="294"/>
      <c r="L48" s="279"/>
      <c r="M48" s="295"/>
      <c r="N48" s="296"/>
    </row>
    <row r="49" spans="1:14">
      <c r="B49" s="49"/>
      <c r="C49" s="293"/>
      <c r="D49" s="293"/>
      <c r="E49" s="293"/>
      <c r="F49" s="293"/>
      <c r="G49" s="293"/>
      <c r="H49" s="293"/>
      <c r="I49" s="280"/>
      <c r="J49" s="236"/>
      <c r="K49" s="294"/>
      <c r="L49" s="279"/>
      <c r="M49" s="295"/>
      <c r="N49" s="296"/>
    </row>
    <row r="50" spans="1:14">
      <c r="B50" s="49"/>
      <c r="C50" s="293"/>
      <c r="D50" s="293"/>
      <c r="E50" s="293"/>
      <c r="F50" s="293"/>
      <c r="G50" s="293"/>
      <c r="H50" s="293"/>
      <c r="I50" s="280"/>
      <c r="J50" s="236"/>
      <c r="K50" s="294"/>
      <c r="L50" s="279"/>
      <c r="M50" s="295"/>
      <c r="N50" s="296"/>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297"/>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A59" t="s">
        <v>1351</v>
      </c>
      <c r="B59" s="52" t="str">
        <f>VLOOKUP(A59,TRANSPORTE!A5:D94,3,FALSE)</f>
        <v>Transporte de material de demolición</v>
      </c>
      <c r="C59" s="329"/>
      <c r="D59" s="329"/>
      <c r="E59" s="329"/>
      <c r="F59" s="329"/>
      <c r="G59" s="329"/>
      <c r="H59" s="323" t="str">
        <f>VLOOKUP(A59,TRANSPORTE!A6:D120,2,FALSE)</f>
        <v>m3k</v>
      </c>
      <c r="I59" s="291">
        <v>1</v>
      </c>
      <c r="J59" s="298">
        <v>1</v>
      </c>
      <c r="K59" s="291">
        <f>I59*J59</f>
        <v>1</v>
      </c>
      <c r="L59" s="822">
        <f>'900.2'!N78</f>
        <v>946.969696969697</v>
      </c>
      <c r="M59" s="823"/>
      <c r="N59" s="299">
        <f>K59*L59</f>
        <v>946.969696969697</v>
      </c>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460"/>
      <c r="H64" s="54"/>
      <c r="I64" s="132"/>
      <c r="J64" s="132"/>
      <c r="K64" s="132"/>
      <c r="L64" s="807"/>
      <c r="M64" s="808"/>
      <c r="N64" s="51"/>
    </row>
    <row r="65" spans="1:15" ht="15.75" thickBot="1">
      <c r="B65" s="824" t="s">
        <v>1037</v>
      </c>
      <c r="C65" s="825"/>
      <c r="D65" s="825"/>
      <c r="E65" s="825"/>
      <c r="F65" s="825"/>
      <c r="G65" s="825"/>
      <c r="H65" s="825"/>
      <c r="I65" s="825"/>
      <c r="J65" s="825"/>
      <c r="K65" s="825"/>
      <c r="L65" s="825"/>
      <c r="M65" s="826"/>
      <c r="N65" s="110">
        <f>N59+N60+N61+N62+N63</f>
        <v>946.969696969697</v>
      </c>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11</v>
      </c>
      <c r="B70" s="55" t="str">
        <f>VLOOKUP(A70,'MANO DE OBRA'!A8:D68,3,FALSE)</f>
        <v>Obrero (4)</v>
      </c>
      <c r="C70" s="53"/>
      <c r="D70" s="53"/>
      <c r="E70" s="53"/>
      <c r="F70" s="53"/>
      <c r="G70" s="53"/>
      <c r="H70" s="53"/>
      <c r="I70" s="304">
        <f>K70/J70*100</f>
        <v>98362.266666666663</v>
      </c>
      <c r="J70" s="305">
        <v>185</v>
      </c>
      <c r="K70" s="306">
        <f>VLOOKUP(A70,'MANO DE OBRA'!A8:D99,4,FALSE)</f>
        <v>181970.19333333333</v>
      </c>
      <c r="L70" s="56"/>
      <c r="M70" s="307">
        <v>20</v>
      </c>
      <c r="N70" s="308">
        <f>K70/M70</f>
        <v>9098.5096666666668</v>
      </c>
      <c r="O70" s="112"/>
    </row>
    <row r="71" spans="1:15">
      <c r="B71" s="55"/>
      <c r="C71" s="53"/>
      <c r="D71" s="53"/>
      <c r="E71" s="53"/>
      <c r="F71" s="53"/>
      <c r="G71" s="53"/>
      <c r="H71" s="53"/>
      <c r="I71" s="304"/>
      <c r="J71" s="305"/>
      <c r="K71" s="306"/>
      <c r="L71" s="56"/>
      <c r="M71" s="311"/>
      <c r="N71" s="308"/>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24" t="s">
        <v>1037</v>
      </c>
      <c r="C76" s="825"/>
      <c r="D76" s="825"/>
      <c r="E76" s="825"/>
      <c r="F76" s="825"/>
      <c r="G76" s="825"/>
      <c r="H76" s="825"/>
      <c r="I76" s="825"/>
      <c r="J76" s="825"/>
      <c r="K76" s="825"/>
      <c r="L76" s="825"/>
      <c r="M76" s="826"/>
      <c r="N76" s="313">
        <f>N70+N71+N72+N73+N74</f>
        <v>9098.5096666666668</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40955.330330303026</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8191.0660660606054</v>
      </c>
      <c r="M83" s="853"/>
      <c r="N83" s="57"/>
    </row>
    <row r="84" spans="1:14">
      <c r="B84" s="95" t="s">
        <v>1057</v>
      </c>
      <c r="C84" s="96"/>
      <c r="D84" s="96"/>
      <c r="E84" s="96"/>
      <c r="F84" s="96"/>
      <c r="G84" s="96"/>
      <c r="H84" s="96"/>
      <c r="I84" s="93"/>
      <c r="J84" s="94"/>
      <c r="K84" s="316">
        <v>0.05</v>
      </c>
      <c r="L84" s="852">
        <f>N78*K84</f>
        <v>2047.7665165151514</v>
      </c>
      <c r="M84" s="853"/>
      <c r="N84" s="57"/>
    </row>
    <row r="85" spans="1:14" ht="15.75" thickBot="1">
      <c r="B85" s="97" t="s">
        <v>1058</v>
      </c>
      <c r="C85" s="98"/>
      <c r="D85" s="98"/>
      <c r="E85" s="98"/>
      <c r="F85" s="98"/>
      <c r="G85" s="98"/>
      <c r="H85" s="98"/>
      <c r="I85" s="99"/>
      <c r="J85" s="100"/>
      <c r="K85" s="317">
        <v>0.05</v>
      </c>
      <c r="L85" s="854">
        <f>N78*K85</f>
        <v>2047.7665165151514</v>
      </c>
      <c r="M85" s="855"/>
      <c r="N85" s="57"/>
    </row>
    <row r="86" spans="1:14" ht="15.75" thickBot="1">
      <c r="B86" s="818" t="s">
        <v>1037</v>
      </c>
      <c r="C86" s="819"/>
      <c r="D86" s="819"/>
      <c r="E86" s="819"/>
      <c r="F86" s="819"/>
      <c r="G86" s="819"/>
      <c r="H86" s="819"/>
      <c r="I86" s="819"/>
      <c r="J86" s="819"/>
      <c r="K86" s="819"/>
      <c r="L86" s="819"/>
      <c r="M86" s="820"/>
      <c r="N86" s="58">
        <f>L83+L84+L85</f>
        <v>12286.599099090909</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53241.929429393931</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C29:I29"/>
    <mergeCell ref="B107:N108"/>
    <mergeCell ref="B1:B6"/>
    <mergeCell ref="K5:K6"/>
    <mergeCell ref="L5:L6"/>
    <mergeCell ref="M5:M6"/>
    <mergeCell ref="N5:N6"/>
    <mergeCell ref="C6:J6"/>
    <mergeCell ref="C5:J5"/>
    <mergeCell ref="C1:J1"/>
    <mergeCell ref="K1:K2"/>
    <mergeCell ref="L1:N2"/>
    <mergeCell ref="C2:J2"/>
    <mergeCell ref="C3:J3"/>
    <mergeCell ref="K3:K4"/>
    <mergeCell ref="L3:N4"/>
    <mergeCell ref="C4:J4"/>
    <mergeCell ref="L84:M84"/>
    <mergeCell ref="L85:M85"/>
    <mergeCell ref="B86:M86"/>
    <mergeCell ref="B88:M88"/>
    <mergeCell ref="B105:N106"/>
    <mergeCell ref="B76:M76"/>
    <mergeCell ref="B78:M78"/>
    <mergeCell ref="B82:H82"/>
    <mergeCell ref="L82:M82"/>
    <mergeCell ref="B83:H83"/>
    <mergeCell ref="L83:M83"/>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J118:N119"/>
    <mergeCell ref="B35:H35"/>
    <mergeCell ref="I35:J35"/>
    <mergeCell ref="L35:M35"/>
    <mergeCell ref="L12:N12"/>
    <mergeCell ref="C30:I30"/>
    <mergeCell ref="L30:M30"/>
    <mergeCell ref="B43:M43"/>
    <mergeCell ref="B36:H36"/>
    <mergeCell ref="B37:H37"/>
    <mergeCell ref="B38:H38"/>
    <mergeCell ref="B39:H39"/>
    <mergeCell ref="I39:J39"/>
    <mergeCell ref="L39:M39"/>
    <mergeCell ref="B40:H40"/>
    <mergeCell ref="B41:D4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8433"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8433" r:id="rId4"/>
      </mc:Fallback>
    </mc:AlternateContent>
  </oleObject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tabColor rgb="FFFFFFCC"/>
  </sheetPr>
  <dimension ref="A1:O119"/>
  <sheetViews>
    <sheetView zoomScale="78" zoomScaleNormal="78" workbookViewId="0"/>
  </sheetViews>
  <sheetFormatPr baseColWidth="10" defaultRowHeight="15"/>
  <cols>
    <col min="1" max="1" width="8.85546875"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1075</v>
      </c>
      <c r="C31" s="87" t="s">
        <v>1254</v>
      </c>
      <c r="D31" s="88"/>
      <c r="E31" s="88"/>
      <c r="F31" s="88"/>
      <c r="G31" s="88"/>
      <c r="H31" s="88"/>
      <c r="I31" s="88"/>
      <c r="J31" s="89"/>
      <c r="K31" s="320"/>
      <c r="L31" s="318" t="s">
        <v>1029</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t="s">
        <v>150</v>
      </c>
      <c r="B36" s="831" t="str">
        <f>VLOOKUP(A36,EQUIPOS!A6:D154,3,FALSE)</f>
        <v>Cargador : Potencia en el volante 125 hp, Clasificación de RPM del motor 2300.</v>
      </c>
      <c r="C36" s="832"/>
      <c r="D36" s="832"/>
      <c r="E36" s="832"/>
      <c r="F36" s="832"/>
      <c r="G36" s="832"/>
      <c r="H36" s="833"/>
      <c r="I36" s="279"/>
      <c r="J36" s="280"/>
      <c r="K36" s="281">
        <f>VLOOKUP(A36,EQUIPOS!A6:D161,4,FALSE)</f>
        <v>196350</v>
      </c>
      <c r="L36" s="282"/>
      <c r="M36" s="283">
        <v>2.375</v>
      </c>
      <c r="N36" s="284">
        <f>K36/M36</f>
        <v>82673.68421052632</v>
      </c>
    </row>
    <row r="37" spans="1:14">
      <c r="A37" t="s">
        <v>180</v>
      </c>
      <c r="B37" s="831" t="str">
        <f>VLOOKUP(A37,EQUIPOS!A7:D154,3,FALSE)</f>
        <v>Compresor 120 HP, con martillo.</v>
      </c>
      <c r="C37" s="832"/>
      <c r="D37" s="832"/>
      <c r="E37" s="832"/>
      <c r="F37" s="832"/>
      <c r="G37" s="832"/>
      <c r="H37" s="833"/>
      <c r="I37" s="279"/>
      <c r="J37" s="280"/>
      <c r="K37" s="281">
        <f>VLOOKUP(A37,EQUIPOS!A7:D162,4,FALSE)</f>
        <v>75000</v>
      </c>
      <c r="L37" s="282"/>
      <c r="M37" s="283">
        <v>2.375</v>
      </c>
      <c r="N37" s="284">
        <f>K37/M37</f>
        <v>31578.947368421053</v>
      </c>
    </row>
    <row r="38" spans="1:14">
      <c r="A38" t="s">
        <v>195</v>
      </c>
      <c r="B38" s="831" t="str">
        <f>VLOOKUP(A38,EQUIPOS!A8:D154,3,FALSE)</f>
        <v xml:space="preserve">Equipo de oxicorte, Capacidad de corte: hasta 6´´ (152mm) </v>
      </c>
      <c r="C38" s="832"/>
      <c r="D38" s="832"/>
      <c r="E38" s="832"/>
      <c r="F38" s="832"/>
      <c r="G38" s="832"/>
      <c r="H38" s="833"/>
      <c r="I38" s="279"/>
      <c r="J38" s="280"/>
      <c r="K38" s="281">
        <f>VLOOKUP(A38,EQUIPOS!A8:D163,4,FALSE)</f>
        <v>8896.7364572808765</v>
      </c>
      <c r="L38" s="282"/>
      <c r="M38" s="283">
        <v>2.375</v>
      </c>
      <c r="N38" s="284">
        <f>K38/M38</f>
        <v>3745.9942978024742</v>
      </c>
    </row>
    <row r="39" spans="1:14">
      <c r="B39" s="831"/>
      <c r="C39" s="832"/>
      <c r="D39" s="832"/>
      <c r="E39" s="832"/>
      <c r="F39" s="832"/>
      <c r="G39" s="832"/>
      <c r="H39" s="833"/>
      <c r="I39" s="834"/>
      <c r="J39" s="815"/>
      <c r="K39" s="286"/>
      <c r="L39" s="835"/>
      <c r="M39" s="836"/>
      <c r="N39" s="287"/>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289"/>
      <c r="N41" s="356"/>
    </row>
    <row r="42" spans="1:14" ht="15.75" thickBot="1">
      <c r="B42" s="831" t="s">
        <v>1036</v>
      </c>
      <c r="C42" s="832"/>
      <c r="D42" s="832"/>
      <c r="E42" s="832"/>
      <c r="F42" s="832"/>
      <c r="G42" s="832"/>
      <c r="H42" s="833"/>
      <c r="I42" s="840"/>
      <c r="J42" s="841"/>
      <c r="K42" s="47"/>
      <c r="L42" s="842">
        <v>0.1</v>
      </c>
      <c r="M42" s="843"/>
      <c r="N42" s="111">
        <f>N76*L42</f>
        <v>1197.1723245614035</v>
      </c>
    </row>
    <row r="43" spans="1:14" ht="15.75" thickBot="1">
      <c r="B43" s="818" t="s">
        <v>1037</v>
      </c>
      <c r="C43" s="819"/>
      <c r="D43" s="819"/>
      <c r="E43" s="819"/>
      <c r="F43" s="819"/>
      <c r="G43" s="819"/>
      <c r="H43" s="819"/>
      <c r="I43" s="819"/>
      <c r="J43" s="819"/>
      <c r="K43" s="819"/>
      <c r="L43" s="819"/>
      <c r="M43" s="820"/>
      <c r="N43" s="105">
        <f>SUM(N36:N42)</f>
        <v>119195.79820131125</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B48" s="49"/>
      <c r="C48" s="293"/>
      <c r="D48" s="293"/>
      <c r="E48" s="293"/>
      <c r="F48" s="293"/>
      <c r="G48" s="293"/>
      <c r="H48" s="293"/>
      <c r="I48" s="280"/>
      <c r="J48" s="236"/>
      <c r="K48" s="294"/>
      <c r="L48" s="279"/>
      <c r="M48" s="295"/>
      <c r="N48" s="296"/>
    </row>
    <row r="49" spans="1:14">
      <c r="B49" s="49"/>
      <c r="C49" s="293"/>
      <c r="D49" s="293"/>
      <c r="E49" s="293"/>
      <c r="F49" s="293"/>
      <c r="G49" s="293"/>
      <c r="H49" s="293"/>
      <c r="I49" s="280"/>
      <c r="J49" s="236"/>
      <c r="K49" s="294"/>
      <c r="L49" s="279"/>
      <c r="M49" s="295"/>
      <c r="N49" s="296"/>
    </row>
    <row r="50" spans="1:14">
      <c r="B50" s="49"/>
      <c r="C50" s="293"/>
      <c r="D50" s="293"/>
      <c r="E50" s="293"/>
      <c r="F50" s="293"/>
      <c r="G50" s="293"/>
      <c r="H50" s="293"/>
      <c r="I50" s="280"/>
      <c r="J50" s="236"/>
      <c r="K50" s="294"/>
      <c r="L50" s="279"/>
      <c r="M50" s="295"/>
      <c r="N50" s="296"/>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297"/>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A59" t="s">
        <v>1351</v>
      </c>
      <c r="B59" s="52" t="str">
        <f>VLOOKUP(A59,TRANSPORTE!A5:D94,3,FALSE)</f>
        <v>Transporte de material de demolición</v>
      </c>
      <c r="C59" s="329"/>
      <c r="D59" s="329"/>
      <c r="E59" s="329"/>
      <c r="F59" s="329"/>
      <c r="G59" s="329"/>
      <c r="H59" s="323" t="str">
        <f>VLOOKUP(A59,TRANSPORTE!A6:D120,2,FALSE)</f>
        <v>m3k</v>
      </c>
      <c r="I59" s="291">
        <v>1</v>
      </c>
      <c r="J59" s="298">
        <v>1</v>
      </c>
      <c r="K59" s="291">
        <f>I59*J59</f>
        <v>1</v>
      </c>
      <c r="L59" s="822">
        <f>'900.2'!N78</f>
        <v>946.969696969697</v>
      </c>
      <c r="M59" s="823"/>
      <c r="N59" s="299">
        <f>K59*L59</f>
        <v>946.969696969697</v>
      </c>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51"/>
    </row>
    <row r="65" spans="1:15" ht="15.75" thickBot="1">
      <c r="B65" s="824" t="s">
        <v>1037</v>
      </c>
      <c r="C65" s="825"/>
      <c r="D65" s="825"/>
      <c r="E65" s="825"/>
      <c r="F65" s="825"/>
      <c r="G65" s="825"/>
      <c r="H65" s="825"/>
      <c r="I65" s="825"/>
      <c r="J65" s="825"/>
      <c r="K65" s="825"/>
      <c r="L65" s="825"/>
      <c r="M65" s="826"/>
      <c r="N65" s="110">
        <f>N59+N60+N61+N62+N63</f>
        <v>946.969696969697</v>
      </c>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9</v>
      </c>
      <c r="B70" s="55" t="str">
        <f>VLOOKUP(A70,'MANO DE OBRA'!A8:D68,3,FALSE)</f>
        <v>Obrero (3)</v>
      </c>
      <c r="C70" s="53"/>
      <c r="D70" s="53"/>
      <c r="E70" s="53"/>
      <c r="F70" s="53"/>
      <c r="G70" s="53"/>
      <c r="H70" s="53"/>
      <c r="I70" s="304">
        <f>K70/J70*100</f>
        <v>73771.7</v>
      </c>
      <c r="J70" s="305">
        <v>185</v>
      </c>
      <c r="K70" s="306">
        <f>VLOOKUP(A70,'MANO DE OBRA'!A8:D99,4,FALSE)</f>
        <v>136477.64499999999</v>
      </c>
      <c r="L70" s="56"/>
      <c r="M70" s="307">
        <v>19</v>
      </c>
      <c r="N70" s="308">
        <f>K70/M70</f>
        <v>7183.0339473684207</v>
      </c>
      <c r="O70" s="112"/>
    </row>
    <row r="71" spans="1:15">
      <c r="A71" t="s">
        <v>30</v>
      </c>
      <c r="B71" s="55" t="str">
        <f>VLOOKUP(A71,'MANO DE OBRA'!A8:D69,3,FALSE)</f>
        <v>Oficial</v>
      </c>
      <c r="C71" s="53"/>
      <c r="D71" s="53"/>
      <c r="E71" s="53"/>
      <c r="F71" s="53"/>
      <c r="G71" s="53"/>
      <c r="H71" s="53"/>
      <c r="I71" s="304">
        <f>K71/J71*100</f>
        <v>49181.133333333331</v>
      </c>
      <c r="J71" s="305">
        <v>185</v>
      </c>
      <c r="K71" s="306">
        <f>VLOOKUP(A71,'MANO DE OBRA'!A8:D100,4,FALSE)</f>
        <v>90985.096666666665</v>
      </c>
      <c r="L71" s="56"/>
      <c r="M71" s="311">
        <v>19</v>
      </c>
      <c r="N71" s="308">
        <f>K71/M71</f>
        <v>4788.6892982456138</v>
      </c>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18" t="s">
        <v>1037</v>
      </c>
      <c r="C76" s="819"/>
      <c r="D76" s="819"/>
      <c r="E76" s="819"/>
      <c r="F76" s="819"/>
      <c r="G76" s="819"/>
      <c r="H76" s="819"/>
      <c r="I76" s="825"/>
      <c r="J76" s="825"/>
      <c r="K76" s="825"/>
      <c r="L76" s="825"/>
      <c r="M76" s="826"/>
      <c r="N76" s="313">
        <f>N70+N71+N72+N73+N74</f>
        <v>11971.723245614034</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132114.49114389496</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26422.898228778995</v>
      </c>
      <c r="M83" s="853"/>
      <c r="N83" s="57"/>
    </row>
    <row r="84" spans="1:14">
      <c r="B84" s="95" t="s">
        <v>1057</v>
      </c>
      <c r="C84" s="96"/>
      <c r="D84" s="96"/>
      <c r="E84" s="96"/>
      <c r="F84" s="96"/>
      <c r="G84" s="96"/>
      <c r="H84" s="96"/>
      <c r="I84" s="93"/>
      <c r="J84" s="94"/>
      <c r="K84" s="316">
        <v>0.05</v>
      </c>
      <c r="L84" s="852">
        <f>N78*K84</f>
        <v>6605.7245571947487</v>
      </c>
      <c r="M84" s="853"/>
      <c r="N84" s="57"/>
    </row>
    <row r="85" spans="1:14" ht="15.75" thickBot="1">
      <c r="B85" s="97" t="s">
        <v>1058</v>
      </c>
      <c r="C85" s="98"/>
      <c r="D85" s="98"/>
      <c r="E85" s="98"/>
      <c r="F85" s="98"/>
      <c r="G85" s="98"/>
      <c r="H85" s="98"/>
      <c r="I85" s="99"/>
      <c r="J85" s="100"/>
      <c r="K85" s="317">
        <v>0.05</v>
      </c>
      <c r="L85" s="854">
        <f>N78*K85</f>
        <v>6605.7245571947487</v>
      </c>
      <c r="M85" s="855"/>
      <c r="N85" s="57"/>
    </row>
    <row r="86" spans="1:14" ht="15.75" thickBot="1">
      <c r="B86" s="818" t="s">
        <v>1037</v>
      </c>
      <c r="C86" s="819"/>
      <c r="D86" s="819"/>
      <c r="E86" s="819"/>
      <c r="F86" s="819"/>
      <c r="G86" s="819"/>
      <c r="H86" s="819"/>
      <c r="I86" s="819"/>
      <c r="J86" s="819"/>
      <c r="K86" s="819"/>
      <c r="L86" s="819"/>
      <c r="M86" s="820"/>
      <c r="N86" s="58">
        <f>L83+L84+L85</f>
        <v>39634.347343168491</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171748.83848706345</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20481"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20481" r:id="rId4"/>
      </mc:Fallback>
    </mc:AlternateContent>
  </oleObject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tabColor rgb="FFFFFFCC"/>
  </sheetPr>
  <dimension ref="A1:O119"/>
  <sheetViews>
    <sheetView zoomScale="78" zoomScaleNormal="78" workbookViewId="0"/>
  </sheetViews>
  <sheetFormatPr baseColWidth="10" defaultRowHeight="15"/>
  <cols>
    <col min="1" max="1" width="8.85546875"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1076</v>
      </c>
      <c r="C31" s="87" t="s">
        <v>1255</v>
      </c>
      <c r="D31" s="88"/>
      <c r="E31" s="88"/>
      <c r="F31" s="88"/>
      <c r="G31" s="88"/>
      <c r="H31" s="88"/>
      <c r="I31" s="88"/>
      <c r="J31" s="89"/>
      <c r="K31" s="320"/>
      <c r="L31" s="318" t="s">
        <v>1029</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t="s">
        <v>312</v>
      </c>
      <c r="B36" s="831" t="str">
        <f>VLOOKUP(A36,EQUIPOS!A6:D154,3,FALSE)</f>
        <v>Retroexcavadora sobre oruga, potencia 138 HP, balde de 1,5 m3.</v>
      </c>
      <c r="C36" s="832"/>
      <c r="D36" s="832"/>
      <c r="E36" s="832"/>
      <c r="F36" s="832"/>
      <c r="G36" s="832"/>
      <c r="H36" s="833"/>
      <c r="I36" s="279"/>
      <c r="J36" s="280"/>
      <c r="K36" s="281">
        <f>VLOOKUP(A36,EQUIPOS!A6:D161,4,FALSE)</f>
        <v>148800</v>
      </c>
      <c r="L36" s="282"/>
      <c r="M36" s="283">
        <v>2.5</v>
      </c>
      <c r="N36" s="284">
        <f>K36/M36</f>
        <v>59520</v>
      </c>
    </row>
    <row r="37" spans="1:14">
      <c r="A37" t="s">
        <v>180</v>
      </c>
      <c r="B37" s="831" t="str">
        <f>VLOOKUP(A37,EQUIPOS!A7:D154,3,FALSE)</f>
        <v>Compresor 120 HP, con martillo.</v>
      </c>
      <c r="C37" s="832"/>
      <c r="D37" s="832"/>
      <c r="E37" s="832"/>
      <c r="F37" s="832"/>
      <c r="G37" s="832"/>
      <c r="H37" s="833"/>
      <c r="I37" s="279"/>
      <c r="J37" s="280"/>
      <c r="K37" s="281">
        <f>VLOOKUP(A37,EQUIPOS!A7:D162,4,FALSE)</f>
        <v>75000</v>
      </c>
      <c r="L37" s="282"/>
      <c r="M37" s="283">
        <v>2.5</v>
      </c>
      <c r="N37" s="284">
        <f>K37/M37</f>
        <v>30000</v>
      </c>
    </row>
    <row r="38" spans="1:14">
      <c r="A38" t="s">
        <v>195</v>
      </c>
      <c r="B38" s="831" t="str">
        <f>VLOOKUP(A38,EQUIPOS!A8:D154,3,FALSE)</f>
        <v xml:space="preserve">Equipo de oxicorte, Capacidad de corte: hasta 6´´ (152mm) </v>
      </c>
      <c r="C38" s="832"/>
      <c r="D38" s="832"/>
      <c r="E38" s="832"/>
      <c r="F38" s="832"/>
      <c r="G38" s="832"/>
      <c r="H38" s="833"/>
      <c r="I38" s="279"/>
      <c r="J38" s="280"/>
      <c r="K38" s="281">
        <f>VLOOKUP(A38,EQUIPOS!A8:D163,4,FALSE)</f>
        <v>8896.7364572808765</v>
      </c>
      <c r="L38" s="282"/>
      <c r="M38" s="283">
        <v>2.5</v>
      </c>
      <c r="N38" s="284">
        <f>K38/M38</f>
        <v>3558.6945829123506</v>
      </c>
    </row>
    <row r="39" spans="1:14">
      <c r="B39" s="831"/>
      <c r="C39" s="832"/>
      <c r="D39" s="832"/>
      <c r="E39" s="832"/>
      <c r="F39" s="832"/>
      <c r="G39" s="832"/>
      <c r="H39" s="833"/>
      <c r="I39" s="834"/>
      <c r="J39" s="815"/>
      <c r="K39" s="286"/>
      <c r="L39" s="835"/>
      <c r="M39" s="836"/>
      <c r="N39" s="285"/>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289"/>
      <c r="N41" s="356"/>
    </row>
    <row r="42" spans="1:14" ht="15.75" thickBot="1">
      <c r="B42" s="831" t="s">
        <v>1036</v>
      </c>
      <c r="C42" s="832"/>
      <c r="D42" s="832"/>
      <c r="E42" s="832"/>
      <c r="F42" s="832"/>
      <c r="G42" s="832"/>
      <c r="H42" s="833"/>
      <c r="I42" s="840"/>
      <c r="J42" s="841"/>
      <c r="K42" s="47"/>
      <c r="L42" s="842">
        <v>0.02</v>
      </c>
      <c r="M42" s="843"/>
      <c r="N42" s="111">
        <f>N76*L42</f>
        <v>227.46274166666666</v>
      </c>
    </row>
    <row r="43" spans="1:14" ht="15.75" thickBot="1">
      <c r="B43" s="818" t="s">
        <v>1037</v>
      </c>
      <c r="C43" s="819"/>
      <c r="D43" s="819"/>
      <c r="E43" s="819"/>
      <c r="F43" s="819"/>
      <c r="G43" s="819"/>
      <c r="H43" s="819"/>
      <c r="I43" s="819"/>
      <c r="J43" s="819"/>
      <c r="K43" s="819"/>
      <c r="L43" s="819"/>
      <c r="M43" s="820"/>
      <c r="N43" s="105">
        <f>SUM(N36:N42)</f>
        <v>93306.157324579006</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B48" s="49"/>
      <c r="C48" s="293"/>
      <c r="D48" s="293"/>
      <c r="E48" s="293"/>
      <c r="F48" s="293"/>
      <c r="G48" s="293"/>
      <c r="H48" s="293"/>
      <c r="I48" s="280"/>
      <c r="J48" s="236"/>
      <c r="K48" s="294"/>
      <c r="L48" s="279"/>
      <c r="M48" s="295"/>
      <c r="N48" s="296"/>
    </row>
    <row r="49" spans="1:14">
      <c r="B49" s="49"/>
      <c r="C49" s="293"/>
      <c r="D49" s="293"/>
      <c r="E49" s="293"/>
      <c r="F49" s="293"/>
      <c r="G49" s="293"/>
      <c r="H49" s="293"/>
      <c r="I49" s="280"/>
      <c r="J49" s="236"/>
      <c r="K49" s="294"/>
      <c r="L49" s="279"/>
      <c r="M49" s="295"/>
      <c r="N49" s="296"/>
    </row>
    <row r="50" spans="1:14">
      <c r="B50" s="49"/>
      <c r="C50" s="293"/>
      <c r="D50" s="293"/>
      <c r="E50" s="293"/>
      <c r="F50" s="293"/>
      <c r="G50" s="293"/>
      <c r="H50" s="293"/>
      <c r="I50" s="280"/>
      <c r="J50" s="236"/>
      <c r="K50" s="294"/>
      <c r="L50" s="279"/>
      <c r="M50" s="295"/>
      <c r="N50" s="296"/>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297"/>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A59" t="s">
        <v>1351</v>
      </c>
      <c r="B59" s="52" t="str">
        <f>VLOOKUP(A59,TRANSPORTE!A5:D94,3,FALSE)</f>
        <v>Transporte de material de demolición</v>
      </c>
      <c r="C59" s="329"/>
      <c r="D59" s="329"/>
      <c r="E59" s="329"/>
      <c r="F59" s="329"/>
      <c r="G59" s="329"/>
      <c r="H59" s="323" t="str">
        <f>VLOOKUP(A59,TRANSPORTE!A6:D120,2,FALSE)</f>
        <v>m3k</v>
      </c>
      <c r="I59" s="291">
        <v>1</v>
      </c>
      <c r="J59" s="298">
        <v>1</v>
      </c>
      <c r="K59" s="291">
        <f>I59*J59</f>
        <v>1</v>
      </c>
      <c r="L59" s="822">
        <f>'900.2'!N78</f>
        <v>946.969696969697</v>
      </c>
      <c r="M59" s="823"/>
      <c r="N59" s="299">
        <f>K59*L59</f>
        <v>946.969696969697</v>
      </c>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51"/>
    </row>
    <row r="65" spans="1:15" ht="15.75" thickBot="1">
      <c r="B65" s="824" t="s">
        <v>1037</v>
      </c>
      <c r="C65" s="825"/>
      <c r="D65" s="825"/>
      <c r="E65" s="825"/>
      <c r="F65" s="825"/>
      <c r="G65" s="825"/>
      <c r="H65" s="825"/>
      <c r="I65" s="825"/>
      <c r="J65" s="825"/>
      <c r="K65" s="825"/>
      <c r="L65" s="825"/>
      <c r="M65" s="826"/>
      <c r="N65" s="110">
        <f>N59+N60+N61+N62+N63</f>
        <v>946.969696969697</v>
      </c>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9</v>
      </c>
      <c r="B70" s="55" t="str">
        <f>VLOOKUP(A70,'MANO DE OBRA'!A8:D68,3,FALSE)</f>
        <v>Obrero (3)</v>
      </c>
      <c r="C70" s="53"/>
      <c r="D70" s="53"/>
      <c r="E70" s="53"/>
      <c r="F70" s="53"/>
      <c r="G70" s="53"/>
      <c r="H70" s="53"/>
      <c r="I70" s="304">
        <f>K70/J70*100</f>
        <v>73771.7</v>
      </c>
      <c r="J70" s="305">
        <v>185</v>
      </c>
      <c r="K70" s="306">
        <f>VLOOKUP(A70,'MANO DE OBRA'!A8:D99,4,FALSE)</f>
        <v>136477.64499999999</v>
      </c>
      <c r="L70" s="56"/>
      <c r="M70" s="307">
        <v>20</v>
      </c>
      <c r="N70" s="308">
        <f>K70/M70</f>
        <v>6823.8822499999997</v>
      </c>
      <c r="O70" s="112"/>
    </row>
    <row r="71" spans="1:15">
      <c r="A71" t="s">
        <v>30</v>
      </c>
      <c r="B71" s="55" t="str">
        <f>VLOOKUP(A71,'MANO DE OBRA'!A8:D69,3,FALSE)</f>
        <v>Oficial</v>
      </c>
      <c r="C71" s="53"/>
      <c r="D71" s="53"/>
      <c r="E71" s="53"/>
      <c r="F71" s="53"/>
      <c r="G71" s="53"/>
      <c r="H71" s="53"/>
      <c r="I71" s="304">
        <f>K71/J71*100</f>
        <v>49181.133333333331</v>
      </c>
      <c r="J71" s="305">
        <v>185</v>
      </c>
      <c r="K71" s="306">
        <f>VLOOKUP(A71,'MANO DE OBRA'!A8:D100,4,FALSE)</f>
        <v>90985.096666666665</v>
      </c>
      <c r="L71" s="56"/>
      <c r="M71" s="311">
        <v>20</v>
      </c>
      <c r="N71" s="308">
        <f>K71/M71</f>
        <v>4549.2548333333334</v>
      </c>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133"/>
    </row>
    <row r="76" spans="1:15" ht="15.75" thickBot="1">
      <c r="B76" s="824" t="s">
        <v>1037</v>
      </c>
      <c r="C76" s="825"/>
      <c r="D76" s="825"/>
      <c r="E76" s="825"/>
      <c r="F76" s="825"/>
      <c r="G76" s="825"/>
      <c r="H76" s="825"/>
      <c r="I76" s="825"/>
      <c r="J76" s="825"/>
      <c r="K76" s="825"/>
      <c r="L76" s="825"/>
      <c r="M76" s="826"/>
      <c r="N76" s="472">
        <f>SUM(N70:N75)</f>
        <v>11373.137083333333</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105626.26410488204</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21125.25282097641</v>
      </c>
      <c r="M83" s="853"/>
      <c r="N83" s="57"/>
    </row>
    <row r="84" spans="1:14">
      <c r="B84" s="95" t="s">
        <v>1057</v>
      </c>
      <c r="C84" s="96"/>
      <c r="D84" s="96"/>
      <c r="E84" s="96"/>
      <c r="F84" s="96"/>
      <c r="G84" s="96"/>
      <c r="H84" s="96"/>
      <c r="I84" s="93"/>
      <c r="J84" s="94"/>
      <c r="K84" s="316">
        <v>0.05</v>
      </c>
      <c r="L84" s="852">
        <f>N78*K84</f>
        <v>5281.3132052441024</v>
      </c>
      <c r="M84" s="853"/>
      <c r="N84" s="57"/>
    </row>
    <row r="85" spans="1:14" ht="15.75" thickBot="1">
      <c r="B85" s="97" t="s">
        <v>1058</v>
      </c>
      <c r="C85" s="98"/>
      <c r="D85" s="98"/>
      <c r="E85" s="98"/>
      <c r="F85" s="98"/>
      <c r="G85" s="98"/>
      <c r="H85" s="98"/>
      <c r="I85" s="99"/>
      <c r="J85" s="100"/>
      <c r="K85" s="317">
        <v>0.05</v>
      </c>
      <c r="L85" s="854">
        <f>N78*K85</f>
        <v>5281.3132052441024</v>
      </c>
      <c r="M85" s="855"/>
      <c r="N85" s="57"/>
    </row>
    <row r="86" spans="1:14" ht="15.75" thickBot="1">
      <c r="B86" s="818" t="s">
        <v>1037</v>
      </c>
      <c r="C86" s="819"/>
      <c r="D86" s="819"/>
      <c r="E86" s="819"/>
      <c r="F86" s="819"/>
      <c r="G86" s="819"/>
      <c r="H86" s="819"/>
      <c r="I86" s="819"/>
      <c r="J86" s="819"/>
      <c r="K86" s="819"/>
      <c r="L86" s="819"/>
      <c r="M86" s="820"/>
      <c r="N86" s="58">
        <f>L83+L84+L85</f>
        <v>31687.879231464616</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137314.14333634666</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23553"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23553" r:id="rId4"/>
      </mc:Fallback>
    </mc:AlternateContent>
  </oleObject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6">
    <tabColor rgb="FFFFFFCC"/>
  </sheetPr>
  <dimension ref="A1:O119"/>
  <sheetViews>
    <sheetView zoomScale="78" zoomScaleNormal="78" workbookViewId="0"/>
  </sheetViews>
  <sheetFormatPr baseColWidth="10" defaultRowHeight="15"/>
  <cols>
    <col min="1" max="1" width="8.85546875"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1077</v>
      </c>
      <c r="C31" s="87" t="s">
        <v>1255</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t="s">
        <v>312</v>
      </c>
      <c r="B36" s="831" t="str">
        <f>VLOOKUP(A36,EQUIPOS!A6:D154,3,FALSE)</f>
        <v>Retroexcavadora sobre oruga, potencia 138 HP, balde de 1,5 m3.</v>
      </c>
      <c r="C36" s="832"/>
      <c r="D36" s="832"/>
      <c r="E36" s="832"/>
      <c r="F36" s="832"/>
      <c r="G36" s="832"/>
      <c r="H36" s="833"/>
      <c r="I36" s="279"/>
      <c r="J36" s="280"/>
      <c r="K36" s="281">
        <f>VLOOKUP(A36,EQUIPOS!A6:D161,4,FALSE)</f>
        <v>148800</v>
      </c>
      <c r="L36" s="282"/>
      <c r="M36" s="283">
        <v>2.5</v>
      </c>
      <c r="N36" s="284">
        <f>K36/M36</f>
        <v>59520</v>
      </c>
    </row>
    <row r="37" spans="1:14">
      <c r="A37" t="s">
        <v>180</v>
      </c>
      <c r="B37" s="831" t="str">
        <f>VLOOKUP(A37,EQUIPOS!A7:D154,3,FALSE)</f>
        <v>Compresor 120 HP, con martillo.</v>
      </c>
      <c r="C37" s="832"/>
      <c r="D37" s="832"/>
      <c r="E37" s="832"/>
      <c r="F37" s="832"/>
      <c r="G37" s="832"/>
      <c r="H37" s="833"/>
      <c r="I37" s="279"/>
      <c r="J37" s="280"/>
      <c r="K37" s="281">
        <f>VLOOKUP(A37,EQUIPOS!A7:D162,4,FALSE)</f>
        <v>75000</v>
      </c>
      <c r="L37" s="282"/>
      <c r="M37" s="283">
        <v>2.5</v>
      </c>
      <c r="N37" s="284">
        <f>K37/M37</f>
        <v>30000</v>
      </c>
    </row>
    <row r="38" spans="1:14">
      <c r="A38" t="s">
        <v>195</v>
      </c>
      <c r="B38" s="831" t="str">
        <f>VLOOKUP(A38,EQUIPOS!A8:D154,3,FALSE)</f>
        <v xml:space="preserve">Equipo de oxicorte, Capacidad de corte: hasta 6´´ (152mm) </v>
      </c>
      <c r="C38" s="832"/>
      <c r="D38" s="832"/>
      <c r="E38" s="832"/>
      <c r="F38" s="832"/>
      <c r="G38" s="832"/>
      <c r="H38" s="833"/>
      <c r="I38" s="279"/>
      <c r="J38" s="280"/>
      <c r="K38" s="281">
        <f>VLOOKUP(A38,EQUIPOS!A8:D163,4,FALSE)</f>
        <v>8896.7364572808765</v>
      </c>
      <c r="L38" s="282"/>
      <c r="M38" s="283">
        <v>2.5</v>
      </c>
      <c r="N38" s="284">
        <f>K38/M38</f>
        <v>3558.6945829123506</v>
      </c>
    </row>
    <row r="39" spans="1:14">
      <c r="B39" s="831"/>
      <c r="C39" s="832"/>
      <c r="D39" s="832"/>
      <c r="E39" s="832"/>
      <c r="F39" s="832"/>
      <c r="G39" s="832"/>
      <c r="H39" s="833"/>
      <c r="I39" s="834"/>
      <c r="J39" s="815"/>
      <c r="K39" s="286"/>
      <c r="L39" s="835"/>
      <c r="M39" s="836"/>
      <c r="N39" s="285"/>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289"/>
      <c r="N41" s="356"/>
    </row>
    <row r="42" spans="1:14" ht="15.75" thickBot="1">
      <c r="B42" s="831" t="s">
        <v>1036</v>
      </c>
      <c r="C42" s="832"/>
      <c r="D42" s="832"/>
      <c r="E42" s="832"/>
      <c r="F42" s="832"/>
      <c r="G42" s="832"/>
      <c r="H42" s="833"/>
      <c r="I42" s="840"/>
      <c r="J42" s="841"/>
      <c r="K42" s="47"/>
      <c r="L42" s="842">
        <v>0.02</v>
      </c>
      <c r="M42" s="843"/>
      <c r="N42" s="111">
        <f>N76*L42</f>
        <v>181.97019333333333</v>
      </c>
    </row>
    <row r="43" spans="1:14" ht="15.75" thickBot="1">
      <c r="B43" s="818" t="s">
        <v>1037</v>
      </c>
      <c r="C43" s="819"/>
      <c r="D43" s="819"/>
      <c r="E43" s="819"/>
      <c r="F43" s="819"/>
      <c r="G43" s="819"/>
      <c r="H43" s="819"/>
      <c r="I43" s="819"/>
      <c r="J43" s="819"/>
      <c r="K43" s="819"/>
      <c r="L43" s="819"/>
      <c r="M43" s="820"/>
      <c r="N43" s="105">
        <f>SUM(N36:N42)</f>
        <v>93260.664776245671</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B48" s="49"/>
      <c r="C48" s="293"/>
      <c r="D48" s="293"/>
      <c r="E48" s="293"/>
      <c r="F48" s="293"/>
      <c r="G48" s="293"/>
      <c r="H48" s="293"/>
      <c r="I48" s="280"/>
      <c r="J48" s="236"/>
      <c r="K48" s="294"/>
      <c r="L48" s="279"/>
      <c r="M48" s="295"/>
      <c r="N48" s="296"/>
    </row>
    <row r="49" spans="1:14">
      <c r="B49" s="49"/>
      <c r="C49" s="293"/>
      <c r="D49" s="293"/>
      <c r="E49" s="293"/>
      <c r="F49" s="293"/>
      <c r="G49" s="293"/>
      <c r="H49" s="293"/>
      <c r="I49" s="280"/>
      <c r="J49" s="236"/>
      <c r="K49" s="294"/>
      <c r="L49" s="279"/>
      <c r="M49" s="295"/>
      <c r="N49" s="296"/>
    </row>
    <row r="50" spans="1:14">
      <c r="B50" s="49"/>
      <c r="C50" s="293"/>
      <c r="D50" s="293"/>
      <c r="E50" s="293"/>
      <c r="F50" s="293"/>
      <c r="G50" s="293"/>
      <c r="H50" s="293"/>
      <c r="I50" s="280"/>
      <c r="J50" s="236"/>
      <c r="K50" s="294"/>
      <c r="L50" s="279"/>
      <c r="M50" s="295"/>
      <c r="N50" s="296"/>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297"/>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A59" t="s">
        <v>1351</v>
      </c>
      <c r="B59" s="52" t="str">
        <f>VLOOKUP(A59,TRANSPORTE!A5:D94,3,FALSE)</f>
        <v>Transporte de material de demolición</v>
      </c>
      <c r="C59" s="329"/>
      <c r="D59" s="329"/>
      <c r="E59" s="329"/>
      <c r="F59" s="329"/>
      <c r="G59" s="329"/>
      <c r="H59" s="323" t="str">
        <f>VLOOKUP(A59,TRANSPORTE!A6:D120,2,FALSE)</f>
        <v>m3k</v>
      </c>
      <c r="I59" s="291">
        <v>1.4</v>
      </c>
      <c r="J59" s="298">
        <v>1</v>
      </c>
      <c r="K59" s="291">
        <f>I59*J59</f>
        <v>1.4</v>
      </c>
      <c r="L59" s="822">
        <f>'900.2'!N78</f>
        <v>946.969696969697</v>
      </c>
      <c r="M59" s="823"/>
      <c r="N59" s="299">
        <f>K59*L59</f>
        <v>1325.7575757575758</v>
      </c>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51"/>
    </row>
    <row r="65" spans="1:15" ht="15.75" thickBot="1">
      <c r="B65" s="824" t="s">
        <v>1037</v>
      </c>
      <c r="C65" s="825"/>
      <c r="D65" s="825"/>
      <c r="E65" s="825"/>
      <c r="F65" s="825"/>
      <c r="G65" s="825"/>
      <c r="H65" s="825"/>
      <c r="I65" s="825"/>
      <c r="J65" s="825"/>
      <c r="K65" s="825"/>
      <c r="L65" s="825"/>
      <c r="M65" s="826"/>
      <c r="N65" s="110">
        <f>N59+N60+N61+N62+N63</f>
        <v>1325.7575757575758</v>
      </c>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7</v>
      </c>
      <c r="B70" s="55" t="str">
        <f>VLOOKUP(A70,'MANO DE OBRA'!A8:D68,3,FALSE)</f>
        <v>Obrero (2)</v>
      </c>
      <c r="C70" s="53"/>
      <c r="D70" s="53"/>
      <c r="E70" s="53"/>
      <c r="F70" s="53"/>
      <c r="G70" s="53"/>
      <c r="H70" s="53"/>
      <c r="I70" s="304">
        <f>K70/J70*100</f>
        <v>49181.133333333331</v>
      </c>
      <c r="J70" s="305">
        <v>185</v>
      </c>
      <c r="K70" s="306">
        <f>VLOOKUP(A70,'MANO DE OBRA'!A8:D99,4,FALSE)</f>
        <v>90985.096666666665</v>
      </c>
      <c r="L70" s="56"/>
      <c r="M70" s="307">
        <v>20</v>
      </c>
      <c r="N70" s="308">
        <f>K70/M70</f>
        <v>4549.2548333333334</v>
      </c>
      <c r="O70" s="112"/>
    </row>
    <row r="71" spans="1:15">
      <c r="A71" t="s">
        <v>30</v>
      </c>
      <c r="B71" s="55" t="str">
        <f>VLOOKUP(A71,'MANO DE OBRA'!A8:D69,3,FALSE)</f>
        <v>Oficial</v>
      </c>
      <c r="C71" s="53"/>
      <c r="D71" s="53"/>
      <c r="E71" s="53"/>
      <c r="F71" s="53"/>
      <c r="G71" s="53"/>
      <c r="H71" s="53"/>
      <c r="I71" s="304">
        <f>K71/J71*100</f>
        <v>49181.133333333331</v>
      </c>
      <c r="J71" s="305">
        <v>185</v>
      </c>
      <c r="K71" s="306">
        <f>VLOOKUP(A71,'MANO DE OBRA'!A8:D100,4,FALSE)</f>
        <v>90985.096666666665</v>
      </c>
      <c r="L71" s="56"/>
      <c r="M71" s="311">
        <v>20</v>
      </c>
      <c r="N71" s="308">
        <f>K71/M71</f>
        <v>4549.2548333333334</v>
      </c>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133"/>
    </row>
    <row r="76" spans="1:15" ht="15.75" thickBot="1">
      <c r="B76" s="818" t="s">
        <v>1037</v>
      </c>
      <c r="C76" s="819"/>
      <c r="D76" s="819"/>
      <c r="E76" s="819"/>
      <c r="F76" s="819"/>
      <c r="G76" s="819"/>
      <c r="H76" s="819"/>
      <c r="I76" s="825"/>
      <c r="J76" s="825"/>
      <c r="K76" s="825"/>
      <c r="L76" s="825"/>
      <c r="M76" s="826"/>
      <c r="N76" s="472">
        <f>SUM(N70:N75)</f>
        <v>9098.5096666666668</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103684.9320186699</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20736.986403733983</v>
      </c>
      <c r="M83" s="853"/>
      <c r="N83" s="57"/>
    </row>
    <row r="84" spans="1:14">
      <c r="B84" s="95" t="s">
        <v>1057</v>
      </c>
      <c r="C84" s="96"/>
      <c r="D84" s="96"/>
      <c r="E84" s="96"/>
      <c r="F84" s="96"/>
      <c r="G84" s="96"/>
      <c r="H84" s="96"/>
      <c r="I84" s="93"/>
      <c r="J84" s="94"/>
      <c r="K84" s="316">
        <v>0.05</v>
      </c>
      <c r="L84" s="852">
        <f>N78*K84</f>
        <v>5184.2466009334958</v>
      </c>
      <c r="M84" s="853"/>
      <c r="N84" s="57"/>
    </row>
    <row r="85" spans="1:14" ht="15.75" thickBot="1">
      <c r="B85" s="97" t="s">
        <v>1058</v>
      </c>
      <c r="C85" s="98"/>
      <c r="D85" s="98"/>
      <c r="E85" s="98"/>
      <c r="F85" s="98"/>
      <c r="G85" s="98"/>
      <c r="H85" s="98"/>
      <c r="I85" s="99"/>
      <c r="J85" s="100"/>
      <c r="K85" s="317">
        <v>0.05</v>
      </c>
      <c r="L85" s="854">
        <f>N78*K85</f>
        <v>5184.2466009334958</v>
      </c>
      <c r="M85" s="855"/>
      <c r="N85" s="57"/>
    </row>
    <row r="86" spans="1:14" ht="15.75" thickBot="1">
      <c r="B86" s="818" t="s">
        <v>1037</v>
      </c>
      <c r="C86" s="819"/>
      <c r="D86" s="819"/>
      <c r="E86" s="819"/>
      <c r="F86" s="819"/>
      <c r="G86" s="819"/>
      <c r="H86" s="819"/>
      <c r="I86" s="819"/>
      <c r="J86" s="819"/>
      <c r="K86" s="819"/>
      <c r="L86" s="819"/>
      <c r="M86" s="820"/>
      <c r="N86" s="58">
        <f>L83+L84+L85</f>
        <v>31105.479605600976</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134790.41162427087</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24577"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24577" r:id="rId4"/>
      </mc:Fallback>
    </mc:AlternateContent>
  </oleObject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tabColor rgb="FFFFFFCC"/>
  </sheetPr>
  <dimension ref="A1:O119"/>
  <sheetViews>
    <sheetView zoomScale="78" zoomScaleNormal="78" workbookViewId="0"/>
  </sheetViews>
  <sheetFormatPr baseColWidth="10" defaultRowHeight="15"/>
  <cols>
    <col min="1" max="1" width="8.85546875"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1078</v>
      </c>
      <c r="C31" s="87" t="s">
        <v>1258</v>
      </c>
      <c r="D31" s="88"/>
      <c r="E31" s="88"/>
      <c r="F31" s="88"/>
      <c r="G31" s="88"/>
      <c r="H31" s="88"/>
      <c r="I31" s="88"/>
      <c r="J31" s="89"/>
      <c r="K31" s="320"/>
      <c r="L31" s="318" t="s">
        <v>233</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t="s">
        <v>150</v>
      </c>
      <c r="B36" s="831" t="str">
        <f>VLOOKUP(A36,EQUIPOS!A6:D154,3,FALSE)</f>
        <v>Cargador : Potencia en el volante 125 hp, Clasificación de RPM del motor 2300.</v>
      </c>
      <c r="C36" s="832"/>
      <c r="D36" s="832"/>
      <c r="E36" s="832"/>
      <c r="F36" s="832"/>
      <c r="G36" s="832"/>
      <c r="H36" s="833"/>
      <c r="I36" s="279"/>
      <c r="J36" s="280"/>
      <c r="K36" s="281">
        <f>VLOOKUP(A36,EQUIPOS!A6:D161,4,FALSE)</f>
        <v>196350</v>
      </c>
      <c r="L36" s="282"/>
      <c r="M36" s="283">
        <v>22</v>
      </c>
      <c r="N36" s="284">
        <f>K36/M36</f>
        <v>8925</v>
      </c>
    </row>
    <row r="37" spans="1:14">
      <c r="A37" t="s">
        <v>180</v>
      </c>
      <c r="B37" s="831" t="str">
        <f>VLOOKUP(A37,EQUIPOS!A7:D154,3,FALSE)</f>
        <v>Compresor 120 HP, con martillo.</v>
      </c>
      <c r="C37" s="832"/>
      <c r="D37" s="832"/>
      <c r="E37" s="832"/>
      <c r="F37" s="832"/>
      <c r="G37" s="832"/>
      <c r="H37" s="833"/>
      <c r="I37" s="279"/>
      <c r="J37" s="280"/>
      <c r="K37" s="281">
        <f>VLOOKUP(A37,EQUIPOS!A7:D162,4,FALSE)</f>
        <v>75000</v>
      </c>
      <c r="L37" s="282"/>
      <c r="M37" s="283">
        <v>22</v>
      </c>
      <c r="N37" s="284">
        <f>K37/M37</f>
        <v>3409.090909090909</v>
      </c>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6"/>
      <c r="L39" s="835"/>
      <c r="M39" s="836"/>
      <c r="N39" s="285"/>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289"/>
      <c r="N41" s="356"/>
    </row>
    <row r="42" spans="1:14" ht="15.75" thickBot="1">
      <c r="B42" s="831" t="s">
        <v>1036</v>
      </c>
      <c r="C42" s="832"/>
      <c r="D42" s="832"/>
      <c r="E42" s="832"/>
      <c r="F42" s="832"/>
      <c r="G42" s="832"/>
      <c r="H42" s="833"/>
      <c r="I42" s="840"/>
      <c r="J42" s="841"/>
      <c r="K42" s="47"/>
      <c r="L42" s="842">
        <v>0.02</v>
      </c>
      <c r="M42" s="843"/>
      <c r="N42" s="111">
        <f>N76*L42</f>
        <v>20.678431060606059</v>
      </c>
    </row>
    <row r="43" spans="1:14" ht="15.75" thickBot="1">
      <c r="B43" s="818" t="s">
        <v>1037</v>
      </c>
      <c r="C43" s="819"/>
      <c r="D43" s="819"/>
      <c r="E43" s="819"/>
      <c r="F43" s="819"/>
      <c r="G43" s="819"/>
      <c r="H43" s="819"/>
      <c r="I43" s="819"/>
      <c r="J43" s="819"/>
      <c r="K43" s="819"/>
      <c r="L43" s="819"/>
      <c r="M43" s="820"/>
      <c r="N43" s="105">
        <f>SUM(N36:N42)</f>
        <v>12354.769340151513</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B48" s="49"/>
      <c r="C48" s="293"/>
      <c r="D48" s="293"/>
      <c r="E48" s="293"/>
      <c r="F48" s="293"/>
      <c r="G48" s="293"/>
      <c r="H48" s="293"/>
      <c r="I48" s="280"/>
      <c r="J48" s="236"/>
      <c r="K48" s="294"/>
      <c r="L48" s="279"/>
      <c r="M48" s="295"/>
      <c r="N48" s="296"/>
    </row>
    <row r="49" spans="1:14">
      <c r="B49" s="49"/>
      <c r="C49" s="293"/>
      <c r="D49" s="293"/>
      <c r="E49" s="293"/>
      <c r="F49" s="293"/>
      <c r="G49" s="293"/>
      <c r="H49" s="293"/>
      <c r="I49" s="280"/>
      <c r="J49" s="236"/>
      <c r="K49" s="294"/>
      <c r="L49" s="279"/>
      <c r="M49" s="295"/>
      <c r="N49" s="296"/>
    </row>
    <row r="50" spans="1:14">
      <c r="B50" s="49"/>
      <c r="C50" s="293"/>
      <c r="D50" s="293"/>
      <c r="E50" s="293"/>
      <c r="F50" s="293"/>
      <c r="G50" s="293"/>
      <c r="H50" s="293"/>
      <c r="I50" s="280"/>
      <c r="J50" s="236"/>
      <c r="K50" s="294"/>
      <c r="L50" s="279"/>
      <c r="M50" s="295"/>
      <c r="N50" s="296"/>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297"/>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A59" t="s">
        <v>1351</v>
      </c>
      <c r="B59" s="52" t="str">
        <f>VLOOKUP(A59,TRANSPORTE!A5:D94,3,FALSE)</f>
        <v>Transporte de material de demolición</v>
      </c>
      <c r="C59" s="329"/>
      <c r="D59" s="329"/>
      <c r="E59" s="329"/>
      <c r="F59" s="329"/>
      <c r="G59" s="329"/>
      <c r="H59" s="323" t="str">
        <f>VLOOKUP(A59,TRANSPORTE!A6:D120,2,FALSE)</f>
        <v>m3k</v>
      </c>
      <c r="I59" s="291">
        <v>0.42</v>
      </c>
      <c r="J59" s="298">
        <v>1</v>
      </c>
      <c r="K59" s="291">
        <f>I59*J59</f>
        <v>0.42</v>
      </c>
      <c r="L59" s="822">
        <f>'900.2'!N78</f>
        <v>946.969696969697</v>
      </c>
      <c r="M59" s="823"/>
      <c r="N59" s="299">
        <f>K59*L59</f>
        <v>397.72727272727275</v>
      </c>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51"/>
    </row>
    <row r="65" spans="1:15" ht="15.75" thickBot="1">
      <c r="B65" s="824" t="s">
        <v>1037</v>
      </c>
      <c r="C65" s="825"/>
      <c r="D65" s="825"/>
      <c r="E65" s="825"/>
      <c r="F65" s="825"/>
      <c r="G65" s="825"/>
      <c r="H65" s="825"/>
      <c r="I65" s="825"/>
      <c r="J65" s="825"/>
      <c r="K65" s="825"/>
      <c r="L65" s="825"/>
      <c r="M65" s="826"/>
      <c r="N65" s="110">
        <f>N59+N60+N61+N62+N63</f>
        <v>397.72727272727275</v>
      </c>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7</v>
      </c>
      <c r="B70" s="55" t="str">
        <f>VLOOKUP(A70,'MANO DE OBRA'!A8:D68,3,FALSE)</f>
        <v>Obrero (2)</v>
      </c>
      <c r="C70" s="53"/>
      <c r="D70" s="53"/>
      <c r="E70" s="53"/>
      <c r="F70" s="53"/>
      <c r="G70" s="53"/>
      <c r="H70" s="53"/>
      <c r="I70" s="304">
        <f>K70/J70*100</f>
        <v>49181.133333333331</v>
      </c>
      <c r="J70" s="305">
        <v>185</v>
      </c>
      <c r="K70" s="306">
        <f>VLOOKUP(A70,'MANO DE OBRA'!A8:D99,4,FALSE)</f>
        <v>90985.096666666665</v>
      </c>
      <c r="L70" s="56"/>
      <c r="M70" s="307">
        <v>176</v>
      </c>
      <c r="N70" s="308">
        <f>K70/M70</f>
        <v>516.96077651515145</v>
      </c>
      <c r="O70" s="112"/>
    </row>
    <row r="71" spans="1:15">
      <c r="A71" t="s">
        <v>30</v>
      </c>
      <c r="B71" s="55" t="str">
        <f>VLOOKUP(A71,'MANO DE OBRA'!A8:D69,3,FALSE)</f>
        <v>Oficial</v>
      </c>
      <c r="C71" s="53"/>
      <c r="D71" s="53"/>
      <c r="E71" s="53"/>
      <c r="F71" s="53"/>
      <c r="G71" s="53"/>
      <c r="H71" s="53"/>
      <c r="I71" s="304">
        <f>K71/J71*100</f>
        <v>49181.133333333331</v>
      </c>
      <c r="J71" s="305">
        <v>185</v>
      </c>
      <c r="K71" s="306">
        <f>VLOOKUP(A71,'MANO DE OBRA'!A8:D100,4,FALSE)</f>
        <v>90985.096666666665</v>
      </c>
      <c r="L71" s="56"/>
      <c r="M71" s="311">
        <v>176</v>
      </c>
      <c r="N71" s="308">
        <f>K71/M71</f>
        <v>516.96077651515145</v>
      </c>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133"/>
    </row>
    <row r="76" spans="1:15" ht="15.75" thickBot="1">
      <c r="B76" s="818" t="s">
        <v>1037</v>
      </c>
      <c r="C76" s="819"/>
      <c r="D76" s="819"/>
      <c r="E76" s="819"/>
      <c r="F76" s="819"/>
      <c r="G76" s="819"/>
      <c r="H76" s="819"/>
      <c r="I76" s="825"/>
      <c r="J76" s="825"/>
      <c r="K76" s="825"/>
      <c r="L76" s="825"/>
      <c r="M76" s="826"/>
      <c r="N76" s="472">
        <f>SUM(N70:N75)</f>
        <v>1033.9215530303029</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13786.418165909088</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2757.283633181818</v>
      </c>
      <c r="M83" s="853"/>
      <c r="N83" s="57"/>
    </row>
    <row r="84" spans="1:14">
      <c r="B84" s="95" t="s">
        <v>1057</v>
      </c>
      <c r="C84" s="96"/>
      <c r="D84" s="96"/>
      <c r="E84" s="96"/>
      <c r="F84" s="96"/>
      <c r="G84" s="96"/>
      <c r="H84" s="96"/>
      <c r="I84" s="93"/>
      <c r="J84" s="94"/>
      <c r="K84" s="316">
        <v>0.05</v>
      </c>
      <c r="L84" s="852">
        <f>N78*K84</f>
        <v>689.3209082954545</v>
      </c>
      <c r="M84" s="853"/>
      <c r="N84" s="57"/>
    </row>
    <row r="85" spans="1:14" ht="15.75" thickBot="1">
      <c r="B85" s="97" t="s">
        <v>1058</v>
      </c>
      <c r="C85" s="98"/>
      <c r="D85" s="98"/>
      <c r="E85" s="98"/>
      <c r="F85" s="98"/>
      <c r="G85" s="98"/>
      <c r="H85" s="98"/>
      <c r="I85" s="99"/>
      <c r="J85" s="100"/>
      <c r="K85" s="317">
        <v>0.05</v>
      </c>
      <c r="L85" s="854">
        <f>N78*K85</f>
        <v>689.3209082954545</v>
      </c>
      <c r="M85" s="855"/>
      <c r="N85" s="57"/>
    </row>
    <row r="86" spans="1:14" ht="15.75" thickBot="1">
      <c r="B86" s="818" t="s">
        <v>1037</v>
      </c>
      <c r="C86" s="819"/>
      <c r="D86" s="819"/>
      <c r="E86" s="819"/>
      <c r="F86" s="819"/>
      <c r="G86" s="819"/>
      <c r="H86" s="819"/>
      <c r="I86" s="819"/>
      <c r="J86" s="819"/>
      <c r="K86" s="819"/>
      <c r="L86" s="819"/>
      <c r="M86" s="820"/>
      <c r="N86" s="58">
        <f>L83+L84+L85</f>
        <v>4135.925449772727</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17922.343615681813</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25601"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25601" r:id="rId4"/>
      </mc:Fallback>
    </mc:AlternateContent>
  </oleObject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tabColor rgb="FFFFFFCC"/>
  </sheetPr>
  <dimension ref="A1:O119"/>
  <sheetViews>
    <sheetView zoomScale="78" zoomScaleNormal="78" workbookViewId="0"/>
  </sheetViews>
  <sheetFormatPr baseColWidth="10" defaultRowHeight="15"/>
  <cols>
    <col min="1" max="1" width="8.85546875"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1079</v>
      </c>
      <c r="C31" s="87" t="s">
        <v>1259</v>
      </c>
      <c r="D31" s="88"/>
      <c r="E31" s="88"/>
      <c r="F31" s="88"/>
      <c r="G31" s="88"/>
      <c r="H31" s="88"/>
      <c r="I31" s="88"/>
      <c r="J31" s="89"/>
      <c r="K31" s="320"/>
      <c r="L31" s="318" t="s">
        <v>233</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t="s">
        <v>150</v>
      </c>
      <c r="B36" s="831" t="str">
        <f>VLOOKUP(A36,EQUIPOS!A6:D154,3,FALSE)</f>
        <v>Cargador : Potencia en el volante 125 hp, Clasificación de RPM del motor 2300.</v>
      </c>
      <c r="C36" s="832"/>
      <c r="D36" s="832"/>
      <c r="E36" s="832"/>
      <c r="F36" s="832"/>
      <c r="G36" s="832"/>
      <c r="H36" s="833"/>
      <c r="I36" s="279"/>
      <c r="J36" s="280"/>
      <c r="K36" s="281">
        <f>VLOOKUP(A36,EQUIPOS!A6:D161,4,FALSE)</f>
        <v>196350</v>
      </c>
      <c r="L36" s="282"/>
      <c r="M36" s="283">
        <v>22</v>
      </c>
      <c r="N36" s="284">
        <f>K36/M36</f>
        <v>8925</v>
      </c>
    </row>
    <row r="37" spans="1:14">
      <c r="A37" t="s">
        <v>180</v>
      </c>
      <c r="B37" s="831" t="str">
        <f>VLOOKUP(A37,EQUIPOS!A7:D154,3,FALSE)</f>
        <v>Compresor 120 HP, con martillo.</v>
      </c>
      <c r="C37" s="832"/>
      <c r="D37" s="832"/>
      <c r="E37" s="832"/>
      <c r="F37" s="832"/>
      <c r="G37" s="832"/>
      <c r="H37" s="833"/>
      <c r="I37" s="279"/>
      <c r="J37" s="280"/>
      <c r="K37" s="281">
        <f>VLOOKUP(A37,EQUIPOS!A7:D162,4,FALSE)</f>
        <v>75000</v>
      </c>
      <c r="L37" s="282"/>
      <c r="M37" s="283">
        <v>22</v>
      </c>
      <c r="N37" s="284">
        <f>K37/M37</f>
        <v>3409.090909090909</v>
      </c>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6"/>
      <c r="L39" s="835"/>
      <c r="M39" s="836"/>
      <c r="N39" s="285"/>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289"/>
      <c r="N41" s="356"/>
    </row>
    <row r="42" spans="1:14" ht="15.75" thickBot="1">
      <c r="B42" s="831" t="s">
        <v>1036</v>
      </c>
      <c r="C42" s="832"/>
      <c r="D42" s="832"/>
      <c r="E42" s="832"/>
      <c r="F42" s="832"/>
      <c r="G42" s="832"/>
      <c r="H42" s="833"/>
      <c r="I42" s="840"/>
      <c r="J42" s="841"/>
      <c r="K42" s="47"/>
      <c r="L42" s="842">
        <v>0.02</v>
      </c>
      <c r="M42" s="843"/>
      <c r="N42" s="111">
        <f>N76*L42</f>
        <v>20.678431060606059</v>
      </c>
    </row>
    <row r="43" spans="1:14" ht="15.75" thickBot="1">
      <c r="B43" s="818" t="s">
        <v>1037</v>
      </c>
      <c r="C43" s="819"/>
      <c r="D43" s="819"/>
      <c r="E43" s="819"/>
      <c r="F43" s="819"/>
      <c r="G43" s="819"/>
      <c r="H43" s="819"/>
      <c r="I43" s="819"/>
      <c r="J43" s="819"/>
      <c r="K43" s="819"/>
      <c r="L43" s="819"/>
      <c r="M43" s="820"/>
      <c r="N43" s="105">
        <f>SUM(N36:N42)</f>
        <v>12354.769340151513</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B48" s="49"/>
      <c r="C48" s="293"/>
      <c r="D48" s="293"/>
      <c r="E48" s="293"/>
      <c r="F48" s="293"/>
      <c r="G48" s="293"/>
      <c r="H48" s="293"/>
      <c r="I48" s="280"/>
      <c r="J48" s="236"/>
      <c r="K48" s="294"/>
      <c r="L48" s="279"/>
      <c r="M48" s="295"/>
      <c r="N48" s="296"/>
    </row>
    <row r="49" spans="1:14">
      <c r="B49" s="49"/>
      <c r="C49" s="293"/>
      <c r="D49" s="293"/>
      <c r="E49" s="293"/>
      <c r="F49" s="293"/>
      <c r="G49" s="293"/>
      <c r="H49" s="293"/>
      <c r="I49" s="280"/>
      <c r="J49" s="236"/>
      <c r="K49" s="294"/>
      <c r="L49" s="279"/>
      <c r="M49" s="295"/>
      <c r="N49" s="296"/>
    </row>
    <row r="50" spans="1:14">
      <c r="B50" s="49"/>
      <c r="C50" s="293"/>
      <c r="D50" s="293"/>
      <c r="E50" s="293"/>
      <c r="F50" s="293"/>
      <c r="G50" s="293"/>
      <c r="H50" s="293"/>
      <c r="I50" s="280"/>
      <c r="J50" s="236"/>
      <c r="K50" s="294"/>
      <c r="L50" s="279"/>
      <c r="M50" s="295"/>
      <c r="N50" s="296"/>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297"/>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A59" t="s">
        <v>1351</v>
      </c>
      <c r="B59" s="52" t="str">
        <f>VLOOKUP(A59,TRANSPORTE!A5:D94,3,FALSE)</f>
        <v>Transporte de material de demolición</v>
      </c>
      <c r="C59" s="329"/>
      <c r="D59" s="329"/>
      <c r="E59" s="329"/>
      <c r="F59" s="329"/>
      <c r="G59" s="329"/>
      <c r="H59" s="323" t="str">
        <f>VLOOKUP(A59,TRANSPORTE!A6:D120,2,FALSE)</f>
        <v>m3k</v>
      </c>
      <c r="I59" s="291">
        <v>0.21</v>
      </c>
      <c r="J59" s="298">
        <v>1</v>
      </c>
      <c r="K59" s="291">
        <f>I59*J59</f>
        <v>0.21</v>
      </c>
      <c r="L59" s="822">
        <f>'900.2'!N78</f>
        <v>946.969696969697</v>
      </c>
      <c r="M59" s="823"/>
      <c r="N59" s="299">
        <f>K59*L59</f>
        <v>198.86363636363637</v>
      </c>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51"/>
    </row>
    <row r="65" spans="1:15" ht="15.75" thickBot="1">
      <c r="B65" s="824" t="s">
        <v>1037</v>
      </c>
      <c r="C65" s="825"/>
      <c r="D65" s="825"/>
      <c r="E65" s="825"/>
      <c r="F65" s="825"/>
      <c r="G65" s="825"/>
      <c r="H65" s="825"/>
      <c r="I65" s="825"/>
      <c r="J65" s="825"/>
      <c r="K65" s="825"/>
      <c r="L65" s="825"/>
      <c r="M65" s="826"/>
      <c r="N65" s="110">
        <f>N59+N60+N61+N62+N63</f>
        <v>198.86363636363637</v>
      </c>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7</v>
      </c>
      <c r="B70" s="55" t="str">
        <f>VLOOKUP(A70,'MANO DE OBRA'!A8:D68,3,FALSE)</f>
        <v>Obrero (2)</v>
      </c>
      <c r="C70" s="53"/>
      <c r="D70" s="53"/>
      <c r="E70" s="53"/>
      <c r="F70" s="53"/>
      <c r="G70" s="53"/>
      <c r="H70" s="53"/>
      <c r="I70" s="304">
        <f>K70/J70*100</f>
        <v>49181.133333333331</v>
      </c>
      <c r="J70" s="305">
        <v>185</v>
      </c>
      <c r="K70" s="306">
        <f>VLOOKUP(A70,'MANO DE OBRA'!A8:D99,4,FALSE)</f>
        <v>90985.096666666665</v>
      </c>
      <c r="L70" s="56"/>
      <c r="M70" s="307">
        <v>176</v>
      </c>
      <c r="N70" s="308">
        <f>K70/M70</f>
        <v>516.96077651515145</v>
      </c>
      <c r="O70" s="112"/>
    </row>
    <row r="71" spans="1:15">
      <c r="A71" t="s">
        <v>30</v>
      </c>
      <c r="B71" s="55" t="str">
        <f>VLOOKUP(A71,'MANO DE OBRA'!A8:D69,3,FALSE)</f>
        <v>Oficial</v>
      </c>
      <c r="C71" s="53"/>
      <c r="D71" s="53"/>
      <c r="E71" s="53"/>
      <c r="F71" s="53"/>
      <c r="G71" s="53"/>
      <c r="H71" s="53"/>
      <c r="I71" s="304">
        <f>K71/J71*100</f>
        <v>49181.133333333331</v>
      </c>
      <c r="J71" s="305">
        <v>185</v>
      </c>
      <c r="K71" s="306">
        <f>VLOOKUP(A71,'MANO DE OBRA'!A8:D100,4,FALSE)</f>
        <v>90985.096666666665</v>
      </c>
      <c r="L71" s="56"/>
      <c r="M71" s="311">
        <v>176</v>
      </c>
      <c r="N71" s="308">
        <f>K71/M71</f>
        <v>516.96077651515145</v>
      </c>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18" t="s">
        <v>1037</v>
      </c>
      <c r="C76" s="819"/>
      <c r="D76" s="819"/>
      <c r="E76" s="819"/>
      <c r="F76" s="819"/>
      <c r="G76" s="819"/>
      <c r="H76" s="819"/>
      <c r="I76" s="825"/>
      <c r="J76" s="825"/>
      <c r="K76" s="825"/>
      <c r="L76" s="825"/>
      <c r="M76" s="826"/>
      <c r="N76" s="313">
        <f>SUM(N70:N75)</f>
        <v>1033.9215530303029</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13587.554529545452</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2717.5109059090905</v>
      </c>
      <c r="M83" s="853"/>
      <c r="N83" s="57"/>
    </row>
    <row r="84" spans="1:14">
      <c r="B84" s="95" t="s">
        <v>1057</v>
      </c>
      <c r="C84" s="96"/>
      <c r="D84" s="96"/>
      <c r="E84" s="96"/>
      <c r="F84" s="96"/>
      <c r="G84" s="96"/>
      <c r="H84" s="96"/>
      <c r="I84" s="93"/>
      <c r="J84" s="94"/>
      <c r="K84" s="316">
        <v>0.05</v>
      </c>
      <c r="L84" s="852">
        <f>N78*K84</f>
        <v>679.37772647727263</v>
      </c>
      <c r="M84" s="853"/>
      <c r="N84" s="57"/>
    </row>
    <row r="85" spans="1:14" ht="15.75" thickBot="1">
      <c r="B85" s="97" t="s">
        <v>1058</v>
      </c>
      <c r="C85" s="98"/>
      <c r="D85" s="98"/>
      <c r="E85" s="98"/>
      <c r="F85" s="98"/>
      <c r="G85" s="98"/>
      <c r="H85" s="98"/>
      <c r="I85" s="99"/>
      <c r="J85" s="100"/>
      <c r="K85" s="317">
        <v>0.05</v>
      </c>
      <c r="L85" s="854">
        <f>N78*K85</f>
        <v>679.37772647727263</v>
      </c>
      <c r="M85" s="855"/>
      <c r="N85" s="57"/>
    </row>
    <row r="86" spans="1:14" ht="15.75" thickBot="1">
      <c r="B86" s="818" t="s">
        <v>1037</v>
      </c>
      <c r="C86" s="819"/>
      <c r="D86" s="819"/>
      <c r="E86" s="819"/>
      <c r="F86" s="819"/>
      <c r="G86" s="819"/>
      <c r="H86" s="819"/>
      <c r="I86" s="819"/>
      <c r="J86" s="819"/>
      <c r="K86" s="819"/>
      <c r="L86" s="819"/>
      <c r="M86" s="820"/>
      <c r="N86" s="58">
        <f>L83+L84+L85</f>
        <v>4076.2663588636356</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17663.820888409089</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26625"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26625" r:id="rId4"/>
      </mc:Fallback>
    </mc:AlternateContent>
  </oleObject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tabColor rgb="FFFFFFCC"/>
  </sheetPr>
  <dimension ref="A1:O119"/>
  <sheetViews>
    <sheetView zoomScale="78" zoomScaleNormal="78" workbookViewId="0"/>
  </sheetViews>
  <sheetFormatPr baseColWidth="10" defaultRowHeight="15"/>
  <cols>
    <col min="1" max="1" width="8.85546875"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1080</v>
      </c>
      <c r="C31" s="87" t="s">
        <v>1260</v>
      </c>
      <c r="D31" s="88"/>
      <c r="E31" s="88"/>
      <c r="F31" s="88"/>
      <c r="G31" s="88"/>
      <c r="H31" s="88"/>
      <c r="I31" s="88"/>
      <c r="J31" s="89"/>
      <c r="K31" s="320"/>
      <c r="L31" s="318" t="s">
        <v>144</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t="s">
        <v>180</v>
      </c>
      <c r="B36" s="831" t="str">
        <f>VLOOKUP(A36,EQUIPOS!A6:D154,3,FALSE)</f>
        <v>Compresor 120 HP, con martillo.</v>
      </c>
      <c r="C36" s="832"/>
      <c r="D36" s="832"/>
      <c r="E36" s="832"/>
      <c r="F36" s="832"/>
      <c r="G36" s="832"/>
      <c r="H36" s="833"/>
      <c r="I36" s="279"/>
      <c r="J36" s="280"/>
      <c r="K36" s="281">
        <f>VLOOKUP(A36,EQUIPOS!A6:D161,4,FALSE)</f>
        <v>75000</v>
      </c>
      <c r="L36" s="282"/>
      <c r="M36" s="283">
        <v>20</v>
      </c>
      <c r="N36" s="284">
        <f>K36/M36</f>
        <v>3750</v>
      </c>
    </row>
    <row r="37" spans="1:14">
      <c r="B37" s="831"/>
      <c r="C37" s="832"/>
      <c r="D37" s="832"/>
      <c r="E37" s="832"/>
      <c r="F37" s="832"/>
      <c r="G37" s="832"/>
      <c r="H37" s="833"/>
      <c r="I37" s="279"/>
      <c r="J37" s="280"/>
      <c r="K37" s="281"/>
      <c r="L37" s="282"/>
      <c r="M37" s="283"/>
      <c r="N37" s="284"/>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6"/>
      <c r="L39" s="835"/>
      <c r="M39" s="836"/>
      <c r="N39" s="285"/>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289"/>
      <c r="N41" s="356"/>
    </row>
    <row r="42" spans="1:14" ht="15.75" thickBot="1">
      <c r="B42" s="831" t="s">
        <v>1036</v>
      </c>
      <c r="C42" s="832"/>
      <c r="D42" s="832"/>
      <c r="E42" s="832"/>
      <c r="F42" s="832"/>
      <c r="G42" s="832"/>
      <c r="H42" s="833"/>
      <c r="I42" s="840"/>
      <c r="J42" s="841"/>
      <c r="K42" s="47"/>
      <c r="L42" s="842">
        <v>0.1</v>
      </c>
      <c r="M42" s="843"/>
      <c r="N42" s="111">
        <f>N76*L42</f>
        <v>56.865685416666672</v>
      </c>
    </row>
    <row r="43" spans="1:14" ht="15.75" thickBot="1">
      <c r="B43" s="818" t="s">
        <v>1037</v>
      </c>
      <c r="C43" s="819"/>
      <c r="D43" s="819"/>
      <c r="E43" s="819"/>
      <c r="F43" s="819"/>
      <c r="G43" s="819"/>
      <c r="H43" s="819"/>
      <c r="I43" s="819"/>
      <c r="J43" s="819"/>
      <c r="K43" s="819"/>
      <c r="L43" s="819"/>
      <c r="M43" s="820"/>
      <c r="N43" s="105">
        <f>SUM(N36:N42)</f>
        <v>3806.8656854166666</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B48" s="49"/>
      <c r="C48" s="293"/>
      <c r="D48" s="293"/>
      <c r="E48" s="293"/>
      <c r="F48" s="293"/>
      <c r="G48" s="293"/>
      <c r="H48" s="293"/>
      <c r="I48" s="280"/>
      <c r="J48" s="236"/>
      <c r="K48" s="294"/>
      <c r="L48" s="279"/>
      <c r="M48" s="295"/>
      <c r="N48" s="296"/>
    </row>
    <row r="49" spans="1:14">
      <c r="B49" s="49"/>
      <c r="C49" s="293"/>
      <c r="D49" s="293"/>
      <c r="E49" s="293"/>
      <c r="F49" s="293"/>
      <c r="G49" s="293"/>
      <c r="H49" s="293"/>
      <c r="I49" s="280"/>
      <c r="J49" s="236"/>
      <c r="K49" s="294"/>
      <c r="L49" s="279"/>
      <c r="M49" s="295"/>
      <c r="N49" s="296"/>
    </row>
    <row r="50" spans="1:14">
      <c r="B50" s="49"/>
      <c r="C50" s="293"/>
      <c r="D50" s="293"/>
      <c r="E50" s="293"/>
      <c r="F50" s="293"/>
      <c r="G50" s="293"/>
      <c r="H50" s="293"/>
      <c r="I50" s="280"/>
      <c r="J50" s="236"/>
      <c r="K50" s="294"/>
      <c r="L50" s="279"/>
      <c r="M50" s="295"/>
      <c r="N50" s="296"/>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297"/>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A59" t="s">
        <v>1351</v>
      </c>
      <c r="B59" s="52" t="str">
        <f>VLOOKUP(A59,TRANSPORTE!A5:D94,3,FALSE)</f>
        <v>Transporte de material de demolición</v>
      </c>
      <c r="C59" s="329"/>
      <c r="D59" s="329"/>
      <c r="E59" s="329"/>
      <c r="F59" s="329"/>
      <c r="G59" s="329"/>
      <c r="H59" s="323" t="str">
        <f>VLOOKUP(A59,TRANSPORTE!A6:D120,2,FALSE)</f>
        <v>m3k</v>
      </c>
      <c r="I59" s="291">
        <v>0.08</v>
      </c>
      <c r="J59" s="298">
        <v>1</v>
      </c>
      <c r="K59" s="291">
        <f>I59*J59</f>
        <v>0.08</v>
      </c>
      <c r="L59" s="822">
        <f>'900.2'!N78</f>
        <v>946.969696969697</v>
      </c>
      <c r="M59" s="823"/>
      <c r="N59" s="299">
        <f>K59*L59</f>
        <v>75.757575757575765</v>
      </c>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f>N59+N60+N61+N62+N63</f>
        <v>75.757575757575765</v>
      </c>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7</v>
      </c>
      <c r="B70" s="55" t="str">
        <f>VLOOKUP(A70,'MANO DE OBRA'!A8:D68,3,FALSE)</f>
        <v>Obrero (2)</v>
      </c>
      <c r="C70" s="53"/>
      <c r="D70" s="53"/>
      <c r="E70" s="53"/>
      <c r="F70" s="53"/>
      <c r="G70" s="53"/>
      <c r="H70" s="53"/>
      <c r="I70" s="304">
        <f>K70/J70*100</f>
        <v>49181.133333333331</v>
      </c>
      <c r="J70" s="305">
        <v>185</v>
      </c>
      <c r="K70" s="306">
        <f>VLOOKUP(A70,'MANO DE OBRA'!A8:D99,4,FALSE)</f>
        <v>90985.096666666665</v>
      </c>
      <c r="L70" s="56"/>
      <c r="M70" s="307">
        <v>160</v>
      </c>
      <c r="N70" s="308">
        <f>K70/M70</f>
        <v>568.65685416666668</v>
      </c>
      <c r="O70" s="112"/>
    </row>
    <row r="71" spans="1:15">
      <c r="B71" s="55"/>
      <c r="C71" s="53"/>
      <c r="D71" s="53"/>
      <c r="E71" s="53"/>
      <c r="F71" s="53"/>
      <c r="G71" s="53"/>
      <c r="H71" s="53"/>
      <c r="I71" s="304"/>
      <c r="J71" s="305"/>
      <c r="K71" s="306"/>
      <c r="L71" s="56"/>
      <c r="M71" s="311"/>
      <c r="N71" s="308"/>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133"/>
    </row>
    <row r="76" spans="1:15" ht="15.75" thickBot="1">
      <c r="B76" s="818" t="s">
        <v>1037</v>
      </c>
      <c r="C76" s="819"/>
      <c r="D76" s="819"/>
      <c r="E76" s="819"/>
      <c r="F76" s="819"/>
      <c r="G76" s="819"/>
      <c r="H76" s="819"/>
      <c r="I76" s="825"/>
      <c r="J76" s="825"/>
      <c r="K76" s="825"/>
      <c r="L76" s="825"/>
      <c r="M76" s="826"/>
      <c r="N76" s="472">
        <f>SUM(N70:N75)</f>
        <v>568.65685416666668</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4451.2801153409091</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890.25602306818189</v>
      </c>
      <c r="M83" s="853"/>
      <c r="N83" s="57"/>
    </row>
    <row r="84" spans="1:14">
      <c r="B84" s="95" t="s">
        <v>1057</v>
      </c>
      <c r="C84" s="96"/>
      <c r="D84" s="96"/>
      <c r="E84" s="96"/>
      <c r="F84" s="96"/>
      <c r="G84" s="96"/>
      <c r="H84" s="96"/>
      <c r="I84" s="93"/>
      <c r="J84" s="94"/>
      <c r="K84" s="316">
        <v>0.05</v>
      </c>
      <c r="L84" s="852">
        <f>N78*K84</f>
        <v>222.56400576704547</v>
      </c>
      <c r="M84" s="853"/>
      <c r="N84" s="57"/>
    </row>
    <row r="85" spans="1:14" ht="15.75" thickBot="1">
      <c r="B85" s="97" t="s">
        <v>1058</v>
      </c>
      <c r="C85" s="98"/>
      <c r="D85" s="98"/>
      <c r="E85" s="98"/>
      <c r="F85" s="98"/>
      <c r="G85" s="98"/>
      <c r="H85" s="98"/>
      <c r="I85" s="99"/>
      <c r="J85" s="100"/>
      <c r="K85" s="317">
        <v>0.05</v>
      </c>
      <c r="L85" s="854">
        <f>N78*K85</f>
        <v>222.56400576704547</v>
      </c>
      <c r="M85" s="855"/>
      <c r="N85" s="57"/>
    </row>
    <row r="86" spans="1:14" ht="15.75" thickBot="1">
      <c r="B86" s="818" t="s">
        <v>1037</v>
      </c>
      <c r="C86" s="819"/>
      <c r="D86" s="819"/>
      <c r="E86" s="819"/>
      <c r="F86" s="819"/>
      <c r="G86" s="819"/>
      <c r="H86" s="819"/>
      <c r="I86" s="819"/>
      <c r="J86" s="819"/>
      <c r="K86" s="819"/>
      <c r="L86" s="819"/>
      <c r="M86" s="820"/>
      <c r="N86" s="58">
        <f>L83+L84+L85</f>
        <v>1335.3840346022728</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5786.6641499431817</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27649"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27649" r:id="rId4"/>
      </mc:Fallback>
    </mc:AlternateContent>
  </oleObjects>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0">
    <tabColor rgb="FFFFFFCC"/>
  </sheetPr>
  <dimension ref="A1:O119"/>
  <sheetViews>
    <sheetView zoomScale="78" zoomScaleNormal="78" workbookViewId="0"/>
  </sheetViews>
  <sheetFormatPr baseColWidth="10" defaultRowHeight="15"/>
  <cols>
    <col min="1" max="1" width="8.85546875" customWidth="1"/>
    <col min="2" max="2" width="17" customWidth="1"/>
    <col min="6" max="6" width="14.42578125" customWidth="1"/>
    <col min="9" max="9" width="13.285156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1081</v>
      </c>
      <c r="C31" s="87" t="s">
        <v>1261</v>
      </c>
      <c r="D31" s="88"/>
      <c r="E31" s="88"/>
      <c r="F31" s="88"/>
      <c r="G31" s="88"/>
      <c r="H31" s="88"/>
      <c r="I31" s="88"/>
      <c r="J31" s="89"/>
      <c r="K31" s="320"/>
      <c r="L31" s="318" t="s">
        <v>1082</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t="s">
        <v>195</v>
      </c>
      <c r="B36" s="831" t="str">
        <f>VLOOKUP(A36,EQUIPOS!A6:D154,3,FALSE)</f>
        <v xml:space="preserve">Equipo de oxicorte, Capacidad de corte: hasta 6´´ (152mm) </v>
      </c>
      <c r="C36" s="832"/>
      <c r="D36" s="832"/>
      <c r="E36" s="832"/>
      <c r="F36" s="832"/>
      <c r="G36" s="832"/>
      <c r="H36" s="833"/>
      <c r="I36" s="279"/>
      <c r="J36" s="280"/>
      <c r="K36" s="281">
        <f>VLOOKUP(A36,EQUIPOS!A6:D161,4,FALSE)</f>
        <v>8896.7364572808765</v>
      </c>
      <c r="L36" s="282"/>
      <c r="M36" s="283">
        <v>321</v>
      </c>
      <c r="N36" s="284">
        <f>K36/M36</f>
        <v>27.715689898071265</v>
      </c>
    </row>
    <row r="37" spans="1:14">
      <c r="A37" t="s">
        <v>248</v>
      </c>
      <c r="B37" s="831" t="str">
        <f>VLOOKUP(A37,EQUIPOS!A7:D154,3,FALSE)</f>
        <v>Grúa telescópica de 50 Ton.</v>
      </c>
      <c r="C37" s="832"/>
      <c r="D37" s="832"/>
      <c r="E37" s="832"/>
      <c r="F37" s="832"/>
      <c r="G37" s="832"/>
      <c r="H37" s="833"/>
      <c r="I37" s="279"/>
      <c r="J37" s="280"/>
      <c r="K37" s="281">
        <f>VLOOKUP(A37,EQUIPOS!A7:D162,4,FALSE)</f>
        <v>289519.10114061151</v>
      </c>
      <c r="L37" s="282"/>
      <c r="M37" s="283">
        <v>321</v>
      </c>
      <c r="N37" s="284">
        <f>K37/M37</f>
        <v>901.92866398944398</v>
      </c>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6"/>
      <c r="L39" s="835"/>
      <c r="M39" s="836"/>
      <c r="N39" s="285"/>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289"/>
      <c r="N41" s="356"/>
    </row>
    <row r="42" spans="1:14" ht="15.75" thickBot="1">
      <c r="B42" s="831" t="s">
        <v>1036</v>
      </c>
      <c r="C42" s="832"/>
      <c r="D42" s="832"/>
      <c r="E42" s="832"/>
      <c r="F42" s="832"/>
      <c r="G42" s="832"/>
      <c r="H42" s="833"/>
      <c r="I42" s="840"/>
      <c r="J42" s="841"/>
      <c r="K42" s="47"/>
      <c r="L42" s="842">
        <v>0.1</v>
      </c>
      <c r="M42" s="843"/>
      <c r="N42" s="111">
        <f>N76*L42</f>
        <v>14.172133437175493</v>
      </c>
    </row>
    <row r="43" spans="1:14" ht="15.75" thickBot="1">
      <c r="B43" s="818" t="s">
        <v>1037</v>
      </c>
      <c r="C43" s="819"/>
      <c r="D43" s="819"/>
      <c r="E43" s="819"/>
      <c r="F43" s="819"/>
      <c r="G43" s="819"/>
      <c r="H43" s="819"/>
      <c r="I43" s="819"/>
      <c r="J43" s="819"/>
      <c r="K43" s="819"/>
      <c r="L43" s="819"/>
      <c r="M43" s="820"/>
      <c r="N43" s="105">
        <f>SUM(N36:N42)</f>
        <v>943.81648732469068</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B48" s="49"/>
      <c r="C48" s="293"/>
      <c r="D48" s="293"/>
      <c r="E48" s="293"/>
      <c r="F48" s="293"/>
      <c r="G48" s="293"/>
      <c r="H48" s="293"/>
      <c r="I48" s="280"/>
      <c r="J48" s="236"/>
      <c r="K48" s="294"/>
      <c r="L48" s="279"/>
      <c r="M48" s="295"/>
      <c r="N48" s="296"/>
    </row>
    <row r="49" spans="1:14">
      <c r="B49" s="49"/>
      <c r="C49" s="293"/>
      <c r="D49" s="293"/>
      <c r="E49" s="293"/>
      <c r="F49" s="293"/>
      <c r="G49" s="293"/>
      <c r="H49" s="293"/>
      <c r="I49" s="280"/>
      <c r="J49" s="236"/>
      <c r="K49" s="294"/>
      <c r="L49" s="279"/>
      <c r="M49" s="295"/>
      <c r="N49" s="296"/>
    </row>
    <row r="50" spans="1:14">
      <c r="B50" s="49"/>
      <c r="C50" s="293"/>
      <c r="D50" s="293"/>
      <c r="E50" s="293"/>
      <c r="F50" s="293"/>
      <c r="G50" s="293"/>
      <c r="H50" s="293"/>
      <c r="I50" s="280"/>
      <c r="J50" s="236"/>
      <c r="K50" s="294"/>
      <c r="L50" s="279"/>
      <c r="M50" s="295"/>
      <c r="N50" s="296"/>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297"/>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A59" t="s">
        <v>1306</v>
      </c>
      <c r="B59" s="52" t="str">
        <f>VLOOKUP(A59,TRANSPORTE!A5:D117,3,FALSE)</f>
        <v>Transporte de acero</v>
      </c>
      <c r="C59" s="329"/>
      <c r="D59" s="329"/>
      <c r="E59" s="329"/>
      <c r="F59" s="329"/>
      <c r="G59" s="329"/>
      <c r="H59" s="323" t="str">
        <f>VLOOKUP(A59,TRANSPORTE!A6:D120,2,FALSE)</f>
        <v>tkm</v>
      </c>
      <c r="I59" s="291">
        <v>1</v>
      </c>
      <c r="J59" s="298">
        <v>1</v>
      </c>
      <c r="K59" s="291">
        <f>I59*J59</f>
        <v>1</v>
      </c>
      <c r="L59" s="822">
        <f>VLOOKUP(A59,TRANSPORTE!A5:D120,4,FALSE)</f>
        <v>0.29694158018383182</v>
      </c>
      <c r="M59" s="823"/>
      <c r="N59" s="299">
        <f>K59*L59</f>
        <v>0.29694158018383182</v>
      </c>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f>N59+N60+N61+N62+N63</f>
        <v>0.29694158018383182</v>
      </c>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19</v>
      </c>
      <c r="B70" s="55" t="str">
        <f>VLOOKUP(A70,'MANO DE OBRA'!A8:D68,3,FALSE)</f>
        <v>Obrero (8)</v>
      </c>
      <c r="C70" s="53"/>
      <c r="D70" s="53"/>
      <c r="E70" s="53"/>
      <c r="F70" s="53"/>
      <c r="G70" s="53"/>
      <c r="H70" s="53"/>
      <c r="I70" s="304">
        <f>K70/J70*100</f>
        <v>196724.53333333333</v>
      </c>
      <c r="J70" s="305">
        <v>185</v>
      </c>
      <c r="K70" s="306">
        <f>VLOOKUP(A70,'MANO DE OBRA'!A8:D99,4,FALSE)</f>
        <v>363940.38666666666</v>
      </c>
      <c r="L70" s="56"/>
      <c r="M70" s="307">
        <v>2568</v>
      </c>
      <c r="N70" s="308">
        <f>K70/M70</f>
        <v>141.72133437175492</v>
      </c>
      <c r="O70" s="112"/>
    </row>
    <row r="71" spans="1:15">
      <c r="B71" s="55"/>
      <c r="C71" s="53"/>
      <c r="D71" s="53"/>
      <c r="E71" s="53"/>
      <c r="F71" s="53"/>
      <c r="G71" s="53"/>
      <c r="H71" s="53"/>
      <c r="I71" s="304"/>
      <c r="J71" s="305"/>
      <c r="K71" s="306"/>
      <c r="L71" s="56"/>
      <c r="M71" s="311"/>
      <c r="N71" s="308"/>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133"/>
    </row>
    <row r="76" spans="1:15" ht="15.75" thickBot="1">
      <c r="B76" s="818" t="s">
        <v>1037</v>
      </c>
      <c r="C76" s="819"/>
      <c r="D76" s="819"/>
      <c r="E76" s="819"/>
      <c r="F76" s="819"/>
      <c r="G76" s="819"/>
      <c r="H76" s="819"/>
      <c r="I76" s="825"/>
      <c r="J76" s="825"/>
      <c r="K76" s="825"/>
      <c r="L76" s="825"/>
      <c r="M76" s="826"/>
      <c r="N76" s="472">
        <f>SUM(N70:N75)</f>
        <v>141.72133437175492</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1085.8347632766295</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217.1669526553259</v>
      </c>
      <c r="M83" s="853"/>
      <c r="N83" s="57"/>
    </row>
    <row r="84" spans="1:14">
      <c r="B84" s="95" t="s">
        <v>1057</v>
      </c>
      <c r="C84" s="96"/>
      <c r="D84" s="96"/>
      <c r="E84" s="96"/>
      <c r="F84" s="96"/>
      <c r="G84" s="96"/>
      <c r="H84" s="96"/>
      <c r="I84" s="93"/>
      <c r="J84" s="94"/>
      <c r="K84" s="316">
        <v>0.05</v>
      </c>
      <c r="L84" s="852">
        <f>N78*K84</f>
        <v>54.291738163831475</v>
      </c>
      <c r="M84" s="853"/>
      <c r="N84" s="57"/>
    </row>
    <row r="85" spans="1:14" ht="15.75" thickBot="1">
      <c r="B85" s="97" t="s">
        <v>1058</v>
      </c>
      <c r="C85" s="98"/>
      <c r="D85" s="98"/>
      <c r="E85" s="98"/>
      <c r="F85" s="98"/>
      <c r="G85" s="98"/>
      <c r="H85" s="98"/>
      <c r="I85" s="99"/>
      <c r="J85" s="100"/>
      <c r="K85" s="317">
        <v>0.05</v>
      </c>
      <c r="L85" s="854">
        <f>N78*K85</f>
        <v>54.291738163831475</v>
      </c>
      <c r="M85" s="855"/>
      <c r="N85" s="57"/>
    </row>
    <row r="86" spans="1:14" ht="15.75" thickBot="1">
      <c r="B86" s="818" t="s">
        <v>1037</v>
      </c>
      <c r="C86" s="819"/>
      <c r="D86" s="819"/>
      <c r="E86" s="819"/>
      <c r="F86" s="819"/>
      <c r="G86" s="819"/>
      <c r="H86" s="819"/>
      <c r="I86" s="819"/>
      <c r="J86" s="819"/>
      <c r="K86" s="819"/>
      <c r="L86" s="819"/>
      <c r="M86" s="820"/>
      <c r="N86" s="58">
        <f>L83+L84+L85</f>
        <v>325.75042898298886</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1411.5851922596185</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28673"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28673" r:id="rId4"/>
      </mc:Fallback>
    </mc:AlternateContent>
  </oleObjects>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tabColor rgb="FFFFFFCC"/>
  </sheetPr>
  <dimension ref="A1:O119"/>
  <sheetViews>
    <sheetView zoomScale="78" zoomScaleNormal="78" workbookViewId="0"/>
  </sheetViews>
  <sheetFormatPr baseColWidth="10" defaultRowHeight="15"/>
  <cols>
    <col min="1" max="1" width="8.85546875"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1083</v>
      </c>
      <c r="C31" s="87" t="s">
        <v>1262</v>
      </c>
      <c r="D31" s="88"/>
      <c r="E31" s="88"/>
      <c r="F31" s="88"/>
      <c r="G31" s="88"/>
      <c r="H31" s="88"/>
      <c r="I31" s="88"/>
      <c r="J31" s="89"/>
      <c r="K31" s="320"/>
      <c r="L31" s="318" t="s">
        <v>1029</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4" t="s">
        <v>273</v>
      </c>
      <c r="B36" s="831" t="str">
        <f>VLOOKUP(A36,EQUIPOS!A6:D154,3,FALSE)</f>
        <v>Motosierra, 93.6 cm3 - 7.1 HP, 45-90 cm - 7.9 kg</v>
      </c>
      <c r="C36" s="832"/>
      <c r="D36" s="832"/>
      <c r="E36" s="832"/>
      <c r="F36" s="832"/>
      <c r="G36" s="832"/>
      <c r="H36" s="833"/>
      <c r="I36" s="279"/>
      <c r="J36" s="280"/>
      <c r="K36" s="281">
        <f>VLOOKUP(A36,EQUIPOS!A6:D161,4,FALSE)</f>
        <v>6752.2472219713145</v>
      </c>
      <c r="L36" s="282"/>
      <c r="M36" s="283">
        <v>3</v>
      </c>
      <c r="N36" s="284">
        <f>K36/M36</f>
        <v>2250.7490739904383</v>
      </c>
    </row>
    <row r="37" spans="1:14">
      <c r="A37" s="216" t="s">
        <v>312</v>
      </c>
      <c r="B37" s="831" t="str">
        <f>VLOOKUP(A37,EQUIPOS!A7:D154,3,FALSE)</f>
        <v>Retroexcavadora sobre oruga, potencia 138 HP, balde de 1,5 m3.</v>
      </c>
      <c r="C37" s="832"/>
      <c r="D37" s="832"/>
      <c r="E37" s="832"/>
      <c r="F37" s="832"/>
      <c r="G37" s="832"/>
      <c r="H37" s="833"/>
      <c r="I37" s="279"/>
      <c r="J37" s="280"/>
      <c r="K37" s="281">
        <f>VLOOKUP(A37,EQUIPOS!A7:D162,4,FALSE)</f>
        <v>148800</v>
      </c>
      <c r="L37" s="282"/>
      <c r="M37" s="283">
        <v>3</v>
      </c>
      <c r="N37" s="284">
        <f>K37/M37</f>
        <v>49600</v>
      </c>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6"/>
      <c r="L39" s="835"/>
      <c r="M39" s="836"/>
      <c r="N39" s="285"/>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289"/>
      <c r="N41" s="356"/>
    </row>
    <row r="42" spans="1:14" ht="15.75" thickBot="1">
      <c r="B42" s="831" t="s">
        <v>1036</v>
      </c>
      <c r="C42" s="832"/>
      <c r="D42" s="832"/>
      <c r="E42" s="832"/>
      <c r="F42" s="832"/>
      <c r="G42" s="832"/>
      <c r="H42" s="833"/>
      <c r="I42" s="840"/>
      <c r="J42" s="841"/>
      <c r="K42" s="47"/>
      <c r="L42" s="842">
        <v>0.05</v>
      </c>
      <c r="M42" s="843"/>
      <c r="N42" s="111">
        <f>N76*L42</f>
        <v>568.65685416666668</v>
      </c>
    </row>
    <row r="43" spans="1:14" ht="15.75" thickBot="1">
      <c r="B43" s="818" t="s">
        <v>1037</v>
      </c>
      <c r="C43" s="819"/>
      <c r="D43" s="819"/>
      <c r="E43" s="819"/>
      <c r="F43" s="819"/>
      <c r="G43" s="819"/>
      <c r="H43" s="819"/>
      <c r="I43" s="819"/>
      <c r="J43" s="819"/>
      <c r="K43" s="819"/>
      <c r="L43" s="819"/>
      <c r="M43" s="820"/>
      <c r="N43" s="105">
        <f>SUM(N36:N42)</f>
        <v>52419.405928157103</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B48" s="49"/>
      <c r="C48" s="293"/>
      <c r="D48" s="293"/>
      <c r="E48" s="293"/>
      <c r="F48" s="293"/>
      <c r="G48" s="293"/>
      <c r="H48" s="293"/>
      <c r="I48" s="280"/>
      <c r="J48" s="236"/>
      <c r="K48" s="294"/>
      <c r="L48" s="279"/>
      <c r="M48" s="295"/>
      <c r="N48" s="284"/>
    </row>
    <row r="49" spans="1:14">
      <c r="B49" s="49"/>
      <c r="C49" s="293"/>
      <c r="D49" s="293"/>
      <c r="E49" s="293"/>
      <c r="F49" s="293"/>
      <c r="G49" s="293"/>
      <c r="H49" s="293"/>
      <c r="I49" s="280"/>
      <c r="J49" s="236"/>
      <c r="K49" s="294"/>
      <c r="L49" s="279"/>
      <c r="M49" s="295"/>
      <c r="N49" s="296"/>
    </row>
    <row r="50" spans="1:14">
      <c r="B50" s="49"/>
      <c r="C50" s="293"/>
      <c r="D50" s="293"/>
      <c r="E50" s="293"/>
      <c r="F50" s="293"/>
      <c r="G50" s="293"/>
      <c r="H50" s="293"/>
      <c r="I50" s="280"/>
      <c r="J50" s="236"/>
      <c r="K50" s="294"/>
      <c r="L50" s="279"/>
      <c r="M50" s="295"/>
      <c r="N50" s="296"/>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297"/>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A59" t="s">
        <v>1351</v>
      </c>
      <c r="B59" s="52" t="str">
        <f>VLOOKUP(A59,TRANSPORTE!A5:D117,3,FALSE)</f>
        <v>Transporte de material de demolición</v>
      </c>
      <c r="C59" s="329"/>
      <c r="D59" s="329"/>
      <c r="E59" s="329"/>
      <c r="F59" s="329"/>
      <c r="G59" s="329"/>
      <c r="H59" s="323" t="str">
        <f>VLOOKUP(A59,TRANSPORTE!A6:D120,2,FALSE)</f>
        <v>m3k</v>
      </c>
      <c r="I59" s="291">
        <v>6</v>
      </c>
      <c r="J59" s="298">
        <v>1</v>
      </c>
      <c r="K59" s="291">
        <f>I59*J59</f>
        <v>6</v>
      </c>
      <c r="L59" s="822">
        <f>VLOOKUP(A59,TRANSPORTE!A5:D94,4,FALSE)</f>
        <v>946.969696969697</v>
      </c>
      <c r="M59" s="823"/>
      <c r="N59" s="299">
        <f>K59*L59</f>
        <v>5681.818181818182</v>
      </c>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f>N59+N60+N61+N62+N63</f>
        <v>5681.818181818182</v>
      </c>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30</v>
      </c>
      <c r="B70" s="55" t="str">
        <f>VLOOKUP(A70,'MANO DE OBRA'!A8:D68,3,FALSE)</f>
        <v>Oficial</v>
      </c>
      <c r="C70" s="53"/>
      <c r="D70" s="53"/>
      <c r="E70" s="53"/>
      <c r="F70" s="53"/>
      <c r="G70" s="53"/>
      <c r="H70" s="53"/>
      <c r="I70" s="304">
        <f>K70/J70*100</f>
        <v>49181.133333333331</v>
      </c>
      <c r="J70" s="305">
        <v>185</v>
      </c>
      <c r="K70" s="306">
        <f>VLOOKUP(A70,'MANO DE OBRA'!A8:D99,4,FALSE)</f>
        <v>90985.096666666665</v>
      </c>
      <c r="L70" s="56"/>
      <c r="M70" s="307">
        <v>24</v>
      </c>
      <c r="N70" s="308">
        <f>K70/M70</f>
        <v>3791.0456944444445</v>
      </c>
      <c r="O70" s="112"/>
    </row>
    <row r="71" spans="1:15">
      <c r="A71" t="s">
        <v>11</v>
      </c>
      <c r="B71" s="55" t="str">
        <f>VLOOKUP(A71,'MANO DE OBRA'!A8:D69,3,FALSE)</f>
        <v>Obrero (4)</v>
      </c>
      <c r="C71" s="53"/>
      <c r="D71" s="53"/>
      <c r="E71" s="53"/>
      <c r="F71" s="53"/>
      <c r="G71" s="53"/>
      <c r="H71" s="53"/>
      <c r="I71" s="304">
        <f>K71/J71*100</f>
        <v>98362.266666666663</v>
      </c>
      <c r="J71" s="305">
        <v>185</v>
      </c>
      <c r="K71" s="306">
        <f>VLOOKUP(A71,'MANO DE OBRA'!A8:D100,4,FALSE)</f>
        <v>181970.19333333333</v>
      </c>
      <c r="L71" s="56"/>
      <c r="M71" s="311">
        <v>24</v>
      </c>
      <c r="N71" s="308">
        <f>K71/M71</f>
        <v>7582.091388888889</v>
      </c>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133"/>
    </row>
    <row r="76" spans="1:15" ht="15.75" thickBot="1">
      <c r="B76" s="818" t="s">
        <v>1037</v>
      </c>
      <c r="C76" s="819"/>
      <c r="D76" s="819"/>
      <c r="E76" s="819"/>
      <c r="F76" s="819"/>
      <c r="G76" s="819"/>
      <c r="H76" s="819"/>
      <c r="I76" s="825"/>
      <c r="J76" s="825"/>
      <c r="K76" s="825"/>
      <c r="L76" s="825"/>
      <c r="M76" s="826"/>
      <c r="N76" s="472">
        <f>SUM(N70:N75)</f>
        <v>11373.137083333333</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69474.361193308621</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13894.872238661725</v>
      </c>
      <c r="M83" s="853"/>
      <c r="N83" s="57"/>
    </row>
    <row r="84" spans="1:14">
      <c r="B84" s="95" t="s">
        <v>1057</v>
      </c>
      <c r="C84" s="96"/>
      <c r="D84" s="96"/>
      <c r="E84" s="96"/>
      <c r="F84" s="96"/>
      <c r="G84" s="96"/>
      <c r="H84" s="96"/>
      <c r="I84" s="93"/>
      <c r="J84" s="94"/>
      <c r="K84" s="316">
        <v>0.05</v>
      </c>
      <c r="L84" s="852">
        <f>N78*K84</f>
        <v>3473.7180596654312</v>
      </c>
      <c r="M84" s="853"/>
      <c r="N84" s="57"/>
    </row>
    <row r="85" spans="1:14" ht="15.75" thickBot="1">
      <c r="B85" s="97" t="s">
        <v>1058</v>
      </c>
      <c r="C85" s="98"/>
      <c r="D85" s="98"/>
      <c r="E85" s="98"/>
      <c r="F85" s="98"/>
      <c r="G85" s="98"/>
      <c r="H85" s="98"/>
      <c r="I85" s="99"/>
      <c r="J85" s="100"/>
      <c r="K85" s="317">
        <v>0.05</v>
      </c>
      <c r="L85" s="854">
        <f>N78*K85</f>
        <v>3473.7180596654312</v>
      </c>
      <c r="M85" s="855"/>
      <c r="N85" s="57"/>
    </row>
    <row r="86" spans="1:14" ht="15.75" thickBot="1">
      <c r="B86" s="818" t="s">
        <v>1037</v>
      </c>
      <c r="C86" s="819"/>
      <c r="D86" s="819"/>
      <c r="E86" s="819"/>
      <c r="F86" s="819"/>
      <c r="G86" s="819"/>
      <c r="H86" s="819"/>
      <c r="I86" s="819"/>
      <c r="J86" s="819"/>
      <c r="K86" s="819"/>
      <c r="L86" s="819"/>
      <c r="M86" s="820"/>
      <c r="N86" s="58">
        <f>L83+L84+L85</f>
        <v>20842.308357992588</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90316.669551301209</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27.75"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29697"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29697" r:id="rId4"/>
      </mc:Fallback>
    </mc:AlternateContent>
  </oleObjects>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tabColor rgb="FFFFFFCC"/>
  </sheetPr>
  <dimension ref="A1:O119"/>
  <sheetViews>
    <sheetView zoomScale="78" zoomScaleNormal="78" workbookViewId="0"/>
  </sheetViews>
  <sheetFormatPr baseColWidth="10" defaultRowHeight="15"/>
  <cols>
    <col min="1" max="1" width="8.85546875"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1084</v>
      </c>
      <c r="C31" s="87" t="s">
        <v>2335</v>
      </c>
      <c r="D31" s="88"/>
      <c r="E31" s="88"/>
      <c r="F31" s="88"/>
      <c r="G31" s="88"/>
      <c r="H31" s="88"/>
      <c r="I31" s="88"/>
      <c r="J31" s="89"/>
      <c r="K31" s="320"/>
      <c r="L31" s="318" t="s">
        <v>1029</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4" t="s">
        <v>195</v>
      </c>
      <c r="B36" s="831" t="str">
        <f>VLOOKUP(A36,EQUIPOS!A6:D154,3,FALSE)</f>
        <v xml:space="preserve">Equipo de oxicorte, Capacidad de corte: hasta 6´´ (152mm) </v>
      </c>
      <c r="C36" s="832"/>
      <c r="D36" s="832"/>
      <c r="E36" s="832"/>
      <c r="F36" s="832"/>
      <c r="G36" s="832"/>
      <c r="H36" s="833"/>
      <c r="I36" s="279"/>
      <c r="J36" s="280"/>
      <c r="K36" s="281">
        <f>VLOOKUP(A36,EQUIPOS!A6:D161,4,FALSE)</f>
        <v>8896.7364572808765</v>
      </c>
      <c r="L36" s="282"/>
      <c r="M36" s="283">
        <v>4</v>
      </c>
      <c r="N36" s="284">
        <f>K36/M36</f>
        <v>2224.1841143202191</v>
      </c>
    </row>
    <row r="37" spans="1:14">
      <c r="A37" s="114" t="s">
        <v>248</v>
      </c>
      <c r="B37" s="831" t="str">
        <f>VLOOKUP(A37,EQUIPOS!A7:D154,3,FALSE)</f>
        <v>Grúa telescópica de 50 Ton.</v>
      </c>
      <c r="C37" s="832"/>
      <c r="D37" s="832"/>
      <c r="E37" s="832"/>
      <c r="F37" s="832"/>
      <c r="G37" s="832"/>
      <c r="H37" s="833"/>
      <c r="I37" s="279"/>
      <c r="J37" s="280"/>
      <c r="K37" s="281">
        <f>VLOOKUP(A37,EQUIPOS!A7:D162,4,FALSE)</f>
        <v>289519.10114061151</v>
      </c>
      <c r="L37" s="282"/>
      <c r="M37" s="283">
        <v>4</v>
      </c>
      <c r="N37" s="284">
        <f>K37/M37</f>
        <v>72379.775285152878</v>
      </c>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6"/>
      <c r="L39" s="835"/>
      <c r="M39" s="836"/>
      <c r="N39" s="285"/>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289"/>
      <c r="N41" s="356"/>
    </row>
    <row r="42" spans="1:14" ht="15.75" thickBot="1">
      <c r="B42" s="831" t="s">
        <v>1036</v>
      </c>
      <c r="C42" s="832"/>
      <c r="D42" s="832"/>
      <c r="E42" s="832"/>
      <c r="F42" s="832"/>
      <c r="G42" s="832"/>
      <c r="H42" s="833"/>
      <c r="I42" s="840"/>
      <c r="J42" s="841"/>
      <c r="K42" s="47"/>
      <c r="L42" s="842">
        <v>0.1</v>
      </c>
      <c r="M42" s="843"/>
      <c r="N42" s="111">
        <f>N76*L42</f>
        <v>852.98528124999996</v>
      </c>
    </row>
    <row r="43" spans="1:14" ht="15.75" thickBot="1">
      <c r="B43" s="818" t="s">
        <v>1037</v>
      </c>
      <c r="C43" s="819"/>
      <c r="D43" s="819"/>
      <c r="E43" s="819"/>
      <c r="F43" s="819"/>
      <c r="G43" s="819"/>
      <c r="H43" s="819"/>
      <c r="I43" s="819"/>
      <c r="J43" s="819"/>
      <c r="K43" s="819"/>
      <c r="L43" s="819"/>
      <c r="M43" s="820"/>
      <c r="N43" s="105">
        <f>SUM(N36:N42)</f>
        <v>75456.9446807231</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B48" s="49"/>
      <c r="C48" s="293"/>
      <c r="D48" s="293"/>
      <c r="E48" s="293"/>
      <c r="F48" s="293"/>
      <c r="G48" s="293"/>
      <c r="H48" s="293"/>
      <c r="I48" s="280"/>
      <c r="J48" s="236"/>
      <c r="K48" s="294"/>
      <c r="L48" s="279"/>
      <c r="M48" s="295"/>
      <c r="N48" s="284"/>
    </row>
    <row r="49" spans="1:14">
      <c r="B49" s="49"/>
      <c r="C49" s="293"/>
      <c r="D49" s="293"/>
      <c r="E49" s="293"/>
      <c r="F49" s="293"/>
      <c r="G49" s="293"/>
      <c r="H49" s="293"/>
      <c r="I49" s="280"/>
      <c r="J49" s="236"/>
      <c r="K49" s="294"/>
      <c r="L49" s="279"/>
      <c r="M49" s="295"/>
      <c r="N49" s="296"/>
    </row>
    <row r="50" spans="1:14">
      <c r="B50" s="49"/>
      <c r="C50" s="293"/>
      <c r="D50" s="293"/>
      <c r="E50" s="293"/>
      <c r="F50" s="293"/>
      <c r="G50" s="293"/>
      <c r="H50" s="293"/>
      <c r="I50" s="280"/>
      <c r="J50" s="236"/>
      <c r="K50" s="294"/>
      <c r="L50" s="279"/>
      <c r="M50" s="295"/>
      <c r="N50" s="296"/>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297">
        <f>SUM(N48:N53)</f>
        <v>0</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A59" s="216" t="s">
        <v>1409</v>
      </c>
      <c r="B59" s="52" t="str">
        <f>VLOOKUP(A59,TRANSPORTE!A5:D117,3,FALSE)</f>
        <v xml:space="preserve">Transporte de estructuras metálicas </v>
      </c>
      <c r="C59" s="329"/>
      <c r="D59" s="329"/>
      <c r="E59" s="329"/>
      <c r="F59" s="329"/>
      <c r="G59" s="329"/>
      <c r="H59" s="323" t="str">
        <f>VLOOKUP(A59,TRANSPORTE!A6:D120,2,FALSE)</f>
        <v>kgk</v>
      </c>
      <c r="I59" s="291">
        <v>1</v>
      </c>
      <c r="J59" s="298">
        <v>1</v>
      </c>
      <c r="K59" s="291">
        <f>I59*J59</f>
        <v>1</v>
      </c>
      <c r="L59" s="822">
        <f>VLOOKUP(A59,TRANSPORTE!A5:D117,4,FALSE)</f>
        <v>0.29694158018383182</v>
      </c>
      <c r="M59" s="823"/>
      <c r="N59" s="299">
        <f>K59*L59</f>
        <v>0.29694158018383182</v>
      </c>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f>N59+N60+N61+N62+N63</f>
        <v>0.29694158018383182</v>
      </c>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30</v>
      </c>
      <c r="B70" s="55" t="str">
        <f>VLOOKUP(A70,'MANO DE OBRA'!A8:D68,3,FALSE)</f>
        <v>Oficial</v>
      </c>
      <c r="C70" s="53"/>
      <c r="D70" s="53"/>
      <c r="E70" s="53"/>
      <c r="F70" s="53"/>
      <c r="G70" s="53"/>
      <c r="H70" s="53"/>
      <c r="I70" s="304">
        <f>K70/J70*100</f>
        <v>49181.133333333331</v>
      </c>
      <c r="J70" s="305">
        <v>185</v>
      </c>
      <c r="K70" s="306">
        <f>VLOOKUP(A70,'MANO DE OBRA'!A8:D99,4,FALSE)</f>
        <v>90985.096666666665</v>
      </c>
      <c r="L70" s="56"/>
      <c r="M70" s="307">
        <v>32</v>
      </c>
      <c r="N70" s="308">
        <f>K70/M70</f>
        <v>2843.2842708333333</v>
      </c>
      <c r="O70" s="112"/>
    </row>
    <row r="71" spans="1:15">
      <c r="A71" t="s">
        <v>11</v>
      </c>
      <c r="B71" s="55" t="str">
        <f>VLOOKUP(A71,'MANO DE OBRA'!A8:D69,3,FALSE)</f>
        <v>Obrero (4)</v>
      </c>
      <c r="C71" s="53"/>
      <c r="D71" s="53"/>
      <c r="E71" s="53"/>
      <c r="F71" s="53"/>
      <c r="G71" s="53"/>
      <c r="H71" s="53"/>
      <c r="I71" s="304">
        <f>K71/J71*100</f>
        <v>98362.266666666663</v>
      </c>
      <c r="J71" s="305">
        <v>185</v>
      </c>
      <c r="K71" s="306">
        <f>VLOOKUP(A71,'MANO DE OBRA'!A8:D100,4,FALSE)</f>
        <v>181970.19333333333</v>
      </c>
      <c r="L71" s="56"/>
      <c r="M71" s="311">
        <v>32</v>
      </c>
      <c r="N71" s="308">
        <f>K71/M71</f>
        <v>5686.5685416666665</v>
      </c>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133"/>
    </row>
    <row r="76" spans="1:15" ht="15.75" thickBot="1">
      <c r="B76" s="824" t="s">
        <v>1037</v>
      </c>
      <c r="C76" s="825"/>
      <c r="D76" s="825"/>
      <c r="E76" s="825"/>
      <c r="F76" s="825"/>
      <c r="G76" s="825"/>
      <c r="H76" s="825"/>
      <c r="I76" s="825"/>
      <c r="J76" s="825"/>
      <c r="K76" s="825"/>
      <c r="L76" s="825"/>
      <c r="M76" s="826"/>
      <c r="N76" s="472">
        <f>SUM(N70:N75)</f>
        <v>8529.8528124999993</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83987.094434803279</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16797.418886960655</v>
      </c>
      <c r="M83" s="853"/>
      <c r="N83" s="57"/>
    </row>
    <row r="84" spans="1:14">
      <c r="B84" s="95" t="s">
        <v>1057</v>
      </c>
      <c r="C84" s="96"/>
      <c r="D84" s="96"/>
      <c r="E84" s="96"/>
      <c r="F84" s="96"/>
      <c r="G84" s="96"/>
      <c r="H84" s="96"/>
      <c r="I84" s="93"/>
      <c r="J84" s="94"/>
      <c r="K84" s="316">
        <v>0.05</v>
      </c>
      <c r="L84" s="852">
        <f>N78*K84</f>
        <v>4199.3547217401638</v>
      </c>
      <c r="M84" s="853"/>
      <c r="N84" s="57"/>
    </row>
    <row r="85" spans="1:14" ht="15.75" thickBot="1">
      <c r="B85" s="97" t="s">
        <v>1058</v>
      </c>
      <c r="C85" s="98"/>
      <c r="D85" s="98"/>
      <c r="E85" s="98"/>
      <c r="F85" s="98"/>
      <c r="G85" s="98"/>
      <c r="H85" s="98"/>
      <c r="I85" s="99"/>
      <c r="J85" s="100"/>
      <c r="K85" s="317">
        <v>0.05</v>
      </c>
      <c r="L85" s="854">
        <f>N78*K85</f>
        <v>4199.3547217401638</v>
      </c>
      <c r="M85" s="855"/>
      <c r="N85" s="57"/>
    </row>
    <row r="86" spans="1:14" ht="15.75" thickBot="1">
      <c r="B86" s="818" t="s">
        <v>1037</v>
      </c>
      <c r="C86" s="819"/>
      <c r="D86" s="819"/>
      <c r="E86" s="819"/>
      <c r="F86" s="819"/>
      <c r="G86" s="819"/>
      <c r="H86" s="819"/>
      <c r="I86" s="819"/>
      <c r="J86" s="819"/>
      <c r="K86" s="819"/>
      <c r="L86" s="819"/>
      <c r="M86" s="820"/>
      <c r="N86" s="58">
        <f>L83+L84+L85</f>
        <v>25196.128330440984</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109183.22276524427</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1.5"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30721"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30721" r:id="rId4"/>
      </mc:Fallback>
    </mc:AlternateContent>
  </oleObjects>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3">
    <tabColor rgb="FFFFFFCC"/>
  </sheetPr>
  <dimension ref="A1:O119"/>
  <sheetViews>
    <sheetView zoomScale="78" zoomScaleNormal="78" workbookViewId="0"/>
  </sheetViews>
  <sheetFormatPr baseColWidth="10" defaultRowHeight="15"/>
  <cols>
    <col min="1" max="1" width="8.85546875"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1085</v>
      </c>
      <c r="C31" s="87" t="s">
        <v>1264</v>
      </c>
      <c r="D31" s="88"/>
      <c r="E31" s="88"/>
      <c r="F31" s="88"/>
      <c r="G31" s="88"/>
      <c r="H31" s="88"/>
      <c r="I31" s="88"/>
      <c r="J31" s="89"/>
      <c r="K31" s="320"/>
      <c r="L31" s="318" t="s">
        <v>144</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4" t="s">
        <v>307</v>
      </c>
      <c r="B36" s="831" t="str">
        <f>VLOOKUP(A36,EQUIPOS!A6:D154,3,FALSE)</f>
        <v>Retroexcavadora, Potencia en el Volante 78 HP 2200 RPM</v>
      </c>
      <c r="C36" s="832"/>
      <c r="D36" s="832"/>
      <c r="E36" s="832"/>
      <c r="F36" s="832"/>
      <c r="G36" s="832"/>
      <c r="H36" s="833"/>
      <c r="I36" s="279"/>
      <c r="J36" s="280"/>
      <c r="K36" s="281">
        <f>VLOOKUP(A36,EQUIPOS!A6:D161,4,FALSE)</f>
        <v>112432.24283248058</v>
      </c>
      <c r="L36" s="282"/>
      <c r="M36" s="283">
        <v>5</v>
      </c>
      <c r="N36" s="284">
        <f>K36/M36</f>
        <v>22486.448566496118</v>
      </c>
    </row>
    <row r="37" spans="1:14">
      <c r="A37" s="114"/>
      <c r="B37" s="831"/>
      <c r="C37" s="832"/>
      <c r="D37" s="832"/>
      <c r="E37" s="832"/>
      <c r="F37" s="832"/>
      <c r="G37" s="832"/>
      <c r="H37" s="833"/>
      <c r="I37" s="279"/>
      <c r="J37" s="280"/>
      <c r="K37" s="281"/>
      <c r="L37" s="282"/>
      <c r="M37" s="283"/>
      <c r="N37" s="284"/>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6"/>
      <c r="L39" s="835"/>
      <c r="M39" s="836"/>
      <c r="N39" s="285"/>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289"/>
      <c r="N41" s="356"/>
    </row>
    <row r="42" spans="1:14" ht="15.75" thickBot="1">
      <c r="B42" s="831" t="s">
        <v>1036</v>
      </c>
      <c r="C42" s="832"/>
      <c r="D42" s="832"/>
      <c r="E42" s="832"/>
      <c r="F42" s="832"/>
      <c r="G42" s="832"/>
      <c r="H42" s="833"/>
      <c r="I42" s="840"/>
      <c r="J42" s="841"/>
      <c r="K42" s="47"/>
      <c r="L42" s="842">
        <v>0.02</v>
      </c>
      <c r="M42" s="843"/>
      <c r="N42" s="111">
        <f>N76*L42</f>
        <v>90.985096666666664</v>
      </c>
    </row>
    <row r="43" spans="1:14" ht="15.75" thickBot="1">
      <c r="B43" s="818" t="s">
        <v>1037</v>
      </c>
      <c r="C43" s="819"/>
      <c r="D43" s="819"/>
      <c r="E43" s="819"/>
      <c r="F43" s="819"/>
      <c r="G43" s="819"/>
      <c r="H43" s="819"/>
      <c r="I43" s="819"/>
      <c r="J43" s="819"/>
      <c r="K43" s="819"/>
      <c r="L43" s="819"/>
      <c r="M43" s="820"/>
      <c r="N43" s="105">
        <f>SUM(N36:N42)</f>
        <v>22577.433663162785</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B48" s="49"/>
      <c r="C48" s="293"/>
      <c r="D48" s="293"/>
      <c r="E48" s="293"/>
      <c r="F48" s="293"/>
      <c r="G48" s="293"/>
      <c r="H48" s="293"/>
      <c r="I48" s="280"/>
      <c r="J48" s="236"/>
      <c r="K48" s="294"/>
      <c r="L48" s="279"/>
      <c r="M48" s="295"/>
      <c r="N48" s="284"/>
    </row>
    <row r="49" spans="1:14">
      <c r="B49" s="49"/>
      <c r="C49" s="293"/>
      <c r="D49" s="293"/>
      <c r="E49" s="293"/>
      <c r="F49" s="293"/>
      <c r="G49" s="293"/>
      <c r="H49" s="293"/>
      <c r="I49" s="280"/>
      <c r="J49" s="236"/>
      <c r="K49" s="294"/>
      <c r="L49" s="279"/>
      <c r="M49" s="295"/>
      <c r="N49" s="296"/>
    </row>
    <row r="50" spans="1:14">
      <c r="B50" s="49"/>
      <c r="C50" s="293"/>
      <c r="D50" s="293"/>
      <c r="E50" s="293"/>
      <c r="F50" s="293"/>
      <c r="G50" s="293"/>
      <c r="H50" s="293"/>
      <c r="I50" s="280"/>
      <c r="J50" s="236"/>
      <c r="K50" s="294"/>
      <c r="L50" s="279"/>
      <c r="M50" s="295"/>
      <c r="N50" s="296"/>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297">
        <f>SUM(N48:N53)</f>
        <v>0</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A59" t="s">
        <v>1351</v>
      </c>
      <c r="B59" s="52" t="str">
        <f>VLOOKUP(A59,TRANSPORTE!A5:D117,3,FALSE)</f>
        <v>Transporte de material de demolición</v>
      </c>
      <c r="C59" s="329"/>
      <c r="D59" s="329"/>
      <c r="E59" s="329"/>
      <c r="F59" s="329"/>
      <c r="G59" s="329"/>
      <c r="H59" s="323" t="str">
        <f>VLOOKUP(A59,TRANSPORTE!A6:D120,2,FALSE)</f>
        <v>m3k</v>
      </c>
      <c r="I59" s="291">
        <v>0.70199999999999996</v>
      </c>
      <c r="J59" s="298">
        <v>1</v>
      </c>
      <c r="K59" s="291">
        <f>I59*J59</f>
        <v>0.70199999999999996</v>
      </c>
      <c r="L59" s="822">
        <f>VLOOKUP(A59,TRANSPORTE!A5:D94,4,FALSE)</f>
        <v>946.969696969697</v>
      </c>
      <c r="M59" s="823"/>
      <c r="N59" s="299">
        <f>K59*L59</f>
        <v>664.77272727272725</v>
      </c>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f>N59+N60+N61+N62+N63</f>
        <v>664.77272727272725</v>
      </c>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30</v>
      </c>
      <c r="B70" s="55" t="str">
        <f>VLOOKUP(A70,'MANO DE OBRA'!A8:D68,3,FALSE)</f>
        <v>Oficial</v>
      </c>
      <c r="C70" s="53"/>
      <c r="D70" s="53"/>
      <c r="E70" s="53"/>
      <c r="F70" s="53"/>
      <c r="G70" s="53"/>
      <c r="H70" s="53"/>
      <c r="I70" s="304">
        <f>K70/J70*100</f>
        <v>49181.133333333331</v>
      </c>
      <c r="J70" s="305">
        <v>185</v>
      </c>
      <c r="K70" s="306">
        <f>VLOOKUP(A70,'MANO DE OBRA'!A8:D99,4,FALSE)</f>
        <v>90985.096666666665</v>
      </c>
      <c r="L70" s="56"/>
      <c r="M70" s="307">
        <v>40</v>
      </c>
      <c r="N70" s="308">
        <f>K70/M70</f>
        <v>2274.6274166666667</v>
      </c>
      <c r="O70" s="112"/>
    </row>
    <row r="71" spans="1:15">
      <c r="A71" t="s">
        <v>7</v>
      </c>
      <c r="B71" s="55" t="str">
        <f>VLOOKUP(A71,'MANO DE OBRA'!A8:D69,3,FALSE)</f>
        <v>Obrero (2)</v>
      </c>
      <c r="C71" s="53"/>
      <c r="D71" s="53"/>
      <c r="E71" s="53"/>
      <c r="F71" s="53"/>
      <c r="G71" s="53"/>
      <c r="H71" s="53"/>
      <c r="I71" s="304">
        <f>K71/J71*100</f>
        <v>49181.133333333331</v>
      </c>
      <c r="J71" s="305">
        <v>185</v>
      </c>
      <c r="K71" s="306">
        <f>VLOOKUP(A71,'MANO DE OBRA'!A8:D100,4,FALSE)</f>
        <v>90985.096666666665</v>
      </c>
      <c r="L71" s="56"/>
      <c r="M71" s="311">
        <v>40</v>
      </c>
      <c r="N71" s="308">
        <f>K71/M71</f>
        <v>2274.6274166666667</v>
      </c>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133"/>
    </row>
    <row r="76" spans="1:15" ht="15.75" thickBot="1">
      <c r="B76" s="818" t="s">
        <v>1037</v>
      </c>
      <c r="C76" s="819"/>
      <c r="D76" s="819"/>
      <c r="E76" s="819"/>
      <c r="F76" s="819"/>
      <c r="G76" s="819"/>
      <c r="H76" s="819"/>
      <c r="I76" s="825"/>
      <c r="J76" s="825"/>
      <c r="K76" s="825"/>
      <c r="L76" s="825"/>
      <c r="M76" s="826"/>
      <c r="N76" s="472">
        <f>SUM(N70:N75)</f>
        <v>4549.2548333333334</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27791.461223768845</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5558.2922447537694</v>
      </c>
      <c r="M83" s="853"/>
      <c r="N83" s="57"/>
    </row>
    <row r="84" spans="1:14">
      <c r="B84" s="95" t="s">
        <v>1057</v>
      </c>
      <c r="C84" s="96"/>
      <c r="D84" s="96"/>
      <c r="E84" s="96"/>
      <c r="F84" s="96"/>
      <c r="G84" s="96"/>
      <c r="H84" s="96"/>
      <c r="I84" s="93"/>
      <c r="J84" s="94"/>
      <c r="K84" s="316">
        <v>0.05</v>
      </c>
      <c r="L84" s="852">
        <f>N78*K84</f>
        <v>1389.5730611884424</v>
      </c>
      <c r="M84" s="853"/>
      <c r="N84" s="57"/>
    </row>
    <row r="85" spans="1:14" ht="15.75" thickBot="1">
      <c r="B85" s="97" t="s">
        <v>1058</v>
      </c>
      <c r="C85" s="98"/>
      <c r="D85" s="98"/>
      <c r="E85" s="98"/>
      <c r="F85" s="98"/>
      <c r="G85" s="98"/>
      <c r="H85" s="98"/>
      <c r="I85" s="99"/>
      <c r="J85" s="100"/>
      <c r="K85" s="317">
        <v>0.05</v>
      </c>
      <c r="L85" s="854">
        <f>N78*K85</f>
        <v>1389.5730611884424</v>
      </c>
      <c r="M85" s="855"/>
      <c r="N85" s="57"/>
    </row>
    <row r="86" spans="1:14" ht="15.75" thickBot="1">
      <c r="B86" s="818" t="s">
        <v>1037</v>
      </c>
      <c r="C86" s="819"/>
      <c r="D86" s="819"/>
      <c r="E86" s="819"/>
      <c r="F86" s="819"/>
      <c r="G86" s="819"/>
      <c r="H86" s="819"/>
      <c r="I86" s="819"/>
      <c r="J86" s="819"/>
      <c r="K86" s="819"/>
      <c r="L86" s="819"/>
      <c r="M86" s="820"/>
      <c r="N86" s="58">
        <f>L83+L84+L85</f>
        <v>8337.438367130655</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36128.899590899498</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1.5"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31745"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31745" r:id="rId4"/>
      </mc:Fallback>
    </mc:AlternateContent>
  </oleObjects>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4">
    <tabColor rgb="FFFFFFCC"/>
  </sheetPr>
  <dimension ref="A1:O119"/>
  <sheetViews>
    <sheetView zoomScale="78" zoomScaleNormal="78" workbookViewId="0"/>
  </sheetViews>
  <sheetFormatPr baseColWidth="10" defaultRowHeight="15"/>
  <cols>
    <col min="1" max="1" width="8.85546875"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1086</v>
      </c>
      <c r="C31" s="87" t="s">
        <v>1265</v>
      </c>
      <c r="D31" s="88"/>
      <c r="E31" s="88"/>
      <c r="F31" s="88"/>
      <c r="G31" s="88"/>
      <c r="H31" s="88"/>
      <c r="I31" s="88"/>
      <c r="J31" s="89"/>
      <c r="K31" s="320"/>
      <c r="L31" s="318" t="s">
        <v>144</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4" t="s">
        <v>307</v>
      </c>
      <c r="B36" s="831" t="str">
        <f>VLOOKUP(A36,EQUIPOS!A6:D154,3,FALSE)</f>
        <v>Retroexcavadora, Potencia en el Volante 78 HP 2200 RPM</v>
      </c>
      <c r="C36" s="832"/>
      <c r="D36" s="832"/>
      <c r="E36" s="832"/>
      <c r="F36" s="832"/>
      <c r="G36" s="832"/>
      <c r="H36" s="833"/>
      <c r="I36" s="279"/>
      <c r="J36" s="280"/>
      <c r="K36" s="281">
        <f>VLOOKUP(A36,EQUIPOS!A6:D161,4,FALSE)</f>
        <v>112432.24283248058</v>
      </c>
      <c r="L36" s="282"/>
      <c r="M36" s="283">
        <v>4</v>
      </c>
      <c r="N36" s="284">
        <f>K36/M36</f>
        <v>28108.060708120145</v>
      </c>
    </row>
    <row r="37" spans="1:14">
      <c r="A37" s="114"/>
      <c r="B37" s="831"/>
      <c r="C37" s="832"/>
      <c r="D37" s="832"/>
      <c r="E37" s="832"/>
      <c r="F37" s="832"/>
      <c r="G37" s="832"/>
      <c r="H37" s="833"/>
      <c r="I37" s="279"/>
      <c r="J37" s="280"/>
      <c r="K37" s="281"/>
      <c r="L37" s="282"/>
      <c r="M37" s="283"/>
      <c r="N37" s="284"/>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6"/>
      <c r="L39" s="835"/>
      <c r="M39" s="836"/>
      <c r="N39" s="285"/>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289"/>
      <c r="N41" s="356"/>
    </row>
    <row r="42" spans="1:14" ht="15.75" thickBot="1">
      <c r="B42" s="831" t="s">
        <v>1036</v>
      </c>
      <c r="C42" s="832"/>
      <c r="D42" s="832"/>
      <c r="E42" s="832"/>
      <c r="F42" s="832"/>
      <c r="G42" s="832"/>
      <c r="H42" s="833"/>
      <c r="I42" s="840"/>
      <c r="J42" s="841"/>
      <c r="K42" s="47"/>
      <c r="L42" s="842">
        <v>0.02</v>
      </c>
      <c r="M42" s="843"/>
      <c r="N42" s="111">
        <f>N76*L42</f>
        <v>56.865685416666665</v>
      </c>
    </row>
    <row r="43" spans="1:14" ht="15.75" thickBot="1">
      <c r="B43" s="818" t="s">
        <v>1037</v>
      </c>
      <c r="C43" s="819"/>
      <c r="D43" s="819"/>
      <c r="E43" s="819"/>
      <c r="F43" s="819"/>
      <c r="G43" s="819"/>
      <c r="H43" s="819"/>
      <c r="I43" s="819"/>
      <c r="J43" s="819"/>
      <c r="K43" s="819"/>
      <c r="L43" s="819"/>
      <c r="M43" s="820"/>
      <c r="N43" s="105">
        <f>SUM(N36:N42)</f>
        <v>28164.926393536811</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B48" s="49"/>
      <c r="C48" s="293"/>
      <c r="D48" s="293"/>
      <c r="E48" s="293"/>
      <c r="F48" s="293"/>
      <c r="G48" s="293"/>
      <c r="H48" s="293"/>
      <c r="I48" s="280"/>
      <c r="J48" s="236"/>
      <c r="K48" s="294"/>
      <c r="L48" s="279"/>
      <c r="M48" s="295"/>
      <c r="N48" s="284"/>
    </row>
    <row r="49" spans="1:14">
      <c r="B49" s="49"/>
      <c r="C49" s="293"/>
      <c r="D49" s="293"/>
      <c r="E49" s="293"/>
      <c r="F49" s="293"/>
      <c r="G49" s="293"/>
      <c r="H49" s="293"/>
      <c r="I49" s="280"/>
      <c r="J49" s="236"/>
      <c r="K49" s="294"/>
      <c r="L49" s="279"/>
      <c r="M49" s="295"/>
      <c r="N49" s="296"/>
    </row>
    <row r="50" spans="1:14">
      <c r="B50" s="49"/>
      <c r="C50" s="293"/>
      <c r="D50" s="293"/>
      <c r="E50" s="293"/>
      <c r="F50" s="293"/>
      <c r="G50" s="293"/>
      <c r="H50" s="293"/>
      <c r="I50" s="280"/>
      <c r="J50" s="236"/>
      <c r="K50" s="294"/>
      <c r="L50" s="279"/>
      <c r="M50" s="295"/>
      <c r="N50" s="296"/>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297">
        <f>SUM(N48:N53)</f>
        <v>0</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A59" t="s">
        <v>1351</v>
      </c>
      <c r="B59" s="52" t="str">
        <f>VLOOKUP(A59,TRANSPORTE!A5:D117,3,FALSE)</f>
        <v>Transporte de material de demolición</v>
      </c>
      <c r="C59" s="329"/>
      <c r="D59" s="329"/>
      <c r="E59" s="329"/>
      <c r="F59" s="329"/>
      <c r="G59" s="329"/>
      <c r="H59" s="323" t="str">
        <f>VLOOKUP(A59,TRANSPORTE!A6:D120,2,FALSE)</f>
        <v>m3k</v>
      </c>
      <c r="I59" s="291">
        <v>3.03</v>
      </c>
      <c r="J59" s="298">
        <v>1</v>
      </c>
      <c r="K59" s="291">
        <f>I59*J59</f>
        <v>3.03</v>
      </c>
      <c r="L59" s="822">
        <f>VLOOKUP(A59,TRANSPORTE!A5:D94,4,FALSE)</f>
        <v>946.969696969697</v>
      </c>
      <c r="M59" s="823"/>
      <c r="N59" s="299">
        <f>K59*L59</f>
        <v>2869.3181818181815</v>
      </c>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459"/>
      <c r="C64" s="460"/>
      <c r="D64" s="460"/>
      <c r="E64" s="460"/>
      <c r="F64" s="460"/>
      <c r="G64" s="460"/>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f>N59+N60+N61+N62+N63</f>
        <v>2869.3181818181815</v>
      </c>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7</v>
      </c>
      <c r="B70" s="55" t="str">
        <f>VLOOKUP(A70,'MANO DE OBRA'!A8:D68,3,FALSE)</f>
        <v>Obrero (2)</v>
      </c>
      <c r="C70" s="53"/>
      <c r="D70" s="53"/>
      <c r="E70" s="53"/>
      <c r="F70" s="53"/>
      <c r="G70" s="53"/>
      <c r="H70" s="53"/>
      <c r="I70" s="304">
        <f>K70/J70*100</f>
        <v>49181.133333333331</v>
      </c>
      <c r="J70" s="305">
        <v>185</v>
      </c>
      <c r="K70" s="306">
        <f>VLOOKUP(A70,'MANO DE OBRA'!A8:D99,4,FALSE)</f>
        <v>90985.096666666665</v>
      </c>
      <c r="L70" s="56"/>
      <c r="M70" s="307">
        <v>32</v>
      </c>
      <c r="N70" s="308">
        <f>K70/M70</f>
        <v>2843.2842708333333</v>
      </c>
      <c r="O70" s="112"/>
    </row>
    <row r="71" spans="1:15">
      <c r="B71" s="55"/>
      <c r="C71" s="53"/>
      <c r="D71" s="53"/>
      <c r="E71" s="53"/>
      <c r="F71" s="53"/>
      <c r="G71" s="53"/>
      <c r="H71" s="53"/>
      <c r="I71" s="304"/>
      <c r="J71" s="305"/>
      <c r="K71" s="306"/>
      <c r="L71" s="56"/>
      <c r="M71" s="311"/>
      <c r="N71" s="308"/>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133"/>
    </row>
    <row r="76" spans="1:15" ht="15.75" thickBot="1">
      <c r="B76" s="824" t="s">
        <v>1037</v>
      </c>
      <c r="C76" s="825"/>
      <c r="D76" s="825"/>
      <c r="E76" s="825"/>
      <c r="F76" s="825"/>
      <c r="G76" s="825"/>
      <c r="H76" s="825"/>
      <c r="I76" s="825"/>
      <c r="J76" s="825"/>
      <c r="K76" s="825"/>
      <c r="L76" s="825"/>
      <c r="M76" s="826"/>
      <c r="N76" s="472">
        <f>SUM(N70:N75)</f>
        <v>2843.2842708333333</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33877.528846188325</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6775.5057692376649</v>
      </c>
      <c r="M83" s="853"/>
      <c r="N83" s="57"/>
    </row>
    <row r="84" spans="1:14">
      <c r="B84" s="95" t="s">
        <v>1057</v>
      </c>
      <c r="C84" s="96"/>
      <c r="D84" s="96"/>
      <c r="E84" s="96"/>
      <c r="F84" s="96"/>
      <c r="G84" s="96"/>
      <c r="H84" s="96"/>
      <c r="I84" s="93"/>
      <c r="J84" s="94"/>
      <c r="K84" s="316">
        <v>0.05</v>
      </c>
      <c r="L84" s="852">
        <f>N78*K84</f>
        <v>1693.8764423094162</v>
      </c>
      <c r="M84" s="853"/>
      <c r="N84" s="57"/>
    </row>
    <row r="85" spans="1:14" ht="15.75" thickBot="1">
      <c r="B85" s="97" t="s">
        <v>1058</v>
      </c>
      <c r="C85" s="98"/>
      <c r="D85" s="98"/>
      <c r="E85" s="98"/>
      <c r="F85" s="98"/>
      <c r="G85" s="98"/>
      <c r="H85" s="98"/>
      <c r="I85" s="99"/>
      <c r="J85" s="100"/>
      <c r="K85" s="317">
        <v>0.05</v>
      </c>
      <c r="L85" s="854">
        <f>N78*K85</f>
        <v>1693.8764423094162</v>
      </c>
      <c r="M85" s="855"/>
      <c r="N85" s="57"/>
    </row>
    <row r="86" spans="1:14" ht="15.75" thickBot="1">
      <c r="B86" s="818" t="s">
        <v>1037</v>
      </c>
      <c r="C86" s="819"/>
      <c r="D86" s="819"/>
      <c r="E86" s="819"/>
      <c r="F86" s="819"/>
      <c r="G86" s="819"/>
      <c r="H86" s="819"/>
      <c r="I86" s="819"/>
      <c r="J86" s="819"/>
      <c r="K86" s="819"/>
      <c r="L86" s="819"/>
      <c r="M86" s="820"/>
      <c r="N86" s="58">
        <f>L83+L84+L85</f>
        <v>10163.258653856497</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44040.787500044826</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1.5"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32769"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32769" r:id="rId4"/>
      </mc:Fallback>
    </mc:AlternateContent>
  </oleObjects>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5">
    <tabColor rgb="FFFFFFCC"/>
  </sheetPr>
  <dimension ref="A1:O119"/>
  <sheetViews>
    <sheetView zoomScale="78" zoomScaleNormal="78" workbookViewId="0"/>
  </sheetViews>
  <sheetFormatPr baseColWidth="10" defaultRowHeight="15"/>
  <cols>
    <col min="1" max="1" width="8.85546875"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1087</v>
      </c>
      <c r="C31" s="87" t="s">
        <v>1266</v>
      </c>
      <c r="D31" s="88"/>
      <c r="E31" s="88"/>
      <c r="F31" s="88"/>
      <c r="G31" s="88"/>
      <c r="H31" s="88"/>
      <c r="I31" s="88"/>
      <c r="J31" s="89"/>
      <c r="K31" s="320"/>
      <c r="L31" s="318" t="s">
        <v>144</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4"/>
      <c r="B36" s="831"/>
      <c r="C36" s="832"/>
      <c r="D36" s="832"/>
      <c r="E36" s="832"/>
      <c r="F36" s="832"/>
      <c r="G36" s="832"/>
      <c r="H36" s="833"/>
      <c r="I36" s="279"/>
      <c r="J36" s="280"/>
      <c r="K36" s="281"/>
      <c r="L36" s="282"/>
      <c r="M36" s="283"/>
      <c r="N36" s="284"/>
    </row>
    <row r="37" spans="1:14">
      <c r="A37" s="114"/>
      <c r="B37" s="831"/>
      <c r="C37" s="832"/>
      <c r="D37" s="832"/>
      <c r="E37" s="832"/>
      <c r="F37" s="832"/>
      <c r="G37" s="832"/>
      <c r="H37" s="833"/>
      <c r="I37" s="279"/>
      <c r="J37" s="280"/>
      <c r="K37" s="281"/>
      <c r="L37" s="282"/>
      <c r="M37" s="283"/>
      <c r="N37" s="284"/>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6"/>
      <c r="L39" s="835"/>
      <c r="M39" s="836"/>
      <c r="N39" s="285"/>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289"/>
      <c r="N41" s="356"/>
    </row>
    <row r="42" spans="1:14" ht="15.75" thickBot="1">
      <c r="B42" s="831" t="s">
        <v>1036</v>
      </c>
      <c r="C42" s="832"/>
      <c r="D42" s="832"/>
      <c r="E42" s="832"/>
      <c r="F42" s="832"/>
      <c r="G42" s="832"/>
      <c r="H42" s="833"/>
      <c r="I42" s="840"/>
      <c r="J42" s="841"/>
      <c r="K42" s="47"/>
      <c r="L42" s="842">
        <v>0.1</v>
      </c>
      <c r="M42" s="843"/>
      <c r="N42" s="111">
        <f>N76*L42</f>
        <v>121.31346222222221</v>
      </c>
    </row>
    <row r="43" spans="1:14" ht="15.75" thickBot="1">
      <c r="B43" s="818" t="s">
        <v>1037</v>
      </c>
      <c r="C43" s="819"/>
      <c r="D43" s="819"/>
      <c r="E43" s="819"/>
      <c r="F43" s="819"/>
      <c r="G43" s="819"/>
      <c r="H43" s="819"/>
      <c r="I43" s="819"/>
      <c r="J43" s="819"/>
      <c r="K43" s="819"/>
      <c r="L43" s="819"/>
      <c r="M43" s="820"/>
      <c r="N43" s="105">
        <f>SUM(N36:N42)</f>
        <v>121.31346222222221</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B48" s="49"/>
      <c r="C48" s="293"/>
      <c r="D48" s="293"/>
      <c r="E48" s="293"/>
      <c r="F48" s="293"/>
      <c r="G48" s="293"/>
      <c r="H48" s="293"/>
      <c r="I48" s="280"/>
      <c r="J48" s="236"/>
      <c r="K48" s="294"/>
      <c r="L48" s="279"/>
      <c r="M48" s="295"/>
      <c r="N48" s="284"/>
    </row>
    <row r="49" spans="2:14">
      <c r="B49" s="49"/>
      <c r="C49" s="293"/>
      <c r="D49" s="293"/>
      <c r="E49" s="293"/>
      <c r="F49" s="293"/>
      <c r="G49" s="293"/>
      <c r="H49" s="293"/>
      <c r="I49" s="280"/>
      <c r="J49" s="236"/>
      <c r="K49" s="294"/>
      <c r="L49" s="279"/>
      <c r="M49" s="295"/>
      <c r="N49" s="296"/>
    </row>
    <row r="50" spans="2:14">
      <c r="B50" s="49"/>
      <c r="C50" s="293"/>
      <c r="D50" s="293"/>
      <c r="E50" s="293"/>
      <c r="F50" s="293"/>
      <c r="G50" s="293"/>
      <c r="H50" s="293"/>
      <c r="I50" s="280"/>
      <c r="J50" s="236"/>
      <c r="K50" s="294"/>
      <c r="L50" s="279"/>
      <c r="M50" s="295"/>
      <c r="N50" s="296"/>
    </row>
    <row r="51" spans="2:14">
      <c r="B51" s="49"/>
      <c r="C51" s="293"/>
      <c r="D51" s="293"/>
      <c r="E51" s="293"/>
      <c r="F51" s="293"/>
      <c r="G51" s="293"/>
      <c r="H51" s="293"/>
      <c r="I51" s="280"/>
      <c r="J51" s="236"/>
      <c r="K51" s="294"/>
      <c r="L51" s="279"/>
      <c r="M51" s="295"/>
      <c r="N51" s="296"/>
    </row>
    <row r="52" spans="2:14">
      <c r="B52" s="49"/>
      <c r="C52" s="293"/>
      <c r="D52" s="293"/>
      <c r="E52" s="293"/>
      <c r="F52" s="293"/>
      <c r="G52" s="293"/>
      <c r="H52" s="293"/>
      <c r="I52" s="280"/>
      <c r="J52" s="236"/>
      <c r="K52" s="294"/>
      <c r="L52" s="279"/>
      <c r="M52" s="295"/>
      <c r="N52" s="296"/>
    </row>
    <row r="53" spans="2:14" ht="15.75" thickBot="1">
      <c r="B53" s="813"/>
      <c r="C53" s="814"/>
      <c r="D53" s="814"/>
      <c r="E53" s="814"/>
      <c r="F53" s="814"/>
      <c r="G53" s="814"/>
      <c r="H53" s="814"/>
      <c r="I53" s="815"/>
      <c r="J53" s="48"/>
      <c r="K53" s="50"/>
      <c r="L53" s="816"/>
      <c r="M53" s="817"/>
      <c r="N53" s="51"/>
    </row>
    <row r="54" spans="2:14" ht="15.75" thickBot="1">
      <c r="B54" s="818" t="s">
        <v>1037</v>
      </c>
      <c r="C54" s="819"/>
      <c r="D54" s="819"/>
      <c r="E54" s="819"/>
      <c r="F54" s="819"/>
      <c r="G54" s="819"/>
      <c r="H54" s="819"/>
      <c r="I54" s="819"/>
      <c r="J54" s="819"/>
      <c r="K54" s="819"/>
      <c r="L54" s="819"/>
      <c r="M54" s="820"/>
      <c r="N54" s="297"/>
    </row>
    <row r="55" spans="2:14">
      <c r="B55" s="39"/>
      <c r="C55" s="40"/>
      <c r="D55" s="40"/>
      <c r="E55" s="40"/>
      <c r="F55" s="40"/>
      <c r="G55" s="40"/>
      <c r="H55" s="40"/>
      <c r="I55" s="40"/>
      <c r="J55" s="40"/>
      <c r="K55" s="40"/>
      <c r="L55" s="40"/>
      <c r="M55" s="40"/>
      <c r="N55" s="41"/>
    </row>
    <row r="56" spans="2:14">
      <c r="B56" s="70" t="s">
        <v>1040</v>
      </c>
      <c r="C56" s="71"/>
      <c r="D56" s="71"/>
      <c r="E56" s="71"/>
      <c r="F56" s="71"/>
      <c r="G56" s="71"/>
      <c r="H56" s="71"/>
      <c r="I56" s="71"/>
      <c r="J56" s="71"/>
      <c r="K56" s="71"/>
      <c r="L56" s="71"/>
      <c r="M56" s="71"/>
      <c r="N56" s="72"/>
    </row>
    <row r="57" spans="2:14" ht="15.75" thickBot="1">
      <c r="B57" s="74"/>
      <c r="C57" s="67"/>
      <c r="D57" s="67"/>
      <c r="E57" s="67"/>
      <c r="F57" s="67"/>
      <c r="G57" s="67"/>
      <c r="H57" s="67"/>
      <c r="I57" s="67"/>
      <c r="J57" s="67"/>
      <c r="K57" s="67"/>
      <c r="L57" s="67"/>
      <c r="M57" s="67"/>
      <c r="N57" s="69"/>
    </row>
    <row r="58" spans="2:14" ht="25.5">
      <c r="B58" s="325" t="s">
        <v>1041</v>
      </c>
      <c r="C58" s="326"/>
      <c r="D58" s="326"/>
      <c r="E58" s="326"/>
      <c r="F58" s="326"/>
      <c r="G58" s="326"/>
      <c r="H58" s="79" t="s">
        <v>1029</v>
      </c>
      <c r="I58" s="80" t="s">
        <v>1042</v>
      </c>
      <c r="J58" s="81" t="s">
        <v>1043</v>
      </c>
      <c r="K58" s="79" t="s">
        <v>1044</v>
      </c>
      <c r="L58" s="821" t="s">
        <v>1045</v>
      </c>
      <c r="M58" s="794"/>
      <c r="N58" s="82" t="s">
        <v>1035</v>
      </c>
    </row>
    <row r="59" spans="2:14">
      <c r="B59" s="52"/>
      <c r="C59" s="329"/>
      <c r="D59" s="329"/>
      <c r="E59" s="329"/>
      <c r="F59" s="329"/>
      <c r="G59" s="329"/>
      <c r="H59" s="323"/>
      <c r="I59" s="291"/>
      <c r="J59" s="298"/>
      <c r="K59" s="291"/>
      <c r="L59" s="822"/>
      <c r="M59" s="823"/>
      <c r="N59" s="299"/>
    </row>
    <row r="60" spans="2:14">
      <c r="B60" s="52"/>
      <c r="C60" s="53"/>
      <c r="D60" s="53"/>
      <c r="E60" s="53"/>
      <c r="F60" s="53"/>
      <c r="G60" s="53"/>
      <c r="H60" s="300"/>
      <c r="I60" s="291"/>
      <c r="J60" s="291"/>
      <c r="K60" s="291"/>
      <c r="L60" s="301"/>
      <c r="M60" s="302"/>
      <c r="N60" s="303"/>
    </row>
    <row r="61" spans="2:14">
      <c r="B61" s="52"/>
      <c r="C61" s="53"/>
      <c r="D61" s="53"/>
      <c r="E61" s="53"/>
      <c r="F61" s="53"/>
      <c r="G61" s="53"/>
      <c r="H61" s="300"/>
      <c r="I61" s="291"/>
      <c r="J61" s="291"/>
      <c r="K61" s="291"/>
      <c r="L61" s="301"/>
      <c r="M61" s="302"/>
      <c r="N61" s="303"/>
    </row>
    <row r="62" spans="2:14">
      <c r="B62" s="52"/>
      <c r="C62" s="53"/>
      <c r="D62" s="53"/>
      <c r="E62" s="53"/>
      <c r="F62" s="53"/>
      <c r="G62" s="53"/>
      <c r="H62" s="300"/>
      <c r="I62" s="291"/>
      <c r="J62" s="291"/>
      <c r="K62" s="291"/>
      <c r="L62" s="301"/>
      <c r="M62" s="302"/>
      <c r="N62" s="303"/>
    </row>
    <row r="63" spans="2:14">
      <c r="B63" s="52"/>
      <c r="C63" s="53"/>
      <c r="D63" s="53"/>
      <c r="E63" s="53"/>
      <c r="F63" s="53"/>
      <c r="G63" s="53"/>
      <c r="H63" s="300"/>
      <c r="I63" s="291"/>
      <c r="J63" s="291"/>
      <c r="K63" s="291"/>
      <c r="L63" s="301"/>
      <c r="M63" s="302"/>
      <c r="N63" s="303"/>
    </row>
    <row r="64" spans="2:14" ht="15.75" thickBot="1">
      <c r="B64" s="321"/>
      <c r="C64" s="322"/>
      <c r="D64" s="322"/>
      <c r="E64" s="322"/>
      <c r="F64" s="322"/>
      <c r="G64" s="322"/>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11</v>
      </c>
      <c r="B70" s="55" t="str">
        <f>VLOOKUP(A70,'MANO DE OBRA'!A8:D68,3,FALSE)</f>
        <v>Obrero (4)</v>
      </c>
      <c r="C70" s="53"/>
      <c r="D70" s="53"/>
      <c r="E70" s="53"/>
      <c r="F70" s="53"/>
      <c r="G70" s="53"/>
      <c r="H70" s="53"/>
      <c r="I70" s="304">
        <f>K70/J70*100</f>
        <v>98362.266666666663</v>
      </c>
      <c r="J70" s="305">
        <v>185</v>
      </c>
      <c r="K70" s="306">
        <f>VLOOKUP(A70,'MANO DE OBRA'!A8:D99,4,FALSE)</f>
        <v>181970.19333333333</v>
      </c>
      <c r="L70" s="56"/>
      <c r="M70" s="307">
        <v>150</v>
      </c>
      <c r="N70" s="308">
        <f>K70/M70</f>
        <v>1213.1346222222221</v>
      </c>
      <c r="O70" s="112"/>
    </row>
    <row r="71" spans="1:15">
      <c r="B71" s="55"/>
      <c r="C71" s="53"/>
      <c r="D71" s="53"/>
      <c r="E71" s="53"/>
      <c r="F71" s="53"/>
      <c r="G71" s="53"/>
      <c r="H71" s="53"/>
      <c r="I71" s="304"/>
      <c r="J71" s="305"/>
      <c r="K71" s="306"/>
      <c r="L71" s="56"/>
      <c r="M71" s="311"/>
      <c r="N71" s="308"/>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133"/>
    </row>
    <row r="76" spans="1:15" ht="15.75" thickBot="1">
      <c r="B76" s="818" t="s">
        <v>1037</v>
      </c>
      <c r="C76" s="819"/>
      <c r="D76" s="819"/>
      <c r="E76" s="819"/>
      <c r="F76" s="819"/>
      <c r="G76" s="819"/>
      <c r="H76" s="819"/>
      <c r="I76" s="825"/>
      <c r="J76" s="825"/>
      <c r="K76" s="825"/>
      <c r="L76" s="825"/>
      <c r="M76" s="826"/>
      <c r="N76" s="472">
        <f>SUM(N70:N75)</f>
        <v>1213.1346222222221</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1334.4480844444442</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266.88961688888884</v>
      </c>
      <c r="M83" s="853"/>
      <c r="N83" s="57"/>
    </row>
    <row r="84" spans="1:14">
      <c r="B84" s="95" t="s">
        <v>1057</v>
      </c>
      <c r="C84" s="96"/>
      <c r="D84" s="96"/>
      <c r="E84" s="96"/>
      <c r="F84" s="96"/>
      <c r="G84" s="96"/>
      <c r="H84" s="96"/>
      <c r="I84" s="93"/>
      <c r="J84" s="94"/>
      <c r="K84" s="316">
        <v>0.05</v>
      </c>
      <c r="L84" s="852">
        <f>N78*K84</f>
        <v>66.72240422222221</v>
      </c>
      <c r="M84" s="853"/>
      <c r="N84" s="57"/>
    </row>
    <row r="85" spans="1:14" ht="15.75" thickBot="1">
      <c r="B85" s="97" t="s">
        <v>1058</v>
      </c>
      <c r="C85" s="98"/>
      <c r="D85" s="98"/>
      <c r="E85" s="98"/>
      <c r="F85" s="98"/>
      <c r="G85" s="98"/>
      <c r="H85" s="98"/>
      <c r="I85" s="99"/>
      <c r="J85" s="100"/>
      <c r="K85" s="317">
        <v>0.05</v>
      </c>
      <c r="L85" s="854">
        <f>N78*K85</f>
        <v>66.72240422222221</v>
      </c>
      <c r="M85" s="855"/>
      <c r="N85" s="57"/>
    </row>
    <row r="86" spans="1:14" ht="15.75" thickBot="1">
      <c r="B86" s="818" t="s">
        <v>1037</v>
      </c>
      <c r="C86" s="819"/>
      <c r="D86" s="819"/>
      <c r="E86" s="819"/>
      <c r="F86" s="819"/>
      <c r="G86" s="819"/>
      <c r="H86" s="819"/>
      <c r="I86" s="819"/>
      <c r="J86" s="819"/>
      <c r="K86" s="819"/>
      <c r="L86" s="819"/>
      <c r="M86" s="820"/>
      <c r="N86" s="58">
        <f>L83+L84+L85</f>
        <v>400.33442533333329</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1734.7825097777775</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1.5"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33793"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33793" r:id="rId4"/>
      </mc:Fallback>
    </mc:AlternateContent>
  </oleObjects>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6">
    <tabColor rgb="FFFFFFCC"/>
  </sheetPr>
  <dimension ref="A1:O119"/>
  <sheetViews>
    <sheetView zoomScale="78" zoomScaleNormal="78" workbookViewId="0"/>
  </sheetViews>
  <sheetFormatPr baseColWidth="10" defaultRowHeight="15"/>
  <cols>
    <col min="1" max="1" width="8.85546875"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1088</v>
      </c>
      <c r="C31" s="87" t="s">
        <v>2125</v>
      </c>
      <c r="D31" s="88"/>
      <c r="E31" s="88"/>
      <c r="F31" s="88"/>
      <c r="G31" s="88"/>
      <c r="H31" s="88"/>
      <c r="I31" s="88"/>
      <c r="J31" s="89"/>
      <c r="K31" s="320"/>
      <c r="L31" s="318" t="s">
        <v>1029</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4" t="s">
        <v>310</v>
      </c>
      <c r="B36" s="831" t="str">
        <f>VLOOKUP(A36,EQUIPOS!A6:D154,3,FALSE)</f>
        <v>Retroexcavadora A25C</v>
      </c>
      <c r="C36" s="832"/>
      <c r="D36" s="832"/>
      <c r="E36" s="832"/>
      <c r="F36" s="832"/>
      <c r="G36" s="832"/>
      <c r="H36" s="833"/>
      <c r="I36" s="279"/>
      <c r="J36" s="280"/>
      <c r="K36" s="281">
        <f>VLOOKUP(A36,EQUIPOS!A6:D163,4,FALSE)</f>
        <v>110088.75716827458</v>
      </c>
      <c r="L36" s="282"/>
      <c r="M36" s="283">
        <v>3</v>
      </c>
      <c r="N36" s="284">
        <f>K36/M36</f>
        <v>36696.252389424859</v>
      </c>
    </row>
    <row r="37" spans="1:14">
      <c r="A37" s="114"/>
      <c r="B37" s="831"/>
      <c r="C37" s="832"/>
      <c r="D37" s="832"/>
      <c r="E37" s="832"/>
      <c r="F37" s="832"/>
      <c r="G37" s="832"/>
      <c r="H37" s="833"/>
      <c r="I37" s="279"/>
      <c r="J37" s="280"/>
      <c r="K37" s="281"/>
      <c r="L37" s="282"/>
      <c r="M37" s="283"/>
      <c r="N37" s="284"/>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6"/>
      <c r="L39" s="835"/>
      <c r="M39" s="836"/>
      <c r="N39" s="285"/>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289"/>
      <c r="N41" s="356"/>
    </row>
    <row r="42" spans="1:14" ht="15.75" thickBot="1">
      <c r="B42" s="831" t="s">
        <v>1036</v>
      </c>
      <c r="C42" s="832"/>
      <c r="D42" s="832"/>
      <c r="E42" s="832"/>
      <c r="F42" s="832"/>
      <c r="G42" s="832"/>
      <c r="H42" s="833"/>
      <c r="I42" s="840"/>
      <c r="J42" s="841"/>
      <c r="K42" s="47"/>
      <c r="L42" s="842">
        <v>0.01</v>
      </c>
      <c r="M42" s="843"/>
      <c r="N42" s="111">
        <f>N76*L42</f>
        <v>75.820913888888896</v>
      </c>
    </row>
    <row r="43" spans="1:14" ht="15.75" thickBot="1">
      <c r="B43" s="818" t="s">
        <v>1037</v>
      </c>
      <c r="C43" s="819"/>
      <c r="D43" s="819"/>
      <c r="E43" s="819"/>
      <c r="F43" s="819"/>
      <c r="G43" s="819"/>
      <c r="H43" s="819"/>
      <c r="I43" s="819"/>
      <c r="J43" s="819"/>
      <c r="K43" s="819"/>
      <c r="L43" s="819"/>
      <c r="M43" s="820"/>
      <c r="N43" s="105">
        <f>SUM(N36:N42)</f>
        <v>36772.073303313751</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B48" s="49"/>
      <c r="C48" s="293"/>
      <c r="D48" s="293"/>
      <c r="E48" s="293"/>
      <c r="F48" s="293"/>
      <c r="G48" s="293"/>
      <c r="H48" s="293"/>
      <c r="I48" s="280"/>
      <c r="J48" s="236"/>
      <c r="K48" s="294"/>
      <c r="L48" s="279"/>
      <c r="M48" s="295"/>
      <c r="N48" s="284"/>
    </row>
    <row r="49" spans="1:14">
      <c r="B49" s="49"/>
      <c r="C49" s="293"/>
      <c r="D49" s="293"/>
      <c r="E49" s="293"/>
      <c r="F49" s="293"/>
      <c r="G49" s="293"/>
      <c r="H49" s="293"/>
      <c r="I49" s="280"/>
      <c r="J49" s="236"/>
      <c r="K49" s="294"/>
      <c r="L49" s="279"/>
      <c r="M49" s="295"/>
      <c r="N49" s="296"/>
    </row>
    <row r="50" spans="1:14">
      <c r="B50" s="49"/>
      <c r="C50" s="293"/>
      <c r="D50" s="293"/>
      <c r="E50" s="293"/>
      <c r="F50" s="293"/>
      <c r="G50" s="293"/>
      <c r="H50" s="293"/>
      <c r="I50" s="280"/>
      <c r="J50" s="236"/>
      <c r="K50" s="294"/>
      <c r="L50" s="279"/>
      <c r="M50" s="295"/>
      <c r="N50" s="296"/>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297">
        <f>SUM(N48:N53)</f>
        <v>0</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A59" t="s">
        <v>1361</v>
      </c>
      <c r="B59" s="52" t="str">
        <f>VLOOKUP(A59,TRANSPORTE!A6:D117,3,FALSE)</f>
        <v>Trasporte de material Remoción de Postes</v>
      </c>
      <c r="C59" s="329"/>
      <c r="D59" s="329"/>
      <c r="E59" s="329"/>
      <c r="F59" s="329"/>
      <c r="G59" s="329"/>
      <c r="H59" s="323" t="s">
        <v>339</v>
      </c>
      <c r="I59" s="291">
        <v>1.7</v>
      </c>
      <c r="J59" s="298">
        <v>1</v>
      </c>
      <c r="K59" s="291">
        <f>I59*J59</f>
        <v>1.7</v>
      </c>
      <c r="L59" s="822">
        <f>VLOOKUP(A59,TRANSPORTE!A6:D117,4,FALSE)</f>
        <v>946.969696969697</v>
      </c>
      <c r="M59" s="823"/>
      <c r="N59" s="299">
        <f>K59*L59</f>
        <v>1609.8484848484848</v>
      </c>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f>N59+N60+N61+N62+N63</f>
        <v>1609.8484848484848</v>
      </c>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11</v>
      </c>
      <c r="B70" s="55" t="str">
        <f>VLOOKUP(A70,'MANO DE OBRA'!A8:D68,3,FALSE)</f>
        <v>Obrero (4)</v>
      </c>
      <c r="C70" s="53"/>
      <c r="D70" s="53"/>
      <c r="E70" s="53"/>
      <c r="F70" s="53"/>
      <c r="G70" s="53"/>
      <c r="H70" s="53"/>
      <c r="I70" s="304">
        <f>K70/J70*100</f>
        <v>98362.266666666663</v>
      </c>
      <c r="J70" s="305">
        <v>185</v>
      </c>
      <c r="K70" s="306">
        <f>VLOOKUP(A70,'MANO DE OBRA'!A8:D99,4,FALSE)</f>
        <v>181970.19333333333</v>
      </c>
      <c r="L70" s="56"/>
      <c r="M70" s="307">
        <v>24</v>
      </c>
      <c r="N70" s="308">
        <f>K70/M70</f>
        <v>7582.091388888889</v>
      </c>
      <c r="O70" s="112"/>
    </row>
    <row r="71" spans="1:15">
      <c r="B71" s="55"/>
      <c r="C71" s="53"/>
      <c r="D71" s="53"/>
      <c r="E71" s="53"/>
      <c r="F71" s="53"/>
      <c r="G71" s="53"/>
      <c r="H71" s="53"/>
      <c r="I71" s="304"/>
      <c r="J71" s="305"/>
      <c r="K71" s="306"/>
      <c r="L71" s="56"/>
      <c r="M71" s="311"/>
      <c r="N71" s="308"/>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133"/>
    </row>
    <row r="76" spans="1:15" ht="15.75" thickBot="1">
      <c r="B76" s="818" t="s">
        <v>1037</v>
      </c>
      <c r="C76" s="819"/>
      <c r="D76" s="819"/>
      <c r="E76" s="819"/>
      <c r="F76" s="819"/>
      <c r="G76" s="819"/>
      <c r="H76" s="819"/>
      <c r="I76" s="825"/>
      <c r="J76" s="825"/>
      <c r="K76" s="825"/>
      <c r="L76" s="825"/>
      <c r="M76" s="826"/>
      <c r="N76" s="472">
        <f>SUM(N70:N75)</f>
        <v>7582.091388888889</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45964.013177051129</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9192.8026354102258</v>
      </c>
      <c r="M83" s="853"/>
      <c r="N83" s="57"/>
    </row>
    <row r="84" spans="1:14">
      <c r="B84" s="95" t="s">
        <v>1057</v>
      </c>
      <c r="C84" s="96"/>
      <c r="D84" s="96"/>
      <c r="E84" s="96"/>
      <c r="F84" s="96"/>
      <c r="G84" s="96"/>
      <c r="H84" s="96"/>
      <c r="I84" s="93"/>
      <c r="J84" s="94"/>
      <c r="K84" s="316">
        <v>0.05</v>
      </c>
      <c r="L84" s="852">
        <f>N78*K84</f>
        <v>2298.2006588525564</v>
      </c>
      <c r="M84" s="853"/>
      <c r="N84" s="57"/>
    </row>
    <row r="85" spans="1:14" ht="15.75" thickBot="1">
      <c r="B85" s="97" t="s">
        <v>1058</v>
      </c>
      <c r="C85" s="98"/>
      <c r="D85" s="98"/>
      <c r="E85" s="98"/>
      <c r="F85" s="98"/>
      <c r="G85" s="98"/>
      <c r="H85" s="98"/>
      <c r="I85" s="99"/>
      <c r="J85" s="100"/>
      <c r="K85" s="317">
        <v>0.05</v>
      </c>
      <c r="L85" s="854">
        <f>N78*K85</f>
        <v>2298.2006588525564</v>
      </c>
      <c r="M85" s="855"/>
      <c r="N85" s="57"/>
    </row>
    <row r="86" spans="1:14" ht="15.75" thickBot="1">
      <c r="B86" s="818" t="s">
        <v>1037</v>
      </c>
      <c r="C86" s="819"/>
      <c r="D86" s="819"/>
      <c r="E86" s="819"/>
      <c r="F86" s="819"/>
      <c r="G86" s="819"/>
      <c r="H86" s="819"/>
      <c r="I86" s="819"/>
      <c r="J86" s="819"/>
      <c r="K86" s="819"/>
      <c r="L86" s="819"/>
      <c r="M86" s="820"/>
      <c r="N86" s="58">
        <f>L83+L84+L85</f>
        <v>13789.203953115339</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59753.217130166464</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34817"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34817" r:id="rId4"/>
      </mc:Fallback>
    </mc:AlternateContent>
  </oleObjects>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7">
    <tabColor rgb="FFFFFFCC"/>
  </sheetPr>
  <dimension ref="A1:O119"/>
  <sheetViews>
    <sheetView zoomScale="78" zoomScaleNormal="78" workbookViewId="0"/>
  </sheetViews>
  <sheetFormatPr baseColWidth="10" defaultRowHeight="15"/>
  <cols>
    <col min="1" max="1" width="8.85546875"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1089</v>
      </c>
      <c r="C31" s="87" t="s">
        <v>1268</v>
      </c>
      <c r="D31" s="88"/>
      <c r="E31" s="88"/>
      <c r="F31" s="88"/>
      <c r="G31" s="88"/>
      <c r="H31" s="88"/>
      <c r="I31" s="88"/>
      <c r="J31" s="89"/>
      <c r="K31" s="320"/>
      <c r="L31" s="318" t="s">
        <v>1029</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4" t="s">
        <v>310</v>
      </c>
      <c r="B36" s="831" t="str">
        <f>VLOOKUP(A36,EQUIPOS!A6:D154,3,FALSE)</f>
        <v>Retroexcavadora A25C</v>
      </c>
      <c r="C36" s="832"/>
      <c r="D36" s="832"/>
      <c r="E36" s="832"/>
      <c r="F36" s="832"/>
      <c r="G36" s="832"/>
      <c r="H36" s="833"/>
      <c r="I36" s="279"/>
      <c r="J36" s="280"/>
      <c r="K36" s="281">
        <f>VLOOKUP(A36,EQUIPOS!A6:D163,4,FALSE)</f>
        <v>110088.75716827458</v>
      </c>
      <c r="L36" s="282"/>
      <c r="M36" s="283">
        <v>3</v>
      </c>
      <c r="N36" s="284">
        <f>K36/M36</f>
        <v>36696.252389424859</v>
      </c>
    </row>
    <row r="37" spans="1:14">
      <c r="A37" s="114"/>
      <c r="B37" s="831"/>
      <c r="C37" s="832"/>
      <c r="D37" s="832"/>
      <c r="E37" s="832"/>
      <c r="F37" s="832"/>
      <c r="G37" s="832"/>
      <c r="H37" s="833"/>
      <c r="I37" s="279"/>
      <c r="J37" s="280"/>
      <c r="K37" s="281"/>
      <c r="L37" s="282"/>
      <c r="M37" s="283"/>
      <c r="N37" s="284"/>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6"/>
      <c r="L39" s="835"/>
      <c r="M39" s="836"/>
      <c r="N39" s="285"/>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289"/>
      <c r="N41" s="356"/>
    </row>
    <row r="42" spans="1:14" ht="15.75" thickBot="1">
      <c r="B42" s="831" t="s">
        <v>1036</v>
      </c>
      <c r="C42" s="832"/>
      <c r="D42" s="832"/>
      <c r="E42" s="832"/>
      <c r="F42" s="832"/>
      <c r="G42" s="832"/>
      <c r="H42" s="833"/>
      <c r="I42" s="840"/>
      <c r="J42" s="841"/>
      <c r="K42" s="47"/>
      <c r="L42" s="842">
        <v>0.01</v>
      </c>
      <c r="M42" s="843"/>
      <c r="N42" s="111">
        <f>N76*L42</f>
        <v>75.820913888888896</v>
      </c>
    </row>
    <row r="43" spans="1:14" ht="15.75" thickBot="1">
      <c r="B43" s="818" t="s">
        <v>1037</v>
      </c>
      <c r="C43" s="819"/>
      <c r="D43" s="819"/>
      <c r="E43" s="819"/>
      <c r="F43" s="819"/>
      <c r="G43" s="819"/>
      <c r="H43" s="819"/>
      <c r="I43" s="819"/>
      <c r="J43" s="819"/>
      <c r="K43" s="819"/>
      <c r="L43" s="819"/>
      <c r="M43" s="820"/>
      <c r="N43" s="105">
        <f>SUM(N36:N42)</f>
        <v>36772.073303313751</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B48" s="49"/>
      <c r="C48" s="293"/>
      <c r="D48" s="293"/>
      <c r="E48" s="293"/>
      <c r="F48" s="293"/>
      <c r="G48" s="293"/>
      <c r="H48" s="293"/>
      <c r="I48" s="280"/>
      <c r="J48" s="236"/>
      <c r="K48" s="294"/>
      <c r="L48" s="279"/>
      <c r="M48" s="295"/>
      <c r="N48" s="284"/>
    </row>
    <row r="49" spans="1:14">
      <c r="B49" s="49"/>
      <c r="C49" s="293"/>
      <c r="D49" s="293"/>
      <c r="E49" s="293"/>
      <c r="F49" s="293"/>
      <c r="G49" s="293"/>
      <c r="H49" s="293"/>
      <c r="I49" s="280"/>
      <c r="J49" s="236"/>
      <c r="K49" s="294"/>
      <c r="L49" s="279"/>
      <c r="M49" s="295"/>
      <c r="N49" s="296"/>
    </row>
    <row r="50" spans="1:14">
      <c r="B50" s="49"/>
      <c r="C50" s="293"/>
      <c r="D50" s="293"/>
      <c r="E50" s="293"/>
      <c r="F50" s="293"/>
      <c r="G50" s="293"/>
      <c r="H50" s="293"/>
      <c r="I50" s="280"/>
      <c r="J50" s="236"/>
      <c r="K50" s="294"/>
      <c r="L50" s="279"/>
      <c r="M50" s="295"/>
      <c r="N50" s="296"/>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297">
        <f>SUM(N48:N53)</f>
        <v>0</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A59" t="s">
        <v>1361</v>
      </c>
      <c r="B59" s="52" t="str">
        <f>VLOOKUP(A59,TRANSPORTE!A6:D117,3,FALSE)</f>
        <v>Trasporte de material Remoción de Postes</v>
      </c>
      <c r="C59" s="329"/>
      <c r="D59" s="329"/>
      <c r="E59" s="329"/>
      <c r="F59" s="329"/>
      <c r="G59" s="329"/>
      <c r="H59" s="323" t="s">
        <v>339</v>
      </c>
      <c r="I59" s="291">
        <v>1.7</v>
      </c>
      <c r="J59" s="298">
        <v>1</v>
      </c>
      <c r="K59" s="291">
        <f>I59*J59</f>
        <v>1.7</v>
      </c>
      <c r="L59" s="822">
        <f>VLOOKUP(A59,TRANSPORTE!A6:D117,4,FALSE)</f>
        <v>946.969696969697</v>
      </c>
      <c r="M59" s="823"/>
      <c r="N59" s="299">
        <f>K59*L59</f>
        <v>1609.8484848484848</v>
      </c>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f>N59+N60+N61+N62+N63</f>
        <v>1609.8484848484848</v>
      </c>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11</v>
      </c>
      <c r="B70" s="55" t="str">
        <f>VLOOKUP(A70,'MANO DE OBRA'!A8:D68,3,FALSE)</f>
        <v>Obrero (4)</v>
      </c>
      <c r="C70" s="53"/>
      <c r="D70" s="53"/>
      <c r="E70" s="53"/>
      <c r="F70" s="53"/>
      <c r="G70" s="53"/>
      <c r="H70" s="53"/>
      <c r="I70" s="304">
        <f>K70/J70*100</f>
        <v>98362.266666666663</v>
      </c>
      <c r="J70" s="305">
        <v>185</v>
      </c>
      <c r="K70" s="306">
        <f>VLOOKUP(A70,'MANO DE OBRA'!A8:D99,4,FALSE)</f>
        <v>181970.19333333333</v>
      </c>
      <c r="L70" s="56"/>
      <c r="M70" s="307">
        <v>24</v>
      </c>
      <c r="N70" s="308">
        <f>K70/M70</f>
        <v>7582.091388888889</v>
      </c>
      <c r="O70" s="112"/>
    </row>
    <row r="71" spans="1:15">
      <c r="B71" s="55"/>
      <c r="C71" s="53"/>
      <c r="D71" s="53"/>
      <c r="E71" s="53"/>
      <c r="F71" s="53"/>
      <c r="G71" s="53"/>
      <c r="H71" s="53"/>
      <c r="I71" s="304"/>
      <c r="J71" s="305"/>
      <c r="K71" s="306"/>
      <c r="L71" s="56"/>
      <c r="M71" s="311"/>
      <c r="N71" s="308"/>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133"/>
    </row>
    <row r="76" spans="1:15" ht="15.75" thickBot="1">
      <c r="B76" s="818" t="s">
        <v>1037</v>
      </c>
      <c r="C76" s="819"/>
      <c r="D76" s="819"/>
      <c r="E76" s="819"/>
      <c r="F76" s="819"/>
      <c r="G76" s="819"/>
      <c r="H76" s="819"/>
      <c r="I76" s="825"/>
      <c r="J76" s="825"/>
      <c r="K76" s="825"/>
      <c r="L76" s="825"/>
      <c r="M76" s="826"/>
      <c r="N76" s="472">
        <f>SUM(N70:N75)</f>
        <v>7582.091388888889</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45964.013177051129</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9192.8026354102258</v>
      </c>
      <c r="M83" s="853"/>
      <c r="N83" s="57"/>
    </row>
    <row r="84" spans="1:14">
      <c r="B84" s="95" t="s">
        <v>1057</v>
      </c>
      <c r="C84" s="96"/>
      <c r="D84" s="96"/>
      <c r="E84" s="96"/>
      <c r="F84" s="96"/>
      <c r="G84" s="96"/>
      <c r="H84" s="96"/>
      <c r="I84" s="93"/>
      <c r="J84" s="94"/>
      <c r="K84" s="316">
        <v>0.05</v>
      </c>
      <c r="L84" s="852">
        <f>N78*K84</f>
        <v>2298.2006588525564</v>
      </c>
      <c r="M84" s="853"/>
      <c r="N84" s="57"/>
    </row>
    <row r="85" spans="1:14" ht="15.75" thickBot="1">
      <c r="B85" s="97" t="s">
        <v>1058</v>
      </c>
      <c r="C85" s="98"/>
      <c r="D85" s="98"/>
      <c r="E85" s="98"/>
      <c r="F85" s="98"/>
      <c r="G85" s="98"/>
      <c r="H85" s="98"/>
      <c r="I85" s="99"/>
      <c r="J85" s="100"/>
      <c r="K85" s="317">
        <v>0.05</v>
      </c>
      <c r="L85" s="854">
        <f>N78*K85</f>
        <v>2298.2006588525564</v>
      </c>
      <c r="M85" s="855"/>
      <c r="N85" s="57"/>
    </row>
    <row r="86" spans="1:14" ht="15.75" thickBot="1">
      <c r="B86" s="818" t="s">
        <v>1037</v>
      </c>
      <c r="C86" s="819"/>
      <c r="D86" s="819"/>
      <c r="E86" s="819"/>
      <c r="F86" s="819"/>
      <c r="G86" s="819"/>
      <c r="H86" s="819"/>
      <c r="I86" s="819"/>
      <c r="J86" s="819"/>
      <c r="K86" s="819"/>
      <c r="L86" s="819"/>
      <c r="M86" s="820"/>
      <c r="N86" s="58">
        <f>L83+L84+L85</f>
        <v>13789.203953115339</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59753.217130166464</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35841"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35841" r:id="rId4"/>
      </mc:Fallback>
    </mc:AlternateContent>
  </oleObjects>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8">
    <tabColor rgb="FFFFFFCC"/>
  </sheetPr>
  <dimension ref="A1:O119"/>
  <sheetViews>
    <sheetView zoomScale="78" zoomScaleNormal="78" workbookViewId="0"/>
  </sheetViews>
  <sheetFormatPr baseColWidth="10" defaultRowHeight="15"/>
  <cols>
    <col min="1" max="1" width="8.85546875"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1090</v>
      </c>
      <c r="C31" s="87" t="s">
        <v>1269</v>
      </c>
      <c r="D31" s="88"/>
      <c r="E31" s="88"/>
      <c r="F31" s="88"/>
      <c r="G31" s="88"/>
      <c r="H31" s="88"/>
      <c r="I31" s="88"/>
      <c r="J31" s="89"/>
      <c r="K31" s="320"/>
      <c r="L31" s="318" t="s">
        <v>144</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4" t="s">
        <v>312</v>
      </c>
      <c r="B36" s="831" t="str">
        <f>VLOOKUP(A36,EQUIPOS!A6:D154,3,FALSE)</f>
        <v>Retroexcavadora sobre oruga, potencia 138 HP, balde de 1,5 m3.</v>
      </c>
      <c r="C36" s="832"/>
      <c r="D36" s="832"/>
      <c r="E36" s="832"/>
      <c r="F36" s="832"/>
      <c r="G36" s="832"/>
      <c r="H36" s="833"/>
      <c r="I36" s="279"/>
      <c r="J36" s="280"/>
      <c r="K36" s="281">
        <f>VLOOKUP(A36,EQUIPOS!A6:D163,4,FALSE)</f>
        <v>148800</v>
      </c>
      <c r="L36" s="282"/>
      <c r="M36" s="283">
        <v>45</v>
      </c>
      <c r="N36" s="284">
        <f>K36/M36</f>
        <v>3306.6666666666665</v>
      </c>
    </row>
    <row r="37" spans="1:14">
      <c r="A37" s="114"/>
      <c r="B37" s="831"/>
      <c r="C37" s="832"/>
      <c r="D37" s="832"/>
      <c r="E37" s="832"/>
      <c r="F37" s="832"/>
      <c r="G37" s="832"/>
      <c r="H37" s="833"/>
      <c r="I37" s="279"/>
      <c r="J37" s="280"/>
      <c r="K37" s="281"/>
      <c r="L37" s="282"/>
      <c r="M37" s="283"/>
      <c r="N37" s="284"/>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6"/>
      <c r="L39" s="835"/>
      <c r="M39" s="836"/>
      <c r="N39" s="285"/>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289"/>
      <c r="N41" s="356"/>
    </row>
    <row r="42" spans="1:14" ht="15.75" thickBot="1">
      <c r="B42" s="831" t="s">
        <v>1036</v>
      </c>
      <c r="C42" s="832"/>
      <c r="D42" s="832"/>
      <c r="E42" s="832"/>
      <c r="F42" s="832"/>
      <c r="G42" s="832"/>
      <c r="H42" s="833"/>
      <c r="I42" s="840"/>
      <c r="J42" s="841"/>
      <c r="K42" s="47"/>
      <c r="L42" s="842">
        <v>0.01</v>
      </c>
      <c r="M42" s="843"/>
      <c r="N42" s="111">
        <f>N76*L42</f>
        <v>1.2636818981481481</v>
      </c>
    </row>
    <row r="43" spans="1:14" ht="15.75" thickBot="1">
      <c r="B43" s="818" t="s">
        <v>1037</v>
      </c>
      <c r="C43" s="819"/>
      <c r="D43" s="819"/>
      <c r="E43" s="819"/>
      <c r="F43" s="819"/>
      <c r="G43" s="819"/>
      <c r="H43" s="819"/>
      <c r="I43" s="819"/>
      <c r="J43" s="819"/>
      <c r="K43" s="819"/>
      <c r="L43" s="819"/>
      <c r="M43" s="820"/>
      <c r="N43" s="105">
        <f>SUM(N36:N42)</f>
        <v>3307.9303485648147</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B48" s="49"/>
      <c r="C48" s="293"/>
      <c r="D48" s="293"/>
      <c r="E48" s="293"/>
      <c r="F48" s="293"/>
      <c r="G48" s="293"/>
      <c r="H48" s="293"/>
      <c r="I48" s="280"/>
      <c r="J48" s="236"/>
      <c r="K48" s="294"/>
      <c r="L48" s="279"/>
      <c r="M48" s="295"/>
      <c r="N48" s="284"/>
    </row>
    <row r="49" spans="1:14">
      <c r="B49" s="49"/>
      <c r="C49" s="293"/>
      <c r="D49" s="293"/>
      <c r="E49" s="293"/>
      <c r="F49" s="293"/>
      <c r="G49" s="293"/>
      <c r="H49" s="293"/>
      <c r="I49" s="280"/>
      <c r="J49" s="236"/>
      <c r="K49" s="294"/>
      <c r="L49" s="279"/>
      <c r="M49" s="295"/>
      <c r="N49" s="296"/>
    </row>
    <row r="50" spans="1:14">
      <c r="B50" s="49"/>
      <c r="C50" s="293"/>
      <c r="D50" s="293"/>
      <c r="E50" s="293"/>
      <c r="F50" s="293"/>
      <c r="G50" s="293"/>
      <c r="H50" s="293"/>
      <c r="I50" s="280"/>
      <c r="J50" s="236"/>
      <c r="K50" s="294"/>
      <c r="L50" s="279"/>
      <c r="M50" s="295"/>
      <c r="N50" s="296"/>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297">
        <f>SUM(N48:N53)</f>
        <v>0</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A59" t="s">
        <v>1409</v>
      </c>
      <c r="B59" s="52" t="str">
        <f>VLOOKUP(A59,TRANSPORTE!A6:D117,3,FALSE)</f>
        <v xml:space="preserve">Transporte de estructuras metálicas </v>
      </c>
      <c r="C59" s="329"/>
      <c r="D59" s="329"/>
      <c r="E59" s="329"/>
      <c r="F59" s="329"/>
      <c r="G59" s="329"/>
      <c r="H59" s="323" t="s">
        <v>339</v>
      </c>
      <c r="I59" s="291">
        <v>35.700000000000003</v>
      </c>
      <c r="J59" s="298">
        <v>1</v>
      </c>
      <c r="K59" s="291">
        <f>I59*J59</f>
        <v>35.700000000000003</v>
      </c>
      <c r="L59" s="822">
        <f>VLOOKUP(A59,TRANSPORTE!A6:D117,4,FALSE)</f>
        <v>0.29694158018383182</v>
      </c>
      <c r="M59" s="823"/>
      <c r="N59" s="299">
        <f>K59*L59</f>
        <v>10.600814412562796</v>
      </c>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f>N59+N60+N61+N62+N63</f>
        <v>10.600814412562796</v>
      </c>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6</v>
      </c>
      <c r="B70" s="55" t="str">
        <f>VLOOKUP(A70,'MANO DE OBRA'!A8:D68,3,FALSE)</f>
        <v xml:space="preserve">Obrero </v>
      </c>
      <c r="C70" s="53"/>
      <c r="D70" s="53"/>
      <c r="E70" s="53"/>
      <c r="F70" s="53"/>
      <c r="G70" s="53"/>
      <c r="H70" s="53"/>
      <c r="I70" s="304">
        <f>K70/J70*100</f>
        <v>24590.566666666666</v>
      </c>
      <c r="J70" s="305">
        <v>185</v>
      </c>
      <c r="K70" s="306">
        <f>VLOOKUP(A70,'MANO DE OBRA'!A8:D99,4,FALSE)</f>
        <v>45492.548333333332</v>
      </c>
      <c r="L70" s="56"/>
      <c r="M70" s="307">
        <v>360</v>
      </c>
      <c r="N70" s="308">
        <f>K70/M70</f>
        <v>126.36818981481481</v>
      </c>
      <c r="O70" s="112"/>
    </row>
    <row r="71" spans="1:15">
      <c r="B71" s="55"/>
      <c r="C71" s="53"/>
      <c r="D71" s="53"/>
      <c r="E71" s="53"/>
      <c r="F71" s="53"/>
      <c r="G71" s="53"/>
      <c r="H71" s="53"/>
      <c r="I71" s="304"/>
      <c r="J71" s="305"/>
      <c r="K71" s="306"/>
      <c r="L71" s="56"/>
      <c r="M71" s="311"/>
      <c r="N71" s="308"/>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133"/>
    </row>
    <row r="76" spans="1:15" ht="15.75" thickBot="1">
      <c r="B76" s="818" t="s">
        <v>1037</v>
      </c>
      <c r="C76" s="819"/>
      <c r="D76" s="819"/>
      <c r="E76" s="819"/>
      <c r="F76" s="819"/>
      <c r="G76" s="819"/>
      <c r="H76" s="819"/>
      <c r="I76" s="825"/>
      <c r="J76" s="825"/>
      <c r="K76" s="825"/>
      <c r="L76" s="825"/>
      <c r="M76" s="826"/>
      <c r="N76" s="472">
        <f>SUM(N70:N75)</f>
        <v>126.36818981481481</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3444.8993527921921</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688.97987055843851</v>
      </c>
      <c r="M83" s="853"/>
      <c r="N83" s="57"/>
    </row>
    <row r="84" spans="1:14">
      <c r="B84" s="95" t="s">
        <v>1057</v>
      </c>
      <c r="C84" s="96"/>
      <c r="D84" s="96"/>
      <c r="E84" s="96"/>
      <c r="F84" s="96"/>
      <c r="G84" s="96"/>
      <c r="H84" s="96"/>
      <c r="I84" s="93"/>
      <c r="J84" s="94"/>
      <c r="K84" s="316">
        <v>0.05</v>
      </c>
      <c r="L84" s="852">
        <f>N78*K84</f>
        <v>172.24496763960963</v>
      </c>
      <c r="M84" s="853"/>
      <c r="N84" s="57"/>
    </row>
    <row r="85" spans="1:14" ht="15.75" thickBot="1">
      <c r="B85" s="97" t="s">
        <v>1058</v>
      </c>
      <c r="C85" s="98"/>
      <c r="D85" s="98"/>
      <c r="E85" s="98"/>
      <c r="F85" s="98"/>
      <c r="G85" s="98"/>
      <c r="H85" s="98"/>
      <c r="I85" s="99"/>
      <c r="J85" s="100"/>
      <c r="K85" s="317">
        <v>0.05</v>
      </c>
      <c r="L85" s="854">
        <f>N78*K85</f>
        <v>172.24496763960963</v>
      </c>
      <c r="M85" s="855"/>
      <c r="N85" s="57"/>
    </row>
    <row r="86" spans="1:14" ht="15.75" thickBot="1">
      <c r="B86" s="818" t="s">
        <v>1037</v>
      </c>
      <c r="C86" s="819"/>
      <c r="D86" s="819"/>
      <c r="E86" s="819"/>
      <c r="F86" s="819"/>
      <c r="G86" s="819"/>
      <c r="H86" s="819"/>
      <c r="I86" s="819"/>
      <c r="J86" s="819"/>
      <c r="K86" s="819"/>
      <c r="L86" s="819"/>
      <c r="M86" s="820"/>
      <c r="N86" s="58">
        <f>L83+L84+L85</f>
        <v>1033.4698058376578</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4478.3691586298501</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2.25"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C29:I29"/>
    <mergeCell ref="B107:N108"/>
    <mergeCell ref="B1:B6"/>
    <mergeCell ref="K5:K6"/>
    <mergeCell ref="L5:L6"/>
    <mergeCell ref="M5:M6"/>
    <mergeCell ref="N5:N6"/>
    <mergeCell ref="C6:J6"/>
    <mergeCell ref="C5:J5"/>
    <mergeCell ref="C1:J1"/>
    <mergeCell ref="K1:K2"/>
    <mergeCell ref="L1:N2"/>
    <mergeCell ref="C2:J2"/>
    <mergeCell ref="C3:J3"/>
    <mergeCell ref="K3:K4"/>
    <mergeCell ref="L3:N4"/>
    <mergeCell ref="C4:J4"/>
    <mergeCell ref="L84:M84"/>
    <mergeCell ref="L85:M85"/>
    <mergeCell ref="B86:M86"/>
    <mergeCell ref="B88:M88"/>
    <mergeCell ref="B105:N106"/>
    <mergeCell ref="B76:M76"/>
    <mergeCell ref="B78:M78"/>
    <mergeCell ref="B82:H82"/>
    <mergeCell ref="L82:M82"/>
    <mergeCell ref="B83:H83"/>
    <mergeCell ref="L83:M83"/>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J118:N119"/>
    <mergeCell ref="B35:H35"/>
    <mergeCell ref="I35:J35"/>
    <mergeCell ref="L35:M35"/>
    <mergeCell ref="L12:N12"/>
    <mergeCell ref="C30:I30"/>
    <mergeCell ref="L30:M30"/>
    <mergeCell ref="B43:M43"/>
    <mergeCell ref="B36:H36"/>
    <mergeCell ref="B37:H37"/>
    <mergeCell ref="B38:H38"/>
    <mergeCell ref="B39:H39"/>
    <mergeCell ref="I39:J39"/>
    <mergeCell ref="L39:M39"/>
    <mergeCell ref="B40:H40"/>
    <mergeCell ref="B41:D4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37889"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37889" r:id="rId4"/>
      </mc:Fallback>
    </mc:AlternateContent>
  </oleObjects>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9">
    <tabColor rgb="FFFFFFCC"/>
  </sheetPr>
  <dimension ref="A1:O119"/>
  <sheetViews>
    <sheetView zoomScale="78" zoomScaleNormal="78" workbookViewId="0"/>
  </sheetViews>
  <sheetFormatPr baseColWidth="10" defaultRowHeight="15"/>
  <cols>
    <col min="1" max="1" width="8.85546875"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1091</v>
      </c>
      <c r="C31" s="87" t="s">
        <v>1270</v>
      </c>
      <c r="D31" s="88"/>
      <c r="E31" s="88"/>
      <c r="F31" s="88"/>
      <c r="G31" s="88"/>
      <c r="H31" s="88"/>
      <c r="I31" s="88"/>
      <c r="J31" s="89"/>
      <c r="K31" s="320"/>
      <c r="L31" s="318" t="s">
        <v>144</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4"/>
      <c r="B36" s="831"/>
      <c r="C36" s="832"/>
      <c r="D36" s="832"/>
      <c r="E36" s="832"/>
      <c r="F36" s="832"/>
      <c r="G36" s="832"/>
      <c r="H36" s="833"/>
      <c r="I36" s="279"/>
      <c r="J36" s="280"/>
      <c r="K36" s="281"/>
      <c r="L36" s="282"/>
      <c r="M36" s="283"/>
      <c r="N36" s="284"/>
    </row>
    <row r="37" spans="1:14">
      <c r="A37" s="114"/>
      <c r="B37" s="831"/>
      <c r="C37" s="832"/>
      <c r="D37" s="832"/>
      <c r="E37" s="832"/>
      <c r="F37" s="832"/>
      <c r="G37" s="832"/>
      <c r="H37" s="833"/>
      <c r="I37" s="279"/>
      <c r="J37" s="280"/>
      <c r="K37" s="281"/>
      <c r="L37" s="282"/>
      <c r="M37" s="283"/>
      <c r="N37" s="284"/>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6"/>
      <c r="L39" s="835"/>
      <c r="M39" s="836"/>
      <c r="N39" s="285"/>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289"/>
      <c r="N41" s="356"/>
    </row>
    <row r="42" spans="1:14" ht="15.75" thickBot="1">
      <c r="B42" s="831" t="s">
        <v>1036</v>
      </c>
      <c r="C42" s="832"/>
      <c r="D42" s="832"/>
      <c r="E42" s="832"/>
      <c r="F42" s="832"/>
      <c r="G42" s="832"/>
      <c r="H42" s="833"/>
      <c r="I42" s="840"/>
      <c r="J42" s="841"/>
      <c r="K42" s="47"/>
      <c r="L42" s="842">
        <v>0.1</v>
      </c>
      <c r="M42" s="843"/>
      <c r="N42" s="111">
        <f>N76*L42</f>
        <v>50.547275925925931</v>
      </c>
    </row>
    <row r="43" spans="1:14" ht="15.75" thickBot="1">
      <c r="B43" s="818" t="s">
        <v>1037</v>
      </c>
      <c r="C43" s="819"/>
      <c r="D43" s="819"/>
      <c r="E43" s="819"/>
      <c r="F43" s="819"/>
      <c r="G43" s="819"/>
      <c r="H43" s="819"/>
      <c r="I43" s="819"/>
      <c r="J43" s="819"/>
      <c r="K43" s="819"/>
      <c r="L43" s="819"/>
      <c r="M43" s="820"/>
      <c r="N43" s="105">
        <f>SUM(N36:N42)</f>
        <v>50.547275925925931</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B48" s="49"/>
      <c r="C48" s="293"/>
      <c r="D48" s="293"/>
      <c r="E48" s="293"/>
      <c r="F48" s="293"/>
      <c r="G48" s="293"/>
      <c r="H48" s="293"/>
      <c r="I48" s="280"/>
      <c r="J48" s="236"/>
      <c r="K48" s="294"/>
      <c r="L48" s="279"/>
      <c r="M48" s="295"/>
      <c r="N48" s="284"/>
    </row>
    <row r="49" spans="1:14">
      <c r="B49" s="49"/>
      <c r="C49" s="293"/>
      <c r="D49" s="293"/>
      <c r="E49" s="293"/>
      <c r="F49" s="293"/>
      <c r="G49" s="293"/>
      <c r="H49" s="293"/>
      <c r="I49" s="280"/>
      <c r="J49" s="236"/>
      <c r="K49" s="294"/>
      <c r="L49" s="279"/>
      <c r="M49" s="295"/>
      <c r="N49" s="296"/>
    </row>
    <row r="50" spans="1:14">
      <c r="B50" s="49"/>
      <c r="C50" s="293"/>
      <c r="D50" s="293"/>
      <c r="E50" s="293"/>
      <c r="F50" s="293"/>
      <c r="G50" s="293"/>
      <c r="H50" s="293"/>
      <c r="I50" s="280"/>
      <c r="J50" s="236"/>
      <c r="K50" s="294"/>
      <c r="L50" s="279"/>
      <c r="M50" s="295"/>
      <c r="N50" s="296"/>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297">
        <f>SUM(N48:N53)</f>
        <v>0</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A59" t="s">
        <v>1409</v>
      </c>
      <c r="B59" s="52" t="str">
        <f>VLOOKUP(A59,TRANSPORTE!A6:D117,3,FALSE)</f>
        <v xml:space="preserve">Transporte de estructuras metálicas </v>
      </c>
      <c r="C59" s="329"/>
      <c r="D59" s="329"/>
      <c r="E59" s="329"/>
      <c r="F59" s="329"/>
      <c r="G59" s="329"/>
      <c r="H59" s="323" t="s">
        <v>339</v>
      </c>
      <c r="I59" s="291">
        <v>10.25</v>
      </c>
      <c r="J59" s="298">
        <v>1</v>
      </c>
      <c r="K59" s="291">
        <f>I59*J59</f>
        <v>10.25</v>
      </c>
      <c r="L59" s="822">
        <f>VLOOKUP(A59,TRANSPORTE!A6:D117,4,FALSE)</f>
        <v>0.29694158018383182</v>
      </c>
      <c r="M59" s="823"/>
      <c r="N59" s="299">
        <f>K59*L59</f>
        <v>3.0436511968842761</v>
      </c>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f>N59+N60+N61+N62+N63</f>
        <v>3.0436511968842761</v>
      </c>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11</v>
      </c>
      <c r="B70" s="55" t="str">
        <f>VLOOKUP(A70,'MANO DE OBRA'!A8:D68,3,FALSE)</f>
        <v>Obrero (4)</v>
      </c>
      <c r="C70" s="53"/>
      <c r="D70" s="53"/>
      <c r="E70" s="53"/>
      <c r="F70" s="53"/>
      <c r="G70" s="53"/>
      <c r="H70" s="53"/>
      <c r="I70" s="304">
        <f>K70/J70*100</f>
        <v>98362.266666666663</v>
      </c>
      <c r="J70" s="305">
        <v>185</v>
      </c>
      <c r="K70" s="306">
        <f>VLOOKUP(A70,'MANO DE OBRA'!A8:D99,4,FALSE)</f>
        <v>181970.19333333333</v>
      </c>
      <c r="L70" s="56"/>
      <c r="M70" s="307">
        <v>360</v>
      </c>
      <c r="N70" s="308">
        <f>K70/M70</f>
        <v>505.47275925925925</v>
      </c>
      <c r="O70" s="112"/>
    </row>
    <row r="71" spans="1:15">
      <c r="B71" s="55"/>
      <c r="C71" s="53"/>
      <c r="D71" s="53"/>
      <c r="E71" s="53"/>
      <c r="F71" s="53"/>
      <c r="G71" s="53"/>
      <c r="H71" s="53"/>
      <c r="I71" s="304"/>
      <c r="J71" s="305"/>
      <c r="K71" s="306"/>
      <c r="L71" s="56"/>
      <c r="M71" s="311"/>
      <c r="N71" s="308"/>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133"/>
    </row>
    <row r="76" spans="1:15" ht="15.75" thickBot="1">
      <c r="B76" s="818" t="s">
        <v>1037</v>
      </c>
      <c r="C76" s="819"/>
      <c r="D76" s="819"/>
      <c r="E76" s="819"/>
      <c r="F76" s="819"/>
      <c r="G76" s="819"/>
      <c r="H76" s="819"/>
      <c r="I76" s="825"/>
      <c r="J76" s="825"/>
      <c r="K76" s="825"/>
      <c r="L76" s="825"/>
      <c r="M76" s="826"/>
      <c r="N76" s="472">
        <f>SUM(N70:N75)</f>
        <v>505.47275925925925</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559.06368638206948</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111.8127372764139</v>
      </c>
      <c r="M83" s="853"/>
      <c r="N83" s="57"/>
    </row>
    <row r="84" spans="1:14">
      <c r="B84" s="95" t="s">
        <v>1057</v>
      </c>
      <c r="C84" s="96"/>
      <c r="D84" s="96"/>
      <c r="E84" s="96"/>
      <c r="F84" s="96"/>
      <c r="G84" s="96"/>
      <c r="H84" s="96"/>
      <c r="I84" s="93"/>
      <c r="J84" s="94"/>
      <c r="K84" s="316">
        <v>0.05</v>
      </c>
      <c r="L84" s="852">
        <f>N78*K84</f>
        <v>27.953184319103475</v>
      </c>
      <c r="M84" s="853"/>
      <c r="N84" s="57"/>
    </row>
    <row r="85" spans="1:14" ht="15.75" thickBot="1">
      <c r="B85" s="97" t="s">
        <v>1058</v>
      </c>
      <c r="C85" s="98"/>
      <c r="D85" s="98"/>
      <c r="E85" s="98"/>
      <c r="F85" s="98"/>
      <c r="G85" s="98"/>
      <c r="H85" s="98"/>
      <c r="I85" s="99"/>
      <c r="J85" s="100"/>
      <c r="K85" s="317">
        <v>0.05</v>
      </c>
      <c r="L85" s="854">
        <f>N78*K85</f>
        <v>27.953184319103475</v>
      </c>
      <c r="M85" s="855"/>
      <c r="N85" s="57"/>
    </row>
    <row r="86" spans="1:14" ht="15.75" thickBot="1">
      <c r="B86" s="818" t="s">
        <v>1037</v>
      </c>
      <c r="C86" s="819"/>
      <c r="D86" s="819"/>
      <c r="E86" s="819"/>
      <c r="F86" s="819"/>
      <c r="G86" s="819"/>
      <c r="H86" s="819"/>
      <c r="I86" s="819"/>
      <c r="J86" s="819"/>
      <c r="K86" s="819"/>
      <c r="L86" s="819"/>
      <c r="M86" s="820"/>
      <c r="N86" s="58">
        <f>L83+L84+L85</f>
        <v>167.71910591462085</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726.78279229669033</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1.5"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C29:I29"/>
    <mergeCell ref="B107:N108"/>
    <mergeCell ref="B1:B6"/>
    <mergeCell ref="K5:K6"/>
    <mergeCell ref="L5:L6"/>
    <mergeCell ref="M5:M6"/>
    <mergeCell ref="N5:N6"/>
    <mergeCell ref="C6:J6"/>
    <mergeCell ref="C5:J5"/>
    <mergeCell ref="C1:J1"/>
    <mergeCell ref="K1:K2"/>
    <mergeCell ref="L1:N2"/>
    <mergeCell ref="C2:J2"/>
    <mergeCell ref="C3:J3"/>
    <mergeCell ref="K3:K4"/>
    <mergeCell ref="L3:N4"/>
    <mergeCell ref="C4:J4"/>
    <mergeCell ref="L84:M84"/>
    <mergeCell ref="L85:M85"/>
    <mergeCell ref="B86:M86"/>
    <mergeCell ref="B88:M88"/>
    <mergeCell ref="B105:N106"/>
    <mergeCell ref="B76:M76"/>
    <mergeCell ref="B78:M78"/>
    <mergeCell ref="B82:H82"/>
    <mergeCell ref="L82:M82"/>
    <mergeCell ref="B83:H83"/>
    <mergeCell ref="L83:M83"/>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J118:N119"/>
    <mergeCell ref="B35:H35"/>
    <mergeCell ref="I35:J35"/>
    <mergeCell ref="L35:M35"/>
    <mergeCell ref="L12:N12"/>
    <mergeCell ref="C30:I30"/>
    <mergeCell ref="L30:M30"/>
    <mergeCell ref="B43:M43"/>
    <mergeCell ref="B36:H36"/>
    <mergeCell ref="B37:H37"/>
    <mergeCell ref="B38:H38"/>
    <mergeCell ref="B39:H39"/>
    <mergeCell ref="I39:J39"/>
    <mergeCell ref="L39:M39"/>
    <mergeCell ref="B40:H40"/>
    <mergeCell ref="B41:D4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0961"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0961" r:id="rId4"/>
      </mc:Fallback>
    </mc:AlternateContent>
  </oleObjects>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30">
    <tabColor rgb="FFFFFFCC"/>
  </sheetPr>
  <dimension ref="A1:O119"/>
  <sheetViews>
    <sheetView zoomScale="78" zoomScaleNormal="78" workbookViewId="0"/>
  </sheetViews>
  <sheetFormatPr baseColWidth="10" defaultRowHeight="15"/>
  <cols>
    <col min="1" max="1" width="8.85546875"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1092</v>
      </c>
      <c r="C31" s="87" t="s">
        <v>1271</v>
      </c>
      <c r="D31" s="88"/>
      <c r="E31" s="88"/>
      <c r="F31" s="88"/>
      <c r="G31" s="88"/>
      <c r="H31" s="88"/>
      <c r="I31" s="88"/>
      <c r="J31" s="89"/>
      <c r="K31" s="320"/>
      <c r="L31" s="318" t="s">
        <v>144</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4" t="s">
        <v>312</v>
      </c>
      <c r="B36" s="831" t="str">
        <f>VLOOKUP(A36,EQUIPOS!A6:D154,3,FALSE)</f>
        <v>Retroexcavadora sobre oruga, potencia 138 HP, balde de 1,5 m3.</v>
      </c>
      <c r="C36" s="832"/>
      <c r="D36" s="832"/>
      <c r="E36" s="832"/>
      <c r="F36" s="832"/>
      <c r="G36" s="832"/>
      <c r="H36" s="833"/>
      <c r="I36" s="279"/>
      <c r="J36" s="280"/>
      <c r="K36" s="281">
        <f>VLOOKUP(A36,EQUIPOS!A6:D163,4,FALSE)</f>
        <v>148800</v>
      </c>
      <c r="L36" s="282"/>
      <c r="M36" s="283">
        <v>45</v>
      </c>
      <c r="N36" s="284">
        <f>K36/M36</f>
        <v>3306.6666666666665</v>
      </c>
    </row>
    <row r="37" spans="1:14">
      <c r="A37" s="114"/>
      <c r="B37" s="831"/>
      <c r="C37" s="832"/>
      <c r="D37" s="832"/>
      <c r="E37" s="832"/>
      <c r="F37" s="832"/>
      <c r="G37" s="832"/>
      <c r="H37" s="833"/>
      <c r="I37" s="279"/>
      <c r="J37" s="280"/>
      <c r="K37" s="281"/>
      <c r="L37" s="282"/>
      <c r="M37" s="283"/>
      <c r="N37" s="284"/>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6"/>
      <c r="L39" s="835"/>
      <c r="M39" s="836"/>
      <c r="N39" s="285"/>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289"/>
      <c r="N41" s="356"/>
    </row>
    <row r="42" spans="1:14" ht="15.75" thickBot="1">
      <c r="B42" s="831" t="s">
        <v>1036</v>
      </c>
      <c r="C42" s="832"/>
      <c r="D42" s="832"/>
      <c r="E42" s="832"/>
      <c r="F42" s="832"/>
      <c r="G42" s="832"/>
      <c r="H42" s="833"/>
      <c r="I42" s="840"/>
      <c r="J42" s="841"/>
      <c r="K42" s="47"/>
      <c r="L42" s="842">
        <v>0.01</v>
      </c>
      <c r="M42" s="843"/>
      <c r="N42" s="111">
        <f>N76*L42</f>
        <v>1.2636818981481481</v>
      </c>
    </row>
    <row r="43" spans="1:14" ht="15.75" thickBot="1">
      <c r="B43" s="818" t="s">
        <v>1037</v>
      </c>
      <c r="C43" s="819"/>
      <c r="D43" s="819"/>
      <c r="E43" s="819"/>
      <c r="F43" s="819"/>
      <c r="G43" s="819"/>
      <c r="H43" s="819"/>
      <c r="I43" s="819"/>
      <c r="J43" s="819"/>
      <c r="K43" s="819"/>
      <c r="L43" s="819"/>
      <c r="M43" s="820"/>
      <c r="N43" s="105">
        <f>SUM(N36:N42)</f>
        <v>3307.9303485648147</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B48" s="49"/>
      <c r="C48" s="293"/>
      <c r="D48" s="293"/>
      <c r="E48" s="293"/>
      <c r="F48" s="293"/>
      <c r="G48" s="293"/>
      <c r="H48" s="293"/>
      <c r="I48" s="280"/>
      <c r="J48" s="236"/>
      <c r="K48" s="294"/>
      <c r="L48" s="279"/>
      <c r="M48" s="295"/>
      <c r="N48" s="284"/>
    </row>
    <row r="49" spans="1:14">
      <c r="B49" s="49"/>
      <c r="C49" s="293"/>
      <c r="D49" s="293"/>
      <c r="E49" s="293"/>
      <c r="F49" s="293"/>
      <c r="G49" s="293"/>
      <c r="H49" s="293"/>
      <c r="I49" s="280"/>
      <c r="J49" s="236"/>
      <c r="K49" s="294"/>
      <c r="L49" s="279"/>
      <c r="M49" s="295"/>
      <c r="N49" s="296"/>
    </row>
    <row r="50" spans="1:14">
      <c r="B50" s="49"/>
      <c r="C50" s="293"/>
      <c r="D50" s="293"/>
      <c r="E50" s="293"/>
      <c r="F50" s="293"/>
      <c r="G50" s="293"/>
      <c r="H50" s="293"/>
      <c r="I50" s="280"/>
      <c r="J50" s="236"/>
      <c r="K50" s="294"/>
      <c r="L50" s="279"/>
      <c r="M50" s="295"/>
      <c r="N50" s="296"/>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297">
        <f>SUM(N48:N53)</f>
        <v>0</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A59" t="s">
        <v>1496</v>
      </c>
      <c r="B59" s="52" t="str">
        <f>VLOOKUP(A59,TRANSPORTE!A6:D117,3,FALSE)</f>
        <v>Transporte de barrera de seguridad</v>
      </c>
      <c r="C59" s="329"/>
      <c r="D59" s="329"/>
      <c r="E59" s="329"/>
      <c r="F59" s="329"/>
      <c r="G59" s="329"/>
      <c r="H59" s="323" t="s">
        <v>339</v>
      </c>
      <c r="I59" s="291">
        <v>0.81049499999999997</v>
      </c>
      <c r="J59" s="298">
        <v>1</v>
      </c>
      <c r="K59" s="291">
        <f>I59*J59</f>
        <v>0.81049499999999997</v>
      </c>
      <c r="L59" s="822">
        <f>VLOOKUP(A59,TRANSPORTE!A6:D117,4,FALSE)</f>
        <v>1120</v>
      </c>
      <c r="M59" s="823"/>
      <c r="N59" s="299">
        <f>K59*L59</f>
        <v>907.75439999999992</v>
      </c>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f>N59+N60+N61+N62+N63</f>
        <v>907.75439999999992</v>
      </c>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6</v>
      </c>
      <c r="B70" s="55" t="str">
        <f>VLOOKUP(A70,'MANO DE OBRA'!A8:D68,3,FALSE)</f>
        <v xml:space="preserve">Obrero </v>
      </c>
      <c r="C70" s="53"/>
      <c r="D70" s="53"/>
      <c r="E70" s="53"/>
      <c r="F70" s="53"/>
      <c r="G70" s="53"/>
      <c r="H70" s="53"/>
      <c r="I70" s="304">
        <f>K70/J70*100</f>
        <v>24590.566666666666</v>
      </c>
      <c r="J70" s="305">
        <v>185</v>
      </c>
      <c r="K70" s="306">
        <f>VLOOKUP(A70,'MANO DE OBRA'!A8:D99,4,FALSE)</f>
        <v>45492.548333333332</v>
      </c>
      <c r="L70" s="56"/>
      <c r="M70" s="307">
        <v>360</v>
      </c>
      <c r="N70" s="308">
        <f>K70/M70</f>
        <v>126.36818981481481</v>
      </c>
      <c r="O70" s="112"/>
    </row>
    <row r="71" spans="1:15">
      <c r="B71" s="55"/>
      <c r="C71" s="53"/>
      <c r="D71" s="53"/>
      <c r="E71" s="53"/>
      <c r="F71" s="53"/>
      <c r="G71" s="53"/>
      <c r="H71" s="53"/>
      <c r="I71" s="304"/>
      <c r="J71" s="305"/>
      <c r="K71" s="306"/>
      <c r="L71" s="56"/>
      <c r="M71" s="311"/>
      <c r="N71" s="308"/>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18" t="s">
        <v>1037</v>
      </c>
      <c r="C76" s="819"/>
      <c r="D76" s="819"/>
      <c r="E76" s="819"/>
      <c r="F76" s="819"/>
      <c r="G76" s="819"/>
      <c r="H76" s="819"/>
      <c r="I76" s="825"/>
      <c r="J76" s="825"/>
      <c r="K76" s="825"/>
      <c r="L76" s="825"/>
      <c r="M76" s="826"/>
      <c r="N76" s="313">
        <f>SUM(N70:N75)</f>
        <v>126.36818981481481</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4342.0529383796302</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868.41058767592608</v>
      </c>
      <c r="M83" s="853"/>
      <c r="N83" s="57"/>
    </row>
    <row r="84" spans="1:14">
      <c r="B84" s="95" t="s">
        <v>1057</v>
      </c>
      <c r="C84" s="96"/>
      <c r="D84" s="96"/>
      <c r="E84" s="96"/>
      <c r="F84" s="96"/>
      <c r="G84" s="96"/>
      <c r="H84" s="96"/>
      <c r="I84" s="93"/>
      <c r="J84" s="94"/>
      <c r="K84" s="316">
        <v>0.05</v>
      </c>
      <c r="L84" s="852">
        <f>N78*K84</f>
        <v>217.10264691898152</v>
      </c>
      <c r="M84" s="853"/>
      <c r="N84" s="57"/>
    </row>
    <row r="85" spans="1:14" ht="15.75" thickBot="1">
      <c r="B85" s="97" t="s">
        <v>1058</v>
      </c>
      <c r="C85" s="98"/>
      <c r="D85" s="98"/>
      <c r="E85" s="98"/>
      <c r="F85" s="98"/>
      <c r="G85" s="98"/>
      <c r="H85" s="98"/>
      <c r="I85" s="99"/>
      <c r="J85" s="100"/>
      <c r="K85" s="317">
        <v>0.05</v>
      </c>
      <c r="L85" s="854">
        <f>N78*K85</f>
        <v>217.10264691898152</v>
      </c>
      <c r="M85" s="855"/>
      <c r="N85" s="57"/>
    </row>
    <row r="86" spans="1:14" ht="15.75" thickBot="1">
      <c r="B86" s="818" t="s">
        <v>1037</v>
      </c>
      <c r="C86" s="819"/>
      <c r="D86" s="819"/>
      <c r="E86" s="819"/>
      <c r="F86" s="819"/>
      <c r="G86" s="819"/>
      <c r="H86" s="819"/>
      <c r="I86" s="819"/>
      <c r="J86" s="819"/>
      <c r="K86" s="819"/>
      <c r="L86" s="819"/>
      <c r="M86" s="820"/>
      <c r="N86" s="58">
        <f>L83+L84+L85</f>
        <v>1302.615881513889</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5644.668819893519</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1.5"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C29:I29"/>
    <mergeCell ref="B107:N108"/>
    <mergeCell ref="B1:B6"/>
    <mergeCell ref="K5:K6"/>
    <mergeCell ref="L5:L6"/>
    <mergeCell ref="M5:M6"/>
    <mergeCell ref="N5:N6"/>
    <mergeCell ref="C6:J6"/>
    <mergeCell ref="C5:J5"/>
    <mergeCell ref="C1:J1"/>
    <mergeCell ref="K1:K2"/>
    <mergeCell ref="L1:N2"/>
    <mergeCell ref="C2:J2"/>
    <mergeCell ref="C3:J3"/>
    <mergeCell ref="K3:K4"/>
    <mergeCell ref="L3:N4"/>
    <mergeCell ref="C4:J4"/>
    <mergeCell ref="L84:M84"/>
    <mergeCell ref="L85:M85"/>
    <mergeCell ref="B86:M86"/>
    <mergeCell ref="B88:M88"/>
    <mergeCell ref="B105:N106"/>
    <mergeCell ref="B76:M76"/>
    <mergeCell ref="B78:M78"/>
    <mergeCell ref="B82:H82"/>
    <mergeCell ref="L82:M82"/>
    <mergeCell ref="B83:H83"/>
    <mergeCell ref="L83:M83"/>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J118:N119"/>
    <mergeCell ref="B35:H35"/>
    <mergeCell ref="I35:J35"/>
    <mergeCell ref="L35:M35"/>
    <mergeCell ref="L12:N12"/>
    <mergeCell ref="C30:I30"/>
    <mergeCell ref="L30:M30"/>
    <mergeCell ref="B43:M43"/>
    <mergeCell ref="B36:H36"/>
    <mergeCell ref="B37:H37"/>
    <mergeCell ref="B38:H38"/>
    <mergeCell ref="B39:H39"/>
    <mergeCell ref="I39:J39"/>
    <mergeCell ref="L39:M39"/>
    <mergeCell ref="B40:H40"/>
    <mergeCell ref="B41:D4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1985"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1985" r:id="rId4"/>
      </mc:Fallback>
    </mc:AlternateContent>
  </oleObjects>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31">
    <tabColor rgb="FFFFFFCC"/>
  </sheetPr>
  <dimension ref="A1:O119"/>
  <sheetViews>
    <sheetView zoomScale="78" zoomScaleNormal="78" workbookViewId="0"/>
  </sheetViews>
  <sheetFormatPr baseColWidth="10" defaultRowHeight="15"/>
  <cols>
    <col min="1" max="1" width="8.85546875"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1509</v>
      </c>
      <c r="C31" s="87" t="s">
        <v>1497</v>
      </c>
      <c r="D31" s="88"/>
      <c r="E31" s="88"/>
      <c r="F31" s="88"/>
      <c r="G31" s="88"/>
      <c r="H31" s="88"/>
      <c r="I31" s="88"/>
      <c r="J31" s="89"/>
      <c r="K31" s="320"/>
      <c r="L31" s="318" t="s">
        <v>1029</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4" t="s">
        <v>146</v>
      </c>
      <c r="B36" s="831" t="str">
        <f>VLOOKUP(A36,EQUIPOS!A6:D154,3,FALSE)</f>
        <v>Camabaja</v>
      </c>
      <c r="C36" s="832"/>
      <c r="D36" s="832"/>
      <c r="E36" s="832"/>
      <c r="F36" s="832"/>
      <c r="G36" s="832"/>
      <c r="H36" s="833"/>
      <c r="I36" s="279"/>
      <c r="J36" s="280"/>
      <c r="K36" s="281">
        <f>VLOOKUP(A36,EQUIPOS!A5:D154,4,FALSE)</f>
        <v>200000</v>
      </c>
      <c r="L36" s="282"/>
      <c r="M36" s="283">
        <v>0.625</v>
      </c>
      <c r="N36" s="284">
        <f>K36/M36</f>
        <v>320000</v>
      </c>
    </row>
    <row r="37" spans="1:14">
      <c r="A37" s="114" t="s">
        <v>241</v>
      </c>
      <c r="B37" s="831" t="str">
        <f>VLOOKUP(A37,EQUIPOS!A7:D154,3,FALSE)</f>
        <v>Grúa (capacidad 15 ton)</v>
      </c>
      <c r="C37" s="832"/>
      <c r="D37" s="832"/>
      <c r="E37" s="832"/>
      <c r="F37" s="832"/>
      <c r="G37" s="832"/>
      <c r="H37" s="833"/>
      <c r="I37" s="279"/>
      <c r="J37" s="280"/>
      <c r="K37" s="281">
        <f>VLOOKUP(A37,EQUIPOS!A6:D154,4,FALSE)</f>
        <v>143609.39103257778</v>
      </c>
      <c r="L37" s="282"/>
      <c r="M37" s="283">
        <v>0.625</v>
      </c>
      <c r="N37" s="284">
        <f>K37/M37</f>
        <v>229775.02565212446</v>
      </c>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6"/>
      <c r="L39" s="835"/>
      <c r="M39" s="836"/>
      <c r="N39" s="285"/>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289"/>
      <c r="N41" s="356"/>
    </row>
    <row r="42" spans="1:14" ht="15.75" thickBot="1">
      <c r="B42" s="831" t="s">
        <v>1036</v>
      </c>
      <c r="C42" s="832"/>
      <c r="D42" s="832"/>
      <c r="E42" s="832"/>
      <c r="F42" s="832"/>
      <c r="G42" s="832"/>
      <c r="H42" s="833"/>
      <c r="I42" s="840"/>
      <c r="J42" s="841"/>
      <c r="K42" s="47"/>
      <c r="L42" s="842">
        <v>0.05</v>
      </c>
      <c r="M42" s="843"/>
      <c r="N42" s="111">
        <f>N76*L42</f>
        <v>2274.6274166666667</v>
      </c>
    </row>
    <row r="43" spans="1:14" ht="15.75" thickBot="1">
      <c r="B43" s="818" t="s">
        <v>1037</v>
      </c>
      <c r="C43" s="819"/>
      <c r="D43" s="819"/>
      <c r="E43" s="819"/>
      <c r="F43" s="819"/>
      <c r="G43" s="819"/>
      <c r="H43" s="819"/>
      <c r="I43" s="819"/>
      <c r="J43" s="819"/>
      <c r="K43" s="819"/>
      <c r="L43" s="819"/>
      <c r="M43" s="820"/>
      <c r="N43" s="406">
        <f>SUM(N36:N42)</f>
        <v>552049.65306879114</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431</v>
      </c>
      <c r="B48" s="49" t="str">
        <f>VLOOKUP(A48,MATERIALES!A4:D373,3,FALSE)</f>
        <v xml:space="preserve">Costal de fibra o fique
</v>
      </c>
      <c r="C48" s="293"/>
      <c r="D48" s="293"/>
      <c r="E48" s="293"/>
      <c r="F48" s="293"/>
      <c r="G48" s="293"/>
      <c r="H48" s="293"/>
      <c r="I48" s="280"/>
      <c r="J48" s="236" t="str">
        <f>VLOOKUP(A48,MATERIALES!A4:D373,2,FALSE)</f>
        <v>u</v>
      </c>
      <c r="K48" s="294">
        <v>10</v>
      </c>
      <c r="L48" s="279"/>
      <c r="M48" s="295">
        <f>VLOOKUP(A48,MATERIALES!A5:D373,4,FALSE)</f>
        <v>500</v>
      </c>
      <c r="N48" s="284">
        <f>K48*M48</f>
        <v>5000</v>
      </c>
    </row>
    <row r="49" spans="1:14">
      <c r="A49" t="s">
        <v>414</v>
      </c>
      <c r="B49" s="49" t="str">
        <f>VLOOKUP(A49,MATERIALES!A5:D373,3,FALSE)</f>
        <v xml:space="preserve">Cicatrizante (para remoción de especies vegetales)
</v>
      </c>
      <c r="C49" s="293"/>
      <c r="D49" s="293"/>
      <c r="E49" s="293"/>
      <c r="F49" s="293"/>
      <c r="G49" s="293"/>
      <c r="H49" s="293"/>
      <c r="I49" s="280"/>
      <c r="J49" s="236" t="str">
        <f>VLOOKUP(A49,MATERIALES!A5:D373,2,FALSE)</f>
        <v>kg</v>
      </c>
      <c r="K49" s="294">
        <v>1</v>
      </c>
      <c r="L49" s="279"/>
      <c r="M49" s="295">
        <f>VLOOKUP(A49,MATERIALES!A6:D373,4,FALSE)</f>
        <v>8636.5251925601005</v>
      </c>
      <c r="N49" s="284">
        <f>K49*M49</f>
        <v>8636.5251925601005</v>
      </c>
    </row>
    <row r="50" spans="1:14">
      <c r="A50" s="114" t="s">
        <v>610</v>
      </c>
      <c r="B50" s="49" t="str">
        <f>VLOOKUP(A50,MATERIALES!A6:D373,3,FALSE)</f>
        <v xml:space="preserve">Nutrientes (para remoción de especies vegetales) (dap, triple 15 o similar) (ítem 201.9)
</v>
      </c>
      <c r="C50" s="293"/>
      <c r="D50" s="293"/>
      <c r="E50" s="293"/>
      <c r="F50" s="293"/>
      <c r="G50" s="293"/>
      <c r="H50" s="293"/>
      <c r="I50" s="280"/>
      <c r="J50" s="236" t="str">
        <f>VLOOKUP(A50,MATERIALES!A6:D373,2,FALSE)</f>
        <v>kg</v>
      </c>
      <c r="K50" s="294">
        <v>1</v>
      </c>
      <c r="L50" s="279"/>
      <c r="M50" s="295">
        <f>VLOOKUP(A50,MATERIALES!A6:D373,4,FALSE)</f>
        <v>1700</v>
      </c>
      <c r="N50" s="284">
        <f>K50*M50</f>
        <v>1700</v>
      </c>
    </row>
    <row r="51" spans="1:14">
      <c r="A51" t="s">
        <v>743</v>
      </c>
      <c r="B51" s="49" t="str">
        <f>VLOOKUP(A51,MATERIALES!A6:D373,3,FALSE)</f>
        <v xml:space="preserve">Tierra abonada </v>
      </c>
      <c r="C51" s="293"/>
      <c r="D51" s="293"/>
      <c r="E51" s="293"/>
      <c r="F51" s="293"/>
      <c r="G51" s="293"/>
      <c r="H51" s="293"/>
      <c r="I51" s="280"/>
      <c r="J51" s="236" t="str">
        <f>VLOOKUP(A51,MATERIALES!A6:D373,2,FALSE)</f>
        <v>m3</v>
      </c>
      <c r="K51" s="294">
        <v>2</v>
      </c>
      <c r="L51" s="279"/>
      <c r="M51" s="295">
        <f>VLOOKUP(A51,MATERIALES!A6:D373,4,FALSE)</f>
        <v>28410.922832478362</v>
      </c>
      <c r="N51" s="284">
        <f>K51*M51</f>
        <v>56821.845664956723</v>
      </c>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72158.370857516828</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B59" s="52"/>
      <c r="C59" s="329"/>
      <c r="D59" s="329"/>
      <c r="E59" s="329"/>
      <c r="F59" s="329"/>
      <c r="G59" s="329"/>
      <c r="H59" s="323"/>
      <c r="I59" s="291"/>
      <c r="J59" s="298"/>
      <c r="K59" s="291"/>
      <c r="L59" s="822"/>
      <c r="M59" s="823"/>
      <c r="N59" s="299"/>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13</v>
      </c>
      <c r="B70" s="55" t="str">
        <f>VLOOKUP(A70,'MANO DE OBRA'!A8:D68,3,FALSE)</f>
        <v>Obrero (5)</v>
      </c>
      <c r="C70" s="53"/>
      <c r="D70" s="53"/>
      <c r="E70" s="53"/>
      <c r="F70" s="53"/>
      <c r="G70" s="53"/>
      <c r="H70" s="53"/>
      <c r="I70" s="304">
        <f>K70/J70*100</f>
        <v>122952.83333333334</v>
      </c>
      <c r="J70" s="305">
        <v>185</v>
      </c>
      <c r="K70" s="306">
        <f>VLOOKUP(A70,'MANO DE OBRA'!A8:D99,4,FALSE)</f>
        <v>227462.74166666667</v>
      </c>
      <c r="L70" s="56"/>
      <c r="M70" s="307">
        <v>5</v>
      </c>
      <c r="N70" s="407">
        <f>K70/M70</f>
        <v>45492.548333333332</v>
      </c>
      <c r="O70" s="112"/>
    </row>
    <row r="71" spans="1:15">
      <c r="B71" s="55"/>
      <c r="C71" s="53"/>
      <c r="D71" s="53"/>
      <c r="E71" s="53"/>
      <c r="F71" s="53"/>
      <c r="G71" s="53"/>
      <c r="H71" s="53"/>
      <c r="I71" s="304"/>
      <c r="J71" s="305"/>
      <c r="K71" s="306"/>
      <c r="L71" s="56"/>
      <c r="M71" s="311"/>
      <c r="N71" s="308"/>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133"/>
    </row>
    <row r="76" spans="1:15" ht="15.75" thickBot="1">
      <c r="B76" s="818" t="s">
        <v>1037</v>
      </c>
      <c r="C76" s="819"/>
      <c r="D76" s="819"/>
      <c r="E76" s="819"/>
      <c r="F76" s="819"/>
      <c r="G76" s="819"/>
      <c r="H76" s="819"/>
      <c r="I76" s="825"/>
      <c r="J76" s="825"/>
      <c r="K76" s="825"/>
      <c r="L76" s="825"/>
      <c r="M76" s="826"/>
      <c r="N76" s="472">
        <f>SUM(N70:N75)</f>
        <v>45492.548333333332</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669700.57225964125</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133940.11445192827</v>
      </c>
      <c r="M83" s="853"/>
      <c r="N83" s="57"/>
    </row>
    <row r="84" spans="1:14">
      <c r="B84" s="95" t="s">
        <v>1057</v>
      </c>
      <c r="C84" s="96"/>
      <c r="D84" s="96"/>
      <c r="E84" s="96"/>
      <c r="F84" s="96"/>
      <c r="G84" s="96"/>
      <c r="H84" s="96"/>
      <c r="I84" s="93"/>
      <c r="J84" s="94"/>
      <c r="K84" s="316">
        <v>0.05</v>
      </c>
      <c r="L84" s="852">
        <f>N78*K84</f>
        <v>33485.028612982067</v>
      </c>
      <c r="M84" s="853"/>
      <c r="N84" s="57"/>
    </row>
    <row r="85" spans="1:14" ht="15.75" thickBot="1">
      <c r="B85" s="97" t="s">
        <v>1058</v>
      </c>
      <c r="C85" s="98"/>
      <c r="D85" s="98"/>
      <c r="E85" s="98"/>
      <c r="F85" s="98"/>
      <c r="G85" s="98"/>
      <c r="H85" s="98"/>
      <c r="I85" s="99"/>
      <c r="J85" s="100"/>
      <c r="K85" s="317">
        <v>0.05</v>
      </c>
      <c r="L85" s="854">
        <f>N78*K85</f>
        <v>33485.028612982067</v>
      </c>
      <c r="M85" s="855"/>
      <c r="N85" s="57"/>
    </row>
    <row r="86" spans="1:14" ht="15.75" thickBot="1">
      <c r="B86" s="818" t="s">
        <v>1037</v>
      </c>
      <c r="C86" s="819"/>
      <c r="D86" s="819"/>
      <c r="E86" s="819"/>
      <c r="F86" s="819"/>
      <c r="G86" s="819"/>
      <c r="H86" s="819"/>
      <c r="I86" s="819"/>
      <c r="J86" s="819"/>
      <c r="K86" s="819"/>
      <c r="L86" s="819"/>
      <c r="M86" s="820"/>
      <c r="N86" s="58">
        <f>L83+L84+L85</f>
        <v>200910.17167789242</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870610.7439375337</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2.25"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C29:I29"/>
    <mergeCell ref="B107:N108"/>
    <mergeCell ref="B1:B6"/>
    <mergeCell ref="K5:K6"/>
    <mergeCell ref="L5:L6"/>
    <mergeCell ref="M5:M6"/>
    <mergeCell ref="N5:N6"/>
    <mergeCell ref="C6:J6"/>
    <mergeCell ref="C5:J5"/>
    <mergeCell ref="C1:J1"/>
    <mergeCell ref="K1:K2"/>
    <mergeCell ref="L1:N2"/>
    <mergeCell ref="C2:J2"/>
    <mergeCell ref="C3:J3"/>
    <mergeCell ref="K3:K4"/>
    <mergeCell ref="L3:N4"/>
    <mergeCell ref="C4:J4"/>
    <mergeCell ref="L84:M84"/>
    <mergeCell ref="L85:M85"/>
    <mergeCell ref="B86:M86"/>
    <mergeCell ref="B88:M88"/>
    <mergeCell ref="B105:N106"/>
    <mergeCell ref="B76:M76"/>
    <mergeCell ref="B78:M78"/>
    <mergeCell ref="B82:H82"/>
    <mergeCell ref="L82:M82"/>
    <mergeCell ref="B83:H83"/>
    <mergeCell ref="L83:M83"/>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J118:N119"/>
    <mergeCell ref="B35:H35"/>
    <mergeCell ref="I35:J35"/>
    <mergeCell ref="L35:M35"/>
    <mergeCell ref="L12:N12"/>
    <mergeCell ref="C30:I30"/>
    <mergeCell ref="L30:M30"/>
    <mergeCell ref="B43:M43"/>
    <mergeCell ref="B36:H36"/>
    <mergeCell ref="B37:H37"/>
    <mergeCell ref="B38:H38"/>
    <mergeCell ref="B39:H39"/>
    <mergeCell ref="I39:J39"/>
    <mergeCell ref="L39:M39"/>
    <mergeCell ref="B40:H40"/>
    <mergeCell ref="B41:D4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3009"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3009" r:id="rId4"/>
      </mc:Fallback>
    </mc:AlternateContent>
  </oleObjects>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32">
    <tabColor rgb="FFFFFFCC"/>
  </sheetPr>
  <dimension ref="A1:O119"/>
  <sheetViews>
    <sheetView zoomScale="78" zoomScaleNormal="78" workbookViewId="0"/>
  </sheetViews>
  <sheetFormatPr baseColWidth="10" defaultRowHeight="15"/>
  <cols>
    <col min="1" max="1" width="8.85546875"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1510</v>
      </c>
      <c r="C31" s="87" t="s">
        <v>1501</v>
      </c>
      <c r="D31" s="88"/>
      <c r="E31" s="88"/>
      <c r="F31" s="88"/>
      <c r="G31" s="88"/>
      <c r="H31" s="88"/>
      <c r="I31" s="88"/>
      <c r="J31" s="89"/>
      <c r="K31" s="320"/>
      <c r="L31" s="318" t="s">
        <v>1029</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4" t="s">
        <v>146</v>
      </c>
      <c r="B36" s="831" t="str">
        <f>VLOOKUP(A36,EQUIPOS!A6:D154,3,FALSE)</f>
        <v>Camabaja</v>
      </c>
      <c r="C36" s="832"/>
      <c r="D36" s="832"/>
      <c r="E36" s="832"/>
      <c r="F36" s="832"/>
      <c r="G36" s="832"/>
      <c r="H36" s="833"/>
      <c r="I36" s="279"/>
      <c r="J36" s="280"/>
      <c r="K36" s="281">
        <f>VLOOKUP(A36,EQUIPOS!A6:D163,4,FALSE)</f>
        <v>200000</v>
      </c>
      <c r="L36" s="282"/>
      <c r="M36" s="283">
        <v>0.5</v>
      </c>
      <c r="N36" s="284">
        <f>K36/M36</f>
        <v>400000</v>
      </c>
    </row>
    <row r="37" spans="1:14">
      <c r="A37" s="114" t="s">
        <v>241</v>
      </c>
      <c r="B37" s="831" t="str">
        <f>VLOOKUP(A37,EQUIPOS!A7:D154,3,FALSE)</f>
        <v>Grúa (capacidad 15 ton)</v>
      </c>
      <c r="C37" s="832"/>
      <c r="D37" s="832"/>
      <c r="E37" s="832"/>
      <c r="F37" s="832"/>
      <c r="G37" s="832"/>
      <c r="H37" s="833"/>
      <c r="I37" s="279"/>
      <c r="J37" s="280"/>
      <c r="K37" s="281">
        <f>VLOOKUP(A37,EQUIPOS!A7:D164,4,FALSE)</f>
        <v>143609.39103257778</v>
      </c>
      <c r="L37" s="282"/>
      <c r="M37" s="283">
        <v>0.5</v>
      </c>
      <c r="N37" s="284">
        <f>K37/M37</f>
        <v>287218.78206515557</v>
      </c>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6"/>
      <c r="L39" s="835"/>
      <c r="M39" s="836"/>
      <c r="N39" s="285"/>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289"/>
      <c r="N41" s="356"/>
    </row>
    <row r="42" spans="1:14" ht="15.75" thickBot="1">
      <c r="B42" s="831" t="s">
        <v>1036</v>
      </c>
      <c r="C42" s="832"/>
      <c r="D42" s="832"/>
      <c r="E42" s="832"/>
      <c r="F42" s="832"/>
      <c r="G42" s="832"/>
      <c r="H42" s="833"/>
      <c r="I42" s="840"/>
      <c r="J42" s="841"/>
      <c r="K42" s="47"/>
      <c r="L42" s="842">
        <v>0.05</v>
      </c>
      <c r="M42" s="843"/>
      <c r="N42" s="111">
        <f>N76*L42</f>
        <v>2843.2842708333337</v>
      </c>
    </row>
    <row r="43" spans="1:14" ht="15.75" thickBot="1">
      <c r="B43" s="818" t="s">
        <v>1037</v>
      </c>
      <c r="C43" s="819"/>
      <c r="D43" s="819"/>
      <c r="E43" s="819"/>
      <c r="F43" s="819"/>
      <c r="G43" s="819"/>
      <c r="H43" s="819"/>
      <c r="I43" s="819"/>
      <c r="J43" s="819"/>
      <c r="K43" s="819"/>
      <c r="L43" s="819"/>
      <c r="M43" s="820"/>
      <c r="N43" s="406">
        <f>SUM(N36:N42)</f>
        <v>690062.06633598893</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431</v>
      </c>
      <c r="B48" s="49" t="str">
        <f>VLOOKUP(A48,MATERIALES!A4:D373,3,FALSE)</f>
        <v xml:space="preserve">Costal de fibra o fique
</v>
      </c>
      <c r="C48" s="293"/>
      <c r="D48" s="293"/>
      <c r="E48" s="293"/>
      <c r="F48" s="293"/>
      <c r="G48" s="293"/>
      <c r="H48" s="293"/>
      <c r="I48" s="280"/>
      <c r="J48" s="236" t="str">
        <f>VLOOKUP(A48,MATERIALES!A4:D373,2,FALSE)</f>
        <v>u</v>
      </c>
      <c r="K48" s="294">
        <v>10</v>
      </c>
      <c r="L48" s="279"/>
      <c r="M48" s="295">
        <f>VLOOKUP(A48,MATERIALES!A5:D373,4,FALSE)</f>
        <v>500</v>
      </c>
      <c r="N48" s="284">
        <f>K48*M48</f>
        <v>5000</v>
      </c>
    </row>
    <row r="49" spans="1:14">
      <c r="A49" t="s">
        <v>414</v>
      </c>
      <c r="B49" s="49" t="str">
        <f>VLOOKUP(A49,MATERIALES!A5:D373,3,FALSE)</f>
        <v xml:space="preserve">Cicatrizante (para remoción de especies vegetales)
</v>
      </c>
      <c r="C49" s="293"/>
      <c r="D49" s="293"/>
      <c r="E49" s="293"/>
      <c r="F49" s="293"/>
      <c r="G49" s="293"/>
      <c r="H49" s="293"/>
      <c r="I49" s="280"/>
      <c r="J49" s="236" t="str">
        <f>VLOOKUP(A49,MATERIALES!A5:D373,2,FALSE)</f>
        <v>kg</v>
      </c>
      <c r="K49" s="294">
        <v>1</v>
      </c>
      <c r="L49" s="279"/>
      <c r="M49" s="295">
        <f>VLOOKUP(A49,MATERIALES!A6:D373,4,FALSE)</f>
        <v>8636.5251925601005</v>
      </c>
      <c r="N49" s="284">
        <f>K49*M49</f>
        <v>8636.5251925601005</v>
      </c>
    </row>
    <row r="50" spans="1:14">
      <c r="A50" s="114" t="s">
        <v>610</v>
      </c>
      <c r="B50" s="49" t="str">
        <f>VLOOKUP(A50,MATERIALES!A6:D373,3,FALSE)</f>
        <v xml:space="preserve">Nutrientes (para remoción de especies vegetales) (dap, triple 15 o similar) (ítem 201.9)
</v>
      </c>
      <c r="C50" s="293"/>
      <c r="D50" s="293"/>
      <c r="E50" s="293"/>
      <c r="F50" s="293"/>
      <c r="G50" s="293"/>
      <c r="H50" s="293"/>
      <c r="I50" s="280"/>
      <c r="J50" s="236" t="str">
        <f>VLOOKUP(A50,MATERIALES!A6:D373,2,FALSE)</f>
        <v>kg</v>
      </c>
      <c r="K50" s="294">
        <v>1</v>
      </c>
      <c r="L50" s="279"/>
      <c r="M50" s="295">
        <f>VLOOKUP(A50,MATERIALES!A6:D373,4,FALSE)</f>
        <v>1700</v>
      </c>
      <c r="N50" s="284">
        <f>K50*M50</f>
        <v>1700</v>
      </c>
    </row>
    <row r="51" spans="1:14">
      <c r="A51" t="s">
        <v>743</v>
      </c>
      <c r="B51" s="49" t="str">
        <f>VLOOKUP(A51,MATERIALES!A6:D373,3,FALSE)</f>
        <v xml:space="preserve">Tierra abonada </v>
      </c>
      <c r="C51" s="293"/>
      <c r="D51" s="293"/>
      <c r="E51" s="293"/>
      <c r="F51" s="293"/>
      <c r="G51" s="293"/>
      <c r="H51" s="293"/>
      <c r="I51" s="280"/>
      <c r="J51" s="236" t="str">
        <f>VLOOKUP(A51,MATERIALES!A6:D373,2,FALSE)</f>
        <v>m3</v>
      </c>
      <c r="K51" s="294">
        <v>2</v>
      </c>
      <c r="L51" s="279"/>
      <c r="M51" s="295">
        <f>VLOOKUP(A51,MATERIALES!A6:D373,4,FALSE)</f>
        <v>28410.922832478362</v>
      </c>
      <c r="N51" s="284">
        <f>K51*M51</f>
        <v>56821.845664956723</v>
      </c>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72158.370857516828</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B59" s="52"/>
      <c r="C59" s="329"/>
      <c r="D59" s="329"/>
      <c r="E59" s="329"/>
      <c r="F59" s="329"/>
      <c r="G59" s="329"/>
      <c r="H59" s="323"/>
      <c r="I59" s="291"/>
      <c r="J59" s="298"/>
      <c r="K59" s="291"/>
      <c r="L59" s="822"/>
      <c r="M59" s="823"/>
      <c r="N59" s="299"/>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13</v>
      </c>
      <c r="B70" s="55" t="str">
        <f>VLOOKUP(A70,'MANO DE OBRA'!A8:D68,3,FALSE)</f>
        <v>Obrero (5)</v>
      </c>
      <c r="C70" s="53"/>
      <c r="D70" s="53"/>
      <c r="E70" s="53"/>
      <c r="F70" s="53"/>
      <c r="G70" s="53"/>
      <c r="H70" s="53"/>
      <c r="I70" s="304">
        <f>K70/J70*100</f>
        <v>122952.83333333334</v>
      </c>
      <c r="J70" s="305">
        <v>185</v>
      </c>
      <c r="K70" s="306">
        <f>VLOOKUP(A70,'MANO DE OBRA'!A8:D99,4,FALSE)</f>
        <v>227462.74166666667</v>
      </c>
      <c r="L70" s="56"/>
      <c r="M70" s="307">
        <v>4</v>
      </c>
      <c r="N70" s="407">
        <f>K70/M70</f>
        <v>56865.685416666667</v>
      </c>
      <c r="O70" s="112"/>
    </row>
    <row r="71" spans="1:15">
      <c r="B71" s="55"/>
      <c r="C71" s="53"/>
      <c r="D71" s="53"/>
      <c r="E71" s="53"/>
      <c r="F71" s="53"/>
      <c r="G71" s="53"/>
      <c r="H71" s="53"/>
      <c r="I71" s="304"/>
      <c r="J71" s="305"/>
      <c r="K71" s="306"/>
      <c r="L71" s="56"/>
      <c r="M71" s="311"/>
      <c r="N71" s="308"/>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18" t="s">
        <v>1037</v>
      </c>
      <c r="C76" s="819"/>
      <c r="D76" s="819"/>
      <c r="E76" s="819"/>
      <c r="F76" s="819"/>
      <c r="G76" s="819"/>
      <c r="H76" s="819"/>
      <c r="I76" s="825"/>
      <c r="J76" s="825"/>
      <c r="K76" s="825"/>
      <c r="L76" s="825"/>
      <c r="M76" s="826"/>
      <c r="N76" s="313">
        <f>SUM(N70:N75)</f>
        <v>56865.685416666667</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819086.12261017237</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163817.22452203449</v>
      </c>
      <c r="M83" s="853"/>
      <c r="N83" s="57"/>
    </row>
    <row r="84" spans="1:14">
      <c r="B84" s="95" t="s">
        <v>1057</v>
      </c>
      <c r="C84" s="96"/>
      <c r="D84" s="96"/>
      <c r="E84" s="96"/>
      <c r="F84" s="96"/>
      <c r="G84" s="96"/>
      <c r="H84" s="96"/>
      <c r="I84" s="93"/>
      <c r="J84" s="94"/>
      <c r="K84" s="316">
        <v>0.05</v>
      </c>
      <c r="L84" s="852">
        <f>N78*K84</f>
        <v>40954.306130508623</v>
      </c>
      <c r="M84" s="853"/>
      <c r="N84" s="57"/>
    </row>
    <row r="85" spans="1:14" ht="15.75" thickBot="1">
      <c r="B85" s="97" t="s">
        <v>1058</v>
      </c>
      <c r="C85" s="98"/>
      <c r="D85" s="98"/>
      <c r="E85" s="98"/>
      <c r="F85" s="98"/>
      <c r="G85" s="98"/>
      <c r="H85" s="98"/>
      <c r="I85" s="99"/>
      <c r="J85" s="100"/>
      <c r="K85" s="317">
        <v>0.05</v>
      </c>
      <c r="L85" s="854">
        <f>N78*K85</f>
        <v>40954.306130508623</v>
      </c>
      <c r="M85" s="855"/>
      <c r="N85" s="57"/>
    </row>
    <row r="86" spans="1:14" ht="15.75" thickBot="1">
      <c r="B86" s="818" t="s">
        <v>1037</v>
      </c>
      <c r="C86" s="819"/>
      <c r="D86" s="819"/>
      <c r="E86" s="819"/>
      <c r="F86" s="819"/>
      <c r="G86" s="819"/>
      <c r="H86" s="819"/>
      <c r="I86" s="819"/>
      <c r="J86" s="819"/>
      <c r="K86" s="819"/>
      <c r="L86" s="819"/>
      <c r="M86" s="820"/>
      <c r="N86" s="58">
        <f>L83+L84+L85</f>
        <v>245725.83678305175</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1064811.9593932242</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C29:I29"/>
    <mergeCell ref="B107:N108"/>
    <mergeCell ref="B1:B6"/>
    <mergeCell ref="K5:K6"/>
    <mergeCell ref="L5:L6"/>
    <mergeCell ref="M5:M6"/>
    <mergeCell ref="N5:N6"/>
    <mergeCell ref="C6:J6"/>
    <mergeCell ref="C5:J5"/>
    <mergeCell ref="C1:J1"/>
    <mergeCell ref="K1:K2"/>
    <mergeCell ref="L1:N2"/>
    <mergeCell ref="C2:J2"/>
    <mergeCell ref="C3:J3"/>
    <mergeCell ref="K3:K4"/>
    <mergeCell ref="L3:N4"/>
    <mergeCell ref="C4:J4"/>
    <mergeCell ref="L84:M84"/>
    <mergeCell ref="L85:M85"/>
    <mergeCell ref="B86:M86"/>
    <mergeCell ref="B88:M88"/>
    <mergeCell ref="B105:N106"/>
    <mergeCell ref="B76:M76"/>
    <mergeCell ref="B78:M78"/>
    <mergeCell ref="B82:H82"/>
    <mergeCell ref="L82:M82"/>
    <mergeCell ref="B83:H83"/>
    <mergeCell ref="L83:M83"/>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J118:N119"/>
    <mergeCell ref="B35:H35"/>
    <mergeCell ref="I35:J35"/>
    <mergeCell ref="L35:M35"/>
    <mergeCell ref="L12:N12"/>
    <mergeCell ref="C30:I30"/>
    <mergeCell ref="L30:M30"/>
    <mergeCell ref="B43:M43"/>
    <mergeCell ref="B36:H36"/>
    <mergeCell ref="B37:H37"/>
    <mergeCell ref="B38:H38"/>
    <mergeCell ref="B39:H39"/>
    <mergeCell ref="I39:J39"/>
    <mergeCell ref="L39:M39"/>
    <mergeCell ref="B40:H40"/>
    <mergeCell ref="B41:D4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5057"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5057" r:id="rId4"/>
      </mc:Fallback>
    </mc:AlternateContent>
  </oleObjects>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33">
    <tabColor rgb="FFFFFFCC"/>
  </sheetPr>
  <dimension ref="A1:O119"/>
  <sheetViews>
    <sheetView zoomScale="78" zoomScaleNormal="78" workbookViewId="0"/>
  </sheetViews>
  <sheetFormatPr baseColWidth="10" defaultRowHeight="15"/>
  <cols>
    <col min="1" max="1" width="8.85546875"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1511</v>
      </c>
      <c r="C31" s="87" t="s">
        <v>1502</v>
      </c>
      <c r="D31" s="88"/>
      <c r="E31" s="88"/>
      <c r="F31" s="88"/>
      <c r="G31" s="88"/>
      <c r="H31" s="88"/>
      <c r="I31" s="88"/>
      <c r="J31" s="89"/>
      <c r="K31" s="320"/>
      <c r="L31" s="318" t="s">
        <v>1029</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4" t="s">
        <v>146</v>
      </c>
      <c r="B36" s="831" t="str">
        <f>VLOOKUP(A36,EQUIPOS!A6:D154,3,FALSE)</f>
        <v>Camabaja</v>
      </c>
      <c r="C36" s="832"/>
      <c r="D36" s="832"/>
      <c r="E36" s="832"/>
      <c r="F36" s="832"/>
      <c r="G36" s="832"/>
      <c r="H36" s="833"/>
      <c r="I36" s="279"/>
      <c r="J36" s="280"/>
      <c r="K36" s="281">
        <f>VLOOKUP(A36,EQUIPOS!A6:D163,4,FALSE)</f>
        <v>200000</v>
      </c>
      <c r="L36" s="282"/>
      <c r="M36" s="283">
        <v>0.4375</v>
      </c>
      <c r="N36" s="284">
        <f>K36/M36</f>
        <v>457142.85714285716</v>
      </c>
    </row>
    <row r="37" spans="1:14">
      <c r="A37" s="114" t="s">
        <v>241</v>
      </c>
      <c r="B37" s="831" t="str">
        <f>VLOOKUP(A37,EQUIPOS!A7:D154,3,FALSE)</f>
        <v>Grúa (capacidad 15 ton)</v>
      </c>
      <c r="C37" s="832"/>
      <c r="D37" s="832"/>
      <c r="E37" s="832"/>
      <c r="F37" s="832"/>
      <c r="G37" s="832"/>
      <c r="H37" s="833"/>
      <c r="I37" s="279"/>
      <c r="J37" s="280"/>
      <c r="K37" s="281">
        <f>VLOOKUP(A37,EQUIPOS!A7:D164,4,FALSE)</f>
        <v>143609.39103257778</v>
      </c>
      <c r="L37" s="282"/>
      <c r="M37" s="283">
        <v>0.4375</v>
      </c>
      <c r="N37" s="284">
        <f>K37/M37</f>
        <v>328250.03664589208</v>
      </c>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6"/>
      <c r="L39" s="835"/>
      <c r="M39" s="836"/>
      <c r="N39" s="285"/>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289"/>
      <c r="N41" s="356"/>
    </row>
    <row r="42" spans="1:14" ht="15.75" thickBot="1">
      <c r="B42" s="831" t="s">
        <v>1036</v>
      </c>
      <c r="C42" s="832"/>
      <c r="D42" s="832"/>
      <c r="E42" s="832"/>
      <c r="F42" s="832"/>
      <c r="G42" s="832"/>
      <c r="H42" s="833"/>
      <c r="I42" s="840"/>
      <c r="J42" s="841"/>
      <c r="K42" s="47"/>
      <c r="L42" s="842">
        <v>0.05</v>
      </c>
      <c r="M42" s="843"/>
      <c r="N42" s="111">
        <f>N76*L42</f>
        <v>3249.467738095238</v>
      </c>
    </row>
    <row r="43" spans="1:14" ht="15.75" thickBot="1">
      <c r="B43" s="818" t="s">
        <v>1037</v>
      </c>
      <c r="C43" s="819"/>
      <c r="D43" s="819"/>
      <c r="E43" s="819"/>
      <c r="F43" s="819"/>
      <c r="G43" s="819"/>
      <c r="H43" s="819"/>
      <c r="I43" s="819"/>
      <c r="J43" s="819"/>
      <c r="K43" s="819"/>
      <c r="L43" s="819"/>
      <c r="M43" s="820"/>
      <c r="N43" s="406">
        <f>SUM(N36:N42)</f>
        <v>788642.36152684444</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431</v>
      </c>
      <c r="B48" s="49" t="str">
        <f>VLOOKUP(A48,MATERIALES!A4:D373,3,FALSE)</f>
        <v xml:space="preserve">Costal de fibra o fique
</v>
      </c>
      <c r="C48" s="293"/>
      <c r="D48" s="293"/>
      <c r="E48" s="293"/>
      <c r="F48" s="293"/>
      <c r="G48" s="293"/>
      <c r="H48" s="293"/>
      <c r="I48" s="280"/>
      <c r="J48" s="236" t="str">
        <f>VLOOKUP(A48,MATERIALES!A4:D373,2,FALSE)</f>
        <v>u</v>
      </c>
      <c r="K48" s="294">
        <v>10</v>
      </c>
      <c r="L48" s="279"/>
      <c r="M48" s="295">
        <f>VLOOKUP(A48,MATERIALES!A5:D373,4,FALSE)</f>
        <v>500</v>
      </c>
      <c r="N48" s="284">
        <f>K48*M48</f>
        <v>5000</v>
      </c>
    </row>
    <row r="49" spans="1:14">
      <c r="A49" t="s">
        <v>414</v>
      </c>
      <c r="B49" s="49" t="str">
        <f>VLOOKUP(A49,MATERIALES!A5:D373,3,FALSE)</f>
        <v xml:space="preserve">Cicatrizante (para remoción de especies vegetales)
</v>
      </c>
      <c r="C49" s="293"/>
      <c r="D49" s="293"/>
      <c r="E49" s="293"/>
      <c r="F49" s="293"/>
      <c r="G49" s="293"/>
      <c r="H49" s="293"/>
      <c r="I49" s="280"/>
      <c r="J49" s="236" t="str">
        <f>VLOOKUP(A49,MATERIALES!A5:D373,2,FALSE)</f>
        <v>kg</v>
      </c>
      <c r="K49" s="294">
        <v>1</v>
      </c>
      <c r="L49" s="279"/>
      <c r="M49" s="295">
        <f>VLOOKUP(A49,MATERIALES!A6:D373,4,FALSE)</f>
        <v>8636.5251925601005</v>
      </c>
      <c r="N49" s="284">
        <f>K49*M49</f>
        <v>8636.5251925601005</v>
      </c>
    </row>
    <row r="50" spans="1:14">
      <c r="A50" s="114" t="s">
        <v>610</v>
      </c>
      <c r="B50" s="49" t="str">
        <f>VLOOKUP(A50,MATERIALES!A6:D373,3,FALSE)</f>
        <v xml:space="preserve">Nutrientes (para remoción de especies vegetales) (dap, triple 15 o similar) (ítem 201.9)
</v>
      </c>
      <c r="C50" s="293"/>
      <c r="D50" s="293"/>
      <c r="E50" s="293"/>
      <c r="F50" s="293"/>
      <c r="G50" s="293"/>
      <c r="H50" s="293"/>
      <c r="I50" s="280"/>
      <c r="J50" s="236" t="str">
        <f>VLOOKUP(A50,MATERIALES!A6:D373,2,FALSE)</f>
        <v>kg</v>
      </c>
      <c r="K50" s="294">
        <v>1</v>
      </c>
      <c r="L50" s="279"/>
      <c r="M50" s="295">
        <f>VLOOKUP(A50,MATERIALES!A6:D373,4,FALSE)</f>
        <v>1700</v>
      </c>
      <c r="N50" s="284">
        <f>K50*M50</f>
        <v>1700</v>
      </c>
    </row>
    <row r="51" spans="1:14">
      <c r="A51" t="s">
        <v>743</v>
      </c>
      <c r="B51" s="49" t="str">
        <f>VLOOKUP(A51,MATERIALES!A6:D373,3,FALSE)</f>
        <v xml:space="preserve">Tierra abonada </v>
      </c>
      <c r="C51" s="293"/>
      <c r="D51" s="293"/>
      <c r="E51" s="293"/>
      <c r="F51" s="293"/>
      <c r="G51" s="293"/>
      <c r="H51" s="293"/>
      <c r="I51" s="280"/>
      <c r="J51" s="236" t="str">
        <f>VLOOKUP(A51,MATERIALES!A6:D373,2,FALSE)</f>
        <v>m3</v>
      </c>
      <c r="K51" s="294">
        <v>2</v>
      </c>
      <c r="L51" s="279"/>
      <c r="M51" s="295">
        <f>VLOOKUP(A51,MATERIALES!A6:D373,4,FALSE)</f>
        <v>28410.922832478362</v>
      </c>
      <c r="N51" s="284">
        <f>K51*M51</f>
        <v>56821.845664956723</v>
      </c>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72158.370857516828</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B59" s="52"/>
      <c r="C59" s="329"/>
      <c r="D59" s="329"/>
      <c r="E59" s="329"/>
      <c r="F59" s="329"/>
      <c r="G59" s="329"/>
      <c r="H59" s="323"/>
      <c r="I59" s="291"/>
      <c r="J59" s="298"/>
      <c r="K59" s="291"/>
      <c r="L59" s="822"/>
      <c r="M59" s="823"/>
      <c r="N59" s="299"/>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13</v>
      </c>
      <c r="B70" s="55" t="str">
        <f>VLOOKUP(A70,'MANO DE OBRA'!A8:D68,3,FALSE)</f>
        <v>Obrero (5)</v>
      </c>
      <c r="C70" s="53"/>
      <c r="D70" s="53"/>
      <c r="E70" s="53"/>
      <c r="F70" s="53"/>
      <c r="G70" s="53"/>
      <c r="H70" s="53"/>
      <c r="I70" s="304">
        <f>K70/J70*100</f>
        <v>122952.83333333334</v>
      </c>
      <c r="J70" s="305">
        <v>185</v>
      </c>
      <c r="K70" s="306">
        <f>VLOOKUP(A70,'MANO DE OBRA'!A8:D99,4,FALSE)</f>
        <v>227462.74166666667</v>
      </c>
      <c r="L70" s="56"/>
      <c r="M70" s="307">
        <v>3.5</v>
      </c>
      <c r="N70" s="407">
        <f>K70/M70</f>
        <v>64989.35476190476</v>
      </c>
      <c r="O70" s="112"/>
    </row>
    <row r="71" spans="1:15">
      <c r="B71" s="55"/>
      <c r="C71" s="53"/>
      <c r="D71" s="53"/>
      <c r="E71" s="53"/>
      <c r="F71" s="53"/>
      <c r="G71" s="53"/>
      <c r="H71" s="53"/>
      <c r="I71" s="304"/>
      <c r="J71" s="305"/>
      <c r="K71" s="306"/>
      <c r="L71" s="56"/>
      <c r="M71" s="311"/>
      <c r="N71" s="308"/>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18" t="s">
        <v>1037</v>
      </c>
      <c r="C76" s="819"/>
      <c r="D76" s="819"/>
      <c r="E76" s="819"/>
      <c r="F76" s="819"/>
      <c r="G76" s="819"/>
      <c r="H76" s="819"/>
      <c r="I76" s="825"/>
      <c r="J76" s="825"/>
      <c r="K76" s="825"/>
      <c r="L76" s="825"/>
      <c r="M76" s="826"/>
      <c r="N76" s="313">
        <f>SUM(N70:N75)</f>
        <v>64989.35476190476</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925790.08714626613</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185158.01742925323</v>
      </c>
      <c r="M83" s="853"/>
      <c r="N83" s="57"/>
    </row>
    <row r="84" spans="1:14">
      <c r="B84" s="95" t="s">
        <v>1057</v>
      </c>
      <c r="C84" s="96"/>
      <c r="D84" s="96"/>
      <c r="E84" s="96"/>
      <c r="F84" s="96"/>
      <c r="G84" s="96"/>
      <c r="H84" s="96"/>
      <c r="I84" s="93"/>
      <c r="J84" s="94"/>
      <c r="K84" s="316">
        <v>0.05</v>
      </c>
      <c r="L84" s="852">
        <f>N78*K84</f>
        <v>46289.504357313308</v>
      </c>
      <c r="M84" s="853"/>
      <c r="N84" s="57"/>
    </row>
    <row r="85" spans="1:14" ht="15.75" thickBot="1">
      <c r="B85" s="97" t="s">
        <v>1058</v>
      </c>
      <c r="C85" s="98"/>
      <c r="D85" s="98"/>
      <c r="E85" s="98"/>
      <c r="F85" s="98"/>
      <c r="G85" s="98"/>
      <c r="H85" s="98"/>
      <c r="I85" s="99"/>
      <c r="J85" s="100"/>
      <c r="K85" s="317">
        <v>0.05</v>
      </c>
      <c r="L85" s="854">
        <f>N78*K85</f>
        <v>46289.504357313308</v>
      </c>
      <c r="M85" s="855"/>
      <c r="N85" s="57"/>
    </row>
    <row r="86" spans="1:14" ht="15.75" thickBot="1">
      <c r="B86" s="818" t="s">
        <v>1037</v>
      </c>
      <c r="C86" s="819"/>
      <c r="D86" s="819"/>
      <c r="E86" s="819"/>
      <c r="F86" s="819"/>
      <c r="G86" s="819"/>
      <c r="H86" s="819"/>
      <c r="I86" s="819"/>
      <c r="J86" s="819"/>
      <c r="K86" s="819"/>
      <c r="L86" s="819"/>
      <c r="M86" s="820"/>
      <c r="N86" s="58">
        <f>L83+L84+L85</f>
        <v>277737.02614387986</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1203527.113290146</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1.5"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C29:I29"/>
    <mergeCell ref="B107:N108"/>
    <mergeCell ref="B1:B6"/>
    <mergeCell ref="K5:K6"/>
    <mergeCell ref="L5:L6"/>
    <mergeCell ref="M5:M6"/>
    <mergeCell ref="N5:N6"/>
    <mergeCell ref="C6:J6"/>
    <mergeCell ref="C5:J5"/>
    <mergeCell ref="C1:J1"/>
    <mergeCell ref="K1:K2"/>
    <mergeCell ref="L1:N2"/>
    <mergeCell ref="C2:J2"/>
    <mergeCell ref="C3:J3"/>
    <mergeCell ref="K3:K4"/>
    <mergeCell ref="L3:N4"/>
    <mergeCell ref="C4:J4"/>
    <mergeCell ref="L84:M84"/>
    <mergeCell ref="L85:M85"/>
    <mergeCell ref="B86:M86"/>
    <mergeCell ref="B88:M88"/>
    <mergeCell ref="B105:N106"/>
    <mergeCell ref="B76:M76"/>
    <mergeCell ref="B78:M78"/>
    <mergeCell ref="B82:H82"/>
    <mergeCell ref="L82:M82"/>
    <mergeCell ref="B83:H83"/>
    <mergeCell ref="L83:M83"/>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J118:N119"/>
    <mergeCell ref="B35:H35"/>
    <mergeCell ref="I35:J35"/>
    <mergeCell ref="L35:M35"/>
    <mergeCell ref="L12:N12"/>
    <mergeCell ref="C30:I30"/>
    <mergeCell ref="L30:M30"/>
    <mergeCell ref="B43:M43"/>
    <mergeCell ref="B36:H36"/>
    <mergeCell ref="B37:H37"/>
    <mergeCell ref="B38:H38"/>
    <mergeCell ref="B39:H39"/>
    <mergeCell ref="I39:J39"/>
    <mergeCell ref="L39:M39"/>
    <mergeCell ref="B40:H40"/>
    <mergeCell ref="B41:D4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6081"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6081" r:id="rId4"/>
      </mc:Fallback>
    </mc:AlternateContent>
  </oleObjects>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34">
    <tabColor rgb="FFFFFFCC"/>
  </sheetPr>
  <dimension ref="A1:O119"/>
  <sheetViews>
    <sheetView zoomScale="78" zoomScaleNormal="78" workbookViewId="0"/>
  </sheetViews>
  <sheetFormatPr baseColWidth="10" defaultRowHeight="15"/>
  <cols>
    <col min="1" max="1" width="8.85546875"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1512</v>
      </c>
      <c r="C31" s="87" t="s">
        <v>1503</v>
      </c>
      <c r="D31" s="88"/>
      <c r="E31" s="88"/>
      <c r="F31" s="88"/>
      <c r="G31" s="88"/>
      <c r="H31" s="88"/>
      <c r="I31" s="88"/>
      <c r="J31" s="89"/>
      <c r="K31" s="320"/>
      <c r="L31" s="318" t="s">
        <v>1029</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4" t="s">
        <v>146</v>
      </c>
      <c r="B36" s="831" t="str">
        <f>VLOOKUP(A36,EQUIPOS!A6:D154,3,FALSE)</f>
        <v>Camabaja</v>
      </c>
      <c r="C36" s="832"/>
      <c r="D36" s="832"/>
      <c r="E36" s="832"/>
      <c r="F36" s="832"/>
      <c r="G36" s="832"/>
      <c r="H36" s="833"/>
      <c r="I36" s="279"/>
      <c r="J36" s="280"/>
      <c r="K36" s="281">
        <f>VLOOKUP(A36,EQUIPOS!A6:D163,4,FALSE)</f>
        <v>200000</v>
      </c>
      <c r="L36" s="282"/>
      <c r="M36" s="283">
        <v>0.875</v>
      </c>
      <c r="N36" s="284">
        <f>K36/M36</f>
        <v>228571.42857142858</v>
      </c>
    </row>
    <row r="37" spans="1:14">
      <c r="A37" s="114" t="s">
        <v>241</v>
      </c>
      <c r="B37" s="831" t="str">
        <f>VLOOKUP(A37,EQUIPOS!A7:D154,3,FALSE)</f>
        <v>Grúa (capacidad 15 ton)</v>
      </c>
      <c r="C37" s="832"/>
      <c r="D37" s="832"/>
      <c r="E37" s="832"/>
      <c r="F37" s="832"/>
      <c r="G37" s="832"/>
      <c r="H37" s="833"/>
      <c r="I37" s="279"/>
      <c r="J37" s="280"/>
      <c r="K37" s="281">
        <f>VLOOKUP(A37,EQUIPOS!A7:D164,4,FALSE)</f>
        <v>143609.39103257778</v>
      </c>
      <c r="L37" s="282"/>
      <c r="M37" s="283">
        <v>0.875</v>
      </c>
      <c r="N37" s="284">
        <f>K37/M37</f>
        <v>164125.01832294604</v>
      </c>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6"/>
      <c r="L39" s="835"/>
      <c r="M39" s="836"/>
      <c r="N39" s="285"/>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289"/>
      <c r="N41" s="356"/>
    </row>
    <row r="42" spans="1:14" ht="15.75" thickBot="1">
      <c r="B42" s="831" t="s">
        <v>1036</v>
      </c>
      <c r="C42" s="832"/>
      <c r="D42" s="832"/>
      <c r="E42" s="832"/>
      <c r="F42" s="832"/>
      <c r="G42" s="832"/>
      <c r="H42" s="833"/>
      <c r="I42" s="840"/>
      <c r="J42" s="841"/>
      <c r="K42" s="47"/>
      <c r="L42" s="842">
        <v>0.05</v>
      </c>
      <c r="M42" s="843"/>
      <c r="N42" s="111">
        <f>N76*L42</f>
        <v>1299.7870952380954</v>
      </c>
    </row>
    <row r="43" spans="1:14" ht="15.75" thickBot="1">
      <c r="B43" s="818" t="s">
        <v>1037</v>
      </c>
      <c r="C43" s="819"/>
      <c r="D43" s="819"/>
      <c r="E43" s="819"/>
      <c r="F43" s="819"/>
      <c r="G43" s="819"/>
      <c r="H43" s="819"/>
      <c r="I43" s="819"/>
      <c r="J43" s="819"/>
      <c r="K43" s="819"/>
      <c r="L43" s="819"/>
      <c r="M43" s="820"/>
      <c r="N43" s="406">
        <f>SUM(N36:N42)</f>
        <v>393996.23398961272</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431</v>
      </c>
      <c r="B48" s="49" t="str">
        <f>VLOOKUP(A48,MATERIALES!A4:D373,3,FALSE)</f>
        <v xml:space="preserve">Costal de fibra o fique
</v>
      </c>
      <c r="C48" s="293"/>
      <c r="D48" s="293"/>
      <c r="E48" s="293"/>
      <c r="F48" s="293"/>
      <c r="G48" s="293"/>
      <c r="H48" s="293"/>
      <c r="I48" s="280"/>
      <c r="J48" s="236" t="str">
        <f>VLOOKUP(A48,MATERIALES!A4:D373,2,FALSE)</f>
        <v>u</v>
      </c>
      <c r="K48" s="294">
        <v>10</v>
      </c>
      <c r="L48" s="279"/>
      <c r="M48" s="295">
        <f>VLOOKUP(A48,MATERIALES!A5:D373,4,FALSE)</f>
        <v>500</v>
      </c>
      <c r="N48" s="284">
        <f>K48*M48</f>
        <v>5000</v>
      </c>
    </row>
    <row r="49" spans="1:14">
      <c r="A49" t="s">
        <v>414</v>
      </c>
      <c r="B49" s="49" t="str">
        <f>VLOOKUP(A49,MATERIALES!A5:D373,3,FALSE)</f>
        <v xml:space="preserve">Cicatrizante (para remoción de especies vegetales)
</v>
      </c>
      <c r="C49" s="293"/>
      <c r="D49" s="293"/>
      <c r="E49" s="293"/>
      <c r="F49" s="293"/>
      <c r="G49" s="293"/>
      <c r="H49" s="293"/>
      <c r="I49" s="280"/>
      <c r="J49" s="236" t="str">
        <f>VLOOKUP(A49,MATERIALES!A5:D373,2,FALSE)</f>
        <v>kg</v>
      </c>
      <c r="K49" s="294">
        <v>1</v>
      </c>
      <c r="L49" s="279"/>
      <c r="M49" s="295">
        <f>VLOOKUP(A49,MATERIALES!A6:D373,4,FALSE)</f>
        <v>8636.5251925601005</v>
      </c>
      <c r="N49" s="284">
        <f>K49*M49</f>
        <v>8636.5251925601005</v>
      </c>
    </row>
    <row r="50" spans="1:14">
      <c r="A50" s="114" t="s">
        <v>610</v>
      </c>
      <c r="B50" s="49" t="str">
        <f>VLOOKUP(A50,MATERIALES!A6:D373,3,FALSE)</f>
        <v xml:space="preserve">Nutrientes (para remoción de especies vegetales) (dap, triple 15 o similar) (ítem 201.9)
</v>
      </c>
      <c r="C50" s="293"/>
      <c r="D50" s="293"/>
      <c r="E50" s="293"/>
      <c r="F50" s="293"/>
      <c r="G50" s="293"/>
      <c r="H50" s="293"/>
      <c r="I50" s="280"/>
      <c r="J50" s="236" t="str">
        <f>VLOOKUP(A50,MATERIALES!A6:D373,2,FALSE)</f>
        <v>kg</v>
      </c>
      <c r="K50" s="294">
        <v>1</v>
      </c>
      <c r="L50" s="279"/>
      <c r="M50" s="295">
        <f>VLOOKUP(A50,MATERIALES!A6:D373,4,FALSE)</f>
        <v>1700</v>
      </c>
      <c r="N50" s="284">
        <f>K50*M50</f>
        <v>1700</v>
      </c>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15336.525192560101</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B59" s="52"/>
      <c r="C59" s="329"/>
      <c r="D59" s="329"/>
      <c r="E59" s="329"/>
      <c r="F59" s="329"/>
      <c r="G59" s="329"/>
      <c r="H59" s="323"/>
      <c r="I59" s="291"/>
      <c r="J59" s="298"/>
      <c r="K59" s="291"/>
      <c r="L59" s="822"/>
      <c r="M59" s="823"/>
      <c r="N59" s="299"/>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11</v>
      </c>
      <c r="B70" s="55" t="str">
        <f>VLOOKUP(A70,'MANO DE OBRA'!A8:D68,3,FALSE)</f>
        <v>Obrero (4)</v>
      </c>
      <c r="C70" s="53"/>
      <c r="D70" s="53"/>
      <c r="E70" s="53"/>
      <c r="F70" s="53"/>
      <c r="G70" s="53"/>
      <c r="H70" s="53"/>
      <c r="I70" s="304">
        <f>K70/J70*100</f>
        <v>98362.266666666663</v>
      </c>
      <c r="J70" s="305">
        <v>185</v>
      </c>
      <c r="K70" s="306">
        <f>VLOOKUP(A70,'MANO DE OBRA'!A8:D99,4,FALSE)</f>
        <v>181970.19333333333</v>
      </c>
      <c r="L70" s="56"/>
      <c r="M70" s="307">
        <v>7</v>
      </c>
      <c r="N70" s="407">
        <f>K70/M70</f>
        <v>25995.741904761904</v>
      </c>
      <c r="O70" s="112"/>
    </row>
    <row r="71" spans="1:15">
      <c r="B71" s="55"/>
      <c r="C71" s="53"/>
      <c r="D71" s="53"/>
      <c r="E71" s="53"/>
      <c r="F71" s="53"/>
      <c r="G71" s="53"/>
      <c r="H71" s="53"/>
      <c r="I71" s="304"/>
      <c r="J71" s="305"/>
      <c r="K71" s="306"/>
      <c r="L71" s="56"/>
      <c r="M71" s="311"/>
      <c r="N71" s="308"/>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18" t="s">
        <v>1037</v>
      </c>
      <c r="C76" s="819"/>
      <c r="D76" s="819"/>
      <c r="E76" s="819"/>
      <c r="F76" s="819"/>
      <c r="G76" s="819"/>
      <c r="H76" s="819"/>
      <c r="I76" s="825"/>
      <c r="J76" s="825"/>
      <c r="K76" s="825"/>
      <c r="L76" s="825"/>
      <c r="M76" s="826"/>
      <c r="N76" s="313">
        <f>SUM(N70:N75)</f>
        <v>25995.741904761904</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435328.5010869347</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87065.70021738694</v>
      </c>
      <c r="M83" s="853"/>
      <c r="N83" s="57"/>
    </row>
    <row r="84" spans="1:14">
      <c r="B84" s="95" t="s">
        <v>1057</v>
      </c>
      <c r="C84" s="96"/>
      <c r="D84" s="96"/>
      <c r="E84" s="96"/>
      <c r="F84" s="96"/>
      <c r="G84" s="96"/>
      <c r="H84" s="96"/>
      <c r="I84" s="93"/>
      <c r="J84" s="94"/>
      <c r="K84" s="316">
        <v>0.05</v>
      </c>
      <c r="L84" s="852">
        <f>N78*K84</f>
        <v>21766.425054346735</v>
      </c>
      <c r="M84" s="853"/>
      <c r="N84" s="57"/>
    </row>
    <row r="85" spans="1:14" ht="15.75" thickBot="1">
      <c r="B85" s="97" t="s">
        <v>1058</v>
      </c>
      <c r="C85" s="98"/>
      <c r="D85" s="98"/>
      <c r="E85" s="98"/>
      <c r="F85" s="98"/>
      <c r="G85" s="98"/>
      <c r="H85" s="98"/>
      <c r="I85" s="99"/>
      <c r="J85" s="100"/>
      <c r="K85" s="317">
        <v>0.05</v>
      </c>
      <c r="L85" s="854">
        <f>N78*K85</f>
        <v>21766.425054346735</v>
      </c>
      <c r="M85" s="855"/>
      <c r="N85" s="57"/>
    </row>
    <row r="86" spans="1:14" ht="15.75" thickBot="1">
      <c r="B86" s="818" t="s">
        <v>1037</v>
      </c>
      <c r="C86" s="819"/>
      <c r="D86" s="819"/>
      <c r="E86" s="819"/>
      <c r="F86" s="819"/>
      <c r="G86" s="819"/>
      <c r="H86" s="819"/>
      <c r="I86" s="819"/>
      <c r="J86" s="819"/>
      <c r="K86" s="819"/>
      <c r="L86" s="819"/>
      <c r="M86" s="820"/>
      <c r="N86" s="58">
        <f>L83+L84+L85</f>
        <v>130598.55032608041</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565927.05141301511</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2.25"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C29:I29"/>
    <mergeCell ref="B107:N108"/>
    <mergeCell ref="B1:B6"/>
    <mergeCell ref="K5:K6"/>
    <mergeCell ref="L5:L6"/>
    <mergeCell ref="M5:M6"/>
    <mergeCell ref="N5:N6"/>
    <mergeCell ref="C6:J6"/>
    <mergeCell ref="C5:J5"/>
    <mergeCell ref="C1:J1"/>
    <mergeCell ref="K1:K2"/>
    <mergeCell ref="L1:N2"/>
    <mergeCell ref="C2:J2"/>
    <mergeCell ref="C3:J3"/>
    <mergeCell ref="K3:K4"/>
    <mergeCell ref="L3:N4"/>
    <mergeCell ref="C4:J4"/>
    <mergeCell ref="L84:M84"/>
    <mergeCell ref="L85:M85"/>
    <mergeCell ref="B86:M86"/>
    <mergeCell ref="B88:M88"/>
    <mergeCell ref="B105:N106"/>
    <mergeCell ref="B76:M76"/>
    <mergeCell ref="B78:M78"/>
    <mergeCell ref="B82:H82"/>
    <mergeCell ref="L82:M82"/>
    <mergeCell ref="B83:H83"/>
    <mergeCell ref="L83:M83"/>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J118:N119"/>
    <mergeCell ref="B35:H35"/>
    <mergeCell ref="I35:J35"/>
    <mergeCell ref="L35:M35"/>
    <mergeCell ref="L12:N12"/>
    <mergeCell ref="C30:I30"/>
    <mergeCell ref="L30:M30"/>
    <mergeCell ref="B43:M43"/>
    <mergeCell ref="B36:H36"/>
    <mergeCell ref="B37:H37"/>
    <mergeCell ref="B38:H38"/>
    <mergeCell ref="B39:H39"/>
    <mergeCell ref="I39:J39"/>
    <mergeCell ref="L39:M39"/>
    <mergeCell ref="B40:H40"/>
    <mergeCell ref="B41:D4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7105"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7105" r:id="rId4"/>
      </mc:Fallback>
    </mc:AlternateContent>
  </oleObjects>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35">
    <tabColor rgb="FFFFFFCC"/>
  </sheetPr>
  <dimension ref="A1:O119"/>
  <sheetViews>
    <sheetView zoomScale="78" zoomScaleNormal="78" workbookViewId="0"/>
  </sheetViews>
  <sheetFormatPr baseColWidth="10" defaultRowHeight="15"/>
  <cols>
    <col min="1" max="1" width="10"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1513</v>
      </c>
      <c r="C31" s="87" t="s">
        <v>1504</v>
      </c>
      <c r="D31" s="88"/>
      <c r="E31" s="88"/>
      <c r="F31" s="88"/>
      <c r="G31" s="88"/>
      <c r="H31" s="88"/>
      <c r="I31" s="88"/>
      <c r="J31" s="89"/>
      <c r="K31" s="320"/>
      <c r="L31" s="318" t="s">
        <v>1029</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4" t="s">
        <v>146</v>
      </c>
      <c r="B36" s="831" t="str">
        <f>VLOOKUP(A36,EQUIPOS!A6:D154,3,FALSE)</f>
        <v>Camabaja</v>
      </c>
      <c r="C36" s="832"/>
      <c r="D36" s="832"/>
      <c r="E36" s="832"/>
      <c r="F36" s="832"/>
      <c r="G36" s="832"/>
      <c r="H36" s="833"/>
      <c r="I36" s="279"/>
      <c r="J36" s="280"/>
      <c r="K36" s="281">
        <f>VLOOKUP(A36,EQUIPOS!A6:D163,4,FALSE)</f>
        <v>200000</v>
      </c>
      <c r="L36" s="282"/>
      <c r="M36" s="283">
        <v>0.75</v>
      </c>
      <c r="N36" s="284">
        <f>K36/M36</f>
        <v>266666.66666666669</v>
      </c>
    </row>
    <row r="37" spans="1:14">
      <c r="A37" s="114" t="s">
        <v>241</v>
      </c>
      <c r="B37" s="831" t="str">
        <f>VLOOKUP(A37,EQUIPOS!A7:D154,3,FALSE)</f>
        <v>Grúa (capacidad 15 ton)</v>
      </c>
      <c r="C37" s="832"/>
      <c r="D37" s="832"/>
      <c r="E37" s="832"/>
      <c r="F37" s="832"/>
      <c r="G37" s="832"/>
      <c r="H37" s="833"/>
      <c r="I37" s="279"/>
      <c r="J37" s="280"/>
      <c r="K37" s="281">
        <f>VLOOKUP(A37,EQUIPOS!A7:D164,4,FALSE)</f>
        <v>143609.39103257778</v>
      </c>
      <c r="L37" s="282"/>
      <c r="M37" s="283">
        <v>0.75</v>
      </c>
      <c r="N37" s="284">
        <f>K37/M37</f>
        <v>191479.18804343705</v>
      </c>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6"/>
      <c r="L39" s="835"/>
      <c r="M39" s="836"/>
      <c r="N39" s="285"/>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289"/>
      <c r="N41" s="356"/>
    </row>
    <row r="42" spans="1:14" ht="15.75" thickBot="1">
      <c r="B42" s="831" t="s">
        <v>1036</v>
      </c>
      <c r="C42" s="832"/>
      <c r="D42" s="832"/>
      <c r="E42" s="832"/>
      <c r="F42" s="832"/>
      <c r="G42" s="832"/>
      <c r="H42" s="833"/>
      <c r="I42" s="840"/>
      <c r="J42" s="841"/>
      <c r="K42" s="47"/>
      <c r="L42" s="842">
        <v>0.05</v>
      </c>
      <c r="M42" s="843"/>
      <c r="N42" s="111">
        <f>N76*L42</f>
        <v>1516.4182777777778</v>
      </c>
    </row>
    <row r="43" spans="1:14" ht="15.75" thickBot="1">
      <c r="B43" s="818" t="s">
        <v>1037</v>
      </c>
      <c r="C43" s="819"/>
      <c r="D43" s="819"/>
      <c r="E43" s="819"/>
      <c r="F43" s="819"/>
      <c r="G43" s="819"/>
      <c r="H43" s="819"/>
      <c r="I43" s="819"/>
      <c r="J43" s="819"/>
      <c r="K43" s="819"/>
      <c r="L43" s="819"/>
      <c r="M43" s="820"/>
      <c r="N43" s="406">
        <f>SUM(N36:N42)</f>
        <v>459662.2729878815</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431</v>
      </c>
      <c r="B48" s="49" t="str">
        <f>VLOOKUP(A48,MATERIALES!A4:D373,3,FALSE)</f>
        <v xml:space="preserve">Costal de fibra o fique
</v>
      </c>
      <c r="C48" s="293"/>
      <c r="D48" s="293"/>
      <c r="E48" s="293"/>
      <c r="F48" s="293"/>
      <c r="G48" s="293"/>
      <c r="H48" s="293"/>
      <c r="I48" s="280"/>
      <c r="J48" s="236" t="str">
        <f>VLOOKUP(A48,MATERIALES!A4:D373,2,FALSE)</f>
        <v>u</v>
      </c>
      <c r="K48" s="294">
        <v>10</v>
      </c>
      <c r="L48" s="279"/>
      <c r="M48" s="295">
        <f>VLOOKUP(A48,MATERIALES!A5:D373,4,FALSE)</f>
        <v>500</v>
      </c>
      <c r="N48" s="284">
        <f>K48*M48</f>
        <v>5000</v>
      </c>
    </row>
    <row r="49" spans="1:14">
      <c r="A49" t="s">
        <v>414</v>
      </c>
      <c r="B49" s="49" t="str">
        <f>VLOOKUP(A49,MATERIALES!A5:D373,3,FALSE)</f>
        <v xml:space="preserve">Cicatrizante (para remoción de especies vegetales)
</v>
      </c>
      <c r="C49" s="293"/>
      <c r="D49" s="293"/>
      <c r="E49" s="293"/>
      <c r="F49" s="293"/>
      <c r="G49" s="293"/>
      <c r="H49" s="293"/>
      <c r="I49" s="280"/>
      <c r="J49" s="236" t="str">
        <f>VLOOKUP(A49,MATERIALES!A5:D373,2,FALSE)</f>
        <v>kg</v>
      </c>
      <c r="K49" s="294">
        <v>1</v>
      </c>
      <c r="L49" s="279"/>
      <c r="M49" s="295">
        <f>VLOOKUP(A49,MATERIALES!A6:D373,4,FALSE)</f>
        <v>8636.5251925601005</v>
      </c>
      <c r="N49" s="284">
        <f>K49*M49</f>
        <v>8636.5251925601005</v>
      </c>
    </row>
    <row r="50" spans="1:14">
      <c r="A50" s="217" t="s">
        <v>610</v>
      </c>
      <c r="B50" s="49" t="str">
        <f>VLOOKUP(A50,MATERIALES!A6:D373,3,FALSE)</f>
        <v xml:space="preserve">Nutrientes (para remoción de especies vegetales) (dap, triple 15 o similar) (ítem 201.9)
</v>
      </c>
      <c r="C50" s="293"/>
      <c r="D50" s="293"/>
      <c r="E50" s="293"/>
      <c r="F50" s="293"/>
      <c r="G50" s="293"/>
      <c r="H50" s="293"/>
      <c r="I50" s="280"/>
      <c r="J50" s="236" t="str">
        <f>VLOOKUP(A50,MATERIALES!A6:D373,2,FALSE)</f>
        <v>kg</v>
      </c>
      <c r="K50" s="294">
        <v>1</v>
      </c>
      <c r="L50" s="279"/>
      <c r="M50" s="295">
        <f>VLOOKUP(A50,MATERIALES!A6:D373,4,FALSE)</f>
        <v>1700</v>
      </c>
      <c r="N50" s="284">
        <f>K50*M50</f>
        <v>1700</v>
      </c>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15336.525192560101</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B59" s="52"/>
      <c r="C59" s="329"/>
      <c r="D59" s="329"/>
      <c r="E59" s="329"/>
      <c r="F59" s="329"/>
      <c r="G59" s="329"/>
      <c r="H59" s="323"/>
      <c r="I59" s="291"/>
      <c r="J59" s="298"/>
      <c r="K59" s="291"/>
      <c r="L59" s="822"/>
      <c r="M59" s="823"/>
      <c r="N59" s="299"/>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s="149" t="s">
        <v>11</v>
      </c>
      <c r="B70" s="55" t="str">
        <f>VLOOKUP(A70,'MANO DE OBRA'!A8:D68,3,FALSE)</f>
        <v>Obrero (4)</v>
      </c>
      <c r="C70" s="53"/>
      <c r="D70" s="53"/>
      <c r="E70" s="53"/>
      <c r="F70" s="53"/>
      <c r="G70" s="53"/>
      <c r="H70" s="53"/>
      <c r="I70" s="304">
        <f>K70/J70*100</f>
        <v>98362.266666666663</v>
      </c>
      <c r="J70" s="305">
        <v>185</v>
      </c>
      <c r="K70" s="306">
        <f>VLOOKUP(A70,'MANO DE OBRA'!A8:D99,4,FALSE)</f>
        <v>181970.19333333333</v>
      </c>
      <c r="L70" s="56"/>
      <c r="M70" s="307">
        <v>6</v>
      </c>
      <c r="N70" s="407">
        <f>K70/M70</f>
        <v>30328.365555555556</v>
      </c>
      <c r="O70" s="112"/>
    </row>
    <row r="71" spans="1:15">
      <c r="B71" s="55"/>
      <c r="C71" s="53"/>
      <c r="D71" s="53"/>
      <c r="E71" s="53"/>
      <c r="F71" s="53"/>
      <c r="G71" s="53"/>
      <c r="H71" s="53"/>
      <c r="I71" s="304"/>
      <c r="J71" s="305"/>
      <c r="K71" s="306"/>
      <c r="L71" s="56"/>
      <c r="M71" s="311"/>
      <c r="N71" s="308"/>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18" t="s">
        <v>1037</v>
      </c>
      <c r="C76" s="819"/>
      <c r="D76" s="819"/>
      <c r="E76" s="819"/>
      <c r="F76" s="819"/>
      <c r="G76" s="819"/>
      <c r="H76" s="819"/>
      <c r="I76" s="825"/>
      <c r="J76" s="825"/>
      <c r="K76" s="825"/>
      <c r="L76" s="825"/>
      <c r="M76" s="826"/>
      <c r="N76" s="313">
        <f>SUM(N70:N75)</f>
        <v>30328.365555555556</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505327.16373599716</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101065.43274719943</v>
      </c>
      <c r="M83" s="853"/>
      <c r="N83" s="57"/>
    </row>
    <row r="84" spans="1:14">
      <c r="B84" s="95" t="s">
        <v>1057</v>
      </c>
      <c r="C84" s="96"/>
      <c r="D84" s="96"/>
      <c r="E84" s="96"/>
      <c r="F84" s="96"/>
      <c r="G84" s="96"/>
      <c r="H84" s="96"/>
      <c r="I84" s="93"/>
      <c r="J84" s="94"/>
      <c r="K84" s="316">
        <v>0.05</v>
      </c>
      <c r="L84" s="852">
        <f>N78*K84</f>
        <v>25266.358186799858</v>
      </c>
      <c r="M84" s="853"/>
      <c r="N84" s="57"/>
    </row>
    <row r="85" spans="1:14" ht="15.75" thickBot="1">
      <c r="B85" s="97" t="s">
        <v>1058</v>
      </c>
      <c r="C85" s="98"/>
      <c r="D85" s="98"/>
      <c r="E85" s="98"/>
      <c r="F85" s="98"/>
      <c r="G85" s="98"/>
      <c r="H85" s="98"/>
      <c r="I85" s="99"/>
      <c r="J85" s="100"/>
      <c r="K85" s="317">
        <v>0.05</v>
      </c>
      <c r="L85" s="854">
        <f>N78*K85</f>
        <v>25266.358186799858</v>
      </c>
      <c r="M85" s="855"/>
      <c r="N85" s="57"/>
    </row>
    <row r="86" spans="1:14" ht="15.75" thickBot="1">
      <c r="B86" s="818" t="s">
        <v>1037</v>
      </c>
      <c r="C86" s="819"/>
      <c r="D86" s="819"/>
      <c r="E86" s="819"/>
      <c r="F86" s="819"/>
      <c r="G86" s="819"/>
      <c r="H86" s="819"/>
      <c r="I86" s="819"/>
      <c r="J86" s="819"/>
      <c r="K86" s="819"/>
      <c r="L86" s="819"/>
      <c r="M86" s="820"/>
      <c r="N86" s="58">
        <f>L83+L84+L85</f>
        <v>151598.14912079915</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656925.31285679631</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1.5"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C29:I29"/>
    <mergeCell ref="B107:N108"/>
    <mergeCell ref="B1:B6"/>
    <mergeCell ref="K5:K6"/>
    <mergeCell ref="L5:L6"/>
    <mergeCell ref="M5:M6"/>
    <mergeCell ref="N5:N6"/>
    <mergeCell ref="C6:J6"/>
    <mergeCell ref="C5:J5"/>
    <mergeCell ref="C1:J1"/>
    <mergeCell ref="K1:K2"/>
    <mergeCell ref="L1:N2"/>
    <mergeCell ref="C2:J2"/>
    <mergeCell ref="C3:J3"/>
    <mergeCell ref="K3:K4"/>
    <mergeCell ref="L3:N4"/>
    <mergeCell ref="C4:J4"/>
    <mergeCell ref="L84:M84"/>
    <mergeCell ref="L85:M85"/>
    <mergeCell ref="B86:M86"/>
    <mergeCell ref="B88:M88"/>
    <mergeCell ref="B105:N106"/>
    <mergeCell ref="B76:M76"/>
    <mergeCell ref="B78:M78"/>
    <mergeCell ref="B82:H82"/>
    <mergeCell ref="L82:M82"/>
    <mergeCell ref="B83:H83"/>
    <mergeCell ref="L83:M83"/>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J118:N119"/>
    <mergeCell ref="B35:H35"/>
    <mergeCell ref="I35:J35"/>
    <mergeCell ref="L35:M35"/>
    <mergeCell ref="L12:N12"/>
    <mergeCell ref="C30:I30"/>
    <mergeCell ref="L30:M30"/>
    <mergeCell ref="B43:M43"/>
    <mergeCell ref="B36:H36"/>
    <mergeCell ref="B37:H37"/>
    <mergeCell ref="B38:H38"/>
    <mergeCell ref="B39:H39"/>
    <mergeCell ref="I39:J39"/>
    <mergeCell ref="L39:M39"/>
    <mergeCell ref="B40:H40"/>
    <mergeCell ref="B41:D4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8129"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8129" r:id="rId4"/>
      </mc:Fallback>
    </mc:AlternateContent>
  </oleObjects>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36">
    <tabColor rgb="FFFFFFCC"/>
  </sheetPr>
  <dimension ref="A1:O119"/>
  <sheetViews>
    <sheetView zoomScale="78" zoomScaleNormal="78" workbookViewId="0"/>
  </sheetViews>
  <sheetFormatPr baseColWidth="10" defaultRowHeight="15"/>
  <cols>
    <col min="1" max="1" width="8.85546875"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1514</v>
      </c>
      <c r="C31" s="87" t="s">
        <v>1505</v>
      </c>
      <c r="D31" s="88"/>
      <c r="E31" s="88"/>
      <c r="F31" s="88"/>
      <c r="G31" s="88"/>
      <c r="H31" s="88"/>
      <c r="I31" s="88"/>
      <c r="J31" s="89"/>
      <c r="K31" s="320"/>
      <c r="L31" s="318" t="s">
        <v>1029</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4" t="s">
        <v>146</v>
      </c>
      <c r="B36" s="831" t="str">
        <f>VLOOKUP(A36,EQUIPOS!A6:D154,3,FALSE)</f>
        <v>Camabaja</v>
      </c>
      <c r="C36" s="832"/>
      <c r="D36" s="832"/>
      <c r="E36" s="832"/>
      <c r="F36" s="832"/>
      <c r="G36" s="832"/>
      <c r="H36" s="833"/>
      <c r="I36" s="279"/>
      <c r="J36" s="280"/>
      <c r="K36" s="281">
        <f>VLOOKUP(A36,EQUIPOS!A6:D163,4,FALSE)</f>
        <v>200000</v>
      </c>
      <c r="L36" s="282"/>
      <c r="M36" s="283">
        <v>0.6875</v>
      </c>
      <c r="N36" s="284">
        <f>K36/M36</f>
        <v>290909.09090909088</v>
      </c>
    </row>
    <row r="37" spans="1:14">
      <c r="A37" s="114" t="s">
        <v>241</v>
      </c>
      <c r="B37" s="831" t="str">
        <f>VLOOKUP(A37,EQUIPOS!A7:D154,3,FALSE)</f>
        <v>Grúa (capacidad 15 ton)</v>
      </c>
      <c r="C37" s="832"/>
      <c r="D37" s="832"/>
      <c r="E37" s="832"/>
      <c r="F37" s="832"/>
      <c r="G37" s="832"/>
      <c r="H37" s="833"/>
      <c r="I37" s="279"/>
      <c r="J37" s="280"/>
      <c r="K37" s="281">
        <f>VLOOKUP(A37,EQUIPOS!A7:D164,4,FALSE)</f>
        <v>143609.39103257778</v>
      </c>
      <c r="L37" s="282"/>
      <c r="M37" s="283">
        <v>0.6875</v>
      </c>
      <c r="N37" s="284">
        <f>K37/M37</f>
        <v>208886.38695647678</v>
      </c>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6"/>
      <c r="L39" s="835"/>
      <c r="M39" s="836"/>
      <c r="N39" s="285"/>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289"/>
      <c r="N41" s="356"/>
    </row>
    <row r="42" spans="1:14" ht="15.75" thickBot="1">
      <c r="B42" s="831" t="s">
        <v>1036</v>
      </c>
      <c r="C42" s="832"/>
      <c r="D42" s="832"/>
      <c r="E42" s="832"/>
      <c r="F42" s="832"/>
      <c r="G42" s="832"/>
      <c r="H42" s="833"/>
      <c r="I42" s="840"/>
      <c r="J42" s="841"/>
      <c r="K42" s="47"/>
      <c r="L42" s="842">
        <v>0.05</v>
      </c>
      <c r="M42" s="843"/>
      <c r="N42" s="111">
        <f>N76*L42</f>
        <v>1654.2744848484847</v>
      </c>
    </row>
    <row r="43" spans="1:14" ht="15.75" thickBot="1">
      <c r="B43" s="818" t="s">
        <v>1037</v>
      </c>
      <c r="C43" s="819"/>
      <c r="D43" s="819"/>
      <c r="E43" s="819"/>
      <c r="F43" s="819"/>
      <c r="G43" s="819"/>
      <c r="H43" s="819"/>
      <c r="I43" s="819"/>
      <c r="J43" s="819"/>
      <c r="K43" s="819"/>
      <c r="L43" s="819"/>
      <c r="M43" s="820"/>
      <c r="N43" s="406">
        <f>SUM(N36:N42)</f>
        <v>501449.75235041615</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431</v>
      </c>
      <c r="B48" s="49" t="str">
        <f>VLOOKUP(A48,MATERIALES!A4:D373,3,FALSE)</f>
        <v xml:space="preserve">Costal de fibra o fique
</v>
      </c>
      <c r="C48" s="293"/>
      <c r="D48" s="293"/>
      <c r="E48" s="293"/>
      <c r="F48" s="293"/>
      <c r="G48" s="293"/>
      <c r="H48" s="293"/>
      <c r="I48" s="280"/>
      <c r="J48" s="236" t="str">
        <f>VLOOKUP(A48,MATERIALES!A4:D373,2,FALSE)</f>
        <v>u</v>
      </c>
      <c r="K48" s="294">
        <v>10</v>
      </c>
      <c r="L48" s="279"/>
      <c r="M48" s="295">
        <f>VLOOKUP(A48,MATERIALES!A5:D373,4,FALSE)</f>
        <v>500</v>
      </c>
      <c r="N48" s="284">
        <f>K48*M48</f>
        <v>5000</v>
      </c>
    </row>
    <row r="49" spans="1:14">
      <c r="A49" t="s">
        <v>414</v>
      </c>
      <c r="B49" s="49" t="str">
        <f>VLOOKUP(A49,MATERIALES!A5:D373,3,FALSE)</f>
        <v xml:space="preserve">Cicatrizante (para remoción de especies vegetales)
</v>
      </c>
      <c r="C49" s="293"/>
      <c r="D49" s="293"/>
      <c r="E49" s="293"/>
      <c r="F49" s="293"/>
      <c r="G49" s="293"/>
      <c r="H49" s="293"/>
      <c r="I49" s="280"/>
      <c r="J49" s="236" t="str">
        <f>VLOOKUP(A49,MATERIALES!A5:D373,2,FALSE)</f>
        <v>kg</v>
      </c>
      <c r="K49" s="294">
        <v>1</v>
      </c>
      <c r="L49" s="279"/>
      <c r="M49" s="295">
        <f>VLOOKUP(A49,MATERIALES!A6:D373,4,FALSE)</f>
        <v>8636.5251925601005</v>
      </c>
      <c r="N49" s="284">
        <f>K49*M49</f>
        <v>8636.5251925601005</v>
      </c>
    </row>
    <row r="50" spans="1:14">
      <c r="A50" s="114" t="s">
        <v>610</v>
      </c>
      <c r="B50" s="49" t="str">
        <f>VLOOKUP(A50,MATERIALES!A6:D373,3,FALSE)</f>
        <v xml:space="preserve">Nutrientes (para remoción de especies vegetales) (dap, triple 15 o similar) (ítem 201.9)
</v>
      </c>
      <c r="C50" s="293"/>
      <c r="D50" s="293"/>
      <c r="E50" s="293"/>
      <c r="F50" s="293"/>
      <c r="G50" s="293"/>
      <c r="H50" s="293"/>
      <c r="I50" s="280"/>
      <c r="J50" s="236" t="str">
        <f>VLOOKUP(A50,MATERIALES!A6:D373,2,FALSE)</f>
        <v>kg</v>
      </c>
      <c r="K50" s="294">
        <v>1</v>
      </c>
      <c r="L50" s="279"/>
      <c r="M50" s="295">
        <f>VLOOKUP(A50,MATERIALES!A6:D373,4,FALSE)</f>
        <v>1700</v>
      </c>
      <c r="N50" s="284">
        <f>K50*M50</f>
        <v>1700</v>
      </c>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15336.525192560101</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B59" s="52"/>
      <c r="C59" s="329"/>
      <c r="D59" s="329"/>
      <c r="E59" s="329"/>
      <c r="F59" s="329"/>
      <c r="G59" s="329"/>
      <c r="H59" s="323"/>
      <c r="I59" s="291"/>
      <c r="J59" s="298"/>
      <c r="K59" s="291"/>
      <c r="L59" s="822"/>
      <c r="M59" s="823"/>
      <c r="N59" s="299"/>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11</v>
      </c>
      <c r="B70" s="55" t="str">
        <f>VLOOKUP(A70,'MANO DE OBRA'!A8:D68,3,FALSE)</f>
        <v>Obrero (4)</v>
      </c>
      <c r="C70" s="53"/>
      <c r="D70" s="53"/>
      <c r="E70" s="53"/>
      <c r="F70" s="53"/>
      <c r="G70" s="53"/>
      <c r="H70" s="53"/>
      <c r="I70" s="304">
        <f>K70/J70*100</f>
        <v>98362.266666666663</v>
      </c>
      <c r="J70" s="305">
        <v>185</v>
      </c>
      <c r="K70" s="306">
        <f>VLOOKUP(A70,'MANO DE OBRA'!A8:D99,4,FALSE)</f>
        <v>181970.19333333333</v>
      </c>
      <c r="L70" s="56"/>
      <c r="M70" s="307">
        <v>5.5</v>
      </c>
      <c r="N70" s="407">
        <f>K70/M70</f>
        <v>33085.489696969693</v>
      </c>
      <c r="O70" s="112"/>
    </row>
    <row r="71" spans="1:15">
      <c r="B71" s="55"/>
      <c r="C71" s="53"/>
      <c r="D71" s="53"/>
      <c r="E71" s="53"/>
      <c r="F71" s="53"/>
      <c r="G71" s="53"/>
      <c r="H71" s="53"/>
      <c r="I71" s="304"/>
      <c r="J71" s="305"/>
      <c r="K71" s="306"/>
      <c r="L71" s="56"/>
      <c r="M71" s="311"/>
      <c r="N71" s="308"/>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18" t="s">
        <v>1037</v>
      </c>
      <c r="C76" s="819"/>
      <c r="D76" s="819"/>
      <c r="E76" s="819"/>
      <c r="F76" s="819"/>
      <c r="G76" s="819"/>
      <c r="H76" s="819"/>
      <c r="I76" s="825"/>
      <c r="J76" s="825"/>
      <c r="K76" s="825"/>
      <c r="L76" s="825"/>
      <c r="M76" s="826"/>
      <c r="N76" s="313">
        <f>SUM(N70:N75)</f>
        <v>33085.489696969693</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549871.76723994594</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109974.3534479892</v>
      </c>
      <c r="M83" s="853"/>
      <c r="N83" s="57"/>
    </row>
    <row r="84" spans="1:14">
      <c r="B84" s="95" t="s">
        <v>1057</v>
      </c>
      <c r="C84" s="96"/>
      <c r="D84" s="96"/>
      <c r="E84" s="96"/>
      <c r="F84" s="96"/>
      <c r="G84" s="96"/>
      <c r="H84" s="96"/>
      <c r="I84" s="93"/>
      <c r="J84" s="94"/>
      <c r="K84" s="316">
        <v>0.05</v>
      </c>
      <c r="L84" s="852">
        <f>N78*K84</f>
        <v>27493.588361997299</v>
      </c>
      <c r="M84" s="853"/>
      <c r="N84" s="57"/>
    </row>
    <row r="85" spans="1:14" ht="15.75" thickBot="1">
      <c r="B85" s="97" t="s">
        <v>1058</v>
      </c>
      <c r="C85" s="98"/>
      <c r="D85" s="98"/>
      <c r="E85" s="98"/>
      <c r="F85" s="98"/>
      <c r="G85" s="98"/>
      <c r="H85" s="98"/>
      <c r="I85" s="99"/>
      <c r="J85" s="100"/>
      <c r="K85" s="317">
        <v>0.05</v>
      </c>
      <c r="L85" s="854">
        <f>N78*K85</f>
        <v>27493.588361997299</v>
      </c>
      <c r="M85" s="855"/>
      <c r="N85" s="57"/>
    </row>
    <row r="86" spans="1:14" ht="15.75" thickBot="1">
      <c r="B86" s="818" t="s">
        <v>1037</v>
      </c>
      <c r="C86" s="819"/>
      <c r="D86" s="819"/>
      <c r="E86" s="819"/>
      <c r="F86" s="819"/>
      <c r="G86" s="819"/>
      <c r="H86" s="819"/>
      <c r="I86" s="819"/>
      <c r="J86" s="819"/>
      <c r="K86" s="819"/>
      <c r="L86" s="819"/>
      <c r="M86" s="820"/>
      <c r="N86" s="58">
        <f>L83+L84+L85</f>
        <v>164961.53017198379</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714833.2974119297</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1.5"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C29:I29"/>
    <mergeCell ref="B107:N108"/>
    <mergeCell ref="B1:B6"/>
    <mergeCell ref="K5:K6"/>
    <mergeCell ref="L5:L6"/>
    <mergeCell ref="M5:M6"/>
    <mergeCell ref="N5:N6"/>
    <mergeCell ref="C6:J6"/>
    <mergeCell ref="C5:J5"/>
    <mergeCell ref="C1:J1"/>
    <mergeCell ref="K1:K2"/>
    <mergeCell ref="L1:N2"/>
    <mergeCell ref="C2:J2"/>
    <mergeCell ref="C3:J3"/>
    <mergeCell ref="K3:K4"/>
    <mergeCell ref="L3:N4"/>
    <mergeCell ref="C4:J4"/>
    <mergeCell ref="L84:M84"/>
    <mergeCell ref="L85:M85"/>
    <mergeCell ref="B86:M86"/>
    <mergeCell ref="B88:M88"/>
    <mergeCell ref="B105:N106"/>
    <mergeCell ref="B76:M76"/>
    <mergeCell ref="B78:M78"/>
    <mergeCell ref="B82:H82"/>
    <mergeCell ref="L82:M82"/>
    <mergeCell ref="B83:H83"/>
    <mergeCell ref="L83:M83"/>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J118:N119"/>
    <mergeCell ref="B35:H35"/>
    <mergeCell ref="I35:J35"/>
    <mergeCell ref="L35:M35"/>
    <mergeCell ref="L12:N12"/>
    <mergeCell ref="C30:I30"/>
    <mergeCell ref="L30:M30"/>
    <mergeCell ref="B43:M43"/>
    <mergeCell ref="B36:H36"/>
    <mergeCell ref="B37:H37"/>
    <mergeCell ref="B38:H38"/>
    <mergeCell ref="B39:H39"/>
    <mergeCell ref="I39:J39"/>
    <mergeCell ref="L39:M39"/>
    <mergeCell ref="B40:H40"/>
    <mergeCell ref="B41:D4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9153"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9153" r:id="rId4"/>
      </mc:Fallback>
    </mc:AlternateContent>
  </oleObjects>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37">
    <tabColor rgb="FFFFFFCC"/>
  </sheetPr>
  <dimension ref="A1:O119"/>
  <sheetViews>
    <sheetView zoomScale="78" zoomScaleNormal="78" workbookViewId="0"/>
  </sheetViews>
  <sheetFormatPr baseColWidth="10" defaultRowHeight="15"/>
  <cols>
    <col min="1" max="1" width="8.85546875"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1515</v>
      </c>
      <c r="C31" s="87" t="s">
        <v>1506</v>
      </c>
      <c r="D31" s="88"/>
      <c r="E31" s="88"/>
      <c r="F31" s="88"/>
      <c r="G31" s="88"/>
      <c r="H31" s="88"/>
      <c r="I31" s="88"/>
      <c r="J31" s="89"/>
      <c r="K31" s="320"/>
      <c r="L31" s="318" t="s">
        <v>1029</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58" t="s">
        <v>241</v>
      </c>
      <c r="B36" s="831" t="str">
        <f>VLOOKUP(A36,EQUIPOS!A6:D154,3,FALSE)</f>
        <v>Grúa (capacidad 15 ton)</v>
      </c>
      <c r="C36" s="832"/>
      <c r="D36" s="832"/>
      <c r="E36" s="832"/>
      <c r="F36" s="832"/>
      <c r="G36" s="832"/>
      <c r="H36" s="833"/>
      <c r="I36" s="279"/>
      <c r="J36" s="280"/>
      <c r="K36" s="281">
        <f>VLOOKUP(A36,EQUIPOS!A6:D163,4,FALSE)</f>
        <v>143609.39103257778</v>
      </c>
      <c r="L36" s="282"/>
      <c r="M36" s="408">
        <v>1.125</v>
      </c>
      <c r="N36" s="284">
        <f>K36/M36</f>
        <v>127652.79202895804</v>
      </c>
    </row>
    <row r="37" spans="1:14">
      <c r="A37" s="114"/>
      <c r="B37" s="831"/>
      <c r="C37" s="832"/>
      <c r="D37" s="832"/>
      <c r="E37" s="832"/>
      <c r="F37" s="832"/>
      <c r="G37" s="832"/>
      <c r="H37" s="833"/>
      <c r="I37" s="279"/>
      <c r="J37" s="280"/>
      <c r="K37" s="281"/>
      <c r="L37" s="282"/>
      <c r="M37" s="283"/>
      <c r="N37" s="284"/>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6"/>
      <c r="L39" s="835"/>
      <c r="M39" s="836"/>
      <c r="N39" s="285"/>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289"/>
      <c r="N41" s="356"/>
    </row>
    <row r="42" spans="1:14" ht="15.75" thickBot="1">
      <c r="B42" s="831" t="s">
        <v>1036</v>
      </c>
      <c r="C42" s="832"/>
      <c r="D42" s="832"/>
      <c r="E42" s="832"/>
      <c r="F42" s="832"/>
      <c r="G42" s="832"/>
      <c r="H42" s="833"/>
      <c r="I42" s="840"/>
      <c r="J42" s="841"/>
      <c r="K42" s="47"/>
      <c r="L42" s="842">
        <v>0.05</v>
      </c>
      <c r="M42" s="843"/>
      <c r="N42" s="111">
        <f>N76*L42</f>
        <v>1010.9455185185185</v>
      </c>
    </row>
    <row r="43" spans="1:14" ht="15.75" thickBot="1">
      <c r="B43" s="818" t="s">
        <v>1037</v>
      </c>
      <c r="C43" s="819"/>
      <c r="D43" s="819"/>
      <c r="E43" s="819"/>
      <c r="F43" s="819"/>
      <c r="G43" s="819"/>
      <c r="H43" s="819"/>
      <c r="I43" s="819"/>
      <c r="J43" s="819"/>
      <c r="K43" s="819"/>
      <c r="L43" s="819"/>
      <c r="M43" s="820"/>
      <c r="N43" s="406">
        <f>SUM(N36:N42)</f>
        <v>128663.73754747656</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55" t="s">
        <v>431</v>
      </c>
      <c r="B48" s="49" t="str">
        <f>VLOOKUP(A48,MATERIALES!A4:D373,3,FALSE)</f>
        <v xml:space="preserve">Costal de fibra o fique
</v>
      </c>
      <c r="C48" s="293"/>
      <c r="D48" s="293"/>
      <c r="E48" s="293"/>
      <c r="F48" s="293"/>
      <c r="G48" s="293"/>
      <c r="H48" s="293"/>
      <c r="I48" s="280"/>
      <c r="J48" s="236" t="str">
        <f>VLOOKUP(A48,MATERIALES!A4:D373,2,FALSE)</f>
        <v>u</v>
      </c>
      <c r="K48" s="473">
        <v>10</v>
      </c>
      <c r="L48" s="279"/>
      <c r="M48" s="295">
        <f>VLOOKUP(A48,MATERIALES!A5:D373,4,FALSE)</f>
        <v>500</v>
      </c>
      <c r="N48" s="284">
        <f>K48*M48</f>
        <v>5000</v>
      </c>
    </row>
    <row r="49" spans="1:14">
      <c r="A49" s="155" t="s">
        <v>610</v>
      </c>
      <c r="B49" s="49" t="str">
        <f>VLOOKUP(A49,MATERIALES!A5:D373,3,FALSE)</f>
        <v xml:space="preserve">Nutrientes (para remoción de especies vegetales) (dap, triple 15 o similar) (ítem 201.9)
</v>
      </c>
      <c r="C49" s="293"/>
      <c r="D49" s="293"/>
      <c r="E49" s="293"/>
      <c r="F49" s="293"/>
      <c r="G49" s="293"/>
      <c r="H49" s="293"/>
      <c r="I49" s="280"/>
      <c r="J49" s="236" t="str">
        <f>VLOOKUP(A49,MATERIALES!A5:D373,2,FALSE)</f>
        <v>kg</v>
      </c>
      <c r="K49" s="473">
        <v>1</v>
      </c>
      <c r="L49" s="279"/>
      <c r="M49" s="295">
        <f>VLOOKUP(A49,MATERIALES!A6:D373,4,FALSE)</f>
        <v>1700</v>
      </c>
      <c r="N49" s="284">
        <f>K49*M49</f>
        <v>1700</v>
      </c>
    </row>
    <row r="50" spans="1:14">
      <c r="A50" s="156" t="s">
        <v>414</v>
      </c>
      <c r="B50" s="49" t="str">
        <f>VLOOKUP(A50,MATERIALES!A6:D373,3,FALSE)</f>
        <v xml:space="preserve">Cicatrizante (para remoción de especies vegetales)
</v>
      </c>
      <c r="C50" s="293"/>
      <c r="D50" s="293"/>
      <c r="E50" s="293"/>
      <c r="F50" s="293"/>
      <c r="G50" s="293"/>
      <c r="H50" s="293"/>
      <c r="I50" s="280"/>
      <c r="J50" s="236" t="str">
        <f>VLOOKUP(A50,MATERIALES!A6:D373,2,FALSE)</f>
        <v>kg</v>
      </c>
      <c r="K50" s="473">
        <v>1</v>
      </c>
      <c r="L50" s="279"/>
      <c r="M50" s="295">
        <f>VLOOKUP(A50,MATERIALES!A6:D373,4,FALSE)</f>
        <v>8636.5251925601005</v>
      </c>
      <c r="N50" s="284">
        <f>K50*M50</f>
        <v>8636.5251925601005</v>
      </c>
    </row>
    <row r="51" spans="1:14">
      <c r="B51" s="49"/>
      <c r="C51" s="293"/>
      <c r="D51" s="293"/>
      <c r="E51" s="293"/>
      <c r="F51" s="293"/>
      <c r="G51" s="293"/>
      <c r="H51" s="293"/>
      <c r="I51" s="280"/>
      <c r="J51" s="236"/>
      <c r="K51" s="409"/>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15336.525192560101</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B59" s="52"/>
      <c r="C59" s="329"/>
      <c r="D59" s="329"/>
      <c r="E59" s="329"/>
      <c r="F59" s="329"/>
      <c r="G59" s="329"/>
      <c r="H59" s="323"/>
      <c r="I59" s="291"/>
      <c r="J59" s="298"/>
      <c r="K59" s="291"/>
      <c r="L59" s="822"/>
      <c r="M59" s="823"/>
      <c r="N59" s="299"/>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s="154" t="s">
        <v>11</v>
      </c>
      <c r="B70" s="55" t="str">
        <f>VLOOKUP(A70,'MANO DE OBRA'!A8:D68,3,FALSE)</f>
        <v>Obrero (4)</v>
      </c>
      <c r="C70" s="53"/>
      <c r="D70" s="53"/>
      <c r="E70" s="53"/>
      <c r="F70" s="53"/>
      <c r="G70" s="53"/>
      <c r="H70" s="53"/>
      <c r="I70" s="304">
        <f>K70/J70*100</f>
        <v>98362.266666666663</v>
      </c>
      <c r="J70" s="305">
        <v>185</v>
      </c>
      <c r="K70" s="306">
        <f>VLOOKUP(A70,'MANO DE OBRA'!A8:D99,4,FALSE)</f>
        <v>181970.19333333333</v>
      </c>
      <c r="L70" s="56"/>
      <c r="M70" s="408">
        <v>9</v>
      </c>
      <c r="N70" s="407">
        <f>K70/M70</f>
        <v>20218.910370370369</v>
      </c>
      <c r="O70" s="112"/>
    </row>
    <row r="71" spans="1:15">
      <c r="B71" s="55"/>
      <c r="C71" s="53"/>
      <c r="D71" s="53"/>
      <c r="E71" s="53"/>
      <c r="F71" s="53"/>
      <c r="G71" s="53"/>
      <c r="H71" s="53"/>
      <c r="I71" s="304"/>
      <c r="J71" s="305"/>
      <c r="K71" s="306"/>
      <c r="L71" s="56"/>
      <c r="M71" s="311"/>
      <c r="N71" s="308"/>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133"/>
    </row>
    <row r="76" spans="1:15" ht="15.75" thickBot="1">
      <c r="B76" s="818" t="s">
        <v>1037</v>
      </c>
      <c r="C76" s="819"/>
      <c r="D76" s="819"/>
      <c r="E76" s="819"/>
      <c r="F76" s="819"/>
      <c r="G76" s="819"/>
      <c r="H76" s="819"/>
      <c r="I76" s="825"/>
      <c r="J76" s="825"/>
      <c r="K76" s="825"/>
      <c r="L76" s="825"/>
      <c r="M76" s="826"/>
      <c r="N76" s="472">
        <f>SUM(N70:N75)</f>
        <v>20218.910370370369</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164219.17311040702</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32843.834622081406</v>
      </c>
      <c r="M83" s="853"/>
      <c r="N83" s="57"/>
    </row>
    <row r="84" spans="1:14">
      <c r="B84" s="95" t="s">
        <v>1057</v>
      </c>
      <c r="C84" s="96"/>
      <c r="D84" s="96"/>
      <c r="E84" s="96"/>
      <c r="F84" s="96"/>
      <c r="G84" s="96"/>
      <c r="H84" s="96"/>
      <c r="I84" s="93"/>
      <c r="J84" s="94"/>
      <c r="K84" s="316">
        <v>0.05</v>
      </c>
      <c r="L84" s="852">
        <f>N78*K84</f>
        <v>8210.9586555203514</v>
      </c>
      <c r="M84" s="853"/>
      <c r="N84" s="57"/>
    </row>
    <row r="85" spans="1:14" ht="15.75" thickBot="1">
      <c r="B85" s="97" t="s">
        <v>1058</v>
      </c>
      <c r="C85" s="98"/>
      <c r="D85" s="98"/>
      <c r="E85" s="98"/>
      <c r="F85" s="98"/>
      <c r="G85" s="98"/>
      <c r="H85" s="98"/>
      <c r="I85" s="99"/>
      <c r="J85" s="100"/>
      <c r="K85" s="317">
        <v>0.05</v>
      </c>
      <c r="L85" s="854">
        <f>N78*K85</f>
        <v>8210.9586555203514</v>
      </c>
      <c r="M85" s="855"/>
      <c r="N85" s="57"/>
    </row>
    <row r="86" spans="1:14" ht="15.75" thickBot="1">
      <c r="B86" s="818" t="s">
        <v>1037</v>
      </c>
      <c r="C86" s="819"/>
      <c r="D86" s="819"/>
      <c r="E86" s="819"/>
      <c r="F86" s="819"/>
      <c r="G86" s="819"/>
      <c r="H86" s="819"/>
      <c r="I86" s="819"/>
      <c r="J86" s="819"/>
      <c r="K86" s="819"/>
      <c r="L86" s="819"/>
      <c r="M86" s="820"/>
      <c r="N86" s="58">
        <f>L83+L84+L85</f>
        <v>49265.751933122105</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213484.92504352913</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2.25"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C29:I29"/>
    <mergeCell ref="B107:N108"/>
    <mergeCell ref="B1:B6"/>
    <mergeCell ref="K5:K6"/>
    <mergeCell ref="L5:L6"/>
    <mergeCell ref="M5:M6"/>
    <mergeCell ref="N5:N6"/>
    <mergeCell ref="C6:J6"/>
    <mergeCell ref="C5:J5"/>
    <mergeCell ref="C1:J1"/>
    <mergeCell ref="K1:K2"/>
    <mergeCell ref="L1:N2"/>
    <mergeCell ref="C2:J2"/>
    <mergeCell ref="C3:J3"/>
    <mergeCell ref="K3:K4"/>
    <mergeCell ref="L3:N4"/>
    <mergeCell ref="C4:J4"/>
    <mergeCell ref="L84:M84"/>
    <mergeCell ref="L85:M85"/>
    <mergeCell ref="B86:M86"/>
    <mergeCell ref="B88:M88"/>
    <mergeCell ref="B105:N106"/>
    <mergeCell ref="B76:M76"/>
    <mergeCell ref="B78:M78"/>
    <mergeCell ref="B82:H82"/>
    <mergeCell ref="L82:M82"/>
    <mergeCell ref="B83:H83"/>
    <mergeCell ref="L83:M83"/>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J118:N119"/>
    <mergeCell ref="B35:H35"/>
    <mergeCell ref="I35:J35"/>
    <mergeCell ref="L35:M35"/>
    <mergeCell ref="L12:N12"/>
    <mergeCell ref="C30:I30"/>
    <mergeCell ref="L30:M30"/>
    <mergeCell ref="B43:M43"/>
    <mergeCell ref="B36:H36"/>
    <mergeCell ref="B37:H37"/>
    <mergeCell ref="B38:H38"/>
    <mergeCell ref="B39:H39"/>
    <mergeCell ref="I39:J39"/>
    <mergeCell ref="L39:M39"/>
    <mergeCell ref="B40:H40"/>
    <mergeCell ref="B41:D4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50177"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50177" r:id="rId4"/>
      </mc:Fallback>
    </mc:AlternateContent>
  </oleObjects>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38">
    <tabColor rgb="FFFFFFCC"/>
  </sheetPr>
  <dimension ref="A1:O119"/>
  <sheetViews>
    <sheetView zoomScale="78" zoomScaleNormal="78" workbookViewId="0"/>
  </sheetViews>
  <sheetFormatPr baseColWidth="10" defaultRowHeight="15"/>
  <cols>
    <col min="1" max="1" width="8.85546875"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1516</v>
      </c>
      <c r="C31" s="87" t="s">
        <v>1507</v>
      </c>
      <c r="D31" s="88"/>
      <c r="E31" s="88"/>
      <c r="F31" s="88"/>
      <c r="G31" s="88"/>
      <c r="H31" s="88"/>
      <c r="I31" s="88"/>
      <c r="J31" s="89"/>
      <c r="K31" s="320"/>
      <c r="L31" s="318" t="s">
        <v>1029</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61" t="s">
        <v>241</v>
      </c>
      <c r="B36" s="831" t="str">
        <f>VLOOKUP(A36,EQUIPOS!A6:D154,3,FALSE)</f>
        <v>Grúa (capacidad 15 ton)</v>
      </c>
      <c r="C36" s="832"/>
      <c r="D36" s="832"/>
      <c r="E36" s="832"/>
      <c r="F36" s="832"/>
      <c r="G36" s="832"/>
      <c r="H36" s="833"/>
      <c r="I36" s="279"/>
      <c r="J36" s="280"/>
      <c r="K36" s="281">
        <f>VLOOKUP(A36,EQUIPOS!A6:D163,4,FALSE)</f>
        <v>143609.39103257778</v>
      </c>
      <c r="L36" s="282"/>
      <c r="M36" s="474">
        <v>1</v>
      </c>
      <c r="N36" s="284">
        <f>K36/M36</f>
        <v>143609.39103257778</v>
      </c>
    </row>
    <row r="37" spans="1:14">
      <c r="A37" s="161" t="s">
        <v>373</v>
      </c>
      <c r="B37" s="831" t="str">
        <f>VLOOKUP(A37,EQUIPOS!A7:D154,3,FALSE)</f>
        <v>Volqueta 6 m3</v>
      </c>
      <c r="C37" s="832"/>
      <c r="D37" s="832"/>
      <c r="E37" s="832"/>
      <c r="F37" s="832"/>
      <c r="G37" s="832"/>
      <c r="H37" s="833"/>
      <c r="I37" s="279"/>
      <c r="J37" s="280"/>
      <c r="K37" s="281">
        <f>VLOOKUP(A37,EQUIPOS!A7:D164,4,FALSE)</f>
        <v>62500</v>
      </c>
      <c r="L37" s="282"/>
      <c r="M37" s="475">
        <v>1</v>
      </c>
      <c r="N37" s="284">
        <f>K37/M37</f>
        <v>62500</v>
      </c>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6"/>
      <c r="L39" s="835"/>
      <c r="M39" s="836"/>
      <c r="N39" s="285"/>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289"/>
      <c r="N41" s="356"/>
    </row>
    <row r="42" spans="1:14" ht="15.75" thickBot="1">
      <c r="B42" s="831" t="s">
        <v>1036</v>
      </c>
      <c r="C42" s="832"/>
      <c r="D42" s="832"/>
      <c r="E42" s="832"/>
      <c r="F42" s="832"/>
      <c r="G42" s="832"/>
      <c r="H42" s="833"/>
      <c r="I42" s="840"/>
      <c r="J42" s="841"/>
      <c r="K42" s="47"/>
      <c r="L42" s="842">
        <v>0.05</v>
      </c>
      <c r="M42" s="843"/>
      <c r="N42" s="111">
        <f>N76*L42</f>
        <v>1137.3137083333334</v>
      </c>
    </row>
    <row r="43" spans="1:14" ht="15.75" thickBot="1">
      <c r="B43" s="818" t="s">
        <v>1037</v>
      </c>
      <c r="C43" s="819"/>
      <c r="D43" s="819"/>
      <c r="E43" s="819"/>
      <c r="F43" s="819"/>
      <c r="G43" s="819"/>
      <c r="H43" s="819"/>
      <c r="I43" s="819"/>
      <c r="J43" s="819"/>
      <c r="K43" s="819"/>
      <c r="L43" s="819"/>
      <c r="M43" s="820"/>
      <c r="N43" s="406">
        <f>SUM(N36:N42)</f>
        <v>207246.70474091111</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60" t="s">
        <v>431</v>
      </c>
      <c r="B48" s="49" t="str">
        <f>VLOOKUP(A48,MATERIALES!A4:D373,3,FALSE)</f>
        <v xml:space="preserve">Costal de fibra o fique
</v>
      </c>
      <c r="C48" s="293"/>
      <c r="D48" s="293"/>
      <c r="E48" s="293"/>
      <c r="F48" s="293"/>
      <c r="G48" s="293"/>
      <c r="H48" s="293"/>
      <c r="I48" s="280"/>
      <c r="J48" s="236" t="str">
        <f>VLOOKUP(A48,MATERIALES!A4:D385,2,FALSE)</f>
        <v>u</v>
      </c>
      <c r="K48" s="473">
        <v>10</v>
      </c>
      <c r="L48" s="279"/>
      <c r="M48" s="295">
        <f>VLOOKUP(A48,MATERIALES!A5:D373,4,FALSE)</f>
        <v>500</v>
      </c>
      <c r="N48" s="284">
        <f>K48*M48</f>
        <v>5000</v>
      </c>
    </row>
    <row r="49" spans="1:14">
      <c r="A49" s="157" t="s">
        <v>610</v>
      </c>
      <c r="B49" s="49" t="str">
        <f>VLOOKUP(A49,MATERIALES!A5:D373,3,FALSE)</f>
        <v xml:space="preserve">Nutrientes (para remoción de especies vegetales) (dap, triple 15 o similar) (ítem 201.9)
</v>
      </c>
      <c r="C49" s="293"/>
      <c r="D49" s="293"/>
      <c r="E49" s="293"/>
      <c r="F49" s="293"/>
      <c r="G49" s="293"/>
      <c r="H49" s="293"/>
      <c r="I49" s="280"/>
      <c r="J49" s="236" t="str">
        <f>VLOOKUP(A49,MATERIALES!A5:D386,2,FALSE)</f>
        <v>kg</v>
      </c>
      <c r="K49" s="473">
        <v>1</v>
      </c>
      <c r="L49" s="279"/>
      <c r="M49" s="295">
        <f>VLOOKUP(A49,MATERIALES!A6:D373,4,FALSE)</f>
        <v>1700</v>
      </c>
      <c r="N49" s="284">
        <f>K49*M49</f>
        <v>1700</v>
      </c>
    </row>
    <row r="50" spans="1:14">
      <c r="A50" s="160" t="s">
        <v>414</v>
      </c>
      <c r="B50" s="49" t="str">
        <f>VLOOKUP(A50,MATERIALES!A6:D373,3,FALSE)</f>
        <v xml:space="preserve">Cicatrizante (para remoción de especies vegetales)
</v>
      </c>
      <c r="C50" s="293"/>
      <c r="D50" s="293"/>
      <c r="E50" s="293"/>
      <c r="F50" s="293"/>
      <c r="G50" s="293"/>
      <c r="H50" s="293"/>
      <c r="I50" s="280"/>
      <c r="J50" s="236" t="str">
        <f>VLOOKUP(A50,MATERIALES!A6:D387,2,FALSE)</f>
        <v>kg</v>
      </c>
      <c r="K50" s="473">
        <v>1</v>
      </c>
      <c r="L50" s="279"/>
      <c r="M50" s="295">
        <f>VLOOKUP(A50,MATERIALES!A6:D373,4,FALSE)</f>
        <v>8636.5251925601005</v>
      </c>
      <c r="N50" s="284">
        <f>K50*M50</f>
        <v>8636.5251925601005</v>
      </c>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15336.525192560101</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B59" s="52"/>
      <c r="C59" s="329"/>
      <c r="D59" s="329"/>
      <c r="E59" s="329"/>
      <c r="F59" s="329"/>
      <c r="G59" s="329"/>
      <c r="H59" s="323"/>
      <c r="I59" s="291"/>
      <c r="J59" s="298"/>
      <c r="K59" s="291"/>
      <c r="L59" s="822"/>
      <c r="M59" s="823"/>
      <c r="N59" s="299"/>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s="159" t="s">
        <v>11</v>
      </c>
      <c r="B70" s="55" t="str">
        <f>VLOOKUP(A70,'MANO DE OBRA'!A8:D68,3,FALSE)</f>
        <v>Obrero (4)</v>
      </c>
      <c r="C70" s="53"/>
      <c r="D70" s="53"/>
      <c r="E70" s="53"/>
      <c r="F70" s="53"/>
      <c r="G70" s="53"/>
      <c r="H70" s="53"/>
      <c r="I70" s="304">
        <f>K70/J70*100</f>
        <v>98362.266666666663</v>
      </c>
      <c r="J70" s="305">
        <v>185</v>
      </c>
      <c r="K70" s="306">
        <f>VLOOKUP(A70,'MANO DE OBRA'!A8:D99,4,FALSE)</f>
        <v>181970.19333333333</v>
      </c>
      <c r="L70" s="56"/>
      <c r="M70" s="307">
        <v>8</v>
      </c>
      <c r="N70" s="407">
        <f>K70/M70</f>
        <v>22746.274166666666</v>
      </c>
      <c r="O70" s="112"/>
    </row>
    <row r="71" spans="1:15">
      <c r="B71" s="55"/>
      <c r="C71" s="53"/>
      <c r="D71" s="53"/>
      <c r="E71" s="53"/>
      <c r="F71" s="53"/>
      <c r="G71" s="53"/>
      <c r="H71" s="53"/>
      <c r="I71" s="304"/>
      <c r="J71" s="305"/>
      <c r="K71" s="306"/>
      <c r="L71" s="56"/>
      <c r="M71" s="311"/>
      <c r="N71" s="308"/>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18" t="s">
        <v>1037</v>
      </c>
      <c r="C76" s="819"/>
      <c r="D76" s="819"/>
      <c r="E76" s="819"/>
      <c r="F76" s="819"/>
      <c r="G76" s="819"/>
      <c r="H76" s="819"/>
      <c r="I76" s="825"/>
      <c r="J76" s="825"/>
      <c r="K76" s="825"/>
      <c r="L76" s="825"/>
      <c r="M76" s="826"/>
      <c r="N76" s="313">
        <f>SUM(N70:N75)</f>
        <v>22746.274166666666</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245329.50410013788</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49065.900820027578</v>
      </c>
      <c r="M83" s="853"/>
      <c r="N83" s="57"/>
    </row>
    <row r="84" spans="1:14">
      <c r="B84" s="95" t="s">
        <v>1057</v>
      </c>
      <c r="C84" s="96"/>
      <c r="D84" s="96"/>
      <c r="E84" s="96"/>
      <c r="F84" s="96"/>
      <c r="G84" s="96"/>
      <c r="H84" s="96"/>
      <c r="I84" s="93"/>
      <c r="J84" s="94"/>
      <c r="K84" s="316">
        <v>0.05</v>
      </c>
      <c r="L84" s="852">
        <f>N78*K84</f>
        <v>12266.475205006895</v>
      </c>
      <c r="M84" s="853"/>
      <c r="N84" s="57"/>
    </row>
    <row r="85" spans="1:14" ht="15.75" thickBot="1">
      <c r="B85" s="97" t="s">
        <v>1058</v>
      </c>
      <c r="C85" s="98"/>
      <c r="D85" s="98"/>
      <c r="E85" s="98"/>
      <c r="F85" s="98"/>
      <c r="G85" s="98"/>
      <c r="H85" s="98"/>
      <c r="I85" s="99"/>
      <c r="J85" s="100"/>
      <c r="K85" s="317">
        <v>0.05</v>
      </c>
      <c r="L85" s="854">
        <f>N78*K85</f>
        <v>12266.475205006895</v>
      </c>
      <c r="M85" s="855"/>
      <c r="N85" s="57"/>
    </row>
    <row r="86" spans="1:14" ht="15.75" thickBot="1">
      <c r="B86" s="818" t="s">
        <v>1037</v>
      </c>
      <c r="C86" s="819"/>
      <c r="D86" s="819"/>
      <c r="E86" s="819"/>
      <c r="F86" s="819"/>
      <c r="G86" s="819"/>
      <c r="H86" s="819"/>
      <c r="I86" s="819"/>
      <c r="J86" s="819"/>
      <c r="K86" s="819"/>
      <c r="L86" s="819"/>
      <c r="M86" s="820"/>
      <c r="N86" s="58">
        <f>L83+L84+L85</f>
        <v>73598.851230041371</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318928.35533017927</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ht="15" customHeight="1">
      <c r="B118" s="62" t="s">
        <v>2326</v>
      </c>
      <c r="C118" s="61"/>
      <c r="D118" s="61"/>
      <c r="E118" s="18"/>
      <c r="F118" s="18"/>
      <c r="G118" s="18"/>
      <c r="H118" s="18"/>
      <c r="I118" s="18"/>
      <c r="J118" s="795"/>
      <c r="K118" s="795"/>
      <c r="L118" s="795"/>
      <c r="M118" s="795"/>
      <c r="N118" s="796"/>
    </row>
    <row r="119" spans="2:14" ht="15.75" customHeight="1"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C29:I29"/>
    <mergeCell ref="B107:N108"/>
    <mergeCell ref="B1:B6"/>
    <mergeCell ref="K5:K6"/>
    <mergeCell ref="L5:L6"/>
    <mergeCell ref="M5:M6"/>
    <mergeCell ref="N5:N6"/>
    <mergeCell ref="C6:J6"/>
    <mergeCell ref="C5:J5"/>
    <mergeCell ref="C1:J1"/>
    <mergeCell ref="K1:K2"/>
    <mergeCell ref="L1:N2"/>
    <mergeCell ref="C2:J2"/>
    <mergeCell ref="C3:J3"/>
    <mergeCell ref="K3:K4"/>
    <mergeCell ref="L3:N4"/>
    <mergeCell ref="C4:J4"/>
    <mergeCell ref="L84:M84"/>
    <mergeCell ref="L85:M85"/>
    <mergeCell ref="B86:M86"/>
    <mergeCell ref="B88:M88"/>
    <mergeCell ref="B105:N106"/>
    <mergeCell ref="B76:M76"/>
    <mergeCell ref="B78:M78"/>
    <mergeCell ref="B82:H82"/>
    <mergeCell ref="L82:M82"/>
    <mergeCell ref="B83:H83"/>
    <mergeCell ref="L83:M83"/>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J118:N119"/>
    <mergeCell ref="B35:H35"/>
    <mergeCell ref="I35:J35"/>
    <mergeCell ref="L35:M35"/>
    <mergeCell ref="L12:N12"/>
    <mergeCell ref="C30:I30"/>
    <mergeCell ref="L30:M30"/>
    <mergeCell ref="B43:M43"/>
    <mergeCell ref="B36:H36"/>
    <mergeCell ref="B37:H37"/>
    <mergeCell ref="B38:H38"/>
    <mergeCell ref="B39:H39"/>
    <mergeCell ref="I39:J39"/>
    <mergeCell ref="L39:M39"/>
    <mergeCell ref="B40:H40"/>
    <mergeCell ref="B41:D4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51201"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51201" r:id="rId4"/>
      </mc:Fallback>
    </mc:AlternateContent>
  </oleObjects>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39">
    <tabColor rgb="FFFFFFCC"/>
  </sheetPr>
  <dimension ref="A1:O119"/>
  <sheetViews>
    <sheetView zoomScale="78" zoomScaleNormal="78" workbookViewId="0"/>
  </sheetViews>
  <sheetFormatPr baseColWidth="10" defaultRowHeight="15"/>
  <cols>
    <col min="1" max="1" width="8.85546875"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1517</v>
      </c>
      <c r="C31" s="87" t="s">
        <v>1508</v>
      </c>
      <c r="D31" s="88"/>
      <c r="E31" s="88"/>
      <c r="F31" s="88"/>
      <c r="G31" s="88"/>
      <c r="H31" s="88"/>
      <c r="I31" s="88"/>
      <c r="J31" s="89"/>
      <c r="K31" s="320"/>
      <c r="L31" s="318" t="s">
        <v>1029</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50" t="s">
        <v>241</v>
      </c>
      <c r="B36" s="831" t="str">
        <f>VLOOKUP(A36,EQUIPOS!A6:D154,3,FALSE)</f>
        <v>Grúa (capacidad 15 ton)</v>
      </c>
      <c r="C36" s="832"/>
      <c r="D36" s="832"/>
      <c r="E36" s="832"/>
      <c r="F36" s="832"/>
      <c r="G36" s="832"/>
      <c r="H36" s="833"/>
      <c r="I36" s="279"/>
      <c r="J36" s="280"/>
      <c r="K36" s="281">
        <f>VLOOKUP(A36,EQUIPOS!A6:D163,4,FALSE)</f>
        <v>143609.39103257778</v>
      </c>
      <c r="L36" s="282"/>
      <c r="M36" s="283">
        <v>0.9375</v>
      </c>
      <c r="N36" s="284">
        <f>K36/M36</f>
        <v>153183.35043474965</v>
      </c>
    </row>
    <row r="37" spans="1:14">
      <c r="A37" s="150" t="s">
        <v>373</v>
      </c>
      <c r="B37" s="831" t="str">
        <f>VLOOKUP(A37,EQUIPOS!A7:D154,3,FALSE)</f>
        <v>Volqueta 6 m3</v>
      </c>
      <c r="C37" s="832"/>
      <c r="D37" s="832"/>
      <c r="E37" s="832"/>
      <c r="F37" s="832"/>
      <c r="G37" s="832"/>
      <c r="H37" s="833"/>
      <c r="I37" s="279"/>
      <c r="J37" s="280"/>
      <c r="K37" s="281">
        <f>VLOOKUP(A37,EQUIPOS!A7:D164,4,FALSE)</f>
        <v>62500</v>
      </c>
      <c r="L37" s="282"/>
      <c r="M37" s="283">
        <v>0.9375</v>
      </c>
      <c r="N37" s="284">
        <f>K37/M37</f>
        <v>66666.666666666672</v>
      </c>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6"/>
      <c r="L39" s="835"/>
      <c r="M39" s="836"/>
      <c r="N39" s="285"/>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289"/>
      <c r="N41" s="356"/>
    </row>
    <row r="42" spans="1:14" ht="15.75" thickBot="1">
      <c r="B42" s="831" t="s">
        <v>1036</v>
      </c>
      <c r="C42" s="832"/>
      <c r="D42" s="832"/>
      <c r="E42" s="832"/>
      <c r="F42" s="832"/>
      <c r="G42" s="832"/>
      <c r="H42" s="833"/>
      <c r="I42" s="840"/>
      <c r="J42" s="841"/>
      <c r="K42" s="47"/>
      <c r="L42" s="842">
        <v>0.05</v>
      </c>
      <c r="M42" s="843"/>
      <c r="N42" s="111">
        <f>N76*L42</f>
        <v>1213.1346222222223</v>
      </c>
    </row>
    <row r="43" spans="1:14" ht="15.75" thickBot="1">
      <c r="B43" s="818" t="s">
        <v>1037</v>
      </c>
      <c r="C43" s="819"/>
      <c r="D43" s="819"/>
      <c r="E43" s="819"/>
      <c r="F43" s="819"/>
      <c r="G43" s="819"/>
      <c r="H43" s="819"/>
      <c r="I43" s="819"/>
      <c r="J43" s="819"/>
      <c r="K43" s="819"/>
      <c r="L43" s="819"/>
      <c r="M43" s="820"/>
      <c r="N43" s="406">
        <f>SUM(N36:N42)</f>
        <v>221063.15172363853</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431</v>
      </c>
      <c r="B48" s="49" t="str">
        <f>VLOOKUP(A48,MATERIALES!A4:D373,3,FALSE)</f>
        <v xml:space="preserve">Costal de fibra o fique
</v>
      </c>
      <c r="C48" s="293"/>
      <c r="D48" s="293"/>
      <c r="E48" s="293"/>
      <c r="F48" s="293"/>
      <c r="G48" s="293"/>
      <c r="H48" s="293"/>
      <c r="I48" s="280"/>
      <c r="J48" s="236" t="str">
        <f>VLOOKUP(A48,MATERIALES!A4:D385,2,FALSE)</f>
        <v>u</v>
      </c>
      <c r="K48" s="294">
        <v>10</v>
      </c>
      <c r="L48" s="279"/>
      <c r="M48" s="295">
        <f>VLOOKUP(A48,MATERIALES!A5:D373,4,FALSE)</f>
        <v>500</v>
      </c>
      <c r="N48" s="284">
        <f>K48*M48</f>
        <v>5000</v>
      </c>
    </row>
    <row r="49" spans="1:14">
      <c r="A49" t="s">
        <v>414</v>
      </c>
      <c r="B49" s="49" t="str">
        <f>VLOOKUP(A49,MATERIALES!A5:D373,3,FALSE)</f>
        <v xml:space="preserve">Cicatrizante (para remoción de especies vegetales)
</v>
      </c>
      <c r="C49" s="293"/>
      <c r="D49" s="293"/>
      <c r="E49" s="293"/>
      <c r="F49" s="293"/>
      <c r="G49" s="293"/>
      <c r="H49" s="293"/>
      <c r="I49" s="280"/>
      <c r="J49" s="236" t="str">
        <f>VLOOKUP(A49,MATERIALES!A5:D386,2,FALSE)</f>
        <v>kg</v>
      </c>
      <c r="K49" s="294">
        <v>1</v>
      </c>
      <c r="L49" s="279"/>
      <c r="M49" s="295">
        <f>VLOOKUP(A49,MATERIALES!A6:D373,4,FALSE)</f>
        <v>8636.5251925601005</v>
      </c>
      <c r="N49" s="284">
        <f>K49*M49</f>
        <v>8636.5251925601005</v>
      </c>
    </row>
    <row r="50" spans="1:14">
      <c r="A50" s="150" t="s">
        <v>610</v>
      </c>
      <c r="B50" s="49" t="str">
        <f>VLOOKUP(A50,MATERIALES!A6:D373,3,FALSE)</f>
        <v xml:space="preserve">Nutrientes (para remoción de especies vegetales) (dap, triple 15 o similar) (ítem 201.9)
</v>
      </c>
      <c r="C50" s="293"/>
      <c r="D50" s="293"/>
      <c r="E50" s="293"/>
      <c r="F50" s="293"/>
      <c r="G50" s="293"/>
      <c r="H50" s="293"/>
      <c r="I50" s="280"/>
      <c r="J50" s="236" t="str">
        <f>VLOOKUP(A50,MATERIALES!A6:D387,2,FALSE)</f>
        <v>kg</v>
      </c>
      <c r="K50" s="294">
        <v>1</v>
      </c>
      <c r="L50" s="279"/>
      <c r="M50" s="295">
        <f>VLOOKUP(A50,MATERIALES!A6:D373,4,FALSE)</f>
        <v>1700</v>
      </c>
      <c r="N50" s="284">
        <f>K50*M50</f>
        <v>1700</v>
      </c>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15336.525192560101</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B59" s="52"/>
      <c r="C59" s="329"/>
      <c r="D59" s="329"/>
      <c r="E59" s="329"/>
      <c r="F59" s="329"/>
      <c r="G59" s="329"/>
      <c r="H59" s="323"/>
      <c r="I59" s="291"/>
      <c r="J59" s="298"/>
      <c r="K59" s="291"/>
      <c r="L59" s="822"/>
      <c r="M59" s="823"/>
      <c r="N59" s="299"/>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s="162" t="s">
        <v>11</v>
      </c>
      <c r="B70" s="55" t="str">
        <f>VLOOKUP(A70,'MANO DE OBRA'!A8:D68,3,FALSE)</f>
        <v>Obrero (4)</v>
      </c>
      <c r="C70" s="53"/>
      <c r="D70" s="53"/>
      <c r="E70" s="53"/>
      <c r="F70" s="53"/>
      <c r="G70" s="53"/>
      <c r="H70" s="53"/>
      <c r="I70" s="304">
        <f>K70/J70*100</f>
        <v>98362.266666666663</v>
      </c>
      <c r="J70" s="305">
        <v>185</v>
      </c>
      <c r="K70" s="306">
        <f>VLOOKUP(A70,'MANO DE OBRA'!A8:D99,4,FALSE)</f>
        <v>181970.19333333333</v>
      </c>
      <c r="L70" s="56"/>
      <c r="M70" s="410">
        <v>7.5</v>
      </c>
      <c r="N70" s="407">
        <f>K70/M70</f>
        <v>24262.692444444445</v>
      </c>
      <c r="O70" s="112"/>
    </row>
    <row r="71" spans="1:15">
      <c r="B71" s="55"/>
      <c r="C71" s="53"/>
      <c r="D71" s="53"/>
      <c r="E71" s="53"/>
      <c r="F71" s="53"/>
      <c r="G71" s="53"/>
      <c r="H71" s="53"/>
      <c r="I71" s="304"/>
      <c r="J71" s="305"/>
      <c r="K71" s="306"/>
      <c r="L71" s="56"/>
      <c r="M71" s="311"/>
      <c r="N71" s="308"/>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133"/>
    </row>
    <row r="76" spans="1:15" ht="15.75" thickBot="1">
      <c r="B76" s="824" t="s">
        <v>1037</v>
      </c>
      <c r="C76" s="825"/>
      <c r="D76" s="825"/>
      <c r="E76" s="825"/>
      <c r="F76" s="825"/>
      <c r="G76" s="825"/>
      <c r="H76" s="825"/>
      <c r="I76" s="825"/>
      <c r="J76" s="825"/>
      <c r="K76" s="825"/>
      <c r="L76" s="825"/>
      <c r="M76" s="826"/>
      <c r="N76" s="472">
        <f>SUM(N70:N75)</f>
        <v>24262.692444444445</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260662.36936064309</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52132.473872128619</v>
      </c>
      <c r="M83" s="853"/>
      <c r="N83" s="57"/>
    </row>
    <row r="84" spans="1:14">
      <c r="B84" s="95" t="s">
        <v>1057</v>
      </c>
      <c r="C84" s="96"/>
      <c r="D84" s="96"/>
      <c r="E84" s="96"/>
      <c r="F84" s="96"/>
      <c r="G84" s="96"/>
      <c r="H84" s="96"/>
      <c r="I84" s="93"/>
      <c r="J84" s="94"/>
      <c r="K84" s="316">
        <v>0.05</v>
      </c>
      <c r="L84" s="852">
        <f>N78*K84</f>
        <v>13033.118468032155</v>
      </c>
      <c r="M84" s="853"/>
      <c r="N84" s="57"/>
    </row>
    <row r="85" spans="1:14" ht="15.75" thickBot="1">
      <c r="B85" s="97" t="s">
        <v>1058</v>
      </c>
      <c r="C85" s="98"/>
      <c r="D85" s="98"/>
      <c r="E85" s="98"/>
      <c r="F85" s="98"/>
      <c r="G85" s="98"/>
      <c r="H85" s="98"/>
      <c r="I85" s="99"/>
      <c r="J85" s="100"/>
      <c r="K85" s="317">
        <v>0.05</v>
      </c>
      <c r="L85" s="854">
        <f>N78*K85</f>
        <v>13033.118468032155</v>
      </c>
      <c r="M85" s="855"/>
      <c r="N85" s="57"/>
    </row>
    <row r="86" spans="1:14" ht="15.75" thickBot="1">
      <c r="B86" s="818" t="s">
        <v>1037</v>
      </c>
      <c r="C86" s="819"/>
      <c r="D86" s="819"/>
      <c r="E86" s="819"/>
      <c r="F86" s="819"/>
      <c r="G86" s="819"/>
      <c r="H86" s="819"/>
      <c r="I86" s="819"/>
      <c r="J86" s="819"/>
      <c r="K86" s="819"/>
      <c r="L86" s="819"/>
      <c r="M86" s="820"/>
      <c r="N86" s="58">
        <f>L83+L84+L85</f>
        <v>78198.710808192933</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338861.08016883605</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1.5"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ht="15" customHeight="1">
      <c r="B118" s="62" t="s">
        <v>2326</v>
      </c>
      <c r="C118" s="61"/>
      <c r="D118" s="61"/>
      <c r="E118" s="18"/>
      <c r="F118" s="18"/>
      <c r="G118" s="18"/>
      <c r="H118" s="18"/>
      <c r="I118" s="18"/>
      <c r="J118" s="795"/>
      <c r="K118" s="795"/>
      <c r="L118" s="795"/>
      <c r="M118" s="795"/>
      <c r="N118" s="796"/>
    </row>
    <row r="119" spans="2:14" ht="15.75" customHeight="1"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C29:I29"/>
    <mergeCell ref="B107:N108"/>
    <mergeCell ref="B1:B6"/>
    <mergeCell ref="K5:K6"/>
    <mergeCell ref="L5:L6"/>
    <mergeCell ref="M5:M6"/>
    <mergeCell ref="N5:N6"/>
    <mergeCell ref="C6:J6"/>
    <mergeCell ref="C5:J5"/>
    <mergeCell ref="C1:J1"/>
    <mergeCell ref="K1:K2"/>
    <mergeCell ref="L1:N2"/>
    <mergeCell ref="C2:J2"/>
    <mergeCell ref="C3:J3"/>
    <mergeCell ref="K3:K4"/>
    <mergeCell ref="L3:N4"/>
    <mergeCell ref="C4:J4"/>
    <mergeCell ref="L84:M84"/>
    <mergeCell ref="L85:M85"/>
    <mergeCell ref="B86:M86"/>
    <mergeCell ref="B88:M88"/>
    <mergeCell ref="B105:N106"/>
    <mergeCell ref="B76:M76"/>
    <mergeCell ref="B78:M78"/>
    <mergeCell ref="B82:H82"/>
    <mergeCell ref="L82:M82"/>
    <mergeCell ref="B83:H83"/>
    <mergeCell ref="L83:M83"/>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J118:N119"/>
    <mergeCell ref="B35:H35"/>
    <mergeCell ref="I35:J35"/>
    <mergeCell ref="L35:M35"/>
    <mergeCell ref="L12:N12"/>
    <mergeCell ref="C30:I30"/>
    <mergeCell ref="L30:M30"/>
    <mergeCell ref="B43:M43"/>
    <mergeCell ref="B36:H36"/>
    <mergeCell ref="B37:H37"/>
    <mergeCell ref="B38:H38"/>
    <mergeCell ref="B39:H39"/>
    <mergeCell ref="I39:J39"/>
    <mergeCell ref="L39:M39"/>
    <mergeCell ref="B40:H40"/>
    <mergeCell ref="B41:D4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52225"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52225" r:id="rId4"/>
      </mc:Fallback>
    </mc:AlternateContent>
  </oleObjects>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40">
    <tabColor rgb="FFFFFFCC"/>
  </sheetPr>
  <dimension ref="A1:O119"/>
  <sheetViews>
    <sheetView zoomScale="78" zoomScaleNormal="78" workbookViewId="0"/>
  </sheetViews>
  <sheetFormatPr baseColWidth="10" defaultRowHeight="15"/>
  <cols>
    <col min="1" max="1" width="8.85546875"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1518</v>
      </c>
      <c r="C31" s="87" t="s">
        <v>1498</v>
      </c>
      <c r="D31" s="88"/>
      <c r="E31" s="88"/>
      <c r="F31" s="88"/>
      <c r="G31" s="88"/>
      <c r="H31" s="88"/>
      <c r="I31" s="88"/>
      <c r="J31" s="89"/>
      <c r="K31" s="320"/>
      <c r="L31" s="318" t="s">
        <v>1029</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50" t="s">
        <v>241</v>
      </c>
      <c r="B36" s="831" t="str">
        <f>VLOOKUP(A36,EQUIPOS!A6:D154,3,FALSE)</f>
        <v>Grúa (capacidad 15 ton)</v>
      </c>
      <c r="C36" s="832"/>
      <c r="D36" s="832"/>
      <c r="E36" s="832"/>
      <c r="F36" s="832"/>
      <c r="G36" s="832"/>
      <c r="H36" s="833"/>
      <c r="I36" s="279"/>
      <c r="J36" s="280"/>
      <c r="K36" s="281">
        <f>VLOOKUP(A36,EQUIPOS!A6:D163,4,FALSE)</f>
        <v>143609.39103257778</v>
      </c>
      <c r="L36" s="282"/>
      <c r="M36" s="283">
        <v>1.5</v>
      </c>
      <c r="N36" s="284">
        <f>K36/M36</f>
        <v>95739.594021718527</v>
      </c>
    </row>
    <row r="37" spans="1:14">
      <c r="A37" s="114"/>
      <c r="B37" s="831"/>
      <c r="C37" s="832"/>
      <c r="D37" s="832"/>
      <c r="E37" s="832"/>
      <c r="F37" s="832"/>
      <c r="G37" s="832"/>
      <c r="H37" s="833"/>
      <c r="I37" s="279"/>
      <c r="J37" s="280"/>
      <c r="K37" s="281"/>
      <c r="L37" s="282"/>
      <c r="M37" s="283"/>
      <c r="N37" s="284"/>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6"/>
      <c r="L39" s="835"/>
      <c r="M39" s="836"/>
      <c r="N39" s="285"/>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289"/>
      <c r="N41" s="356"/>
    </row>
    <row r="42" spans="1:14" ht="15.75" thickBot="1">
      <c r="B42" s="831" t="s">
        <v>1036</v>
      </c>
      <c r="C42" s="832"/>
      <c r="D42" s="832"/>
      <c r="E42" s="832"/>
      <c r="F42" s="832"/>
      <c r="G42" s="832"/>
      <c r="H42" s="833"/>
      <c r="I42" s="840"/>
      <c r="J42" s="841"/>
      <c r="K42" s="47"/>
      <c r="L42" s="842">
        <v>0.05</v>
      </c>
      <c r="M42" s="843"/>
      <c r="N42" s="111">
        <f>N76*L42</f>
        <v>758.2091388888889</v>
      </c>
    </row>
    <row r="43" spans="1:14" ht="15.75" thickBot="1">
      <c r="B43" s="818" t="s">
        <v>1037</v>
      </c>
      <c r="C43" s="819"/>
      <c r="D43" s="819"/>
      <c r="E43" s="819"/>
      <c r="F43" s="819"/>
      <c r="G43" s="819"/>
      <c r="H43" s="819"/>
      <c r="I43" s="819"/>
      <c r="J43" s="819"/>
      <c r="K43" s="819"/>
      <c r="L43" s="819"/>
      <c r="M43" s="820"/>
      <c r="N43" s="406">
        <f>SUM(N36:N42)</f>
        <v>96497.803160607422</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431</v>
      </c>
      <c r="B48" s="49" t="str">
        <f>VLOOKUP(A48,MATERIALES!A4:D373,3,FALSE)</f>
        <v xml:space="preserve">Costal de fibra o fique
</v>
      </c>
      <c r="C48" s="293"/>
      <c r="D48" s="293"/>
      <c r="E48" s="293"/>
      <c r="F48" s="293"/>
      <c r="G48" s="293"/>
      <c r="H48" s="293"/>
      <c r="I48" s="280"/>
      <c r="J48" s="236" t="str">
        <f>VLOOKUP(A48,MATERIALES!A4:D385,2,FALSE)</f>
        <v>u</v>
      </c>
      <c r="K48" s="294">
        <v>10</v>
      </c>
      <c r="L48" s="279"/>
      <c r="M48" s="295">
        <f>VLOOKUP(A48,MATERIALES!A5:D373,4,FALSE)</f>
        <v>500</v>
      </c>
      <c r="N48" s="284">
        <f>K48*M48</f>
        <v>5000</v>
      </c>
    </row>
    <row r="49" spans="1:14">
      <c r="A49" t="s">
        <v>414</v>
      </c>
      <c r="B49" s="49" t="str">
        <f>VLOOKUP(A49,MATERIALES!A5:D373,3,FALSE)</f>
        <v xml:space="preserve">Cicatrizante (para remoción de especies vegetales)
</v>
      </c>
      <c r="C49" s="293"/>
      <c r="D49" s="293"/>
      <c r="E49" s="293"/>
      <c r="F49" s="293"/>
      <c r="G49" s="293"/>
      <c r="H49" s="293"/>
      <c r="I49" s="280"/>
      <c r="J49" s="236" t="str">
        <f>VLOOKUP(A49,MATERIALES!A5:D386,2,FALSE)</f>
        <v>kg</v>
      </c>
      <c r="K49" s="294">
        <v>1</v>
      </c>
      <c r="L49" s="279"/>
      <c r="M49" s="295">
        <f>VLOOKUP(A49,MATERIALES!A6:D373,4,FALSE)</f>
        <v>8636.5251925601005</v>
      </c>
      <c r="N49" s="284">
        <f>K49*M49</f>
        <v>8636.5251925601005</v>
      </c>
    </row>
    <row r="50" spans="1:14">
      <c r="A50" s="150" t="s">
        <v>610</v>
      </c>
      <c r="B50" s="49" t="str">
        <f>VLOOKUP(A50,MATERIALES!A6:D373,3,FALSE)</f>
        <v xml:space="preserve">Nutrientes (para remoción de especies vegetales) (dap, triple 15 o similar) (ítem 201.9)
</v>
      </c>
      <c r="C50" s="293"/>
      <c r="D50" s="293"/>
      <c r="E50" s="293"/>
      <c r="F50" s="293"/>
      <c r="G50" s="293"/>
      <c r="H50" s="293"/>
      <c r="I50" s="280"/>
      <c r="J50" s="236" t="str">
        <f>VLOOKUP(A50,MATERIALES!A6:D387,2,FALSE)</f>
        <v>kg</v>
      </c>
      <c r="K50" s="294">
        <v>1</v>
      </c>
      <c r="L50" s="279"/>
      <c r="M50" s="295">
        <f>VLOOKUP(A50,MATERIALES!A6:D373,4,FALSE)</f>
        <v>1700</v>
      </c>
      <c r="N50" s="284">
        <f>K50*M50</f>
        <v>1700</v>
      </c>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15336.525192560101</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B59" s="52"/>
      <c r="C59" s="329"/>
      <c r="D59" s="329"/>
      <c r="E59" s="329"/>
      <c r="F59" s="329"/>
      <c r="G59" s="329"/>
      <c r="H59" s="323"/>
      <c r="I59" s="291"/>
      <c r="J59" s="298"/>
      <c r="K59" s="291"/>
      <c r="L59" s="822"/>
      <c r="M59" s="823"/>
      <c r="N59" s="299"/>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11</v>
      </c>
      <c r="B70" s="55" t="str">
        <f>VLOOKUP(A70,'MANO DE OBRA'!A8:D68,3,FALSE)</f>
        <v>Obrero (4)</v>
      </c>
      <c r="C70" s="53"/>
      <c r="D70" s="53"/>
      <c r="E70" s="53"/>
      <c r="F70" s="53"/>
      <c r="G70" s="53"/>
      <c r="H70" s="53"/>
      <c r="I70" s="304">
        <f>K70/J70*100</f>
        <v>98362.266666666663</v>
      </c>
      <c r="J70" s="305">
        <v>185</v>
      </c>
      <c r="K70" s="306">
        <f>VLOOKUP(A70,'MANO DE OBRA'!A8:D99,4,FALSE)</f>
        <v>181970.19333333333</v>
      </c>
      <c r="L70" s="56"/>
      <c r="M70" s="307">
        <v>12</v>
      </c>
      <c r="N70" s="407">
        <f>K70/M70</f>
        <v>15164.182777777778</v>
      </c>
      <c r="O70" s="112"/>
    </row>
    <row r="71" spans="1:15">
      <c r="B71" s="55"/>
      <c r="C71" s="53"/>
      <c r="D71" s="53"/>
      <c r="E71" s="53"/>
      <c r="F71" s="53"/>
      <c r="G71" s="53"/>
      <c r="H71" s="53"/>
      <c r="I71" s="304"/>
      <c r="J71" s="305"/>
      <c r="K71" s="306"/>
      <c r="L71" s="56"/>
      <c r="M71" s="311"/>
      <c r="N71" s="308"/>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133"/>
    </row>
    <row r="76" spans="1:15" ht="15.75" thickBot="1">
      <c r="B76" s="824" t="s">
        <v>1037</v>
      </c>
      <c r="C76" s="825"/>
      <c r="D76" s="825"/>
      <c r="E76" s="825"/>
      <c r="F76" s="825"/>
      <c r="G76" s="825"/>
      <c r="H76" s="825"/>
      <c r="I76" s="825"/>
      <c r="J76" s="825"/>
      <c r="K76" s="825"/>
      <c r="L76" s="825"/>
      <c r="M76" s="826"/>
      <c r="N76" s="472">
        <f>SUM(N70:N75)</f>
        <v>15164.182777777778</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126998.51113094531</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25399.702226189063</v>
      </c>
      <c r="M83" s="853"/>
      <c r="N83" s="57"/>
    </row>
    <row r="84" spans="1:14">
      <c r="B84" s="95" t="s">
        <v>1057</v>
      </c>
      <c r="C84" s="96"/>
      <c r="D84" s="96"/>
      <c r="E84" s="96"/>
      <c r="F84" s="96"/>
      <c r="G84" s="96"/>
      <c r="H84" s="96"/>
      <c r="I84" s="93"/>
      <c r="J84" s="94"/>
      <c r="K84" s="316">
        <v>0.05</v>
      </c>
      <c r="L84" s="852">
        <f>N78*K84</f>
        <v>6349.9255565472658</v>
      </c>
      <c r="M84" s="853"/>
      <c r="N84" s="57"/>
    </row>
    <row r="85" spans="1:14" ht="15.75" thickBot="1">
      <c r="B85" s="97" t="s">
        <v>1058</v>
      </c>
      <c r="C85" s="98"/>
      <c r="D85" s="98"/>
      <c r="E85" s="98"/>
      <c r="F85" s="98"/>
      <c r="G85" s="98"/>
      <c r="H85" s="98"/>
      <c r="I85" s="99"/>
      <c r="J85" s="100"/>
      <c r="K85" s="317">
        <v>0.05</v>
      </c>
      <c r="L85" s="854">
        <f>N78*K85</f>
        <v>6349.9255565472658</v>
      </c>
      <c r="M85" s="855"/>
      <c r="N85" s="57"/>
    </row>
    <row r="86" spans="1:14" ht="15.75" thickBot="1">
      <c r="B86" s="818" t="s">
        <v>1037</v>
      </c>
      <c r="C86" s="819"/>
      <c r="D86" s="819"/>
      <c r="E86" s="819"/>
      <c r="F86" s="819"/>
      <c r="G86" s="819"/>
      <c r="H86" s="819"/>
      <c r="I86" s="819"/>
      <c r="J86" s="819"/>
      <c r="K86" s="819"/>
      <c r="L86" s="819"/>
      <c r="M86" s="820"/>
      <c r="N86" s="58">
        <f>L83+L84+L85</f>
        <v>38099.553339283593</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165098.06447022891</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ht="15" customHeight="1">
      <c r="B118" s="62" t="s">
        <v>2326</v>
      </c>
      <c r="C118" s="61"/>
      <c r="D118" s="61"/>
      <c r="E118" s="18"/>
      <c r="F118" s="18"/>
      <c r="G118" s="18"/>
      <c r="H118" s="18"/>
      <c r="I118" s="18"/>
      <c r="J118" s="795"/>
      <c r="K118" s="795"/>
      <c r="L118" s="795"/>
      <c r="M118" s="795"/>
      <c r="N118" s="796"/>
    </row>
    <row r="119" spans="2:14" ht="15.75" customHeight="1"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C29:I29"/>
    <mergeCell ref="B107:N108"/>
    <mergeCell ref="B1:B6"/>
    <mergeCell ref="K5:K6"/>
    <mergeCell ref="L5:L6"/>
    <mergeCell ref="M5:M6"/>
    <mergeCell ref="N5:N6"/>
    <mergeCell ref="C6:J6"/>
    <mergeCell ref="C5:J5"/>
    <mergeCell ref="C1:J1"/>
    <mergeCell ref="K1:K2"/>
    <mergeCell ref="L1:N2"/>
    <mergeCell ref="C2:J2"/>
    <mergeCell ref="C3:J3"/>
    <mergeCell ref="K3:K4"/>
    <mergeCell ref="L3:N4"/>
    <mergeCell ref="C4:J4"/>
    <mergeCell ref="L84:M84"/>
    <mergeCell ref="L85:M85"/>
    <mergeCell ref="B86:M86"/>
    <mergeCell ref="B88:M88"/>
    <mergeCell ref="B105:N106"/>
    <mergeCell ref="B76:M76"/>
    <mergeCell ref="B78:M78"/>
    <mergeCell ref="B82:H82"/>
    <mergeCell ref="L82:M82"/>
    <mergeCell ref="B83:H83"/>
    <mergeCell ref="L83:M83"/>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J118:N119"/>
    <mergeCell ref="B35:H35"/>
    <mergeCell ref="I35:J35"/>
    <mergeCell ref="L35:M35"/>
    <mergeCell ref="L12:N12"/>
    <mergeCell ref="C30:I30"/>
    <mergeCell ref="L30:M30"/>
    <mergeCell ref="B43:M43"/>
    <mergeCell ref="B36:H36"/>
    <mergeCell ref="B37:H37"/>
    <mergeCell ref="B38:H38"/>
    <mergeCell ref="B39:H39"/>
    <mergeCell ref="I39:J39"/>
    <mergeCell ref="L39:M39"/>
    <mergeCell ref="B40:H40"/>
    <mergeCell ref="B41:D4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53249"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53249" r:id="rId4"/>
      </mc:Fallback>
    </mc:AlternateContent>
  </oleObjects>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41">
    <tabColor rgb="FFFFFFCC"/>
  </sheetPr>
  <dimension ref="A1:O119"/>
  <sheetViews>
    <sheetView zoomScale="78" zoomScaleNormal="78" workbookViewId="0"/>
  </sheetViews>
  <sheetFormatPr baseColWidth="10" defaultRowHeight="15"/>
  <cols>
    <col min="1" max="1" width="8.85546875"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1519</v>
      </c>
      <c r="C31" s="87" t="s">
        <v>1499</v>
      </c>
      <c r="D31" s="88"/>
      <c r="E31" s="88"/>
      <c r="F31" s="88"/>
      <c r="G31" s="88"/>
      <c r="H31" s="88"/>
      <c r="I31" s="88"/>
      <c r="J31" s="89"/>
      <c r="K31" s="320"/>
      <c r="L31" s="318" t="s">
        <v>1029</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50" t="s">
        <v>241</v>
      </c>
      <c r="B36" s="831" t="str">
        <f>VLOOKUP(A36,EQUIPOS!A6:D154,3,FALSE)</f>
        <v>Grúa (capacidad 15 ton)</v>
      </c>
      <c r="C36" s="832"/>
      <c r="D36" s="832"/>
      <c r="E36" s="832"/>
      <c r="F36" s="832"/>
      <c r="G36" s="832"/>
      <c r="H36" s="833"/>
      <c r="I36" s="279"/>
      <c r="J36" s="280"/>
      <c r="K36" s="281">
        <f>VLOOKUP(A36,EQUIPOS!A6:D163,4,FALSE)</f>
        <v>143609.39103257778</v>
      </c>
      <c r="L36" s="282"/>
      <c r="M36" s="283">
        <v>1.375</v>
      </c>
      <c r="N36" s="284">
        <f>K36/M36</f>
        <v>104443.19347823839</v>
      </c>
    </row>
    <row r="37" spans="1:14">
      <c r="A37" s="150" t="s">
        <v>373</v>
      </c>
      <c r="B37" s="831" t="str">
        <f>VLOOKUP(A37,EQUIPOS!A7:D154,3,FALSE)</f>
        <v>Volqueta 6 m3</v>
      </c>
      <c r="C37" s="832"/>
      <c r="D37" s="832"/>
      <c r="E37" s="832"/>
      <c r="F37" s="832"/>
      <c r="G37" s="832"/>
      <c r="H37" s="833"/>
      <c r="I37" s="279"/>
      <c r="J37" s="280"/>
      <c r="K37" s="281">
        <f>VLOOKUP(A37,EQUIPOS!A7:D164,4,FALSE)</f>
        <v>62500</v>
      </c>
      <c r="L37" s="282"/>
      <c r="M37" s="283">
        <v>1.375</v>
      </c>
      <c r="N37" s="284">
        <f>K37/M37</f>
        <v>45454.545454545456</v>
      </c>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6"/>
      <c r="L39" s="835"/>
      <c r="M39" s="836"/>
      <c r="N39" s="285"/>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289"/>
      <c r="N41" s="356"/>
    </row>
    <row r="42" spans="1:14" ht="15.75" thickBot="1">
      <c r="B42" s="831" t="s">
        <v>1036</v>
      </c>
      <c r="C42" s="832"/>
      <c r="D42" s="832"/>
      <c r="E42" s="832"/>
      <c r="F42" s="832"/>
      <c r="G42" s="832"/>
      <c r="H42" s="833"/>
      <c r="I42" s="840"/>
      <c r="J42" s="841"/>
      <c r="K42" s="47"/>
      <c r="L42" s="842">
        <v>0.05</v>
      </c>
      <c r="M42" s="843"/>
      <c r="N42" s="111">
        <f>N76*L42</f>
        <v>827.13724242424234</v>
      </c>
    </row>
    <row r="43" spans="1:14" ht="15.75" thickBot="1">
      <c r="B43" s="818" t="s">
        <v>1037</v>
      </c>
      <c r="C43" s="819"/>
      <c r="D43" s="819"/>
      <c r="E43" s="819"/>
      <c r="F43" s="819"/>
      <c r="G43" s="819"/>
      <c r="H43" s="819"/>
      <c r="I43" s="819"/>
      <c r="J43" s="819"/>
      <c r="K43" s="819"/>
      <c r="L43" s="819"/>
      <c r="M43" s="820"/>
      <c r="N43" s="406">
        <f>SUM(N36:N42)</f>
        <v>150724.87617520808</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431</v>
      </c>
      <c r="B48" s="49" t="str">
        <f>VLOOKUP(A48,MATERIALES!A4:D373,3,FALSE)</f>
        <v xml:space="preserve">Costal de fibra o fique
</v>
      </c>
      <c r="C48" s="293"/>
      <c r="D48" s="293"/>
      <c r="E48" s="293"/>
      <c r="F48" s="293"/>
      <c r="G48" s="293"/>
      <c r="H48" s="293"/>
      <c r="I48" s="280"/>
      <c r="J48" s="236" t="str">
        <f>VLOOKUP(A48,MATERIALES!A4:D385,2,FALSE)</f>
        <v>u</v>
      </c>
      <c r="K48" s="294">
        <v>10</v>
      </c>
      <c r="L48" s="279"/>
      <c r="M48" s="295">
        <f>VLOOKUP(A48,MATERIALES!A5:D373,4,FALSE)</f>
        <v>500</v>
      </c>
      <c r="N48" s="284">
        <f>K48*M48</f>
        <v>5000</v>
      </c>
    </row>
    <row r="49" spans="1:14">
      <c r="A49" t="s">
        <v>414</v>
      </c>
      <c r="B49" s="49" t="str">
        <f>VLOOKUP(A49,MATERIALES!A5:D373,3,FALSE)</f>
        <v xml:space="preserve">Cicatrizante (para remoción de especies vegetales)
</v>
      </c>
      <c r="C49" s="293"/>
      <c r="D49" s="293"/>
      <c r="E49" s="293"/>
      <c r="F49" s="293"/>
      <c r="G49" s="293"/>
      <c r="H49" s="293"/>
      <c r="I49" s="280"/>
      <c r="J49" s="236" t="str">
        <f>VLOOKUP(A49,MATERIALES!A5:D386,2,FALSE)</f>
        <v>kg</v>
      </c>
      <c r="K49" s="294">
        <v>1</v>
      </c>
      <c r="L49" s="279"/>
      <c r="M49" s="295">
        <f>VLOOKUP(A49,MATERIALES!A6:D373,4,FALSE)</f>
        <v>8636.5251925601005</v>
      </c>
      <c r="N49" s="284">
        <f>K49*M49</f>
        <v>8636.5251925601005</v>
      </c>
    </row>
    <row r="50" spans="1:14">
      <c r="A50" s="150" t="s">
        <v>610</v>
      </c>
      <c r="B50" s="49" t="str">
        <f>VLOOKUP(A50,MATERIALES!A6:D373,3,FALSE)</f>
        <v xml:space="preserve">Nutrientes (para remoción de especies vegetales) (dap, triple 15 o similar) (ítem 201.9)
</v>
      </c>
      <c r="C50" s="293"/>
      <c r="D50" s="293"/>
      <c r="E50" s="293"/>
      <c r="F50" s="293"/>
      <c r="G50" s="293"/>
      <c r="H50" s="293"/>
      <c r="I50" s="280"/>
      <c r="J50" s="236" t="str">
        <f>VLOOKUP(A50,MATERIALES!A6:D387,2,FALSE)</f>
        <v>kg</v>
      </c>
      <c r="K50" s="294">
        <v>1</v>
      </c>
      <c r="L50" s="279"/>
      <c r="M50" s="295">
        <f>VLOOKUP(A50,MATERIALES!A6:D373,4,FALSE)</f>
        <v>1700</v>
      </c>
      <c r="N50" s="284">
        <f>K50*M50</f>
        <v>1700</v>
      </c>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15336.525192560101</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B59" s="52"/>
      <c r="C59" s="329"/>
      <c r="D59" s="329"/>
      <c r="E59" s="329"/>
      <c r="F59" s="329"/>
      <c r="G59" s="329"/>
      <c r="H59" s="323"/>
      <c r="I59" s="291"/>
      <c r="J59" s="298"/>
      <c r="K59" s="291"/>
      <c r="L59" s="822"/>
      <c r="M59" s="823"/>
      <c r="N59" s="299"/>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460"/>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11</v>
      </c>
      <c r="B70" s="55" t="str">
        <f>VLOOKUP(A70,'MANO DE OBRA'!A8:D68,3,FALSE)</f>
        <v>Obrero (4)</v>
      </c>
      <c r="C70" s="53"/>
      <c r="D70" s="53"/>
      <c r="E70" s="53"/>
      <c r="F70" s="53"/>
      <c r="G70" s="53"/>
      <c r="H70" s="53"/>
      <c r="I70" s="304">
        <f>K70/J70*100</f>
        <v>98362.266666666663</v>
      </c>
      <c r="J70" s="305">
        <v>185</v>
      </c>
      <c r="K70" s="306">
        <f>VLOOKUP(A70,'MANO DE OBRA'!A8:D99,4,FALSE)</f>
        <v>181970.19333333333</v>
      </c>
      <c r="L70" s="56"/>
      <c r="M70" s="307">
        <v>11</v>
      </c>
      <c r="N70" s="407">
        <f>K70/M70</f>
        <v>16542.744848484846</v>
      </c>
      <c r="O70" s="112"/>
    </row>
    <row r="71" spans="1:15">
      <c r="B71" s="55"/>
      <c r="C71" s="53"/>
      <c r="D71" s="53"/>
      <c r="E71" s="53"/>
      <c r="F71" s="53"/>
      <c r="G71" s="53"/>
      <c r="H71" s="53"/>
      <c r="I71" s="304"/>
      <c r="J71" s="305"/>
      <c r="K71" s="306"/>
      <c r="L71" s="56"/>
      <c r="M71" s="311"/>
      <c r="N71" s="308"/>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18" t="s">
        <v>1037</v>
      </c>
      <c r="C76" s="819"/>
      <c r="D76" s="819"/>
      <c r="E76" s="819"/>
      <c r="F76" s="819"/>
      <c r="G76" s="819"/>
      <c r="H76" s="819"/>
      <c r="I76" s="825"/>
      <c r="J76" s="825"/>
      <c r="K76" s="825"/>
      <c r="L76" s="825"/>
      <c r="M76" s="826"/>
      <c r="N76" s="313">
        <f>SUM(N70:N75)</f>
        <v>16542.744848484846</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182604.14621625302</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36520.829243250606</v>
      </c>
      <c r="M83" s="853"/>
      <c r="N83" s="57"/>
    </row>
    <row r="84" spans="1:14">
      <c r="B84" s="95" t="s">
        <v>1057</v>
      </c>
      <c r="C84" s="96"/>
      <c r="D84" s="96"/>
      <c r="E84" s="96"/>
      <c r="F84" s="96"/>
      <c r="G84" s="96"/>
      <c r="H84" s="96"/>
      <c r="I84" s="93"/>
      <c r="J84" s="94"/>
      <c r="K84" s="316">
        <v>0.05</v>
      </c>
      <c r="L84" s="852">
        <f>N78*K84</f>
        <v>9130.2073108126515</v>
      </c>
      <c r="M84" s="853"/>
      <c r="N84" s="57"/>
    </row>
    <row r="85" spans="1:14" ht="15.75" thickBot="1">
      <c r="B85" s="97" t="s">
        <v>1058</v>
      </c>
      <c r="C85" s="98"/>
      <c r="D85" s="98"/>
      <c r="E85" s="98"/>
      <c r="F85" s="98"/>
      <c r="G85" s="98"/>
      <c r="H85" s="98"/>
      <c r="I85" s="99"/>
      <c r="J85" s="100"/>
      <c r="K85" s="317">
        <v>0.05</v>
      </c>
      <c r="L85" s="854">
        <f>N78*K85</f>
        <v>9130.2073108126515</v>
      </c>
      <c r="M85" s="855"/>
      <c r="N85" s="57"/>
    </row>
    <row r="86" spans="1:14" ht="15.75" thickBot="1">
      <c r="B86" s="818" t="s">
        <v>1037</v>
      </c>
      <c r="C86" s="819"/>
      <c r="D86" s="819"/>
      <c r="E86" s="819"/>
      <c r="F86" s="819"/>
      <c r="G86" s="819"/>
      <c r="H86" s="819"/>
      <c r="I86" s="819"/>
      <c r="J86" s="819"/>
      <c r="K86" s="819"/>
      <c r="L86" s="819"/>
      <c r="M86" s="820"/>
      <c r="N86" s="58">
        <f>L83+L84+L85</f>
        <v>54781.243864875905</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237385.39008112892</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ht="15" customHeight="1">
      <c r="B118" s="62" t="s">
        <v>2326</v>
      </c>
      <c r="C118" s="61"/>
      <c r="D118" s="61"/>
      <c r="E118" s="18"/>
      <c r="F118" s="18"/>
      <c r="G118" s="18"/>
      <c r="H118" s="18"/>
      <c r="I118" s="18"/>
      <c r="J118" s="795"/>
      <c r="K118" s="795"/>
      <c r="L118" s="795"/>
      <c r="M118" s="795"/>
      <c r="N118" s="796"/>
    </row>
    <row r="119" spans="2:14" ht="15.75" customHeight="1"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C29:I29"/>
    <mergeCell ref="B107:N108"/>
    <mergeCell ref="B1:B6"/>
    <mergeCell ref="K5:K6"/>
    <mergeCell ref="L5:L6"/>
    <mergeCell ref="M5:M6"/>
    <mergeCell ref="N5:N6"/>
    <mergeCell ref="C6:J6"/>
    <mergeCell ref="C5:J5"/>
    <mergeCell ref="C1:J1"/>
    <mergeCell ref="K1:K2"/>
    <mergeCell ref="L1:N2"/>
    <mergeCell ref="C2:J2"/>
    <mergeCell ref="C3:J3"/>
    <mergeCell ref="K3:K4"/>
    <mergeCell ref="L3:N4"/>
    <mergeCell ref="C4:J4"/>
    <mergeCell ref="L84:M84"/>
    <mergeCell ref="L85:M85"/>
    <mergeCell ref="B86:M86"/>
    <mergeCell ref="B88:M88"/>
    <mergeCell ref="B105:N106"/>
    <mergeCell ref="B76:M76"/>
    <mergeCell ref="B78:M78"/>
    <mergeCell ref="B82:H82"/>
    <mergeCell ref="L82:M82"/>
    <mergeCell ref="B83:H83"/>
    <mergeCell ref="L83:M83"/>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J118:N119"/>
    <mergeCell ref="B35:H35"/>
    <mergeCell ref="I35:J35"/>
    <mergeCell ref="L35:M35"/>
    <mergeCell ref="L12:N12"/>
    <mergeCell ref="C30:I30"/>
    <mergeCell ref="L30:M30"/>
    <mergeCell ref="B43:M43"/>
    <mergeCell ref="B36:H36"/>
    <mergeCell ref="B37:H37"/>
    <mergeCell ref="B38:H38"/>
    <mergeCell ref="B39:H39"/>
    <mergeCell ref="I39:J39"/>
    <mergeCell ref="L39:M39"/>
    <mergeCell ref="B40:H40"/>
    <mergeCell ref="B41:D4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54273"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54273" r:id="rId4"/>
      </mc:Fallback>
    </mc:AlternateContent>
  </oleObjects>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42">
    <tabColor rgb="FFFFFFCC"/>
  </sheetPr>
  <dimension ref="A1:O119"/>
  <sheetViews>
    <sheetView zoomScale="78" zoomScaleNormal="78" workbookViewId="0"/>
  </sheetViews>
  <sheetFormatPr baseColWidth="10" defaultRowHeight="15"/>
  <cols>
    <col min="1" max="1" width="8.85546875"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1520</v>
      </c>
      <c r="C31" s="87" t="s">
        <v>1500</v>
      </c>
      <c r="D31" s="88"/>
      <c r="E31" s="88"/>
      <c r="F31" s="88"/>
      <c r="G31" s="88"/>
      <c r="H31" s="88"/>
      <c r="I31" s="88"/>
      <c r="J31" s="89"/>
      <c r="K31" s="320"/>
      <c r="L31" s="318" t="s">
        <v>1029</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50" t="s">
        <v>241</v>
      </c>
      <c r="B36" s="831" t="str">
        <f>VLOOKUP(A36,EQUIPOS!A6:D154,3,FALSE)</f>
        <v>Grúa (capacidad 15 ton)</v>
      </c>
      <c r="C36" s="832"/>
      <c r="D36" s="832"/>
      <c r="E36" s="832"/>
      <c r="F36" s="832"/>
      <c r="G36" s="832"/>
      <c r="H36" s="833"/>
      <c r="I36" s="279"/>
      <c r="J36" s="280"/>
      <c r="K36" s="281">
        <f>VLOOKUP(A36,EQUIPOS!A6:D163,4,FALSE)</f>
        <v>143609.39103257778</v>
      </c>
      <c r="L36" s="282"/>
      <c r="M36" s="283">
        <v>1.3125</v>
      </c>
      <c r="N36" s="284">
        <f>K36/M36</f>
        <v>109416.67888196402</v>
      </c>
    </row>
    <row r="37" spans="1:14">
      <c r="A37" s="150" t="s">
        <v>373</v>
      </c>
      <c r="B37" s="831" t="str">
        <f>VLOOKUP(A37,EQUIPOS!A7:D154,3,FALSE)</f>
        <v>Volqueta 6 m3</v>
      </c>
      <c r="C37" s="832"/>
      <c r="D37" s="832"/>
      <c r="E37" s="832"/>
      <c r="F37" s="832"/>
      <c r="G37" s="832"/>
      <c r="H37" s="833"/>
      <c r="I37" s="279"/>
      <c r="J37" s="280"/>
      <c r="K37" s="281">
        <f>VLOOKUP(A37,EQUIPOS!A7:D164,4,FALSE)</f>
        <v>62500</v>
      </c>
      <c r="L37" s="282"/>
      <c r="M37" s="283">
        <v>1.3125</v>
      </c>
      <c r="N37" s="284">
        <f>K37/M37</f>
        <v>47619.047619047618</v>
      </c>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6"/>
      <c r="L39" s="835"/>
      <c r="M39" s="836"/>
      <c r="N39" s="285"/>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289"/>
      <c r="N41" s="356"/>
    </row>
    <row r="42" spans="1:14" ht="15.75" thickBot="1">
      <c r="B42" s="831" t="s">
        <v>1036</v>
      </c>
      <c r="C42" s="832"/>
      <c r="D42" s="832"/>
      <c r="E42" s="832"/>
      <c r="F42" s="832"/>
      <c r="G42" s="832"/>
      <c r="H42" s="833"/>
      <c r="I42" s="840"/>
      <c r="J42" s="841"/>
      <c r="K42" s="47"/>
      <c r="L42" s="842">
        <v>0.05</v>
      </c>
      <c r="M42" s="843"/>
      <c r="N42" s="111">
        <f>N76*L42</f>
        <v>866.52473015873022</v>
      </c>
    </row>
    <row r="43" spans="1:14" ht="15.75" thickBot="1">
      <c r="B43" s="818" t="s">
        <v>1037</v>
      </c>
      <c r="C43" s="819"/>
      <c r="D43" s="819"/>
      <c r="E43" s="819"/>
      <c r="F43" s="819"/>
      <c r="G43" s="819"/>
      <c r="H43" s="819"/>
      <c r="I43" s="819"/>
      <c r="J43" s="819"/>
      <c r="K43" s="819"/>
      <c r="L43" s="819"/>
      <c r="M43" s="820"/>
      <c r="N43" s="406">
        <f>SUM(N36:N42)</f>
        <v>157902.25123117038</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431</v>
      </c>
      <c r="B48" s="49" t="str">
        <f>VLOOKUP(A48,MATERIALES!A4:D373,3,FALSE)</f>
        <v xml:space="preserve">Costal de fibra o fique
</v>
      </c>
      <c r="C48" s="293"/>
      <c r="D48" s="293"/>
      <c r="E48" s="293"/>
      <c r="F48" s="293"/>
      <c r="G48" s="293"/>
      <c r="H48" s="293"/>
      <c r="I48" s="280"/>
      <c r="J48" s="236" t="str">
        <f>VLOOKUP(A48,MATERIALES!A4:D373,2,FALSE)</f>
        <v>u</v>
      </c>
      <c r="K48" s="294">
        <v>10</v>
      </c>
      <c r="L48" s="279"/>
      <c r="M48" s="295">
        <f>VLOOKUP(A48,MATERIALES!A5:D373,4,FALSE)</f>
        <v>500</v>
      </c>
      <c r="N48" s="284">
        <f>K48*M48</f>
        <v>5000</v>
      </c>
    </row>
    <row r="49" spans="1:14">
      <c r="A49" t="s">
        <v>414</v>
      </c>
      <c r="B49" s="49" t="str">
        <f>VLOOKUP(A49,MATERIALES!A5:D373,3,FALSE)</f>
        <v xml:space="preserve">Cicatrizante (para remoción de especies vegetales)
</v>
      </c>
      <c r="C49" s="293"/>
      <c r="D49" s="293"/>
      <c r="E49" s="293"/>
      <c r="F49" s="293"/>
      <c r="G49" s="293"/>
      <c r="H49" s="293"/>
      <c r="I49" s="280"/>
      <c r="J49" s="236" t="str">
        <f>VLOOKUP(A49,MATERIALES!A5:D373,2,FALSE)</f>
        <v>kg</v>
      </c>
      <c r="K49" s="294">
        <v>1</v>
      </c>
      <c r="L49" s="279"/>
      <c r="M49" s="295">
        <f>VLOOKUP(A49,MATERIALES!A6:D373,4,FALSE)</f>
        <v>8636.5251925601005</v>
      </c>
      <c r="N49" s="284">
        <f>K49*M49</f>
        <v>8636.5251925601005</v>
      </c>
    </row>
    <row r="50" spans="1:14">
      <c r="A50" s="150" t="s">
        <v>610</v>
      </c>
      <c r="B50" s="49" t="str">
        <f>VLOOKUP(A50,MATERIALES!A6:D373,3,FALSE)</f>
        <v xml:space="preserve">Nutrientes (para remoción de especies vegetales) (dap, triple 15 o similar) (ítem 201.9)
</v>
      </c>
      <c r="C50" s="293"/>
      <c r="D50" s="293"/>
      <c r="E50" s="293"/>
      <c r="F50" s="293"/>
      <c r="G50" s="293"/>
      <c r="H50" s="293"/>
      <c r="I50" s="280"/>
      <c r="J50" s="236" t="str">
        <f>VLOOKUP(A50,MATERIALES!A6:D373,2,FALSE)</f>
        <v>kg</v>
      </c>
      <c r="K50" s="294">
        <v>1</v>
      </c>
      <c r="L50" s="279"/>
      <c r="M50" s="295">
        <f>VLOOKUP(A50,MATERIALES!A6:D373,4,FALSE)</f>
        <v>1700</v>
      </c>
      <c r="N50" s="284">
        <f>K50*M50</f>
        <v>1700</v>
      </c>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15336.525192560101</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B59" s="52"/>
      <c r="C59" s="329"/>
      <c r="D59" s="329"/>
      <c r="E59" s="329"/>
      <c r="F59" s="329"/>
      <c r="G59" s="329"/>
      <c r="H59" s="323"/>
      <c r="I59" s="291"/>
      <c r="J59" s="298"/>
      <c r="K59" s="291"/>
      <c r="L59" s="822"/>
      <c r="M59" s="823"/>
      <c r="N59" s="299"/>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11</v>
      </c>
      <c r="B70" s="55" t="str">
        <f>VLOOKUP(A70,'MANO DE OBRA'!A8:D68,3,FALSE)</f>
        <v>Obrero (4)</v>
      </c>
      <c r="C70" s="53"/>
      <c r="D70" s="53"/>
      <c r="E70" s="53"/>
      <c r="F70" s="53"/>
      <c r="G70" s="53"/>
      <c r="H70" s="53"/>
      <c r="I70" s="304">
        <f>K70/J70*100</f>
        <v>98362.266666666663</v>
      </c>
      <c r="J70" s="305">
        <v>185</v>
      </c>
      <c r="K70" s="306">
        <f>VLOOKUP(A70,'MANO DE OBRA'!A8:D99,4,FALSE)</f>
        <v>181970.19333333333</v>
      </c>
      <c r="L70" s="56"/>
      <c r="M70" s="307">
        <v>10.5</v>
      </c>
      <c r="N70" s="407">
        <f>K70/M70</f>
        <v>17330.494603174604</v>
      </c>
      <c r="O70" s="112"/>
    </row>
    <row r="71" spans="1:15">
      <c r="B71" s="55"/>
      <c r="C71" s="53"/>
      <c r="D71" s="53"/>
      <c r="E71" s="53"/>
      <c r="F71" s="53"/>
      <c r="G71" s="53"/>
      <c r="H71" s="53"/>
      <c r="I71" s="304"/>
      <c r="J71" s="305"/>
      <c r="K71" s="306"/>
      <c r="L71" s="56"/>
      <c r="M71" s="311"/>
      <c r="N71" s="308"/>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133"/>
    </row>
    <row r="76" spans="1:15" ht="15.75" thickBot="1">
      <c r="B76" s="818" t="s">
        <v>1037</v>
      </c>
      <c r="C76" s="819"/>
      <c r="D76" s="819"/>
      <c r="E76" s="819"/>
      <c r="F76" s="819"/>
      <c r="G76" s="819"/>
      <c r="H76" s="819"/>
      <c r="I76" s="825"/>
      <c r="J76" s="825"/>
      <c r="K76" s="825"/>
      <c r="L76" s="825"/>
      <c r="M76" s="826"/>
      <c r="N76" s="472">
        <f>SUM(N70:N75)</f>
        <v>17330.494603174604</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190569.27102690507</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38113.854205381016</v>
      </c>
      <c r="M83" s="853"/>
      <c r="N83" s="57"/>
    </row>
    <row r="84" spans="1:14">
      <c r="B84" s="95" t="s">
        <v>1057</v>
      </c>
      <c r="C84" s="96"/>
      <c r="D84" s="96"/>
      <c r="E84" s="96"/>
      <c r="F84" s="96"/>
      <c r="G84" s="96"/>
      <c r="H84" s="96"/>
      <c r="I84" s="93"/>
      <c r="J84" s="94"/>
      <c r="K84" s="316">
        <v>0.05</v>
      </c>
      <c r="L84" s="852">
        <f>N78*K84</f>
        <v>9528.463551345254</v>
      </c>
      <c r="M84" s="853"/>
      <c r="N84" s="57"/>
    </row>
    <row r="85" spans="1:14" ht="15.75" thickBot="1">
      <c r="B85" s="97" t="s">
        <v>1058</v>
      </c>
      <c r="C85" s="98"/>
      <c r="D85" s="98"/>
      <c r="E85" s="98"/>
      <c r="F85" s="98"/>
      <c r="G85" s="98"/>
      <c r="H85" s="98"/>
      <c r="I85" s="99"/>
      <c r="J85" s="100"/>
      <c r="K85" s="317">
        <v>0.05</v>
      </c>
      <c r="L85" s="854">
        <f>N78*K85</f>
        <v>9528.463551345254</v>
      </c>
      <c r="M85" s="855"/>
      <c r="N85" s="57"/>
    </row>
    <row r="86" spans="1:14" ht="15.75" thickBot="1">
      <c r="B86" s="818" t="s">
        <v>1037</v>
      </c>
      <c r="C86" s="819"/>
      <c r="D86" s="819"/>
      <c r="E86" s="819"/>
      <c r="F86" s="819"/>
      <c r="G86" s="819"/>
      <c r="H86" s="819"/>
      <c r="I86" s="819"/>
      <c r="J86" s="819"/>
      <c r="K86" s="819"/>
      <c r="L86" s="819"/>
      <c r="M86" s="820"/>
      <c r="N86" s="58">
        <f>L83+L84+L85</f>
        <v>57170.78130807152</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247740.05233497659</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1.5"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C29:I29"/>
    <mergeCell ref="B107:N108"/>
    <mergeCell ref="B1:B6"/>
    <mergeCell ref="K5:K6"/>
    <mergeCell ref="L5:L6"/>
    <mergeCell ref="M5:M6"/>
    <mergeCell ref="N5:N6"/>
    <mergeCell ref="C6:J6"/>
    <mergeCell ref="C5:J5"/>
    <mergeCell ref="C1:J1"/>
    <mergeCell ref="K1:K2"/>
    <mergeCell ref="L1:N2"/>
    <mergeCell ref="C2:J2"/>
    <mergeCell ref="C3:J3"/>
    <mergeCell ref="K3:K4"/>
    <mergeCell ref="L3:N4"/>
    <mergeCell ref="C4:J4"/>
    <mergeCell ref="L84:M84"/>
    <mergeCell ref="L85:M85"/>
    <mergeCell ref="B86:M86"/>
    <mergeCell ref="B88:M88"/>
    <mergeCell ref="B105:N106"/>
    <mergeCell ref="B76:M76"/>
    <mergeCell ref="B78:M78"/>
    <mergeCell ref="B82:H82"/>
    <mergeCell ref="L82:M82"/>
    <mergeCell ref="B83:H83"/>
    <mergeCell ref="L83:M83"/>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J118:N119"/>
    <mergeCell ref="B35:H35"/>
    <mergeCell ref="I35:J35"/>
    <mergeCell ref="L35:M35"/>
    <mergeCell ref="L12:N12"/>
    <mergeCell ref="C30:I30"/>
    <mergeCell ref="L30:M30"/>
    <mergeCell ref="B43:M43"/>
    <mergeCell ref="B36:H36"/>
    <mergeCell ref="B37:H37"/>
    <mergeCell ref="B38:H38"/>
    <mergeCell ref="B39:H39"/>
    <mergeCell ref="I39:J39"/>
    <mergeCell ref="L39:M39"/>
    <mergeCell ref="B40:H40"/>
    <mergeCell ref="B41:D4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4033"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4033" r:id="rId4"/>
      </mc:Fallback>
    </mc:AlternateContent>
  </oleObjects>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43">
    <tabColor rgb="FFFFFFCC"/>
  </sheetPr>
  <dimension ref="A1:O119"/>
  <sheetViews>
    <sheetView zoomScale="78" zoomScaleNormal="78" workbookViewId="0"/>
  </sheetViews>
  <sheetFormatPr baseColWidth="10" defaultRowHeight="15"/>
  <cols>
    <col min="1" max="1" width="8.85546875"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1093</v>
      </c>
      <c r="C31" s="87" t="s">
        <v>1272</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50" t="s">
        <v>312</v>
      </c>
      <c r="B36" s="831" t="str">
        <f>VLOOKUP(A36,EQUIPOS!A6:D154,3,FALSE)</f>
        <v>Retroexcavadora sobre oruga, potencia 138 HP, balde de 1,5 m3.</v>
      </c>
      <c r="C36" s="832"/>
      <c r="D36" s="832"/>
      <c r="E36" s="832"/>
      <c r="F36" s="832"/>
      <c r="G36" s="832"/>
      <c r="H36" s="833"/>
      <c r="I36" s="279"/>
      <c r="J36" s="280"/>
      <c r="K36" s="281">
        <f>VLOOKUP(A36,EQUIPOS!A6:D163,4,FALSE)</f>
        <v>148800</v>
      </c>
      <c r="L36" s="282"/>
      <c r="M36" s="283">
        <v>66</v>
      </c>
      <c r="N36" s="284">
        <f>K36/M36</f>
        <v>2254.5454545454545</v>
      </c>
    </row>
    <row r="37" spans="1:14">
      <c r="A37" s="150" t="s">
        <v>129</v>
      </c>
      <c r="B37" s="831" t="str">
        <f>VLOOKUP(A37,EQUIPOS!A7:D154,3,FALSE)</f>
        <v xml:space="preserve">Buldozer, Potencia al volante de 140 HP, motor de 2200 RPM, longitud de hoja 4,80m. </v>
      </c>
      <c r="C37" s="832"/>
      <c r="D37" s="832"/>
      <c r="E37" s="832"/>
      <c r="F37" s="832"/>
      <c r="G37" s="832"/>
      <c r="H37" s="833"/>
      <c r="I37" s="279"/>
      <c r="J37" s="280"/>
      <c r="K37" s="281">
        <f>VLOOKUP(A37,EQUIPOS!A7:D164,4,FALSE)</f>
        <v>196350</v>
      </c>
      <c r="L37" s="282"/>
      <c r="M37" s="283">
        <v>100</v>
      </c>
      <c r="N37" s="284">
        <f>K37/M37</f>
        <v>1963.5</v>
      </c>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6"/>
      <c r="L39" s="835"/>
      <c r="M39" s="836"/>
      <c r="N39" s="285"/>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289"/>
      <c r="N41" s="356"/>
    </row>
    <row r="42" spans="1:14" ht="15.75" thickBot="1">
      <c r="B42" s="831" t="s">
        <v>1036</v>
      </c>
      <c r="C42" s="832"/>
      <c r="D42" s="832"/>
      <c r="E42" s="832"/>
      <c r="F42" s="832"/>
      <c r="G42" s="832"/>
      <c r="H42" s="833"/>
      <c r="I42" s="840"/>
      <c r="J42" s="841"/>
      <c r="K42" s="47"/>
      <c r="L42" s="842">
        <v>0.01</v>
      </c>
      <c r="M42" s="843"/>
      <c r="N42" s="111">
        <f>N76*L42</f>
        <v>0.86160129419191922</v>
      </c>
    </row>
    <row r="43" spans="1:14" ht="15.75" thickBot="1">
      <c r="B43" s="818" t="s">
        <v>1037</v>
      </c>
      <c r="C43" s="819"/>
      <c r="D43" s="819"/>
      <c r="E43" s="819"/>
      <c r="F43" s="819"/>
      <c r="G43" s="819"/>
      <c r="H43" s="819"/>
      <c r="I43" s="819"/>
      <c r="J43" s="819"/>
      <c r="K43" s="819"/>
      <c r="L43" s="819"/>
      <c r="M43" s="820"/>
      <c r="N43" s="406">
        <f>SUM(N36:N42)</f>
        <v>4218.9070558396461</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448</v>
      </c>
      <c r="B48" s="49" t="str">
        <f>VLOOKUP(A48,MATERIALES!A4:D373,3,FALSE)</f>
        <v xml:space="preserve">Derechos de explotación y/o disposición de materiales
</v>
      </c>
      <c r="C48" s="293"/>
      <c r="D48" s="293"/>
      <c r="E48" s="293"/>
      <c r="F48" s="293"/>
      <c r="G48" s="293"/>
      <c r="H48" s="293"/>
      <c r="I48" s="280"/>
      <c r="J48" s="236" t="str">
        <f>VLOOKUP(A48,MATERIALES!A4:D373,2,FALSE)</f>
        <v>m3</v>
      </c>
      <c r="K48" s="294">
        <v>1</v>
      </c>
      <c r="L48" s="279"/>
      <c r="M48" s="295">
        <f>VLOOKUP(A48,MATERIALES!A5:D373,4,FALSE)</f>
        <v>2784.8822775658364</v>
      </c>
      <c r="N48" s="284">
        <f>K48*M48</f>
        <v>2784.8822775658364</v>
      </c>
    </row>
    <row r="49" spans="1:14">
      <c r="B49" s="49"/>
      <c r="C49" s="293"/>
      <c r="D49" s="293"/>
      <c r="E49" s="293"/>
      <c r="F49" s="293"/>
      <c r="G49" s="293"/>
      <c r="H49" s="293"/>
      <c r="I49" s="280"/>
      <c r="J49" s="236"/>
      <c r="K49" s="294"/>
      <c r="L49" s="279"/>
      <c r="M49" s="295"/>
      <c r="N49" s="284"/>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2784.8822775658364</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B59" s="52"/>
      <c r="C59" s="329"/>
      <c r="D59" s="329"/>
      <c r="E59" s="329"/>
      <c r="F59" s="329"/>
      <c r="G59" s="329"/>
      <c r="H59" s="323"/>
      <c r="I59" s="291"/>
      <c r="J59" s="298"/>
      <c r="K59" s="291"/>
      <c r="L59" s="822"/>
      <c r="M59" s="823"/>
      <c r="N59" s="299"/>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6</v>
      </c>
      <c r="B70" s="55" t="str">
        <f>VLOOKUP(A70,'MANO DE OBRA'!A8:D68,3,FALSE)</f>
        <v xml:space="preserve">Obrero </v>
      </c>
      <c r="C70" s="53"/>
      <c r="D70" s="53"/>
      <c r="E70" s="53"/>
      <c r="F70" s="53"/>
      <c r="G70" s="53"/>
      <c r="H70" s="53"/>
      <c r="I70" s="304">
        <f>K70/J70*100</f>
        <v>24590.566666666666</v>
      </c>
      <c r="J70" s="305">
        <v>185</v>
      </c>
      <c r="K70" s="306">
        <f>VLOOKUP(A70,'MANO DE OBRA'!A8:D99,4,FALSE)</f>
        <v>45492.548333333332</v>
      </c>
      <c r="L70" s="56"/>
      <c r="M70" s="307">
        <v>528</v>
      </c>
      <c r="N70" s="407">
        <f>K70/M70</f>
        <v>86.160129419191918</v>
      </c>
      <c r="O70" s="112"/>
    </row>
    <row r="71" spans="1:15">
      <c r="B71" s="55"/>
      <c r="C71" s="53"/>
      <c r="D71" s="53"/>
      <c r="E71" s="53"/>
      <c r="F71" s="53"/>
      <c r="G71" s="53"/>
      <c r="H71" s="53"/>
      <c r="I71" s="304"/>
      <c r="J71" s="305"/>
      <c r="K71" s="306"/>
      <c r="L71" s="56"/>
      <c r="M71" s="311"/>
      <c r="N71" s="308"/>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18" t="s">
        <v>1037</v>
      </c>
      <c r="C76" s="819"/>
      <c r="D76" s="819"/>
      <c r="E76" s="819"/>
      <c r="F76" s="819"/>
      <c r="G76" s="819"/>
      <c r="H76" s="819"/>
      <c r="I76" s="825"/>
      <c r="J76" s="825"/>
      <c r="K76" s="825"/>
      <c r="L76" s="825"/>
      <c r="M76" s="826"/>
      <c r="N76" s="313">
        <f>SUM(N70:N75)</f>
        <v>86.160129419191918</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7089.9494628246748</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1417.989892564935</v>
      </c>
      <c r="M83" s="853"/>
      <c r="N83" s="57"/>
    </row>
    <row r="84" spans="1:14">
      <c r="B84" s="95" t="s">
        <v>1057</v>
      </c>
      <c r="C84" s="96"/>
      <c r="D84" s="96"/>
      <c r="E84" s="96"/>
      <c r="F84" s="96"/>
      <c r="G84" s="96"/>
      <c r="H84" s="96"/>
      <c r="I84" s="93"/>
      <c r="J84" s="94"/>
      <c r="K84" s="316">
        <v>0.05</v>
      </c>
      <c r="L84" s="852">
        <f>N78*K84</f>
        <v>354.49747314123374</v>
      </c>
      <c r="M84" s="853"/>
      <c r="N84" s="57"/>
    </row>
    <row r="85" spans="1:14" ht="15.75" thickBot="1">
      <c r="B85" s="97" t="s">
        <v>1058</v>
      </c>
      <c r="C85" s="98"/>
      <c r="D85" s="98"/>
      <c r="E85" s="98"/>
      <c r="F85" s="98"/>
      <c r="G85" s="98"/>
      <c r="H85" s="98"/>
      <c r="I85" s="99"/>
      <c r="J85" s="100"/>
      <c r="K85" s="317">
        <v>0.05</v>
      </c>
      <c r="L85" s="854">
        <f>N78*K85</f>
        <v>354.49747314123374</v>
      </c>
      <c r="M85" s="855"/>
      <c r="N85" s="57"/>
    </row>
    <row r="86" spans="1:14" ht="15.75" thickBot="1">
      <c r="B86" s="818" t="s">
        <v>1037</v>
      </c>
      <c r="C86" s="819"/>
      <c r="D86" s="819"/>
      <c r="E86" s="819"/>
      <c r="F86" s="819"/>
      <c r="G86" s="819"/>
      <c r="H86" s="819"/>
      <c r="I86" s="819"/>
      <c r="J86" s="819"/>
      <c r="K86" s="819"/>
      <c r="L86" s="819"/>
      <c r="M86" s="820"/>
      <c r="N86" s="58">
        <f>L83+L84+L85</f>
        <v>2126.9848388474024</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9216.9343016720777</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1.5"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59393"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59393" r:id="rId4"/>
      </mc:Fallback>
    </mc:AlternateContent>
  </oleObjects>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44">
    <tabColor rgb="FFFFFFCC"/>
  </sheetPr>
  <dimension ref="A1:O119"/>
  <sheetViews>
    <sheetView zoomScale="78" zoomScaleNormal="78" workbookViewId="0"/>
  </sheetViews>
  <sheetFormatPr baseColWidth="10" defaultRowHeight="15"/>
  <cols>
    <col min="1" max="1" width="8.85546875"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1094</v>
      </c>
      <c r="C31" s="87" t="s">
        <v>1273</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50" t="s">
        <v>312</v>
      </c>
      <c r="B36" s="831" t="str">
        <f>VLOOKUP(A36,EQUIPOS!A6:D154,3,FALSE)</f>
        <v>Retroexcavadora sobre oruga, potencia 138 HP, balde de 1,5 m3.</v>
      </c>
      <c r="C36" s="832"/>
      <c r="D36" s="832"/>
      <c r="E36" s="832"/>
      <c r="F36" s="832"/>
      <c r="G36" s="832"/>
      <c r="H36" s="833"/>
      <c r="I36" s="279"/>
      <c r="J36" s="280"/>
      <c r="K36" s="281">
        <f>VLOOKUP(A36,EQUIPOS!A6:D163,4,FALSE)</f>
        <v>148800</v>
      </c>
      <c r="L36" s="282"/>
      <c r="M36" s="283">
        <v>66</v>
      </c>
      <c r="N36" s="284">
        <f>K36/M36</f>
        <v>2254.5454545454545</v>
      </c>
    </row>
    <row r="37" spans="1:14">
      <c r="A37" s="114"/>
      <c r="B37" s="831"/>
      <c r="C37" s="832"/>
      <c r="D37" s="832"/>
      <c r="E37" s="832"/>
      <c r="F37" s="832"/>
      <c r="G37" s="832"/>
      <c r="H37" s="833"/>
      <c r="I37" s="279"/>
      <c r="J37" s="280"/>
      <c r="K37" s="281"/>
      <c r="L37" s="282"/>
      <c r="M37" s="283"/>
      <c r="N37" s="284"/>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6"/>
      <c r="L39" s="835"/>
      <c r="M39" s="836"/>
      <c r="N39" s="285"/>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289"/>
      <c r="N41" s="356"/>
    </row>
    <row r="42" spans="1:14" ht="15.75" thickBot="1">
      <c r="B42" s="831" t="s">
        <v>1036</v>
      </c>
      <c r="C42" s="832"/>
      <c r="D42" s="832"/>
      <c r="E42" s="832"/>
      <c r="F42" s="832"/>
      <c r="G42" s="832"/>
      <c r="H42" s="833"/>
      <c r="I42" s="840"/>
      <c r="J42" s="841"/>
      <c r="K42" s="47"/>
      <c r="L42" s="842">
        <v>0.01</v>
      </c>
      <c r="M42" s="843"/>
      <c r="N42" s="111">
        <f>N76*L42</f>
        <v>0.86160129419191922</v>
      </c>
    </row>
    <row r="43" spans="1:14" ht="15.75" thickBot="1">
      <c r="B43" s="818" t="s">
        <v>1037</v>
      </c>
      <c r="C43" s="819"/>
      <c r="D43" s="819"/>
      <c r="E43" s="819"/>
      <c r="F43" s="819"/>
      <c r="G43" s="819"/>
      <c r="H43" s="819"/>
      <c r="I43" s="819"/>
      <c r="J43" s="819"/>
      <c r="K43" s="819"/>
      <c r="L43" s="819"/>
      <c r="M43" s="820"/>
      <c r="N43" s="406">
        <f>SUM(N36:N42)</f>
        <v>2255.4070558396465</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B48" s="49"/>
      <c r="C48" s="293"/>
      <c r="D48" s="293"/>
      <c r="E48" s="293"/>
      <c r="F48" s="293"/>
      <c r="G48" s="293"/>
      <c r="H48" s="293"/>
      <c r="I48" s="280"/>
      <c r="J48" s="236"/>
      <c r="K48" s="294"/>
      <c r="L48" s="279"/>
      <c r="M48" s="295"/>
      <c r="N48" s="284"/>
    </row>
    <row r="49" spans="1:14">
      <c r="B49" s="49"/>
      <c r="C49" s="293"/>
      <c r="D49" s="293"/>
      <c r="E49" s="293"/>
      <c r="F49" s="293"/>
      <c r="G49" s="293"/>
      <c r="H49" s="293"/>
      <c r="I49" s="280"/>
      <c r="J49" s="236"/>
      <c r="K49" s="294"/>
      <c r="L49" s="279"/>
      <c r="M49" s="295"/>
      <c r="N49" s="284"/>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B59" s="52"/>
      <c r="C59" s="329"/>
      <c r="D59" s="329"/>
      <c r="E59" s="329"/>
      <c r="F59" s="329"/>
      <c r="G59" s="329"/>
      <c r="H59" s="323"/>
      <c r="I59" s="291"/>
      <c r="J59" s="298"/>
      <c r="K59" s="291"/>
      <c r="L59" s="822"/>
      <c r="M59" s="823"/>
      <c r="N59" s="299"/>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6</v>
      </c>
      <c r="B70" s="55" t="str">
        <f>VLOOKUP(A70,'MANO DE OBRA'!A8:D68,3,FALSE)</f>
        <v xml:space="preserve">Obrero </v>
      </c>
      <c r="C70" s="53"/>
      <c r="D70" s="53"/>
      <c r="E70" s="53"/>
      <c r="F70" s="53"/>
      <c r="G70" s="53"/>
      <c r="H70" s="53"/>
      <c r="I70" s="304">
        <f>K70/J70*100</f>
        <v>24590.566666666666</v>
      </c>
      <c r="J70" s="305">
        <v>185</v>
      </c>
      <c r="K70" s="306">
        <f>VLOOKUP(A70,'MANO DE OBRA'!A8:D99,4,FALSE)</f>
        <v>45492.548333333332</v>
      </c>
      <c r="L70" s="56"/>
      <c r="M70" s="307">
        <v>528</v>
      </c>
      <c r="N70" s="407">
        <f>K70/M70</f>
        <v>86.160129419191918</v>
      </c>
      <c r="O70" s="112"/>
    </row>
    <row r="71" spans="1:15">
      <c r="B71" s="55"/>
      <c r="C71" s="53"/>
      <c r="D71" s="53"/>
      <c r="E71" s="53"/>
      <c r="F71" s="53"/>
      <c r="G71" s="53"/>
      <c r="H71" s="53"/>
      <c r="I71" s="304"/>
      <c r="J71" s="305"/>
      <c r="K71" s="306"/>
      <c r="L71" s="56"/>
      <c r="M71" s="311"/>
      <c r="N71" s="308"/>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18" t="s">
        <v>1037</v>
      </c>
      <c r="C76" s="819"/>
      <c r="D76" s="819"/>
      <c r="E76" s="819"/>
      <c r="F76" s="819"/>
      <c r="G76" s="819"/>
      <c r="H76" s="819"/>
      <c r="I76" s="825"/>
      <c r="J76" s="825"/>
      <c r="K76" s="825"/>
      <c r="L76" s="825"/>
      <c r="M76" s="826"/>
      <c r="N76" s="313">
        <f>SUM(N70:N75)</f>
        <v>86.160129419191918</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2341.5671852588384</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468.31343705176772</v>
      </c>
      <c r="M83" s="853"/>
      <c r="N83" s="57"/>
    </row>
    <row r="84" spans="1:14">
      <c r="B84" s="95" t="s">
        <v>1057</v>
      </c>
      <c r="C84" s="96"/>
      <c r="D84" s="96"/>
      <c r="E84" s="96"/>
      <c r="F84" s="96"/>
      <c r="G84" s="96"/>
      <c r="H84" s="96"/>
      <c r="I84" s="93"/>
      <c r="J84" s="94"/>
      <c r="K84" s="316">
        <v>0.05</v>
      </c>
      <c r="L84" s="852">
        <f>N78*K84</f>
        <v>117.07835926294193</v>
      </c>
      <c r="M84" s="853"/>
      <c r="N84" s="57"/>
    </row>
    <row r="85" spans="1:14" ht="15.75" thickBot="1">
      <c r="B85" s="97" t="s">
        <v>1058</v>
      </c>
      <c r="C85" s="98"/>
      <c r="D85" s="98"/>
      <c r="E85" s="98"/>
      <c r="F85" s="98"/>
      <c r="G85" s="98"/>
      <c r="H85" s="98"/>
      <c r="I85" s="99"/>
      <c r="J85" s="100"/>
      <c r="K85" s="317">
        <v>0.05</v>
      </c>
      <c r="L85" s="854">
        <f>N78*K85</f>
        <v>117.07835926294193</v>
      </c>
      <c r="M85" s="855"/>
      <c r="N85" s="57"/>
    </row>
    <row r="86" spans="1:14" ht="15.75" thickBot="1">
      <c r="B86" s="818" t="s">
        <v>1037</v>
      </c>
      <c r="C86" s="819"/>
      <c r="D86" s="819"/>
      <c r="E86" s="819"/>
      <c r="F86" s="819"/>
      <c r="G86" s="819"/>
      <c r="H86" s="819"/>
      <c r="I86" s="819"/>
      <c r="J86" s="819"/>
      <c r="K86" s="819"/>
      <c r="L86" s="819"/>
      <c r="M86" s="820"/>
      <c r="N86" s="58">
        <f>L83+L84+L85</f>
        <v>702.47015557765155</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3044.0373408364899</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60417"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60417" r:id="rId4"/>
      </mc:Fallback>
    </mc:AlternateContent>
  </oleObjects>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45">
    <tabColor rgb="FFFFFFCC"/>
  </sheetPr>
  <dimension ref="A1:O121"/>
  <sheetViews>
    <sheetView zoomScale="78" zoomScaleNormal="78" workbookViewId="0"/>
  </sheetViews>
  <sheetFormatPr baseColWidth="10" defaultRowHeight="15"/>
  <cols>
    <col min="1" max="1" width="10"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1095</v>
      </c>
      <c r="C31" s="87" t="s">
        <v>1274</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4" t="s">
        <v>180</v>
      </c>
      <c r="B36" s="831" t="str">
        <f>VLOOKUP(A36,EQUIPOS!A6:D154,3,FALSE)</f>
        <v>Compresor 120 HP, con martillo.</v>
      </c>
      <c r="C36" s="832"/>
      <c r="D36" s="832"/>
      <c r="E36" s="832"/>
      <c r="F36" s="832"/>
      <c r="G36" s="832"/>
      <c r="H36" s="833"/>
      <c r="I36" s="279"/>
      <c r="J36" s="280"/>
      <c r="K36" s="281">
        <f>VLOOKUP(A36,EQUIPOS!A6:D163,4,FALSE)</f>
        <v>75000</v>
      </c>
      <c r="L36" s="282"/>
      <c r="M36" s="283">
        <v>66</v>
      </c>
      <c r="N36" s="284">
        <f>K36/M36</f>
        <v>1136.3636363636363</v>
      </c>
    </row>
    <row r="37" spans="1:14">
      <c r="A37" s="114" t="s">
        <v>129</v>
      </c>
      <c r="B37" s="831" t="str">
        <f>VLOOKUP(A37,EQUIPOS!A7:D154,3,FALSE)</f>
        <v xml:space="preserve">Buldozer, Potencia al volante de 140 HP, motor de 2200 RPM, longitud de hoja 4,80m. </v>
      </c>
      <c r="C37" s="832"/>
      <c r="D37" s="832"/>
      <c r="E37" s="832"/>
      <c r="F37" s="832"/>
      <c r="G37" s="832"/>
      <c r="H37" s="833"/>
      <c r="I37" s="279"/>
      <c r="J37" s="280"/>
      <c r="K37" s="281">
        <f>VLOOKUP(A37,EQUIPOS!A7:D164,4,FALSE)</f>
        <v>196350</v>
      </c>
      <c r="L37" s="282"/>
      <c r="M37" s="283">
        <v>100</v>
      </c>
      <c r="N37" s="284">
        <f>K37/M37</f>
        <v>1963.5</v>
      </c>
    </row>
    <row r="38" spans="1:14">
      <c r="A38" t="s">
        <v>312</v>
      </c>
      <c r="B38" s="831" t="str">
        <f>VLOOKUP(A38,EQUIPOS!A8:D154,3,FALSE)</f>
        <v>Retroexcavadora sobre oruga, potencia 138 HP, balde de 1,5 m3.</v>
      </c>
      <c r="C38" s="832"/>
      <c r="D38" s="832"/>
      <c r="E38" s="832"/>
      <c r="F38" s="832"/>
      <c r="G38" s="832"/>
      <c r="H38" s="833"/>
      <c r="I38" s="279"/>
      <c r="J38" s="280"/>
      <c r="K38" s="281">
        <f>VLOOKUP(A38,EQUIPOS!A8:D165,4,FALSE)</f>
        <v>148800</v>
      </c>
      <c r="L38" s="282"/>
      <c r="M38" s="283">
        <v>66</v>
      </c>
      <c r="N38" s="284">
        <f>K38/M38</f>
        <v>2254.5454545454545</v>
      </c>
    </row>
    <row r="39" spans="1:14">
      <c r="B39" s="831"/>
      <c r="C39" s="832"/>
      <c r="D39" s="832"/>
      <c r="E39" s="832"/>
      <c r="F39" s="832"/>
      <c r="G39" s="832"/>
      <c r="H39" s="833"/>
      <c r="I39" s="834"/>
      <c r="J39" s="815"/>
      <c r="K39" s="286"/>
      <c r="L39" s="835"/>
      <c r="M39" s="836"/>
      <c r="N39" s="285"/>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289"/>
      <c r="N41" s="356"/>
    </row>
    <row r="42" spans="1:14" ht="15.75" thickBot="1">
      <c r="B42" s="831" t="s">
        <v>1036</v>
      </c>
      <c r="C42" s="832"/>
      <c r="D42" s="832"/>
      <c r="E42" s="832"/>
      <c r="F42" s="832"/>
      <c r="G42" s="832"/>
      <c r="H42" s="833"/>
      <c r="I42" s="840"/>
      <c r="J42" s="841"/>
      <c r="K42" s="47"/>
      <c r="L42" s="842">
        <v>0.02</v>
      </c>
      <c r="M42" s="843"/>
      <c r="N42" s="111">
        <f>N78*L42</f>
        <v>5.1696077651515155</v>
      </c>
    </row>
    <row r="43" spans="1:14" ht="15.75" thickBot="1">
      <c r="B43" s="818" t="s">
        <v>1037</v>
      </c>
      <c r="C43" s="819"/>
      <c r="D43" s="819"/>
      <c r="E43" s="819"/>
      <c r="F43" s="819"/>
      <c r="G43" s="819"/>
      <c r="H43" s="819"/>
      <c r="I43" s="819"/>
      <c r="J43" s="819"/>
      <c r="K43" s="819"/>
      <c r="L43" s="819"/>
      <c r="M43" s="820"/>
      <c r="N43" s="406">
        <f>SUM(N36:N42)</f>
        <v>5359.5786986742414</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376</v>
      </c>
      <c r="B48" s="49" t="str">
        <f>VLOOKUP(A48,MATERIALES!A4:D373,3,FALSE)</f>
        <v>Anfo</v>
      </c>
      <c r="C48" s="293"/>
      <c r="D48" s="293"/>
      <c r="E48" s="293"/>
      <c r="F48" s="293"/>
      <c r="G48" s="293"/>
      <c r="H48" s="293"/>
      <c r="I48" s="280"/>
      <c r="J48" s="236" t="str">
        <f>VLOOKUP(A48,MATERIALES!A4:D385,2,FALSE)</f>
        <v>kg</v>
      </c>
      <c r="K48" s="294">
        <v>0.2</v>
      </c>
      <c r="L48" s="279"/>
      <c r="M48" s="295">
        <f>VLOOKUP(A48,MATERIALES!A5:D373,4,FALSE)</f>
        <v>4857.0483817618851</v>
      </c>
      <c r="N48" s="284">
        <f>K48*M48</f>
        <v>971.40967635237712</v>
      </c>
    </row>
    <row r="49" spans="1:14">
      <c r="A49" t="s">
        <v>427</v>
      </c>
      <c r="B49" s="49" t="str">
        <f>VLOOKUP(A49,MATERIALES!A5:D373,3,FALSE)</f>
        <v>Cordón detonante</v>
      </c>
      <c r="C49" s="293"/>
      <c r="D49" s="293"/>
      <c r="E49" s="293"/>
      <c r="F49" s="293"/>
      <c r="G49" s="293"/>
      <c r="H49" s="293"/>
      <c r="I49" s="280"/>
      <c r="J49" s="236" t="str">
        <f>VLOOKUP(A49,MATERIALES!A5:D386,2,FALSE)</f>
        <v>m</v>
      </c>
      <c r="K49" s="294">
        <v>3</v>
      </c>
      <c r="L49" s="279"/>
      <c r="M49" s="295">
        <f>VLOOKUP(A49,MATERIALES!A6:D373,4,FALSE)</f>
        <v>1267.869644711822</v>
      </c>
      <c r="N49" s="284">
        <f t="shared" ref="N49:N54" si="0">K49*M49</f>
        <v>3803.6089341354664</v>
      </c>
    </row>
    <row r="50" spans="1:14">
      <c r="A50" s="217" t="s">
        <v>462</v>
      </c>
      <c r="B50" s="49" t="str">
        <f>VLOOKUP(A50,MATERIALES!A6:D373,3,FALSE)</f>
        <v>Explosivos  75% (INDUGEL)</v>
      </c>
      <c r="C50" s="293"/>
      <c r="D50" s="293"/>
      <c r="E50" s="293"/>
      <c r="F50" s="293"/>
      <c r="G50" s="293"/>
      <c r="H50" s="293"/>
      <c r="I50" s="280"/>
      <c r="J50" s="236" t="str">
        <f>VLOOKUP(A50,MATERIALES!A6:D387,2,FALSE)</f>
        <v>lb</v>
      </c>
      <c r="K50" s="294">
        <v>0.3</v>
      </c>
      <c r="L50" s="279"/>
      <c r="M50" s="295">
        <f>VLOOKUP(A50,MATERIALES!A6:D373,4,FALSE)</f>
        <v>6350.6623958182436</v>
      </c>
      <c r="N50" s="284">
        <f t="shared" si="0"/>
        <v>1905.1987187454729</v>
      </c>
    </row>
    <row r="51" spans="1:14">
      <c r="A51" t="s">
        <v>467</v>
      </c>
      <c r="B51" s="49" t="str">
        <f>VLOOKUP(A51,MATERIALES!A6:D373,3,FALSE)</f>
        <v>Fulminantes</v>
      </c>
      <c r="C51" s="293"/>
      <c r="D51" s="293"/>
      <c r="E51" s="293"/>
      <c r="F51" s="293"/>
      <c r="G51" s="293"/>
      <c r="H51" s="293"/>
      <c r="I51" s="280"/>
      <c r="J51" s="236" t="str">
        <f>VLOOKUP(A51,MATERIALES!A6:D388,2,FALSE)</f>
        <v>u</v>
      </c>
      <c r="K51" s="294">
        <v>0.2</v>
      </c>
      <c r="L51" s="279"/>
      <c r="M51" s="295">
        <f>VLOOKUP(A51,MATERIALES!A6:D373,4,FALSE)</f>
        <v>694.12750248092743</v>
      </c>
      <c r="N51" s="284">
        <f t="shared" si="0"/>
        <v>138.8255004961855</v>
      </c>
    </row>
    <row r="52" spans="1:14">
      <c r="A52" t="s">
        <v>567</v>
      </c>
      <c r="B52" s="49" t="str">
        <f>VLOOKUP(A52,MATERIALES!A6:D373,3,FALSE)</f>
        <v>Mecha Lenta</v>
      </c>
      <c r="C52" s="293"/>
      <c r="D52" s="293"/>
      <c r="E52" s="293"/>
      <c r="F52" s="293"/>
      <c r="G52" s="293"/>
      <c r="H52" s="293"/>
      <c r="I52" s="280"/>
      <c r="J52" s="236" t="str">
        <f>VLOOKUP(A52,MATERIALES!A6:D389,2,FALSE)</f>
        <v>m</v>
      </c>
      <c r="K52" s="294">
        <v>0.5</v>
      </c>
      <c r="L52" s="279"/>
      <c r="M52" s="295">
        <f>VLOOKUP(A52,MATERIALES!A7:D373,4,FALSE)</f>
        <v>646.7998959817121</v>
      </c>
      <c r="N52" s="284">
        <f t="shared" si="0"/>
        <v>323.39994799085605</v>
      </c>
    </row>
    <row r="53" spans="1:14">
      <c r="A53" t="s">
        <v>915</v>
      </c>
      <c r="B53" s="49" t="str">
        <f>VLOOKUP(A53,MATERIALES!A7:D373,3,FALSE)</f>
        <v>Escolta y trasporte (Tarifa Porcentual de 40 %) por cada Metro Cubico exportado y trasportado</v>
      </c>
      <c r="C53" s="293"/>
      <c r="D53" s="293"/>
      <c r="E53" s="293"/>
      <c r="F53" s="293"/>
      <c r="G53" s="293"/>
      <c r="H53" s="293"/>
      <c r="I53" s="280"/>
      <c r="J53" s="236" t="str">
        <f>VLOOKUP(A53,MATERIALES!A7:D390,2,FALSE)</f>
        <v>%</v>
      </c>
      <c r="K53" s="294">
        <v>7995.15</v>
      </c>
      <c r="L53" s="279"/>
      <c r="M53" s="295">
        <f>VLOOKUP(A53,MATERIALES!A8:D373,4,FALSE)</f>
        <v>1.9485786494510507E-2</v>
      </c>
      <c r="N53" s="284">
        <f t="shared" si="0"/>
        <v>155.79178589158568</v>
      </c>
    </row>
    <row r="54" spans="1:14">
      <c r="A54" t="s">
        <v>448</v>
      </c>
      <c r="B54" s="49" t="str">
        <f>VLOOKUP(A54,MATERIALES!A8:D373,3,FALSE)</f>
        <v xml:space="preserve">Derechos de explotación y/o disposición de materiales
</v>
      </c>
      <c r="C54" s="293"/>
      <c r="D54" s="293"/>
      <c r="E54" s="293"/>
      <c r="F54" s="293"/>
      <c r="G54" s="293"/>
      <c r="H54" s="293"/>
      <c r="I54" s="280"/>
      <c r="J54" s="236" t="str">
        <f>VLOOKUP(A54,MATERIALES!A8:D391,2,FALSE)</f>
        <v>m3</v>
      </c>
      <c r="K54" s="294">
        <v>1</v>
      </c>
      <c r="L54" s="279"/>
      <c r="M54" s="295">
        <f>VLOOKUP(A54,MATERIALES!A9:D374,4,FALSE)</f>
        <v>2784.8822775658364</v>
      </c>
      <c r="N54" s="284">
        <f t="shared" si="0"/>
        <v>2784.8822775658364</v>
      </c>
    </row>
    <row r="55" spans="1:14" ht="15.75" thickBot="1">
      <c r="B55" s="813"/>
      <c r="C55" s="814"/>
      <c r="D55" s="814"/>
      <c r="E55" s="814"/>
      <c r="F55" s="814"/>
      <c r="G55" s="814"/>
      <c r="H55" s="814"/>
      <c r="I55" s="815"/>
      <c r="J55" s="48"/>
      <c r="K55" s="50"/>
      <c r="L55" s="816"/>
      <c r="M55" s="817"/>
      <c r="N55" s="51"/>
    </row>
    <row r="56" spans="1:14" ht="15.75" thickBot="1">
      <c r="B56" s="818" t="s">
        <v>1037</v>
      </c>
      <c r="C56" s="819"/>
      <c r="D56" s="819"/>
      <c r="E56" s="819"/>
      <c r="F56" s="819"/>
      <c r="G56" s="819"/>
      <c r="H56" s="819"/>
      <c r="I56" s="819"/>
      <c r="J56" s="819"/>
      <c r="K56" s="819"/>
      <c r="L56" s="819"/>
      <c r="M56" s="820"/>
      <c r="N56" s="406">
        <f>SUM(N48:N55)</f>
        <v>10083.11684117778</v>
      </c>
    </row>
    <row r="57" spans="1:14">
      <c r="B57" s="39"/>
      <c r="C57" s="40"/>
      <c r="D57" s="40"/>
      <c r="E57" s="40"/>
      <c r="F57" s="40"/>
      <c r="G57" s="40"/>
      <c r="H57" s="40"/>
      <c r="I57" s="40"/>
      <c r="J57" s="40"/>
      <c r="K57" s="40"/>
      <c r="L57" s="40"/>
      <c r="M57" s="40"/>
      <c r="N57" s="41"/>
    </row>
    <row r="58" spans="1:14">
      <c r="B58" s="70" t="s">
        <v>1040</v>
      </c>
      <c r="C58" s="71"/>
      <c r="D58" s="71"/>
      <c r="E58" s="71"/>
      <c r="F58" s="71"/>
      <c r="G58" s="71"/>
      <c r="H58" s="71"/>
      <c r="I58" s="71"/>
      <c r="J58" s="71"/>
      <c r="K58" s="71"/>
      <c r="L58" s="71"/>
      <c r="M58" s="71"/>
      <c r="N58" s="72"/>
    </row>
    <row r="59" spans="1:14" ht="15.75" thickBot="1">
      <c r="B59" s="74"/>
      <c r="C59" s="67"/>
      <c r="D59" s="67"/>
      <c r="E59" s="67"/>
      <c r="F59" s="67"/>
      <c r="G59" s="67"/>
      <c r="H59" s="67"/>
      <c r="I59" s="67"/>
      <c r="J59" s="67"/>
      <c r="K59" s="67"/>
      <c r="L59" s="67"/>
      <c r="M59" s="67"/>
      <c r="N59" s="69"/>
    </row>
    <row r="60" spans="1:14" ht="25.5">
      <c r="B60" s="325" t="s">
        <v>1041</v>
      </c>
      <c r="C60" s="326"/>
      <c r="D60" s="326"/>
      <c r="E60" s="326"/>
      <c r="F60" s="326"/>
      <c r="G60" s="326"/>
      <c r="H60" s="79" t="s">
        <v>1029</v>
      </c>
      <c r="I60" s="80" t="s">
        <v>1042</v>
      </c>
      <c r="J60" s="81" t="s">
        <v>1043</v>
      </c>
      <c r="K60" s="79" t="s">
        <v>1044</v>
      </c>
      <c r="L60" s="821" t="s">
        <v>1045</v>
      </c>
      <c r="M60" s="794"/>
      <c r="N60" s="82" t="s">
        <v>1035</v>
      </c>
    </row>
    <row r="61" spans="1:14">
      <c r="B61" s="52"/>
      <c r="C61" s="329"/>
      <c r="D61" s="329"/>
      <c r="E61" s="329"/>
      <c r="F61" s="329"/>
      <c r="G61" s="329"/>
      <c r="H61" s="323"/>
      <c r="I61" s="291"/>
      <c r="J61" s="298"/>
      <c r="K61" s="291"/>
      <c r="L61" s="822"/>
      <c r="M61" s="823"/>
      <c r="N61" s="299"/>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c r="B64" s="52"/>
      <c r="C64" s="53"/>
      <c r="D64" s="53"/>
      <c r="E64" s="53"/>
      <c r="F64" s="53"/>
      <c r="G64" s="53"/>
      <c r="H64" s="300"/>
      <c r="I64" s="291"/>
      <c r="J64" s="291"/>
      <c r="K64" s="291"/>
      <c r="L64" s="301"/>
      <c r="M64" s="302"/>
      <c r="N64" s="303"/>
    </row>
    <row r="65" spans="1:15">
      <c r="B65" s="52"/>
      <c r="C65" s="53"/>
      <c r="D65" s="53"/>
      <c r="E65" s="53"/>
      <c r="F65" s="53"/>
      <c r="G65" s="53"/>
      <c r="H65" s="300"/>
      <c r="I65" s="291"/>
      <c r="J65" s="291"/>
      <c r="K65" s="291"/>
      <c r="L65" s="301"/>
      <c r="M65" s="302"/>
      <c r="N65" s="303"/>
    </row>
    <row r="66" spans="1:15" ht="15.75" thickBot="1">
      <c r="B66" s="321"/>
      <c r="C66" s="322"/>
      <c r="D66" s="322"/>
      <c r="E66" s="322"/>
      <c r="F66" s="322"/>
      <c r="G66" s="322"/>
      <c r="H66" s="54"/>
      <c r="I66" s="132"/>
      <c r="J66" s="132"/>
      <c r="K66" s="132"/>
      <c r="L66" s="807"/>
      <c r="M66" s="808"/>
      <c r="N66" s="133"/>
    </row>
    <row r="67" spans="1:15" ht="15.75" thickBot="1">
      <c r="B67" s="824" t="s">
        <v>1037</v>
      </c>
      <c r="C67" s="825"/>
      <c r="D67" s="825"/>
      <c r="E67" s="825"/>
      <c r="F67" s="825"/>
      <c r="G67" s="825"/>
      <c r="H67" s="825"/>
      <c r="I67" s="825"/>
      <c r="J67" s="825"/>
      <c r="K67" s="825"/>
      <c r="L67" s="825"/>
      <c r="M67" s="826"/>
      <c r="N67" s="110"/>
    </row>
    <row r="68" spans="1:15">
      <c r="B68" s="39"/>
      <c r="C68" s="40"/>
      <c r="D68" s="40"/>
      <c r="E68" s="40"/>
      <c r="F68" s="40"/>
      <c r="G68" s="40"/>
      <c r="H68" s="40"/>
      <c r="I68" s="40"/>
      <c r="J68" s="40"/>
      <c r="K68" s="40"/>
      <c r="L68" s="40"/>
      <c r="M68" s="40"/>
      <c r="N68" s="41"/>
    </row>
    <row r="69" spans="1:15">
      <c r="B69" s="70" t="s">
        <v>1046</v>
      </c>
      <c r="C69" s="71"/>
      <c r="D69" s="71"/>
      <c r="E69" s="71"/>
      <c r="F69" s="71"/>
      <c r="G69" s="71"/>
      <c r="H69" s="71"/>
      <c r="I69" s="71"/>
      <c r="J69" s="71"/>
      <c r="K69" s="71"/>
      <c r="L69" s="71"/>
      <c r="M69" s="71"/>
      <c r="N69" s="72"/>
    </row>
    <row r="70" spans="1:15" ht="15.75" thickBot="1">
      <c r="B70" s="74"/>
      <c r="C70" s="67"/>
      <c r="D70" s="67"/>
      <c r="E70" s="67"/>
      <c r="F70" s="67"/>
      <c r="G70" s="67"/>
      <c r="H70" s="67"/>
      <c r="I70" s="67"/>
      <c r="J70" s="67"/>
      <c r="K70" s="67"/>
      <c r="L70" s="67"/>
      <c r="M70" s="67"/>
      <c r="N70" s="69"/>
    </row>
    <row r="71" spans="1:15" ht="25.5">
      <c r="B71" s="844" t="s">
        <v>1047</v>
      </c>
      <c r="C71" s="845"/>
      <c r="D71" s="845"/>
      <c r="E71" s="845"/>
      <c r="F71" s="845"/>
      <c r="G71" s="845"/>
      <c r="H71" s="845"/>
      <c r="I71" s="79" t="s">
        <v>1048</v>
      </c>
      <c r="J71" s="81" t="s">
        <v>1494</v>
      </c>
      <c r="K71" s="80" t="s">
        <v>1050</v>
      </c>
      <c r="L71" s="846" t="s">
        <v>1034</v>
      </c>
      <c r="M71" s="847"/>
      <c r="N71" s="104" t="s">
        <v>1035</v>
      </c>
    </row>
    <row r="72" spans="1:15">
      <c r="A72" t="s">
        <v>6</v>
      </c>
      <c r="B72" s="55" t="str">
        <f>VLOOKUP(A72,'MANO DE OBRA'!A8:D68,3,FALSE)</f>
        <v xml:space="preserve">Obrero </v>
      </c>
      <c r="C72" s="53"/>
      <c r="D72" s="53"/>
      <c r="E72" s="53"/>
      <c r="F72" s="53"/>
      <c r="G72" s="53"/>
      <c r="H72" s="53"/>
      <c r="I72" s="304">
        <f>K72/J72*100</f>
        <v>24590.566666666666</v>
      </c>
      <c r="J72" s="305">
        <v>185</v>
      </c>
      <c r="K72" s="306">
        <f>VLOOKUP(A72,'MANO DE OBRA'!A8:D99,4,FALSE)</f>
        <v>45492.548333333332</v>
      </c>
      <c r="L72" s="56"/>
      <c r="M72" s="307">
        <v>528</v>
      </c>
      <c r="N72" s="407">
        <f>K72/M72</f>
        <v>86.160129419191918</v>
      </c>
      <c r="O72" s="112"/>
    </row>
    <row r="73" spans="1:15">
      <c r="A73" t="s">
        <v>30</v>
      </c>
      <c r="B73" s="55" t="str">
        <f>VLOOKUP(A73,'MANO DE OBRA'!A8:D69,3,FALSE)</f>
        <v>Oficial</v>
      </c>
      <c r="C73" s="53"/>
      <c r="D73" s="53"/>
      <c r="E73" s="53"/>
      <c r="F73" s="53"/>
      <c r="G73" s="53"/>
      <c r="H73" s="53"/>
      <c r="I73" s="304">
        <f>K73/J73*100</f>
        <v>49181.133333333331</v>
      </c>
      <c r="J73" s="305">
        <v>185</v>
      </c>
      <c r="K73" s="306">
        <f>VLOOKUP(A73,'MANO DE OBRA'!A8:D100,4,FALSE)</f>
        <v>90985.096666666665</v>
      </c>
      <c r="L73" s="56"/>
      <c r="M73" s="307">
        <v>528</v>
      </c>
      <c r="N73" s="407">
        <f>K73/M73</f>
        <v>172.32025883838384</v>
      </c>
    </row>
    <row r="74" spans="1:15">
      <c r="B74" s="55"/>
      <c r="C74" s="53"/>
      <c r="D74" s="53"/>
      <c r="E74" s="53"/>
      <c r="F74" s="53"/>
      <c r="G74" s="53"/>
      <c r="H74" s="53"/>
      <c r="I74" s="291"/>
      <c r="J74" s="309"/>
      <c r="K74" s="310"/>
      <c r="L74" s="56"/>
      <c r="M74" s="312"/>
      <c r="N74" s="308"/>
    </row>
    <row r="75" spans="1:15">
      <c r="B75" s="55"/>
      <c r="C75" s="53"/>
      <c r="D75" s="53"/>
      <c r="E75" s="53"/>
      <c r="F75" s="53"/>
      <c r="G75" s="53"/>
      <c r="H75" s="53"/>
      <c r="I75" s="291"/>
      <c r="J75" s="309"/>
      <c r="K75" s="310"/>
      <c r="L75" s="330"/>
      <c r="M75" s="312"/>
      <c r="N75" s="308"/>
    </row>
    <row r="76" spans="1:15">
      <c r="B76" s="55"/>
      <c r="C76" s="53"/>
      <c r="D76" s="53"/>
      <c r="E76" s="53"/>
      <c r="F76" s="53"/>
      <c r="G76" s="53"/>
      <c r="H76" s="53"/>
      <c r="I76" s="291"/>
      <c r="J76" s="309"/>
      <c r="K76" s="310"/>
      <c r="L76" s="330"/>
      <c r="M76" s="312"/>
      <c r="N76" s="308"/>
    </row>
    <row r="77" spans="1:15" ht="15.75" thickBot="1">
      <c r="B77" s="805"/>
      <c r="C77" s="806"/>
      <c r="D77" s="806"/>
      <c r="E77" s="806"/>
      <c r="F77" s="806"/>
      <c r="G77" s="806"/>
      <c r="H77" s="806"/>
      <c r="I77" s="132"/>
      <c r="J77" s="132"/>
      <c r="K77" s="132"/>
      <c r="L77" s="906"/>
      <c r="M77" s="906"/>
      <c r="N77" s="51"/>
    </row>
    <row r="78" spans="1:15" ht="15.75" thickBot="1">
      <c r="B78" s="818" t="s">
        <v>1037</v>
      </c>
      <c r="C78" s="819"/>
      <c r="D78" s="819"/>
      <c r="E78" s="819"/>
      <c r="F78" s="819"/>
      <c r="G78" s="819"/>
      <c r="H78" s="819"/>
      <c r="I78" s="825"/>
      <c r="J78" s="825"/>
      <c r="K78" s="825"/>
      <c r="L78" s="825"/>
      <c r="M78" s="826"/>
      <c r="N78" s="313">
        <f>SUM(N72:N77)</f>
        <v>258.48038825757578</v>
      </c>
    </row>
    <row r="79" spans="1:15" ht="15.75" thickBot="1">
      <c r="B79" s="39"/>
      <c r="C79" s="40"/>
      <c r="D79" s="40"/>
      <c r="E79" s="40"/>
      <c r="F79" s="40"/>
      <c r="G79" s="40"/>
      <c r="H79" s="40"/>
      <c r="I79" s="40"/>
      <c r="J79" s="40"/>
      <c r="K79" s="40"/>
      <c r="L79" s="40"/>
      <c r="M79" s="40"/>
      <c r="N79" s="41"/>
    </row>
    <row r="80" spans="1:15" ht="15.75" thickBot="1">
      <c r="B80" s="818" t="s">
        <v>1051</v>
      </c>
      <c r="C80" s="819"/>
      <c r="D80" s="819"/>
      <c r="E80" s="819"/>
      <c r="F80" s="819"/>
      <c r="G80" s="819"/>
      <c r="H80" s="819"/>
      <c r="I80" s="819"/>
      <c r="J80" s="819"/>
      <c r="K80" s="819"/>
      <c r="L80" s="819"/>
      <c r="M80" s="820"/>
      <c r="N80" s="105">
        <f>N43+N56+N67+N78</f>
        <v>15701.175928109598</v>
      </c>
    </row>
    <row r="81" spans="1:14">
      <c r="B81" s="39"/>
      <c r="C81" s="40"/>
      <c r="D81" s="40"/>
      <c r="E81" s="40"/>
      <c r="F81" s="40"/>
      <c r="G81" s="40"/>
      <c r="H81" s="40"/>
      <c r="I81" s="40"/>
      <c r="J81" s="40"/>
      <c r="K81" s="40"/>
      <c r="L81" s="40"/>
      <c r="M81" s="40"/>
      <c r="N81" s="41"/>
    </row>
    <row r="82" spans="1:14">
      <c r="B82" s="70" t="s">
        <v>1052</v>
      </c>
      <c r="C82" s="71"/>
      <c r="D82" s="71"/>
      <c r="E82" s="71"/>
      <c r="F82" s="71"/>
      <c r="G82" s="71"/>
      <c r="H82" s="71"/>
      <c r="I82" s="71"/>
      <c r="J82" s="71"/>
      <c r="K82" s="71"/>
      <c r="L82" s="71"/>
      <c r="M82" s="71"/>
      <c r="N82" s="72"/>
    </row>
    <row r="83" spans="1:14" ht="15.75" thickBot="1">
      <c r="B83" s="74"/>
      <c r="C83" s="67"/>
      <c r="D83" s="67"/>
      <c r="E83" s="67"/>
      <c r="F83" s="67"/>
      <c r="G83" s="67"/>
      <c r="H83" s="67"/>
      <c r="I83" s="67"/>
      <c r="J83" s="67"/>
      <c r="K83" s="67"/>
      <c r="L83" s="67"/>
      <c r="M83" s="67"/>
      <c r="N83" s="69"/>
    </row>
    <row r="84" spans="1:14">
      <c r="B84" s="809" t="s">
        <v>1053</v>
      </c>
      <c r="C84" s="810"/>
      <c r="D84" s="810"/>
      <c r="E84" s="810"/>
      <c r="F84" s="810"/>
      <c r="G84" s="810"/>
      <c r="H84" s="810"/>
      <c r="I84" s="326"/>
      <c r="J84" s="346"/>
      <c r="K84" s="314" t="s">
        <v>1054</v>
      </c>
      <c r="L84" s="848" t="s">
        <v>1055</v>
      </c>
      <c r="M84" s="849"/>
      <c r="N84" s="315"/>
    </row>
    <row r="85" spans="1:14">
      <c r="B85" s="850" t="s">
        <v>1056</v>
      </c>
      <c r="C85" s="851"/>
      <c r="D85" s="851"/>
      <c r="E85" s="851"/>
      <c r="F85" s="851"/>
      <c r="G85" s="851"/>
      <c r="H85" s="851"/>
      <c r="I85" s="93"/>
      <c r="J85" s="94"/>
      <c r="K85" s="316">
        <v>0.2</v>
      </c>
      <c r="L85" s="852">
        <f>N80*K85</f>
        <v>3140.2351856219198</v>
      </c>
      <c r="M85" s="853"/>
      <c r="N85" s="57"/>
    </row>
    <row r="86" spans="1:14">
      <c r="B86" s="95" t="s">
        <v>1057</v>
      </c>
      <c r="C86" s="96"/>
      <c r="D86" s="96"/>
      <c r="E86" s="96"/>
      <c r="F86" s="96"/>
      <c r="G86" s="96"/>
      <c r="H86" s="96"/>
      <c r="I86" s="93"/>
      <c r="J86" s="94"/>
      <c r="K86" s="316">
        <v>0.05</v>
      </c>
      <c r="L86" s="852">
        <f>N80*K86</f>
        <v>785.05879640547994</v>
      </c>
      <c r="M86" s="853"/>
      <c r="N86" s="57"/>
    </row>
    <row r="87" spans="1:14" ht="15.75" thickBot="1">
      <c r="B87" s="97" t="s">
        <v>1058</v>
      </c>
      <c r="C87" s="98"/>
      <c r="D87" s="98"/>
      <c r="E87" s="98"/>
      <c r="F87" s="98"/>
      <c r="G87" s="98"/>
      <c r="H87" s="98"/>
      <c r="I87" s="99"/>
      <c r="J87" s="100"/>
      <c r="K87" s="317">
        <v>0.05</v>
      </c>
      <c r="L87" s="854">
        <f>N80*K87</f>
        <v>785.05879640547994</v>
      </c>
      <c r="M87" s="855"/>
      <c r="N87" s="57"/>
    </row>
    <row r="88" spans="1:14" ht="15.75" thickBot="1">
      <c r="B88" s="818" t="s">
        <v>1037</v>
      </c>
      <c r="C88" s="819"/>
      <c r="D88" s="819"/>
      <c r="E88" s="819"/>
      <c r="F88" s="819"/>
      <c r="G88" s="819"/>
      <c r="H88" s="819"/>
      <c r="I88" s="819"/>
      <c r="J88" s="819"/>
      <c r="K88" s="819"/>
      <c r="L88" s="819"/>
      <c r="M88" s="820"/>
      <c r="N88" s="58">
        <f>L85+L86+L87</f>
        <v>4710.3527784328799</v>
      </c>
    </row>
    <row r="89" spans="1:14" ht="15.75" thickBot="1">
      <c r="B89" s="39"/>
      <c r="C89" s="40"/>
      <c r="D89" s="40"/>
      <c r="E89" s="40"/>
      <c r="F89" s="40"/>
      <c r="G89" s="40"/>
      <c r="H89" s="40"/>
      <c r="I89" s="40"/>
      <c r="J89" s="40"/>
      <c r="K89" s="40"/>
      <c r="L89" s="40"/>
      <c r="M89" s="40"/>
      <c r="N89" s="41"/>
    </row>
    <row r="90" spans="1:14" ht="15.75" thickBot="1">
      <c r="A90" t="s">
        <v>2122</v>
      </c>
      <c r="B90" s="818" t="s">
        <v>1059</v>
      </c>
      <c r="C90" s="819"/>
      <c r="D90" s="819"/>
      <c r="E90" s="819"/>
      <c r="F90" s="819"/>
      <c r="G90" s="819"/>
      <c r="H90" s="819"/>
      <c r="I90" s="819"/>
      <c r="J90" s="819"/>
      <c r="K90" s="819"/>
      <c r="L90" s="819"/>
      <c r="M90" s="820"/>
      <c r="N90" s="197">
        <f>N80+N88</f>
        <v>20411.528706542478</v>
      </c>
    </row>
    <row r="91" spans="1:14">
      <c r="B91" s="19"/>
      <c r="C91" s="20"/>
      <c r="D91" s="20"/>
      <c r="E91" s="20"/>
      <c r="F91" s="20"/>
      <c r="G91" s="20"/>
      <c r="H91" s="20"/>
      <c r="I91" s="20"/>
      <c r="J91" s="20"/>
      <c r="K91" s="20"/>
      <c r="L91" s="20"/>
      <c r="M91" s="20"/>
      <c r="N91" s="21"/>
    </row>
    <row r="92" spans="1:14">
      <c r="B92" s="22"/>
      <c r="C92" s="18"/>
      <c r="D92" s="18"/>
      <c r="E92" s="18"/>
      <c r="F92" s="18"/>
      <c r="G92" s="18"/>
      <c r="H92" s="18"/>
      <c r="I92" s="18"/>
      <c r="J92" s="18"/>
      <c r="K92" s="18"/>
      <c r="L92" s="18"/>
      <c r="M92" s="18"/>
      <c r="N92" s="23"/>
    </row>
    <row r="93" spans="1:14">
      <c r="B93" s="22"/>
      <c r="C93" s="18"/>
      <c r="D93" s="18"/>
      <c r="E93" s="18"/>
      <c r="F93" s="18"/>
      <c r="G93" s="18"/>
      <c r="H93" s="18"/>
      <c r="I93" s="18"/>
      <c r="J93" s="18"/>
      <c r="K93" s="18"/>
      <c r="L93" s="18"/>
      <c r="M93" s="18"/>
      <c r="N93" s="23"/>
    </row>
    <row r="94" spans="1:14">
      <c r="B94" s="22"/>
      <c r="C94" s="18"/>
      <c r="D94" s="18"/>
      <c r="E94" s="18"/>
      <c r="F94" s="18"/>
      <c r="G94" s="18"/>
      <c r="H94" s="18"/>
      <c r="I94" s="18"/>
      <c r="J94" s="18"/>
      <c r="K94" s="18"/>
      <c r="L94" s="18"/>
      <c r="M94" s="18"/>
      <c r="N94" s="23"/>
    </row>
    <row r="95" spans="1:14">
      <c r="B95" s="22"/>
      <c r="C95" s="18"/>
      <c r="D95" s="18"/>
      <c r="E95" s="59" t="s">
        <v>1060</v>
      </c>
      <c r="F95" s="59"/>
      <c r="G95" s="59"/>
      <c r="H95" s="59"/>
      <c r="I95" s="59"/>
      <c r="J95" s="59"/>
      <c r="K95" s="18"/>
      <c r="L95" s="18"/>
      <c r="M95" s="18"/>
      <c r="N95" s="23"/>
    </row>
    <row r="96" spans="1:14">
      <c r="B96" s="22"/>
      <c r="C96" s="18"/>
      <c r="D96" s="18"/>
      <c r="E96" s="18" t="s">
        <v>1061</v>
      </c>
      <c r="F96" s="18"/>
      <c r="G96" s="18"/>
      <c r="H96" s="18"/>
      <c r="I96" s="18"/>
      <c r="J96" s="18"/>
      <c r="K96" s="18"/>
      <c r="L96" s="18"/>
      <c r="M96" s="18"/>
      <c r="N96" s="23"/>
    </row>
    <row r="97" spans="2:14">
      <c r="B97" s="22"/>
      <c r="C97" s="18"/>
      <c r="D97" s="18"/>
      <c r="E97" s="18" t="s">
        <v>1062</v>
      </c>
      <c r="F97" s="18"/>
      <c r="G97" s="18"/>
      <c r="H97" s="18"/>
      <c r="I97" s="18"/>
      <c r="J97" s="18"/>
      <c r="K97" s="18"/>
      <c r="L97" s="18"/>
      <c r="M97" s="18"/>
      <c r="N97" s="23"/>
    </row>
    <row r="98" spans="2:14">
      <c r="B98" s="22"/>
      <c r="C98" s="18"/>
      <c r="D98" s="18"/>
      <c r="E98" s="18" t="s">
        <v>1063</v>
      </c>
      <c r="F98" s="18"/>
      <c r="G98" s="18"/>
      <c r="H98" s="18"/>
      <c r="I98" s="18"/>
      <c r="J98" s="18"/>
      <c r="K98" s="18"/>
      <c r="L98" s="18"/>
      <c r="M98" s="18"/>
      <c r="N98" s="23"/>
    </row>
    <row r="99" spans="2:14" ht="15.75" thickBot="1">
      <c r="B99" s="22"/>
      <c r="C99" s="18"/>
      <c r="D99" s="18"/>
      <c r="E99" s="18"/>
      <c r="F99" s="18" t="s">
        <v>1064</v>
      </c>
      <c r="G99" s="18"/>
      <c r="H99" s="18"/>
      <c r="I99" s="18"/>
      <c r="J99" s="18"/>
      <c r="K99" s="18"/>
      <c r="L99" s="18"/>
      <c r="M99" s="18"/>
      <c r="N99" s="23"/>
    </row>
    <row r="100" spans="2:14">
      <c r="B100" s="239" t="s">
        <v>2322</v>
      </c>
      <c r="C100" s="240"/>
      <c r="D100" s="240"/>
      <c r="E100" s="240"/>
      <c r="F100" s="240"/>
      <c r="G100" s="240"/>
      <c r="H100" s="240"/>
      <c r="I100" s="240"/>
      <c r="J100" s="240"/>
      <c r="K100" s="240"/>
      <c r="L100" s="240"/>
      <c r="M100" s="240"/>
      <c r="N100" s="241"/>
    </row>
    <row r="101" spans="2:14">
      <c r="B101" s="242"/>
      <c r="C101" s="243"/>
      <c r="D101" s="243"/>
      <c r="E101" s="243"/>
      <c r="F101" s="243"/>
      <c r="G101" s="243"/>
      <c r="H101" s="243"/>
      <c r="I101" s="243"/>
      <c r="J101" s="243"/>
      <c r="K101" s="243"/>
      <c r="L101" s="243"/>
      <c r="M101" s="243"/>
      <c r="N101" s="244"/>
    </row>
    <row r="102" spans="2:14">
      <c r="B102" s="242"/>
      <c r="C102" s="243"/>
      <c r="D102" s="243"/>
      <c r="E102" s="243"/>
      <c r="F102" s="243"/>
      <c r="G102" s="243"/>
      <c r="H102" s="243"/>
      <c r="I102" s="243"/>
      <c r="J102" s="243"/>
      <c r="K102" s="243"/>
      <c r="L102" s="243"/>
      <c r="M102" s="243"/>
      <c r="N102" s="244"/>
    </row>
    <row r="103" spans="2:14">
      <c r="B103" s="242"/>
      <c r="C103" s="243"/>
      <c r="D103" s="243"/>
      <c r="E103" s="243"/>
      <c r="F103" s="243"/>
      <c r="G103" s="243"/>
      <c r="H103" s="243"/>
      <c r="I103" s="243"/>
      <c r="J103" s="243"/>
      <c r="K103" s="243"/>
      <c r="L103" s="243"/>
      <c r="M103" s="243"/>
      <c r="N103" s="244"/>
    </row>
    <row r="104" spans="2:14" ht="15.75" thickBot="1">
      <c r="B104" s="245"/>
      <c r="C104" s="246"/>
      <c r="D104" s="246"/>
      <c r="E104" s="246"/>
      <c r="F104" s="246"/>
      <c r="G104" s="246"/>
      <c r="H104" s="246"/>
      <c r="I104" s="246"/>
      <c r="J104" s="246"/>
      <c r="K104" s="246"/>
      <c r="L104" s="246"/>
      <c r="M104" s="246"/>
      <c r="N104" s="247"/>
    </row>
    <row r="105" spans="2:14">
      <c r="B105" s="248"/>
      <c r="C105" s="249"/>
      <c r="D105" s="249"/>
      <c r="E105" s="249"/>
      <c r="F105" s="249"/>
      <c r="G105" s="249"/>
      <c r="H105" s="249"/>
      <c r="I105" s="249"/>
      <c r="J105" s="249"/>
      <c r="K105" s="249"/>
      <c r="L105" s="249"/>
      <c r="M105" s="249"/>
      <c r="N105" s="250"/>
    </row>
    <row r="106" spans="2:14">
      <c r="B106" s="234" t="s">
        <v>2323</v>
      </c>
      <c r="C106" s="37"/>
      <c r="D106" s="37"/>
      <c r="E106" s="37"/>
      <c r="F106" s="37"/>
      <c r="G106" s="37"/>
      <c r="H106" s="37"/>
      <c r="I106" s="37"/>
      <c r="J106" s="37"/>
      <c r="K106" s="37"/>
      <c r="L106" s="37"/>
      <c r="M106" s="37"/>
      <c r="N106" s="38"/>
    </row>
    <row r="107" spans="2:14" ht="15" customHeight="1">
      <c r="B107" s="856" t="s">
        <v>2324</v>
      </c>
      <c r="C107" s="857"/>
      <c r="D107" s="857"/>
      <c r="E107" s="857"/>
      <c r="F107" s="857"/>
      <c r="G107" s="857"/>
      <c r="H107" s="857"/>
      <c r="I107" s="857"/>
      <c r="J107" s="857"/>
      <c r="K107" s="857"/>
      <c r="L107" s="857"/>
      <c r="M107" s="857"/>
      <c r="N107" s="858"/>
    </row>
    <row r="108" spans="2:14" ht="15" customHeight="1">
      <c r="B108" s="856"/>
      <c r="C108" s="857"/>
      <c r="D108" s="857"/>
      <c r="E108" s="857"/>
      <c r="F108" s="857"/>
      <c r="G108" s="857"/>
      <c r="H108" s="857"/>
      <c r="I108" s="857"/>
      <c r="J108" s="857"/>
      <c r="K108" s="857"/>
      <c r="L108" s="857"/>
      <c r="M108" s="857"/>
      <c r="N108" s="858"/>
    </row>
    <row r="109" spans="2:14" ht="30" customHeight="1">
      <c r="B109" s="859" t="s">
        <v>2325</v>
      </c>
      <c r="C109" s="860"/>
      <c r="D109" s="860"/>
      <c r="E109" s="860"/>
      <c r="F109" s="860"/>
      <c r="G109" s="860"/>
      <c r="H109" s="860"/>
      <c r="I109" s="860"/>
      <c r="J109" s="860"/>
      <c r="K109" s="860"/>
      <c r="L109" s="860"/>
      <c r="M109" s="860"/>
      <c r="N109" s="861"/>
    </row>
    <row r="110" spans="2:14">
      <c r="B110" s="859"/>
      <c r="C110" s="860"/>
      <c r="D110" s="860"/>
      <c r="E110" s="860"/>
      <c r="F110" s="860"/>
      <c r="G110" s="860"/>
      <c r="H110" s="860"/>
      <c r="I110" s="860"/>
      <c r="J110" s="860"/>
      <c r="K110" s="860"/>
      <c r="L110" s="860"/>
      <c r="M110" s="860"/>
      <c r="N110" s="861"/>
    </row>
    <row r="111" spans="2:14">
      <c r="B111" s="343"/>
      <c r="C111" s="344"/>
      <c r="D111" s="344"/>
      <c r="E111" s="344"/>
      <c r="F111" s="344"/>
      <c r="G111" s="344"/>
      <c r="H111" s="344"/>
      <c r="I111" s="344"/>
      <c r="J111" s="344"/>
      <c r="K111" s="344"/>
      <c r="L111" s="344"/>
      <c r="M111" s="344"/>
      <c r="N111" s="345"/>
    </row>
    <row r="112" spans="2:14">
      <c r="B112" s="343"/>
      <c r="C112" s="344"/>
      <c r="D112" s="344"/>
      <c r="E112" s="344"/>
      <c r="F112" s="344"/>
      <c r="G112" s="344"/>
      <c r="H112" s="344"/>
      <c r="I112" s="344"/>
      <c r="J112" s="344"/>
      <c r="K112" s="344"/>
      <c r="L112" s="344"/>
      <c r="M112" s="344"/>
      <c r="N112" s="345"/>
    </row>
    <row r="113" spans="2:14">
      <c r="B113" s="343"/>
      <c r="C113" s="344"/>
      <c r="D113" s="344"/>
      <c r="E113" s="344"/>
      <c r="F113" s="344"/>
      <c r="G113" s="344"/>
      <c r="H113" s="344"/>
      <c r="I113" s="344"/>
      <c r="J113" s="344"/>
      <c r="K113" s="344"/>
      <c r="L113" s="344"/>
      <c r="M113" s="344"/>
      <c r="N113" s="345"/>
    </row>
    <row r="114" spans="2:14">
      <c r="B114" s="234"/>
      <c r="C114" s="37"/>
      <c r="D114" s="37"/>
      <c r="E114" s="37"/>
      <c r="F114" s="37"/>
      <c r="G114" s="37"/>
      <c r="H114" s="37"/>
      <c r="I114" s="37"/>
      <c r="J114" s="37"/>
      <c r="K114" s="37"/>
      <c r="L114" s="37"/>
      <c r="M114" s="37"/>
      <c r="N114" s="38"/>
    </row>
    <row r="115" spans="2:14">
      <c r="B115" s="22"/>
      <c r="C115" s="18"/>
      <c r="D115" s="18"/>
      <c r="E115" s="18" t="s">
        <v>1060</v>
      </c>
      <c r="F115" s="59"/>
      <c r="G115" s="59"/>
      <c r="H115" s="18"/>
      <c r="I115" s="18"/>
      <c r="J115" s="18"/>
      <c r="K115" s="18"/>
      <c r="L115" s="18"/>
      <c r="M115" s="18"/>
      <c r="N115" s="23"/>
    </row>
    <row r="116" spans="2:14">
      <c r="B116" s="22"/>
      <c r="C116" s="18"/>
      <c r="D116" s="18"/>
      <c r="E116" s="60" t="s">
        <v>1061</v>
      </c>
      <c r="F116" s="18"/>
      <c r="G116" s="18"/>
      <c r="H116" s="60"/>
      <c r="I116" s="60"/>
      <c r="J116" s="60"/>
      <c r="K116" s="18"/>
      <c r="L116" s="18"/>
      <c r="M116" s="18"/>
      <c r="N116" s="23"/>
    </row>
    <row r="117" spans="2:14">
      <c r="B117" s="22"/>
      <c r="C117" s="18"/>
      <c r="D117" s="18"/>
      <c r="E117" s="61" t="s">
        <v>1065</v>
      </c>
      <c r="F117" s="18"/>
      <c r="G117" s="18"/>
      <c r="H117" s="61"/>
      <c r="I117" s="61"/>
      <c r="J117" s="61"/>
      <c r="K117" s="18"/>
      <c r="L117" s="18"/>
      <c r="M117" s="18"/>
      <c r="N117" s="23"/>
    </row>
    <row r="118" spans="2:14">
      <c r="B118" s="62"/>
      <c r="C118" s="37"/>
      <c r="D118" s="37"/>
      <c r="E118" s="18" t="s">
        <v>1063</v>
      </c>
      <c r="F118" s="18"/>
      <c r="G118" s="18"/>
      <c r="H118" s="18"/>
      <c r="I118" s="18"/>
      <c r="J118" s="18"/>
      <c r="K118" s="37"/>
      <c r="L118" s="37"/>
      <c r="M118" s="37"/>
      <c r="N118" s="38"/>
    </row>
    <row r="119" spans="2:14">
      <c r="B119" s="62"/>
      <c r="C119" s="37"/>
      <c r="D119" s="37"/>
      <c r="E119" s="37"/>
      <c r="F119" s="18"/>
      <c r="G119" s="18"/>
      <c r="H119" s="18"/>
      <c r="I119" s="18"/>
      <c r="J119" s="18"/>
      <c r="K119" s="37"/>
      <c r="L119" s="37"/>
      <c r="M119" s="37"/>
      <c r="N119" s="38"/>
    </row>
    <row r="120" spans="2:14">
      <c r="B120" s="62" t="s">
        <v>2326</v>
      </c>
      <c r="C120" s="61"/>
      <c r="D120" s="61"/>
      <c r="E120" s="18"/>
      <c r="F120" s="18"/>
      <c r="G120" s="18"/>
      <c r="H120" s="18"/>
      <c r="I120" s="18"/>
      <c r="J120" s="795"/>
      <c r="K120" s="795"/>
      <c r="L120" s="795"/>
      <c r="M120" s="795"/>
      <c r="N120" s="796"/>
    </row>
    <row r="121" spans="2:14" ht="15.75" thickBot="1">
      <c r="B121" s="273" t="s">
        <v>2327</v>
      </c>
      <c r="C121" s="405"/>
      <c r="D121" s="405"/>
      <c r="E121" s="63"/>
      <c r="F121" s="63"/>
      <c r="G121" s="63"/>
      <c r="H121" s="63"/>
      <c r="I121" s="63"/>
      <c r="J121" s="797"/>
      <c r="K121" s="797"/>
      <c r="L121" s="797"/>
      <c r="M121" s="797"/>
      <c r="N121"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7:H77"/>
    <mergeCell ref="L77:M77"/>
    <mergeCell ref="B47:I47"/>
    <mergeCell ref="L47:M47"/>
    <mergeCell ref="B55:I55"/>
    <mergeCell ref="L55:M55"/>
    <mergeCell ref="B56:M56"/>
    <mergeCell ref="L60:M60"/>
    <mergeCell ref="L61:M61"/>
    <mergeCell ref="L66:M66"/>
    <mergeCell ref="B67:M67"/>
    <mergeCell ref="B71:H71"/>
    <mergeCell ref="L71:M71"/>
    <mergeCell ref="B78:M78"/>
    <mergeCell ref="B80:M80"/>
    <mergeCell ref="B84:H84"/>
    <mergeCell ref="L84:M84"/>
    <mergeCell ref="B85:H85"/>
    <mergeCell ref="L85:M85"/>
    <mergeCell ref="J120:N121"/>
    <mergeCell ref="L86:M86"/>
    <mergeCell ref="L87:M87"/>
    <mergeCell ref="B88:M88"/>
    <mergeCell ref="B90:M90"/>
    <mergeCell ref="B107:N108"/>
    <mergeCell ref="B109:N110"/>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61441"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61441" r:id="rId4"/>
      </mc:Fallback>
    </mc:AlternateContent>
  </oleObjects>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46">
    <tabColor rgb="FFFFFFCC"/>
  </sheetPr>
  <dimension ref="A1:O119"/>
  <sheetViews>
    <sheetView zoomScale="78" zoomScaleNormal="78" workbookViewId="0"/>
  </sheetViews>
  <sheetFormatPr baseColWidth="10" defaultRowHeight="15"/>
  <cols>
    <col min="1" max="1" width="8.85546875"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1096</v>
      </c>
      <c r="C31" s="87" t="s">
        <v>1275</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4" t="s">
        <v>312</v>
      </c>
      <c r="B36" s="831" t="str">
        <f>VLOOKUP(A36,EQUIPOS!A6:D154,3,FALSE)</f>
        <v>Retroexcavadora sobre oruga, potencia 138 HP, balde de 1,5 m3.</v>
      </c>
      <c r="C36" s="832"/>
      <c r="D36" s="832"/>
      <c r="E36" s="832"/>
      <c r="F36" s="832"/>
      <c r="G36" s="832"/>
      <c r="H36" s="833"/>
      <c r="I36" s="279"/>
      <c r="J36" s="280"/>
      <c r="K36" s="281">
        <f>VLOOKUP(A36,EQUIPOS!A6:D163,4,FALSE)</f>
        <v>148800</v>
      </c>
      <c r="L36" s="282"/>
      <c r="M36" s="283">
        <v>66</v>
      </c>
      <c r="N36" s="284">
        <f>K36/M36</f>
        <v>2254.5454545454545</v>
      </c>
    </row>
    <row r="37" spans="1:14">
      <c r="A37" s="114" t="s">
        <v>129</v>
      </c>
      <c r="B37" s="831" t="str">
        <f>VLOOKUP(A37,EQUIPOS!A7:D154,3,FALSE)</f>
        <v xml:space="preserve">Buldozer, Potencia al volante de 140 HP, motor de 2200 RPM, longitud de hoja 4,80m. </v>
      </c>
      <c r="C37" s="832"/>
      <c r="D37" s="832"/>
      <c r="E37" s="832"/>
      <c r="F37" s="832"/>
      <c r="G37" s="832"/>
      <c r="H37" s="833"/>
      <c r="I37" s="279"/>
      <c r="J37" s="280"/>
      <c r="K37" s="281">
        <f>VLOOKUP(A37,EQUIPOS!A7:D164,4,FALSE)</f>
        <v>196350</v>
      </c>
      <c r="L37" s="282"/>
      <c r="M37" s="283">
        <v>100</v>
      </c>
      <c r="N37" s="284">
        <f>K37/M37</f>
        <v>1963.5</v>
      </c>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6"/>
      <c r="L39" s="835"/>
      <c r="M39" s="836"/>
      <c r="N39" s="285"/>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289"/>
      <c r="N41" s="356"/>
    </row>
    <row r="42" spans="1:14" ht="15.75" thickBot="1">
      <c r="B42" s="831" t="s">
        <v>1036</v>
      </c>
      <c r="C42" s="832"/>
      <c r="D42" s="832"/>
      <c r="E42" s="832"/>
      <c r="F42" s="832"/>
      <c r="G42" s="832"/>
      <c r="H42" s="833"/>
      <c r="I42" s="840"/>
      <c r="J42" s="841"/>
      <c r="K42" s="47"/>
      <c r="L42" s="842">
        <v>0.01</v>
      </c>
      <c r="M42" s="843"/>
      <c r="N42" s="111">
        <f>N76*L42</f>
        <v>0.86160129419191922</v>
      </c>
    </row>
    <row r="43" spans="1:14" ht="15.75" thickBot="1">
      <c r="B43" s="818" t="s">
        <v>1037</v>
      </c>
      <c r="C43" s="819"/>
      <c r="D43" s="819"/>
      <c r="E43" s="819"/>
      <c r="F43" s="819"/>
      <c r="G43" s="819"/>
      <c r="H43" s="819"/>
      <c r="I43" s="819"/>
      <c r="J43" s="819"/>
      <c r="K43" s="819"/>
      <c r="L43" s="819"/>
      <c r="M43" s="820"/>
      <c r="N43" s="406">
        <f>SUM(N36:N42)</f>
        <v>4218.9070558396461</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448</v>
      </c>
      <c r="B48" s="49" t="str">
        <f>VLOOKUP(A48,MATERIALES!A4:D373,3,FALSE)</f>
        <v xml:space="preserve">Derechos de explotación y/o disposición de materiales
</v>
      </c>
      <c r="C48" s="293"/>
      <c r="D48" s="293"/>
      <c r="E48" s="293"/>
      <c r="F48" s="293"/>
      <c r="G48" s="293"/>
      <c r="H48" s="293"/>
      <c r="I48" s="280"/>
      <c r="J48" s="236" t="str">
        <f>VLOOKUP(A48,MATERIALES!A4:D373,2,FALSE)</f>
        <v>m3</v>
      </c>
      <c r="K48" s="294">
        <v>1</v>
      </c>
      <c r="L48" s="279"/>
      <c r="M48" s="295">
        <f>VLOOKUP(A48,MATERIALES!A4:D395,4,FALSE)</f>
        <v>2784.8822775658364</v>
      </c>
      <c r="N48" s="284">
        <f>K48*M48</f>
        <v>2784.8822775658364</v>
      </c>
    </row>
    <row r="49" spans="1:14">
      <c r="B49" s="49"/>
      <c r="C49" s="293"/>
      <c r="D49" s="293"/>
      <c r="E49" s="293"/>
      <c r="F49" s="293"/>
      <c r="G49" s="293"/>
      <c r="H49" s="293"/>
      <c r="I49" s="280"/>
      <c r="J49" s="236"/>
      <c r="K49" s="294"/>
      <c r="L49" s="279"/>
      <c r="M49" s="295"/>
      <c r="N49" s="284"/>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2784.8822775658364</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B59" s="52"/>
      <c r="C59" s="329"/>
      <c r="D59" s="329"/>
      <c r="E59" s="329"/>
      <c r="F59" s="329"/>
      <c r="G59" s="329"/>
      <c r="H59" s="323"/>
      <c r="I59" s="291"/>
      <c r="J59" s="298"/>
      <c r="K59" s="291"/>
      <c r="L59" s="822"/>
      <c r="M59" s="823"/>
      <c r="N59" s="299"/>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6</v>
      </c>
      <c r="B70" s="55" t="str">
        <f>VLOOKUP(A70,'MANO DE OBRA'!A8:D68,3,FALSE)</f>
        <v xml:space="preserve">Obrero </v>
      </c>
      <c r="C70" s="53"/>
      <c r="D70" s="53"/>
      <c r="E70" s="53"/>
      <c r="F70" s="53"/>
      <c r="G70" s="53"/>
      <c r="H70" s="53"/>
      <c r="I70" s="304">
        <f>K70/J70*100</f>
        <v>24590.566666666666</v>
      </c>
      <c r="J70" s="305">
        <v>185</v>
      </c>
      <c r="K70" s="306">
        <f>VLOOKUP(A70,'MANO DE OBRA'!A8:D99,4,FALSE)</f>
        <v>45492.548333333332</v>
      </c>
      <c r="L70" s="56"/>
      <c r="M70" s="307">
        <v>528</v>
      </c>
      <c r="N70" s="407">
        <f>K70/M70</f>
        <v>86.160129419191918</v>
      </c>
      <c r="O70" s="112"/>
    </row>
    <row r="71" spans="1:15">
      <c r="B71" s="55"/>
      <c r="C71" s="53"/>
      <c r="D71" s="53"/>
      <c r="E71" s="53"/>
      <c r="F71" s="53"/>
      <c r="G71" s="53"/>
      <c r="H71" s="53"/>
      <c r="I71" s="304"/>
      <c r="J71" s="305"/>
      <c r="K71" s="306"/>
      <c r="L71" s="56"/>
      <c r="M71" s="311"/>
      <c r="N71" s="308"/>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18" t="s">
        <v>1037</v>
      </c>
      <c r="C76" s="819"/>
      <c r="D76" s="819"/>
      <c r="E76" s="819"/>
      <c r="F76" s="819"/>
      <c r="G76" s="819"/>
      <c r="H76" s="819"/>
      <c r="I76" s="825"/>
      <c r="J76" s="825"/>
      <c r="K76" s="825"/>
      <c r="L76" s="825"/>
      <c r="M76" s="826"/>
      <c r="N76" s="313">
        <f>SUM(N70:N75)</f>
        <v>86.160129419191918</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7089.9494628246748</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1417.989892564935</v>
      </c>
      <c r="M83" s="853"/>
      <c r="N83" s="57"/>
    </row>
    <row r="84" spans="1:14">
      <c r="B84" s="95" t="s">
        <v>1057</v>
      </c>
      <c r="C84" s="96"/>
      <c r="D84" s="96"/>
      <c r="E84" s="96"/>
      <c r="F84" s="96"/>
      <c r="G84" s="96"/>
      <c r="H84" s="96"/>
      <c r="I84" s="93"/>
      <c r="J84" s="94"/>
      <c r="K84" s="316">
        <v>0.05</v>
      </c>
      <c r="L84" s="852">
        <f>N78*K84</f>
        <v>354.49747314123374</v>
      </c>
      <c r="M84" s="853"/>
      <c r="N84" s="57"/>
    </row>
    <row r="85" spans="1:14" ht="15.75" thickBot="1">
      <c r="B85" s="97" t="s">
        <v>1058</v>
      </c>
      <c r="C85" s="98"/>
      <c r="D85" s="98"/>
      <c r="E85" s="98"/>
      <c r="F85" s="98"/>
      <c r="G85" s="98"/>
      <c r="H85" s="98"/>
      <c r="I85" s="99"/>
      <c r="J85" s="100"/>
      <c r="K85" s="317">
        <v>0.05</v>
      </c>
      <c r="L85" s="854">
        <f>N78*K85</f>
        <v>354.49747314123374</v>
      </c>
      <c r="M85" s="855"/>
      <c r="N85" s="57"/>
    </row>
    <row r="86" spans="1:14" ht="15.75" thickBot="1">
      <c r="B86" s="818" t="s">
        <v>1037</v>
      </c>
      <c r="C86" s="819"/>
      <c r="D86" s="819"/>
      <c r="E86" s="819"/>
      <c r="F86" s="819"/>
      <c r="G86" s="819"/>
      <c r="H86" s="819"/>
      <c r="I86" s="819"/>
      <c r="J86" s="819"/>
      <c r="K86" s="819"/>
      <c r="L86" s="819"/>
      <c r="M86" s="820"/>
      <c r="N86" s="58">
        <f>L83+L84+L85</f>
        <v>2126.9848388474024</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9216.9343016720777</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62465"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62465" r:id="rId4"/>
      </mc:Fallback>
    </mc:AlternateContent>
  </oleObjects>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47">
    <tabColor rgb="FFFFFFCC"/>
  </sheetPr>
  <dimension ref="A1:O122"/>
  <sheetViews>
    <sheetView zoomScale="78" zoomScaleNormal="78" workbookViewId="0"/>
  </sheetViews>
  <sheetFormatPr baseColWidth="10" defaultRowHeight="15"/>
  <cols>
    <col min="1" max="1" width="8.85546875"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1097</v>
      </c>
      <c r="C31" s="87" t="s">
        <v>1276</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4" t="s">
        <v>312</v>
      </c>
      <c r="B36" s="831" t="str">
        <f>VLOOKUP(A36,EQUIPOS!A6:D154,3,FALSE)</f>
        <v>Retroexcavadora sobre oruga, potencia 138 HP, balde de 1,5 m3.</v>
      </c>
      <c r="C36" s="832"/>
      <c r="D36" s="832"/>
      <c r="E36" s="832"/>
      <c r="F36" s="832"/>
      <c r="G36" s="832"/>
      <c r="H36" s="833"/>
      <c r="I36" s="279"/>
      <c r="J36" s="280"/>
      <c r="K36" s="281">
        <f>VLOOKUP(A36,EQUIPOS!A6:D163,4,FALSE)</f>
        <v>148800</v>
      </c>
      <c r="L36" s="282"/>
      <c r="M36" s="283">
        <v>66</v>
      </c>
      <c r="N36" s="284">
        <f>K36/M36</f>
        <v>2254.5454545454545</v>
      </c>
    </row>
    <row r="37" spans="1:14">
      <c r="A37" s="114" t="s">
        <v>180</v>
      </c>
      <c r="B37" s="831" t="str">
        <f>VLOOKUP(A37,EQUIPOS!A7:D154,3,FALSE)</f>
        <v>Compresor 120 HP, con martillo.</v>
      </c>
      <c r="C37" s="832"/>
      <c r="D37" s="832"/>
      <c r="E37" s="832"/>
      <c r="F37" s="832"/>
      <c r="G37" s="832"/>
      <c r="H37" s="833"/>
      <c r="I37" s="279"/>
      <c r="J37" s="280"/>
      <c r="K37" s="281">
        <f>VLOOKUP(A37,EQUIPOS!A7:D164,4,FALSE)</f>
        <v>75000</v>
      </c>
      <c r="L37" s="282"/>
      <c r="M37" s="283">
        <v>66</v>
      </c>
      <c r="N37" s="284">
        <f>K37/M37</f>
        <v>1136.3636363636363</v>
      </c>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6"/>
      <c r="L39" s="835"/>
      <c r="M39" s="836"/>
      <c r="N39" s="285"/>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289"/>
      <c r="N41" s="356"/>
    </row>
    <row r="42" spans="1:14" ht="15.75" thickBot="1">
      <c r="B42" s="831" t="s">
        <v>1036</v>
      </c>
      <c r="C42" s="832"/>
      <c r="D42" s="832"/>
      <c r="E42" s="832"/>
      <c r="F42" s="832"/>
      <c r="G42" s="832"/>
      <c r="H42" s="833"/>
      <c r="I42" s="840"/>
      <c r="J42" s="841"/>
      <c r="K42" s="47"/>
      <c r="L42" s="842">
        <v>0.02</v>
      </c>
      <c r="M42" s="843"/>
      <c r="N42" s="111">
        <f>N79*L42</f>
        <v>5.1696077651515155</v>
      </c>
    </row>
    <row r="43" spans="1:14" ht="15.75" thickBot="1">
      <c r="B43" s="818" t="s">
        <v>1037</v>
      </c>
      <c r="C43" s="819"/>
      <c r="D43" s="819"/>
      <c r="E43" s="819"/>
      <c r="F43" s="819"/>
      <c r="G43" s="819"/>
      <c r="H43" s="819"/>
      <c r="I43" s="819"/>
      <c r="J43" s="819"/>
      <c r="K43" s="819"/>
      <c r="L43" s="819"/>
      <c r="M43" s="820"/>
      <c r="N43" s="406">
        <f>SUM(N36:N42)</f>
        <v>3396.0786986742423</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376</v>
      </c>
      <c r="B48" s="49" t="str">
        <f>VLOOKUP(A48,MATERIALES!A4:D373,3,FALSE)</f>
        <v>Anfo</v>
      </c>
      <c r="C48" s="293"/>
      <c r="D48" s="293"/>
      <c r="E48" s="293"/>
      <c r="F48" s="293"/>
      <c r="G48" s="293"/>
      <c r="H48" s="293"/>
      <c r="I48" s="280"/>
      <c r="J48" s="236" t="str">
        <f>VLOOKUP(A48,MATERIALES!A4:D373,2,FALSE)</f>
        <v>kg</v>
      </c>
      <c r="K48" s="294">
        <v>0.2</v>
      </c>
      <c r="L48" s="279"/>
      <c r="M48" s="295">
        <f>VLOOKUP(A48,MATERIALES!A4:D395,4,FALSE)</f>
        <v>4857.0483817618851</v>
      </c>
      <c r="N48" s="284">
        <f t="shared" ref="N48:N53" si="0">K48*M48</f>
        <v>971.40967635237712</v>
      </c>
    </row>
    <row r="49" spans="1:14">
      <c r="A49" t="s">
        <v>427</v>
      </c>
      <c r="B49" s="49" t="str">
        <f>VLOOKUP(A49,MATERIALES!A5:D373,3,FALSE)</f>
        <v>Cordón detonante</v>
      </c>
      <c r="C49" s="293"/>
      <c r="D49" s="293"/>
      <c r="E49" s="293"/>
      <c r="F49" s="293"/>
      <c r="G49" s="293"/>
      <c r="H49" s="293"/>
      <c r="I49" s="280"/>
      <c r="J49" s="236" t="str">
        <f>VLOOKUP(A49,MATERIALES!A5:D373,2,FALSE)</f>
        <v>m</v>
      </c>
      <c r="K49" s="294">
        <v>3</v>
      </c>
      <c r="L49" s="279"/>
      <c r="M49" s="295">
        <f>VLOOKUP(A49,MATERIALES!A5:D396,4,FALSE)</f>
        <v>1267.869644711822</v>
      </c>
      <c r="N49" s="284">
        <f t="shared" si="0"/>
        <v>3803.6089341354664</v>
      </c>
    </row>
    <row r="50" spans="1:14">
      <c r="A50" s="114" t="s">
        <v>462</v>
      </c>
      <c r="B50" s="49" t="str">
        <f>VLOOKUP(A50,MATERIALES!A6:D373,3,FALSE)</f>
        <v>Explosivos  75% (INDUGEL)</v>
      </c>
      <c r="C50" s="293"/>
      <c r="D50" s="293"/>
      <c r="E50" s="293"/>
      <c r="F50" s="293"/>
      <c r="G50" s="293"/>
      <c r="H50" s="293"/>
      <c r="I50" s="280"/>
      <c r="J50" s="236" t="str">
        <f>VLOOKUP(A50,MATERIALES!A6:D373,2,FALSE)</f>
        <v>lb</v>
      </c>
      <c r="K50" s="294">
        <v>0.3</v>
      </c>
      <c r="L50" s="279"/>
      <c r="M50" s="295">
        <f>VLOOKUP(A50,MATERIALES!A6:D397,4,FALSE)</f>
        <v>6350.6623958182436</v>
      </c>
      <c r="N50" s="284">
        <f t="shared" si="0"/>
        <v>1905.1987187454729</v>
      </c>
    </row>
    <row r="51" spans="1:14">
      <c r="A51" s="114" t="s">
        <v>467</v>
      </c>
      <c r="B51" s="49" t="str">
        <f>VLOOKUP(A51,MATERIALES!A6:D373,3,FALSE)</f>
        <v>Fulminantes</v>
      </c>
      <c r="C51" s="293"/>
      <c r="D51" s="293"/>
      <c r="E51" s="293"/>
      <c r="F51" s="293"/>
      <c r="G51" s="293"/>
      <c r="H51" s="293"/>
      <c r="I51" s="280"/>
      <c r="J51" s="236" t="str">
        <f>VLOOKUP(A51,MATERIALES!A6:D373,2,FALSE)</f>
        <v>u</v>
      </c>
      <c r="K51" s="294">
        <v>0.2</v>
      </c>
      <c r="L51" s="279"/>
      <c r="M51" s="295">
        <f>VLOOKUP(A51,MATERIALES!A6:D398,4,FALSE)</f>
        <v>694.12750248092743</v>
      </c>
      <c r="N51" s="284">
        <f t="shared" si="0"/>
        <v>138.8255004961855</v>
      </c>
    </row>
    <row r="52" spans="1:14">
      <c r="A52" t="s">
        <v>567</v>
      </c>
      <c r="B52" s="49" t="str">
        <f>VLOOKUP(A52,MATERIALES!A6:D374,3,FALSE)</f>
        <v>Mecha Lenta</v>
      </c>
      <c r="C52" s="293"/>
      <c r="D52" s="293"/>
      <c r="E52" s="293"/>
      <c r="F52" s="293"/>
      <c r="G52" s="293"/>
      <c r="H52" s="293"/>
      <c r="I52" s="280"/>
      <c r="J52" s="236" t="str">
        <f>VLOOKUP(A52,MATERIALES!A6:D374,2,FALSE)</f>
        <v>m</v>
      </c>
      <c r="K52" s="294">
        <v>0.5</v>
      </c>
      <c r="L52" s="279"/>
      <c r="M52" s="295">
        <f>VLOOKUP(A52,MATERIALES!A6:D399,4,FALSE)</f>
        <v>646.7998959817121</v>
      </c>
      <c r="N52" s="284">
        <f t="shared" si="0"/>
        <v>323.39994799085605</v>
      </c>
    </row>
    <row r="53" spans="1:14">
      <c r="A53" t="s">
        <v>915</v>
      </c>
      <c r="B53" s="49" t="str">
        <f>VLOOKUP(A53,MATERIALES!A7:D375,3,FALSE)</f>
        <v>Escolta y trasporte (Tarifa Porcentual de 40 %) por cada Metro Cubico exportado y trasportado</v>
      </c>
      <c r="C53" s="293"/>
      <c r="D53" s="293"/>
      <c r="E53" s="293"/>
      <c r="F53" s="293"/>
      <c r="G53" s="293"/>
      <c r="H53" s="293"/>
      <c r="I53" s="280"/>
      <c r="J53" s="236" t="str">
        <f>VLOOKUP(A53,MATERIALES!A7:D375,2,FALSE)</f>
        <v>%</v>
      </c>
      <c r="K53" s="294">
        <v>7995.15</v>
      </c>
      <c r="L53" s="279"/>
      <c r="M53" s="295">
        <f>VLOOKUP(A53,MATERIALES!A7:D400,4,FALSE)</f>
        <v>1.9485786494510507E-2</v>
      </c>
      <c r="N53" s="284">
        <f t="shared" si="0"/>
        <v>155.79178589158568</v>
      </c>
    </row>
    <row r="54" spans="1:14" ht="15.75" thickBot="1">
      <c r="B54" s="813"/>
      <c r="C54" s="814"/>
      <c r="D54" s="814"/>
      <c r="E54" s="814"/>
      <c r="F54" s="814"/>
      <c r="G54" s="814"/>
      <c r="H54" s="814"/>
      <c r="I54" s="815"/>
      <c r="J54" s="48"/>
      <c r="K54" s="50"/>
      <c r="L54" s="816"/>
      <c r="M54" s="817"/>
      <c r="N54" s="51"/>
    </row>
    <row r="55" spans="1:14" ht="15.75" thickBot="1">
      <c r="B55" s="818" t="s">
        <v>1037</v>
      </c>
      <c r="C55" s="819"/>
      <c r="D55" s="819"/>
      <c r="E55" s="819"/>
      <c r="F55" s="819"/>
      <c r="G55" s="819"/>
      <c r="H55" s="819"/>
      <c r="I55" s="819"/>
      <c r="J55" s="819"/>
      <c r="K55" s="819"/>
      <c r="L55" s="819"/>
      <c r="M55" s="820"/>
      <c r="N55" s="406">
        <f>SUM(N48:N54)</f>
        <v>7298.2345636119426</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B60" s="52"/>
      <c r="C60" s="329"/>
      <c r="D60" s="329"/>
      <c r="E60" s="329"/>
      <c r="F60" s="329"/>
      <c r="G60" s="329"/>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23"/>
      <c r="I64" s="291"/>
      <c r="J64" s="298"/>
      <c r="K64" s="291"/>
      <c r="L64" s="822"/>
      <c r="M64" s="823"/>
      <c r="N64" s="299"/>
    </row>
    <row r="65" spans="1:15">
      <c r="B65" s="943"/>
      <c r="C65" s="944"/>
      <c r="D65" s="944"/>
      <c r="E65" s="944"/>
      <c r="F65" s="944"/>
      <c r="G65" s="945"/>
      <c r="H65" s="323"/>
      <c r="I65" s="291"/>
      <c r="J65" s="298"/>
      <c r="K65" s="291"/>
      <c r="L65" s="822"/>
      <c r="M65" s="823"/>
      <c r="N65" s="299"/>
    </row>
    <row r="66" spans="1:15">
      <c r="B66" s="52"/>
      <c r="C66" s="53"/>
      <c r="D66" s="53"/>
      <c r="E66" s="53"/>
      <c r="F66" s="53"/>
      <c r="G66" s="53"/>
      <c r="H66" s="300"/>
      <c r="I66" s="291"/>
      <c r="J66" s="291"/>
      <c r="K66" s="291"/>
      <c r="L66" s="301"/>
      <c r="M66" s="302"/>
      <c r="N66" s="303"/>
    </row>
    <row r="67" spans="1:15" ht="15.75" thickBot="1">
      <c r="B67" s="321"/>
      <c r="C67" s="322"/>
      <c r="D67" s="322"/>
      <c r="E67" s="322"/>
      <c r="F67" s="322"/>
      <c r="G67" s="322"/>
      <c r="H67" s="54"/>
      <c r="I67" s="132"/>
      <c r="J67" s="132"/>
      <c r="K67" s="132"/>
      <c r="L67" s="807"/>
      <c r="M67" s="808"/>
      <c r="N67" s="133"/>
    </row>
    <row r="68" spans="1:15" ht="15.75" thickBot="1">
      <c r="B68" s="824" t="s">
        <v>1037</v>
      </c>
      <c r="C68" s="825"/>
      <c r="D68" s="825"/>
      <c r="E68" s="825"/>
      <c r="F68" s="825"/>
      <c r="G68" s="825"/>
      <c r="H68" s="825"/>
      <c r="I68" s="825"/>
      <c r="J68" s="825"/>
      <c r="K68" s="825"/>
      <c r="L68" s="825"/>
      <c r="M68" s="826"/>
      <c r="N68" s="110"/>
    </row>
    <row r="69" spans="1:15">
      <c r="B69" s="39"/>
      <c r="C69" s="40"/>
      <c r="D69" s="40"/>
      <c r="E69" s="40"/>
      <c r="F69" s="40"/>
      <c r="G69" s="40"/>
      <c r="H69" s="40"/>
      <c r="I69" s="40"/>
      <c r="J69" s="40"/>
      <c r="K69" s="40"/>
      <c r="L69" s="40"/>
      <c r="M69" s="40"/>
      <c r="N69" s="41"/>
    </row>
    <row r="70" spans="1:15">
      <c r="B70" s="70" t="s">
        <v>1046</v>
      </c>
      <c r="C70" s="71"/>
      <c r="D70" s="71"/>
      <c r="E70" s="71"/>
      <c r="F70" s="71"/>
      <c r="G70" s="71"/>
      <c r="H70" s="71"/>
      <c r="I70" s="71"/>
      <c r="J70" s="71"/>
      <c r="K70" s="71"/>
      <c r="L70" s="71"/>
      <c r="M70" s="71"/>
      <c r="N70" s="72"/>
    </row>
    <row r="71" spans="1:15" ht="15.75" thickBot="1">
      <c r="B71" s="74"/>
      <c r="C71" s="67"/>
      <c r="D71" s="67"/>
      <c r="E71" s="67"/>
      <c r="F71" s="67"/>
      <c r="G71" s="67"/>
      <c r="H71" s="67"/>
      <c r="I71" s="67"/>
      <c r="J71" s="67"/>
      <c r="K71" s="67"/>
      <c r="L71" s="67"/>
      <c r="M71" s="67"/>
      <c r="N71" s="69"/>
    </row>
    <row r="72" spans="1:15" ht="25.5">
      <c r="B72" s="844" t="s">
        <v>1047</v>
      </c>
      <c r="C72" s="845"/>
      <c r="D72" s="845"/>
      <c r="E72" s="845"/>
      <c r="F72" s="845"/>
      <c r="G72" s="845"/>
      <c r="H72" s="845"/>
      <c r="I72" s="79" t="s">
        <v>1048</v>
      </c>
      <c r="J72" s="81" t="s">
        <v>1494</v>
      </c>
      <c r="K72" s="80" t="s">
        <v>1050</v>
      </c>
      <c r="L72" s="846" t="s">
        <v>1034</v>
      </c>
      <c r="M72" s="847"/>
      <c r="N72" s="104" t="s">
        <v>1035</v>
      </c>
    </row>
    <row r="73" spans="1:15">
      <c r="A73" t="s">
        <v>6</v>
      </c>
      <c r="B73" s="55" t="str">
        <f>VLOOKUP(A73,'MANO DE OBRA'!A8:D68,3,FALSE)</f>
        <v xml:space="preserve">Obrero </v>
      </c>
      <c r="C73" s="53"/>
      <c r="D73" s="53"/>
      <c r="E73" s="53"/>
      <c r="F73" s="53"/>
      <c r="G73" s="53"/>
      <c r="H73" s="53"/>
      <c r="I73" s="304">
        <f>K73/J73*100</f>
        <v>24590.566666666666</v>
      </c>
      <c r="J73" s="305">
        <v>185</v>
      </c>
      <c r="K73" s="306">
        <f>VLOOKUP(A73,'MANO DE OBRA'!A8:D99,4,FALSE)</f>
        <v>45492.548333333332</v>
      </c>
      <c r="L73" s="56"/>
      <c r="M73" s="307">
        <v>528</v>
      </c>
      <c r="N73" s="407">
        <f>K73/M73</f>
        <v>86.160129419191918</v>
      </c>
      <c r="O73" s="112"/>
    </row>
    <row r="74" spans="1:15">
      <c r="A74" t="s">
        <v>30</v>
      </c>
      <c r="B74" s="55" t="str">
        <f>VLOOKUP(A74,'MANO DE OBRA'!A8:D69,3,FALSE)</f>
        <v>Oficial</v>
      </c>
      <c r="C74" s="53"/>
      <c r="D74" s="53"/>
      <c r="E74" s="53"/>
      <c r="F74" s="53"/>
      <c r="G74" s="53"/>
      <c r="H74" s="53"/>
      <c r="I74" s="304">
        <f>K74/J74*100</f>
        <v>49181.133333333331</v>
      </c>
      <c r="J74" s="305">
        <v>185</v>
      </c>
      <c r="K74" s="306">
        <f>VLOOKUP(A74,'MANO DE OBRA'!A8:D100,4,FALSE)</f>
        <v>90985.096666666665</v>
      </c>
      <c r="L74" s="56"/>
      <c r="M74" s="307">
        <v>528</v>
      </c>
      <c r="N74" s="407">
        <f>K74/M74</f>
        <v>172.32025883838384</v>
      </c>
    </row>
    <row r="75" spans="1:15">
      <c r="B75" s="55"/>
      <c r="C75" s="53"/>
      <c r="D75" s="53"/>
      <c r="E75" s="53"/>
      <c r="F75" s="53"/>
      <c r="G75" s="53"/>
      <c r="H75" s="53"/>
      <c r="I75" s="291"/>
      <c r="J75" s="309"/>
      <c r="K75" s="310"/>
      <c r="L75" s="56"/>
      <c r="M75" s="312"/>
      <c r="N75" s="308"/>
    </row>
    <row r="76" spans="1:15">
      <c r="B76" s="55"/>
      <c r="C76" s="53"/>
      <c r="D76" s="53"/>
      <c r="E76" s="53"/>
      <c r="F76" s="53"/>
      <c r="G76" s="53"/>
      <c r="H76" s="53"/>
      <c r="I76" s="291"/>
      <c r="J76" s="309"/>
      <c r="K76" s="310"/>
      <c r="L76" s="330"/>
      <c r="M76" s="312"/>
      <c r="N76" s="308"/>
    </row>
    <row r="77" spans="1:15">
      <c r="B77" s="55"/>
      <c r="C77" s="53"/>
      <c r="D77" s="53"/>
      <c r="E77" s="53"/>
      <c r="F77" s="53"/>
      <c r="G77" s="53"/>
      <c r="H77" s="53"/>
      <c r="I77" s="291"/>
      <c r="J77" s="309"/>
      <c r="K77" s="310"/>
      <c r="L77" s="330"/>
      <c r="M77" s="312"/>
      <c r="N77" s="308"/>
    </row>
    <row r="78" spans="1:15" ht="15.75" thickBot="1">
      <c r="B78" s="805"/>
      <c r="C78" s="806"/>
      <c r="D78" s="806"/>
      <c r="E78" s="806"/>
      <c r="F78" s="806"/>
      <c r="G78" s="806"/>
      <c r="H78" s="806"/>
      <c r="I78" s="132"/>
      <c r="J78" s="132"/>
      <c r="K78" s="132"/>
      <c r="L78" s="906"/>
      <c r="M78" s="906"/>
      <c r="N78" s="51"/>
    </row>
    <row r="79" spans="1:15" ht="15.75" thickBot="1">
      <c r="B79" s="824" t="s">
        <v>1037</v>
      </c>
      <c r="C79" s="825"/>
      <c r="D79" s="825"/>
      <c r="E79" s="825"/>
      <c r="F79" s="825"/>
      <c r="G79" s="825"/>
      <c r="H79" s="825"/>
      <c r="I79" s="825"/>
      <c r="J79" s="825"/>
      <c r="K79" s="825"/>
      <c r="L79" s="825"/>
      <c r="M79" s="826"/>
      <c r="N79" s="313">
        <f>SUM(N73:N78)</f>
        <v>258.48038825757578</v>
      </c>
    </row>
    <row r="80" spans="1:15" ht="15.75" thickBot="1">
      <c r="B80" s="39"/>
      <c r="C80" s="40"/>
      <c r="D80" s="40"/>
      <c r="E80" s="40"/>
      <c r="F80" s="40"/>
      <c r="G80" s="40"/>
      <c r="H80" s="40"/>
      <c r="I80" s="40"/>
      <c r="J80" s="40"/>
      <c r="K80" s="40"/>
      <c r="L80" s="40"/>
      <c r="M80" s="40"/>
      <c r="N80" s="41"/>
    </row>
    <row r="81" spans="1:14" ht="15.75" thickBot="1">
      <c r="B81" s="818" t="s">
        <v>1051</v>
      </c>
      <c r="C81" s="819"/>
      <c r="D81" s="819"/>
      <c r="E81" s="819"/>
      <c r="F81" s="819"/>
      <c r="G81" s="819"/>
      <c r="H81" s="819"/>
      <c r="I81" s="819"/>
      <c r="J81" s="819"/>
      <c r="K81" s="819"/>
      <c r="L81" s="819"/>
      <c r="M81" s="820"/>
      <c r="N81" s="105">
        <f>N43+N55+N68+N79</f>
        <v>10952.793650543761</v>
      </c>
    </row>
    <row r="82" spans="1:14">
      <c r="B82" s="39"/>
      <c r="C82" s="40"/>
      <c r="D82" s="40"/>
      <c r="E82" s="40"/>
      <c r="F82" s="40"/>
      <c r="G82" s="40"/>
      <c r="H82" s="40"/>
      <c r="I82" s="40"/>
      <c r="J82" s="40"/>
      <c r="K82" s="40"/>
      <c r="L82" s="40"/>
      <c r="M82" s="40"/>
      <c r="N82" s="41"/>
    </row>
    <row r="83" spans="1:14">
      <c r="B83" s="70" t="s">
        <v>1052</v>
      </c>
      <c r="C83" s="71"/>
      <c r="D83" s="71"/>
      <c r="E83" s="71"/>
      <c r="F83" s="71"/>
      <c r="G83" s="71"/>
      <c r="H83" s="71"/>
      <c r="I83" s="71"/>
      <c r="J83" s="71"/>
      <c r="K83" s="71"/>
      <c r="L83" s="71"/>
      <c r="M83" s="71"/>
      <c r="N83" s="72"/>
    </row>
    <row r="84" spans="1:14" ht="15.75" thickBot="1">
      <c r="B84" s="74"/>
      <c r="C84" s="67"/>
      <c r="D84" s="67"/>
      <c r="E84" s="67"/>
      <c r="F84" s="67"/>
      <c r="G84" s="67"/>
      <c r="H84" s="67"/>
      <c r="I84" s="67"/>
      <c r="J84" s="67"/>
      <c r="K84" s="67"/>
      <c r="L84" s="67"/>
      <c r="M84" s="67"/>
      <c r="N84" s="69"/>
    </row>
    <row r="85" spans="1:14">
      <c r="B85" s="809" t="s">
        <v>1053</v>
      </c>
      <c r="C85" s="810"/>
      <c r="D85" s="810"/>
      <c r="E85" s="810"/>
      <c r="F85" s="810"/>
      <c r="G85" s="810"/>
      <c r="H85" s="810"/>
      <c r="I85" s="326"/>
      <c r="J85" s="346"/>
      <c r="K85" s="314" t="s">
        <v>1054</v>
      </c>
      <c r="L85" s="848" t="s">
        <v>1055</v>
      </c>
      <c r="M85" s="849"/>
      <c r="N85" s="315"/>
    </row>
    <row r="86" spans="1:14">
      <c r="B86" s="850" t="s">
        <v>1056</v>
      </c>
      <c r="C86" s="851"/>
      <c r="D86" s="851"/>
      <c r="E86" s="851"/>
      <c r="F86" s="851"/>
      <c r="G86" s="851"/>
      <c r="H86" s="851"/>
      <c r="I86" s="93"/>
      <c r="J86" s="94"/>
      <c r="K86" s="316">
        <v>0.2</v>
      </c>
      <c r="L86" s="852">
        <f>N81*K86</f>
        <v>2190.5587301087521</v>
      </c>
      <c r="M86" s="853"/>
      <c r="N86" s="57"/>
    </row>
    <row r="87" spans="1:14">
      <c r="B87" s="95" t="s">
        <v>1057</v>
      </c>
      <c r="C87" s="96"/>
      <c r="D87" s="96"/>
      <c r="E87" s="96"/>
      <c r="F87" s="96"/>
      <c r="G87" s="96"/>
      <c r="H87" s="96"/>
      <c r="I87" s="93"/>
      <c r="J87" s="94"/>
      <c r="K87" s="316">
        <v>0.05</v>
      </c>
      <c r="L87" s="852">
        <f>N81*K87</f>
        <v>547.63968252718803</v>
      </c>
      <c r="M87" s="853"/>
      <c r="N87" s="57"/>
    </row>
    <row r="88" spans="1:14" ht="15.75" thickBot="1">
      <c r="B88" s="97" t="s">
        <v>1058</v>
      </c>
      <c r="C88" s="98"/>
      <c r="D88" s="98"/>
      <c r="E88" s="98"/>
      <c r="F88" s="98"/>
      <c r="G88" s="98"/>
      <c r="H88" s="98"/>
      <c r="I88" s="99"/>
      <c r="J88" s="100"/>
      <c r="K88" s="317">
        <v>0.05</v>
      </c>
      <c r="L88" s="854">
        <f>N81*K88</f>
        <v>547.63968252718803</v>
      </c>
      <c r="M88" s="855"/>
      <c r="N88" s="57"/>
    </row>
    <row r="89" spans="1:14" ht="15.75" thickBot="1">
      <c r="B89" s="818" t="s">
        <v>1037</v>
      </c>
      <c r="C89" s="819"/>
      <c r="D89" s="819"/>
      <c r="E89" s="819"/>
      <c r="F89" s="819"/>
      <c r="G89" s="819"/>
      <c r="H89" s="819"/>
      <c r="I89" s="819"/>
      <c r="J89" s="819"/>
      <c r="K89" s="819"/>
      <c r="L89" s="819"/>
      <c r="M89" s="820"/>
      <c r="N89" s="58">
        <f>L86+L87+L88</f>
        <v>3285.8380951631284</v>
      </c>
    </row>
    <row r="90" spans="1:14" ht="15.75" thickBot="1">
      <c r="B90" s="39"/>
      <c r="C90" s="40"/>
      <c r="D90" s="40"/>
      <c r="E90" s="40"/>
      <c r="F90" s="40"/>
      <c r="G90" s="40"/>
      <c r="H90" s="40"/>
      <c r="I90" s="40"/>
      <c r="J90" s="40"/>
      <c r="K90" s="40"/>
      <c r="L90" s="40"/>
      <c r="M90" s="40"/>
      <c r="N90" s="41"/>
    </row>
    <row r="91" spans="1:14" ht="15.75" thickBot="1">
      <c r="A91" t="s">
        <v>2122</v>
      </c>
      <c r="B91" s="818" t="s">
        <v>1059</v>
      </c>
      <c r="C91" s="819"/>
      <c r="D91" s="819"/>
      <c r="E91" s="819"/>
      <c r="F91" s="819"/>
      <c r="G91" s="819"/>
      <c r="H91" s="819"/>
      <c r="I91" s="819"/>
      <c r="J91" s="819"/>
      <c r="K91" s="819"/>
      <c r="L91" s="819"/>
      <c r="M91" s="820"/>
      <c r="N91" s="197">
        <f>N81+N89</f>
        <v>14238.631745706889</v>
      </c>
    </row>
    <row r="92" spans="1:14">
      <c r="B92" s="19"/>
      <c r="C92" s="20"/>
      <c r="D92" s="20"/>
      <c r="E92" s="20"/>
      <c r="F92" s="20"/>
      <c r="G92" s="20"/>
      <c r="H92" s="20"/>
      <c r="I92" s="20"/>
      <c r="J92" s="20"/>
      <c r="K92" s="20"/>
      <c r="L92" s="20"/>
      <c r="M92" s="20"/>
      <c r="N92" s="21"/>
    </row>
    <row r="93" spans="1:14">
      <c r="B93" s="22"/>
      <c r="C93" s="18"/>
      <c r="D93" s="18"/>
      <c r="E93" s="18"/>
      <c r="F93" s="18"/>
      <c r="G93" s="18"/>
      <c r="H93" s="18"/>
      <c r="I93" s="18"/>
      <c r="J93" s="18"/>
      <c r="K93" s="18"/>
      <c r="L93" s="18"/>
      <c r="M93" s="18"/>
      <c r="N93" s="23"/>
    </row>
    <row r="94" spans="1:14">
      <c r="B94" s="22"/>
      <c r="C94" s="18"/>
      <c r="D94" s="18"/>
      <c r="E94" s="18"/>
      <c r="F94" s="18"/>
      <c r="G94" s="18"/>
      <c r="H94" s="18"/>
      <c r="I94" s="18"/>
      <c r="J94" s="18"/>
      <c r="K94" s="18"/>
      <c r="L94" s="18"/>
      <c r="M94" s="18"/>
      <c r="N94" s="23"/>
    </row>
    <row r="95" spans="1:14">
      <c r="B95" s="22"/>
      <c r="C95" s="18"/>
      <c r="D95" s="18"/>
      <c r="E95" s="18"/>
      <c r="F95" s="18"/>
      <c r="G95" s="18"/>
      <c r="H95" s="18"/>
      <c r="I95" s="18"/>
      <c r="J95" s="18"/>
      <c r="K95" s="18"/>
      <c r="L95" s="18"/>
      <c r="M95" s="18"/>
      <c r="N95" s="23"/>
    </row>
    <row r="96" spans="1:14">
      <c r="B96" s="22"/>
      <c r="C96" s="18"/>
      <c r="D96" s="18"/>
      <c r="E96" s="59" t="s">
        <v>1060</v>
      </c>
      <c r="F96" s="59"/>
      <c r="G96" s="59"/>
      <c r="H96" s="59"/>
      <c r="I96" s="59"/>
      <c r="J96" s="59"/>
      <c r="K96" s="18"/>
      <c r="L96" s="18"/>
      <c r="M96" s="18"/>
      <c r="N96" s="23"/>
    </row>
    <row r="97" spans="2:14">
      <c r="B97" s="22"/>
      <c r="C97" s="18"/>
      <c r="D97" s="18"/>
      <c r="E97" s="18" t="s">
        <v>1061</v>
      </c>
      <c r="F97" s="18"/>
      <c r="G97" s="18"/>
      <c r="H97" s="18"/>
      <c r="I97" s="18"/>
      <c r="J97" s="18"/>
      <c r="K97" s="18"/>
      <c r="L97" s="18"/>
      <c r="M97" s="18"/>
      <c r="N97" s="23"/>
    </row>
    <row r="98" spans="2:14">
      <c r="B98" s="22"/>
      <c r="C98" s="18"/>
      <c r="D98" s="18"/>
      <c r="E98" s="18" t="s">
        <v>1062</v>
      </c>
      <c r="F98" s="18"/>
      <c r="G98" s="18"/>
      <c r="H98" s="18"/>
      <c r="I98" s="18"/>
      <c r="J98" s="18"/>
      <c r="K98" s="18"/>
      <c r="L98" s="18"/>
      <c r="M98" s="18"/>
      <c r="N98" s="23"/>
    </row>
    <row r="99" spans="2:14">
      <c r="B99" s="22"/>
      <c r="C99" s="18"/>
      <c r="D99" s="18"/>
      <c r="E99" s="18" t="s">
        <v>1063</v>
      </c>
      <c r="F99" s="18"/>
      <c r="G99" s="18"/>
      <c r="H99" s="18"/>
      <c r="I99" s="18"/>
      <c r="J99" s="18"/>
      <c r="K99" s="18"/>
      <c r="L99" s="18"/>
      <c r="M99" s="18"/>
      <c r="N99" s="23"/>
    </row>
    <row r="100" spans="2:14" ht="15.75" thickBot="1">
      <c r="B100" s="22"/>
      <c r="C100" s="18"/>
      <c r="D100" s="18"/>
      <c r="E100" s="18"/>
      <c r="F100" s="18" t="s">
        <v>1064</v>
      </c>
      <c r="G100" s="18"/>
      <c r="H100" s="18"/>
      <c r="I100" s="18"/>
      <c r="J100" s="18"/>
      <c r="K100" s="18"/>
      <c r="L100" s="18"/>
      <c r="M100" s="18"/>
      <c r="N100" s="23"/>
    </row>
    <row r="101" spans="2:14">
      <c r="B101" s="239" t="s">
        <v>2322</v>
      </c>
      <c r="C101" s="240"/>
      <c r="D101" s="240"/>
      <c r="E101" s="240"/>
      <c r="F101" s="240"/>
      <c r="G101" s="240"/>
      <c r="H101" s="240"/>
      <c r="I101" s="240"/>
      <c r="J101" s="240"/>
      <c r="K101" s="240"/>
      <c r="L101" s="240"/>
      <c r="M101" s="240"/>
      <c r="N101" s="241"/>
    </row>
    <row r="102" spans="2:14">
      <c r="B102" s="242"/>
      <c r="C102" s="243"/>
      <c r="D102" s="243"/>
      <c r="E102" s="243"/>
      <c r="F102" s="243"/>
      <c r="G102" s="243"/>
      <c r="H102" s="243"/>
      <c r="I102" s="243"/>
      <c r="J102" s="243"/>
      <c r="K102" s="243"/>
      <c r="L102" s="243"/>
      <c r="M102" s="243"/>
      <c r="N102" s="244"/>
    </row>
    <row r="103" spans="2:14">
      <c r="B103" s="242"/>
      <c r="C103" s="243"/>
      <c r="D103" s="243"/>
      <c r="E103" s="243"/>
      <c r="F103" s="243"/>
      <c r="G103" s="243"/>
      <c r="H103" s="243"/>
      <c r="I103" s="243"/>
      <c r="J103" s="243"/>
      <c r="K103" s="243"/>
      <c r="L103" s="243"/>
      <c r="M103" s="243"/>
      <c r="N103" s="244"/>
    </row>
    <row r="104" spans="2:14">
      <c r="B104" s="242"/>
      <c r="C104" s="243"/>
      <c r="D104" s="243"/>
      <c r="E104" s="243"/>
      <c r="F104" s="243"/>
      <c r="G104" s="243"/>
      <c r="H104" s="243"/>
      <c r="I104" s="243"/>
      <c r="J104" s="243"/>
      <c r="K104" s="243"/>
      <c r="L104" s="243"/>
      <c r="M104" s="243"/>
      <c r="N104" s="244"/>
    </row>
    <row r="105" spans="2:14" ht="15.75" thickBot="1">
      <c r="B105" s="245"/>
      <c r="C105" s="246"/>
      <c r="D105" s="246"/>
      <c r="E105" s="246"/>
      <c r="F105" s="246"/>
      <c r="G105" s="246"/>
      <c r="H105" s="246"/>
      <c r="I105" s="246"/>
      <c r="J105" s="246"/>
      <c r="K105" s="246"/>
      <c r="L105" s="246"/>
      <c r="M105" s="246"/>
      <c r="N105" s="247"/>
    </row>
    <row r="106" spans="2:14">
      <c r="B106" s="248"/>
      <c r="C106" s="249"/>
      <c r="D106" s="249"/>
      <c r="E106" s="249"/>
      <c r="F106" s="249"/>
      <c r="G106" s="249"/>
      <c r="H106" s="249"/>
      <c r="I106" s="249"/>
      <c r="J106" s="249"/>
      <c r="K106" s="249"/>
      <c r="L106" s="249"/>
      <c r="M106" s="249"/>
      <c r="N106" s="250"/>
    </row>
    <row r="107" spans="2:14">
      <c r="B107" s="234" t="s">
        <v>2323</v>
      </c>
      <c r="C107" s="37"/>
      <c r="D107" s="37"/>
      <c r="E107" s="37"/>
      <c r="F107" s="37"/>
      <c r="G107" s="37"/>
      <c r="H107" s="37"/>
      <c r="I107" s="37"/>
      <c r="J107" s="37"/>
      <c r="K107" s="37"/>
      <c r="L107" s="37"/>
      <c r="M107" s="37"/>
      <c r="N107" s="38"/>
    </row>
    <row r="108" spans="2:14" ht="15" customHeight="1">
      <c r="B108" s="856" t="s">
        <v>2324</v>
      </c>
      <c r="C108" s="857"/>
      <c r="D108" s="857"/>
      <c r="E108" s="857"/>
      <c r="F108" s="857"/>
      <c r="G108" s="857"/>
      <c r="H108" s="857"/>
      <c r="I108" s="857"/>
      <c r="J108" s="857"/>
      <c r="K108" s="857"/>
      <c r="L108" s="857"/>
      <c r="M108" s="857"/>
      <c r="N108" s="858"/>
    </row>
    <row r="109" spans="2:14" ht="15" customHeight="1">
      <c r="B109" s="856"/>
      <c r="C109" s="857"/>
      <c r="D109" s="857"/>
      <c r="E109" s="857"/>
      <c r="F109" s="857"/>
      <c r="G109" s="857"/>
      <c r="H109" s="857"/>
      <c r="I109" s="857"/>
      <c r="J109" s="857"/>
      <c r="K109" s="857"/>
      <c r="L109" s="857"/>
      <c r="M109" s="857"/>
      <c r="N109" s="858"/>
    </row>
    <row r="110" spans="2:14" ht="32.25" customHeight="1">
      <c r="B110" s="859" t="s">
        <v>2325</v>
      </c>
      <c r="C110" s="860"/>
      <c r="D110" s="860"/>
      <c r="E110" s="860"/>
      <c r="F110" s="860"/>
      <c r="G110" s="860"/>
      <c r="H110" s="860"/>
      <c r="I110" s="860"/>
      <c r="J110" s="860"/>
      <c r="K110" s="860"/>
      <c r="L110" s="860"/>
      <c r="M110" s="860"/>
      <c r="N110" s="861"/>
    </row>
    <row r="111" spans="2:14">
      <c r="B111" s="859"/>
      <c r="C111" s="860"/>
      <c r="D111" s="860"/>
      <c r="E111" s="860"/>
      <c r="F111" s="860"/>
      <c r="G111" s="860"/>
      <c r="H111" s="860"/>
      <c r="I111" s="860"/>
      <c r="J111" s="860"/>
      <c r="K111" s="860"/>
      <c r="L111" s="860"/>
      <c r="M111" s="860"/>
      <c r="N111" s="861"/>
    </row>
    <row r="112" spans="2:14">
      <c r="B112" s="343"/>
      <c r="C112" s="344"/>
      <c r="D112" s="344"/>
      <c r="E112" s="344"/>
      <c r="F112" s="344"/>
      <c r="G112" s="344"/>
      <c r="H112" s="344"/>
      <c r="I112" s="344"/>
      <c r="J112" s="344"/>
      <c r="K112" s="344"/>
      <c r="L112" s="344"/>
      <c r="M112" s="344"/>
      <c r="N112" s="345"/>
    </row>
    <row r="113" spans="2:14">
      <c r="B113" s="343"/>
      <c r="C113" s="344"/>
      <c r="D113" s="344"/>
      <c r="E113" s="344"/>
      <c r="F113" s="344"/>
      <c r="G113" s="344"/>
      <c r="H113" s="344"/>
      <c r="I113" s="344"/>
      <c r="J113" s="344"/>
      <c r="K113" s="344"/>
      <c r="L113" s="344"/>
      <c r="M113" s="344"/>
      <c r="N113" s="345"/>
    </row>
    <row r="114" spans="2:14">
      <c r="B114" s="343"/>
      <c r="C114" s="344"/>
      <c r="D114" s="344"/>
      <c r="E114" s="344"/>
      <c r="F114" s="344"/>
      <c r="G114" s="344"/>
      <c r="H114" s="344"/>
      <c r="I114" s="344"/>
      <c r="J114" s="344"/>
      <c r="K114" s="344"/>
      <c r="L114" s="344"/>
      <c r="M114" s="344"/>
      <c r="N114" s="345"/>
    </row>
    <row r="115" spans="2:14">
      <c r="B115" s="234"/>
      <c r="C115" s="37"/>
      <c r="D115" s="37"/>
      <c r="E115" s="37"/>
      <c r="F115" s="37"/>
      <c r="G115" s="37"/>
      <c r="H115" s="37"/>
      <c r="I115" s="37"/>
      <c r="J115" s="37"/>
      <c r="K115" s="37"/>
      <c r="L115" s="37"/>
      <c r="M115" s="37"/>
      <c r="N115" s="38"/>
    </row>
    <row r="116" spans="2:14">
      <c r="B116" s="22"/>
      <c r="C116" s="18"/>
      <c r="D116" s="18"/>
      <c r="E116" s="18" t="s">
        <v>1060</v>
      </c>
      <c r="F116" s="59"/>
      <c r="G116" s="59"/>
      <c r="H116" s="18"/>
      <c r="I116" s="18"/>
      <c r="J116" s="18"/>
      <c r="K116" s="18"/>
      <c r="L116" s="18"/>
      <c r="M116" s="18"/>
      <c r="N116" s="23"/>
    </row>
    <row r="117" spans="2:14">
      <c r="B117" s="22"/>
      <c r="C117" s="18"/>
      <c r="D117" s="18"/>
      <c r="E117" s="60" t="s">
        <v>1061</v>
      </c>
      <c r="F117" s="18"/>
      <c r="G117" s="18"/>
      <c r="H117" s="60"/>
      <c r="I117" s="60"/>
      <c r="J117" s="60"/>
      <c r="K117" s="18"/>
      <c r="L117" s="18"/>
      <c r="M117" s="18"/>
      <c r="N117" s="23"/>
    </row>
    <row r="118" spans="2:14">
      <c r="B118" s="22"/>
      <c r="C118" s="18"/>
      <c r="D118" s="18"/>
      <c r="E118" s="61" t="s">
        <v>1065</v>
      </c>
      <c r="F118" s="18"/>
      <c r="G118" s="18"/>
      <c r="H118" s="61"/>
      <c r="I118" s="61"/>
      <c r="J118" s="61"/>
      <c r="K118" s="18"/>
      <c r="L118" s="18"/>
      <c r="M118" s="18"/>
      <c r="N118" s="23"/>
    </row>
    <row r="119" spans="2:14">
      <c r="B119" s="62"/>
      <c r="C119" s="37"/>
      <c r="D119" s="37"/>
      <c r="E119" s="18" t="s">
        <v>1063</v>
      </c>
      <c r="F119" s="18"/>
      <c r="G119" s="18"/>
      <c r="H119" s="18"/>
      <c r="I119" s="18"/>
      <c r="J119" s="18"/>
      <c r="K119" s="37"/>
      <c r="L119" s="37"/>
      <c r="M119" s="37"/>
      <c r="N119" s="38"/>
    </row>
    <row r="120" spans="2:14">
      <c r="B120" s="62"/>
      <c r="C120" s="37"/>
      <c r="D120" s="37"/>
      <c r="E120" s="37"/>
      <c r="F120" s="18"/>
      <c r="G120" s="18"/>
      <c r="H120" s="18"/>
      <c r="I120" s="18"/>
      <c r="J120" s="18"/>
      <c r="K120" s="37"/>
      <c r="L120" s="37"/>
      <c r="M120" s="37"/>
      <c r="N120" s="38"/>
    </row>
    <row r="121" spans="2:14">
      <c r="B121" s="62" t="s">
        <v>2326</v>
      </c>
      <c r="C121" s="61"/>
      <c r="D121" s="61"/>
      <c r="E121" s="18"/>
      <c r="F121" s="18"/>
      <c r="G121" s="18"/>
      <c r="H121" s="18"/>
      <c r="I121" s="18"/>
      <c r="J121" s="795"/>
      <c r="K121" s="795"/>
      <c r="L121" s="795"/>
      <c r="M121" s="795"/>
      <c r="N121" s="796"/>
    </row>
    <row r="122" spans="2:14" ht="15.75" thickBot="1">
      <c r="B122" s="273" t="s">
        <v>2327</v>
      </c>
      <c r="C122" s="405"/>
      <c r="D122" s="405"/>
      <c r="E122" s="63"/>
      <c r="F122" s="63"/>
      <c r="G122" s="63"/>
      <c r="H122" s="63"/>
      <c r="I122" s="63"/>
      <c r="J122" s="797"/>
      <c r="K122" s="797"/>
      <c r="L122" s="797"/>
      <c r="M122" s="797"/>
      <c r="N122" s="798"/>
    </row>
  </sheetData>
  <mergeCells count="72">
    <mergeCell ref="D11:E11"/>
    <mergeCell ref="C5:J5"/>
    <mergeCell ref="B1:B6"/>
    <mergeCell ref="K5:K6"/>
    <mergeCell ref="L5:L6"/>
    <mergeCell ref="L1:N2"/>
    <mergeCell ref="C2:J2"/>
    <mergeCell ref="C3:J3"/>
    <mergeCell ref="K3:K4"/>
    <mergeCell ref="L3:N4"/>
    <mergeCell ref="C4:J4"/>
    <mergeCell ref="C1:J1"/>
    <mergeCell ref="K1:K2"/>
    <mergeCell ref="M5:M6"/>
    <mergeCell ref="N5:N6"/>
    <mergeCell ref="C6:J6"/>
    <mergeCell ref="B10:E10"/>
    <mergeCell ref="I10:J10"/>
    <mergeCell ref="L39:M39"/>
    <mergeCell ref="L12:N12"/>
    <mergeCell ref="C30:I30"/>
    <mergeCell ref="L30:M30"/>
    <mergeCell ref="B35:H35"/>
    <mergeCell ref="I35:J35"/>
    <mergeCell ref="L35:M35"/>
    <mergeCell ref="B36:H36"/>
    <mergeCell ref="B37:H37"/>
    <mergeCell ref="B38:H38"/>
    <mergeCell ref="B39:H39"/>
    <mergeCell ref="I39:J39"/>
    <mergeCell ref="F25:H25"/>
    <mergeCell ref="B27:N27"/>
    <mergeCell ref="L29:M29"/>
    <mergeCell ref="L59:M59"/>
    <mergeCell ref="B40:H40"/>
    <mergeCell ref="B41:D41"/>
    <mergeCell ref="B42:H42"/>
    <mergeCell ref="I42:J42"/>
    <mergeCell ref="L42:M42"/>
    <mergeCell ref="B43:M43"/>
    <mergeCell ref="B47:I47"/>
    <mergeCell ref="L47:M47"/>
    <mergeCell ref="B54:I54"/>
    <mergeCell ref="L54:M54"/>
    <mergeCell ref="B55:M55"/>
    <mergeCell ref="C29:I29"/>
    <mergeCell ref="L85:M85"/>
    <mergeCell ref="B86:H86"/>
    <mergeCell ref="L86:M86"/>
    <mergeCell ref="L60:M60"/>
    <mergeCell ref="L67:M67"/>
    <mergeCell ref="B68:M68"/>
    <mergeCell ref="B72:H72"/>
    <mergeCell ref="L72:M72"/>
    <mergeCell ref="B78:H78"/>
    <mergeCell ref="L78:M78"/>
    <mergeCell ref="B108:N109"/>
    <mergeCell ref="B110:N111"/>
    <mergeCell ref="J121:N122"/>
    <mergeCell ref="B65:G65"/>
    <mergeCell ref="L61:M61"/>
    <mergeCell ref="L62:M62"/>
    <mergeCell ref="L63:M63"/>
    <mergeCell ref="L64:M64"/>
    <mergeCell ref="L65:M65"/>
    <mergeCell ref="L87:M87"/>
    <mergeCell ref="L88:M88"/>
    <mergeCell ref="B89:M89"/>
    <mergeCell ref="B91:M91"/>
    <mergeCell ref="B79:M79"/>
    <mergeCell ref="B81:M81"/>
    <mergeCell ref="B85:H85"/>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63489"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63489" r:id="rId4"/>
      </mc:Fallback>
    </mc:AlternateContent>
  </oleObjects>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48">
    <tabColor rgb="FFFFFFCC"/>
  </sheetPr>
  <dimension ref="A1:O119"/>
  <sheetViews>
    <sheetView zoomScale="78" zoomScaleNormal="78" workbookViewId="0"/>
  </sheetViews>
  <sheetFormatPr baseColWidth="10" defaultRowHeight="15"/>
  <cols>
    <col min="1" max="1" width="8.85546875"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1098</v>
      </c>
      <c r="C31" s="87" t="s">
        <v>1277</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4" t="s">
        <v>312</v>
      </c>
      <c r="B36" s="831" t="str">
        <f>VLOOKUP(A36,EQUIPOS!A6:D154,3,FALSE)</f>
        <v>Retroexcavadora sobre oruga, potencia 138 HP, balde de 1,5 m3.</v>
      </c>
      <c r="C36" s="832"/>
      <c r="D36" s="832"/>
      <c r="E36" s="832"/>
      <c r="F36" s="832"/>
      <c r="G36" s="832"/>
      <c r="H36" s="833"/>
      <c r="I36" s="279"/>
      <c r="J36" s="280"/>
      <c r="K36" s="281">
        <f>VLOOKUP(A36,EQUIPOS!A6:D163,4,FALSE)</f>
        <v>148800</v>
      </c>
      <c r="L36" s="282"/>
      <c r="M36" s="283">
        <v>66</v>
      </c>
      <c r="N36" s="284">
        <f>K36/M36</f>
        <v>2254.5454545454545</v>
      </c>
    </row>
    <row r="37" spans="1:14">
      <c r="A37" s="114"/>
      <c r="B37" s="831"/>
      <c r="C37" s="832"/>
      <c r="D37" s="832"/>
      <c r="E37" s="832"/>
      <c r="F37" s="832"/>
      <c r="G37" s="832"/>
      <c r="H37" s="833"/>
      <c r="I37" s="279"/>
      <c r="J37" s="280"/>
      <c r="K37" s="281"/>
      <c r="L37" s="282"/>
      <c r="M37" s="283"/>
      <c r="N37" s="284"/>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6"/>
      <c r="L39" s="835"/>
      <c r="M39" s="836"/>
      <c r="N39" s="285"/>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289"/>
      <c r="N41" s="356"/>
    </row>
    <row r="42" spans="1:14" ht="15.75" thickBot="1">
      <c r="B42" s="831" t="s">
        <v>1036</v>
      </c>
      <c r="C42" s="832"/>
      <c r="D42" s="832"/>
      <c r="E42" s="832"/>
      <c r="F42" s="832"/>
      <c r="G42" s="832"/>
      <c r="H42" s="833"/>
      <c r="I42" s="840"/>
      <c r="J42" s="841"/>
      <c r="K42" s="47"/>
      <c r="L42" s="842">
        <v>0.01</v>
      </c>
      <c r="M42" s="843"/>
      <c r="N42" s="111">
        <f>N76*L42</f>
        <v>0.86160129419191922</v>
      </c>
    </row>
    <row r="43" spans="1:14" ht="15.75" thickBot="1">
      <c r="B43" s="818" t="s">
        <v>1037</v>
      </c>
      <c r="C43" s="819"/>
      <c r="D43" s="819"/>
      <c r="E43" s="819"/>
      <c r="F43" s="819"/>
      <c r="G43" s="819"/>
      <c r="H43" s="819"/>
      <c r="I43" s="819"/>
      <c r="J43" s="819"/>
      <c r="K43" s="819"/>
      <c r="L43" s="819"/>
      <c r="M43" s="820"/>
      <c r="N43" s="406">
        <f>SUM(N36:N42)</f>
        <v>2255.4070558396465</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B48" s="49"/>
      <c r="C48" s="293"/>
      <c r="D48" s="293"/>
      <c r="E48" s="293"/>
      <c r="F48" s="293"/>
      <c r="G48" s="293"/>
      <c r="H48" s="293"/>
      <c r="I48" s="280"/>
      <c r="J48" s="236"/>
      <c r="K48" s="294"/>
      <c r="L48" s="279"/>
      <c r="M48" s="295"/>
      <c r="N48" s="284"/>
    </row>
    <row r="49" spans="1:14">
      <c r="B49" s="49"/>
      <c r="C49" s="293"/>
      <c r="D49" s="293"/>
      <c r="E49" s="293"/>
      <c r="F49" s="293"/>
      <c r="G49" s="293"/>
      <c r="H49" s="293"/>
      <c r="I49" s="280"/>
      <c r="J49" s="236"/>
      <c r="K49" s="294"/>
      <c r="L49" s="279"/>
      <c r="M49" s="295"/>
      <c r="N49" s="284"/>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B59" s="52"/>
      <c r="C59" s="329"/>
      <c r="D59" s="329"/>
      <c r="E59" s="329"/>
      <c r="F59" s="329"/>
      <c r="G59" s="329"/>
      <c r="H59" s="323"/>
      <c r="I59" s="291"/>
      <c r="J59" s="298"/>
      <c r="K59" s="291"/>
      <c r="L59" s="822"/>
      <c r="M59" s="823"/>
      <c r="N59" s="299"/>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6</v>
      </c>
      <c r="B70" s="55" t="str">
        <f>VLOOKUP(A70,'MANO DE OBRA'!A8:D68,3,FALSE)</f>
        <v xml:space="preserve">Obrero </v>
      </c>
      <c r="C70" s="53"/>
      <c r="D70" s="53"/>
      <c r="E70" s="53"/>
      <c r="F70" s="53"/>
      <c r="G70" s="53"/>
      <c r="H70" s="53"/>
      <c r="I70" s="304">
        <f>K70/J70*100</f>
        <v>24590.566666666666</v>
      </c>
      <c r="J70" s="305">
        <v>185</v>
      </c>
      <c r="K70" s="306">
        <f>VLOOKUP(A70,'MANO DE OBRA'!A8:D99,4,FALSE)</f>
        <v>45492.548333333332</v>
      </c>
      <c r="L70" s="56"/>
      <c r="M70" s="307">
        <v>528</v>
      </c>
      <c r="N70" s="407">
        <f>K70/M70</f>
        <v>86.160129419191918</v>
      </c>
      <c r="O70" s="112"/>
    </row>
    <row r="71" spans="1:15">
      <c r="B71" s="55"/>
      <c r="C71" s="53"/>
      <c r="D71" s="53"/>
      <c r="E71" s="53"/>
      <c r="F71" s="53"/>
      <c r="G71" s="53"/>
      <c r="H71" s="53"/>
      <c r="I71" s="304"/>
      <c r="J71" s="305"/>
      <c r="K71" s="306"/>
      <c r="L71" s="56"/>
      <c r="M71" s="311"/>
      <c r="N71" s="308"/>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18" t="s">
        <v>1037</v>
      </c>
      <c r="C76" s="819"/>
      <c r="D76" s="819"/>
      <c r="E76" s="819"/>
      <c r="F76" s="819"/>
      <c r="G76" s="819"/>
      <c r="H76" s="819"/>
      <c r="I76" s="825"/>
      <c r="J76" s="825"/>
      <c r="K76" s="825"/>
      <c r="L76" s="825"/>
      <c r="M76" s="826"/>
      <c r="N76" s="313">
        <f>SUM(N70:N75)</f>
        <v>86.160129419191918</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2341.5671852588384</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468.31343705176772</v>
      </c>
      <c r="M83" s="853"/>
      <c r="N83" s="57"/>
    </row>
    <row r="84" spans="1:14">
      <c r="B84" s="95" t="s">
        <v>1057</v>
      </c>
      <c r="C84" s="96"/>
      <c r="D84" s="96"/>
      <c r="E84" s="96"/>
      <c r="F84" s="96"/>
      <c r="G84" s="96"/>
      <c r="H84" s="96"/>
      <c r="I84" s="93"/>
      <c r="J84" s="94"/>
      <c r="K84" s="316">
        <v>0.05</v>
      </c>
      <c r="L84" s="852">
        <f>N78*K84</f>
        <v>117.07835926294193</v>
      </c>
      <c r="M84" s="853"/>
      <c r="N84" s="57"/>
    </row>
    <row r="85" spans="1:14" ht="15.75" thickBot="1">
      <c r="B85" s="97" t="s">
        <v>1058</v>
      </c>
      <c r="C85" s="98"/>
      <c r="D85" s="98"/>
      <c r="E85" s="98"/>
      <c r="F85" s="98"/>
      <c r="G85" s="98"/>
      <c r="H85" s="98"/>
      <c r="I85" s="99"/>
      <c r="J85" s="100"/>
      <c r="K85" s="317">
        <v>0.05</v>
      </c>
      <c r="L85" s="854">
        <f>N78*K85</f>
        <v>117.07835926294193</v>
      </c>
      <c r="M85" s="855"/>
      <c r="N85" s="57"/>
    </row>
    <row r="86" spans="1:14" ht="15.75" thickBot="1">
      <c r="B86" s="818" t="s">
        <v>1037</v>
      </c>
      <c r="C86" s="819"/>
      <c r="D86" s="819"/>
      <c r="E86" s="819"/>
      <c r="F86" s="819"/>
      <c r="G86" s="819"/>
      <c r="H86" s="819"/>
      <c r="I86" s="819"/>
      <c r="J86" s="819"/>
      <c r="K86" s="819"/>
      <c r="L86" s="819"/>
      <c r="M86" s="820"/>
      <c r="N86" s="58">
        <f>L83+L84+L85</f>
        <v>702.47015557765155</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3044.0373408364899</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1.5"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64513"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64513" r:id="rId4"/>
      </mc:Fallback>
    </mc:AlternateContent>
  </oleObjects>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49">
    <tabColor rgb="FFFFFFCC"/>
  </sheetPr>
  <dimension ref="A1:O119"/>
  <sheetViews>
    <sheetView zoomScale="78" zoomScaleNormal="78" workbookViewId="0"/>
  </sheetViews>
  <sheetFormatPr baseColWidth="10" defaultRowHeight="15"/>
  <cols>
    <col min="1" max="1" width="8.85546875"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1099</v>
      </c>
      <c r="C31" s="87" t="s">
        <v>1278</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4" t="s">
        <v>148</v>
      </c>
      <c r="B36" s="831" t="str">
        <f>VLOOKUP(A36,EQUIPOS!A6:D154,3,FALSE)</f>
        <v>Cargador : Potencia en el volante 110 hp, Clasificación de RPM del motor 2300.</v>
      </c>
      <c r="C36" s="832"/>
      <c r="D36" s="832"/>
      <c r="E36" s="832"/>
      <c r="F36" s="832"/>
      <c r="G36" s="832"/>
      <c r="H36" s="833"/>
      <c r="I36" s="279"/>
      <c r="J36" s="280"/>
      <c r="K36" s="281">
        <f>VLOOKUP(A36,EQUIPOS!A6:D163,4,FALSE)</f>
        <v>95175.000000000015</v>
      </c>
      <c r="L36" s="282"/>
      <c r="M36" s="283">
        <v>66</v>
      </c>
      <c r="N36" s="284">
        <f>K36/M36</f>
        <v>1442.0454545454547</v>
      </c>
    </row>
    <row r="37" spans="1:14">
      <c r="A37" s="114" t="s">
        <v>129</v>
      </c>
      <c r="B37" s="831" t="str">
        <f>VLOOKUP(A37,EQUIPOS!A7:D154,3,FALSE)</f>
        <v xml:space="preserve">Buldozer, Potencia al volante de 140 HP, motor de 2200 RPM, longitud de hoja 4,80m. </v>
      </c>
      <c r="C37" s="832"/>
      <c r="D37" s="832"/>
      <c r="E37" s="832"/>
      <c r="F37" s="832"/>
      <c r="G37" s="832"/>
      <c r="H37" s="833"/>
      <c r="I37" s="279"/>
      <c r="J37" s="280"/>
      <c r="K37" s="281">
        <f>VLOOKUP(A37,EQUIPOS!A7:D164,4,FALSE)</f>
        <v>196350</v>
      </c>
      <c r="L37" s="282"/>
      <c r="M37" s="283">
        <v>100</v>
      </c>
      <c r="N37" s="284">
        <f>K37/M37</f>
        <v>1963.5</v>
      </c>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6"/>
      <c r="L39" s="835"/>
      <c r="M39" s="836"/>
      <c r="N39" s="285"/>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289"/>
      <c r="N41" s="356"/>
    </row>
    <row r="42" spans="1:14" ht="15.75" thickBot="1">
      <c r="B42" s="831" t="s">
        <v>1036</v>
      </c>
      <c r="C42" s="832"/>
      <c r="D42" s="832"/>
      <c r="E42" s="832"/>
      <c r="F42" s="832"/>
      <c r="G42" s="832"/>
      <c r="H42" s="833"/>
      <c r="I42" s="840"/>
      <c r="J42" s="841"/>
      <c r="K42" s="47"/>
      <c r="L42" s="842">
        <v>0.01</v>
      </c>
      <c r="M42" s="843"/>
      <c r="N42" s="111">
        <f>N76*L42</f>
        <v>1.7232025883838384</v>
      </c>
    </row>
    <row r="43" spans="1:14" ht="15.75" thickBot="1">
      <c r="B43" s="818" t="s">
        <v>1037</v>
      </c>
      <c r="C43" s="819"/>
      <c r="D43" s="819"/>
      <c r="E43" s="819"/>
      <c r="F43" s="819"/>
      <c r="G43" s="819"/>
      <c r="H43" s="819"/>
      <c r="I43" s="819"/>
      <c r="J43" s="819"/>
      <c r="K43" s="819"/>
      <c r="L43" s="819"/>
      <c r="M43" s="820"/>
      <c r="N43" s="406">
        <f>SUM(N36:N42)</f>
        <v>3407.2686571338386</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451</v>
      </c>
      <c r="B48" s="49" t="str">
        <f>VLOOKUP(A48,MATERIALES!A4:D373,3,FALSE)</f>
        <v>Disposición de material de derrumbe</v>
      </c>
      <c r="C48" s="293"/>
      <c r="D48" s="293"/>
      <c r="E48" s="293"/>
      <c r="F48" s="293"/>
      <c r="G48" s="293"/>
      <c r="H48" s="293"/>
      <c r="I48" s="280"/>
      <c r="J48" s="236" t="str">
        <f>VLOOKUP(A48,MATERIALES!A4:D373,2,FALSE)</f>
        <v>m3</v>
      </c>
      <c r="K48" s="294">
        <v>1</v>
      </c>
      <c r="L48" s="279"/>
      <c r="M48" s="295">
        <f>VLOOKUP(A48,MATERIALES!A4:D395,4,FALSE)</f>
        <v>2818.1248742802418</v>
      </c>
      <c r="N48" s="284">
        <f>K48*M48</f>
        <v>2818.1248742802418</v>
      </c>
    </row>
    <row r="49" spans="1:14">
      <c r="B49" s="49"/>
      <c r="C49" s="293"/>
      <c r="D49" s="293"/>
      <c r="E49" s="293"/>
      <c r="F49" s="293"/>
      <c r="G49" s="293"/>
      <c r="H49" s="293"/>
      <c r="I49" s="280"/>
      <c r="J49" s="236"/>
      <c r="K49" s="294"/>
      <c r="L49" s="279"/>
      <c r="M49" s="295"/>
      <c r="N49" s="284"/>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2818.1248742802418</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B59" s="52"/>
      <c r="C59" s="329"/>
      <c r="D59" s="329"/>
      <c r="E59" s="329"/>
      <c r="F59" s="329"/>
      <c r="G59" s="329"/>
      <c r="H59" s="323"/>
      <c r="I59" s="291"/>
      <c r="J59" s="298"/>
      <c r="K59" s="291"/>
      <c r="L59" s="822"/>
      <c r="M59" s="823"/>
      <c r="N59" s="299"/>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7</v>
      </c>
      <c r="B70" s="55" t="str">
        <f>VLOOKUP(A70,'MANO DE OBRA'!A8:D68,3,FALSE)</f>
        <v>Obrero (2)</v>
      </c>
      <c r="C70" s="53"/>
      <c r="D70" s="53"/>
      <c r="E70" s="53"/>
      <c r="F70" s="53"/>
      <c r="G70" s="53"/>
      <c r="H70" s="53"/>
      <c r="I70" s="304">
        <f>K70/J70*100</f>
        <v>49181.133333333331</v>
      </c>
      <c r="J70" s="305">
        <v>185</v>
      </c>
      <c r="K70" s="306">
        <f>VLOOKUP(A70,'MANO DE OBRA'!A8:D99,4,FALSE)</f>
        <v>90985.096666666665</v>
      </c>
      <c r="L70" s="56"/>
      <c r="M70" s="307">
        <v>528</v>
      </c>
      <c r="N70" s="407">
        <f>K70/M70</f>
        <v>172.32025883838384</v>
      </c>
      <c r="O70" s="112"/>
    </row>
    <row r="71" spans="1:15">
      <c r="B71" s="55"/>
      <c r="C71" s="53"/>
      <c r="D71" s="53"/>
      <c r="E71" s="53"/>
      <c r="F71" s="53"/>
      <c r="G71" s="53"/>
      <c r="H71" s="53"/>
      <c r="I71" s="304"/>
      <c r="J71" s="305"/>
      <c r="K71" s="306"/>
      <c r="L71" s="56"/>
      <c r="M71" s="311"/>
      <c r="N71" s="308"/>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18" t="s">
        <v>1037</v>
      </c>
      <c r="C76" s="819"/>
      <c r="D76" s="819"/>
      <c r="E76" s="819"/>
      <c r="F76" s="819"/>
      <c r="G76" s="819"/>
      <c r="H76" s="819"/>
      <c r="I76" s="825"/>
      <c r="J76" s="825"/>
      <c r="K76" s="825"/>
      <c r="L76" s="825"/>
      <c r="M76" s="826"/>
      <c r="N76" s="313">
        <f>SUM(N70:N75)</f>
        <v>172.32025883838384</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6397.7137902524637</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1279.5427580504929</v>
      </c>
      <c r="M83" s="853"/>
      <c r="N83" s="57"/>
    </row>
    <row r="84" spans="1:14">
      <c r="B84" s="95" t="s">
        <v>1057</v>
      </c>
      <c r="C84" s="96"/>
      <c r="D84" s="96"/>
      <c r="E84" s="96"/>
      <c r="F84" s="96"/>
      <c r="G84" s="96"/>
      <c r="H84" s="96"/>
      <c r="I84" s="93"/>
      <c r="J84" s="94"/>
      <c r="K84" s="316">
        <v>0.05</v>
      </c>
      <c r="L84" s="852">
        <f>N78*K84</f>
        <v>319.88568951262323</v>
      </c>
      <c r="M84" s="853"/>
      <c r="N84" s="57"/>
    </row>
    <row r="85" spans="1:14" ht="15.75" thickBot="1">
      <c r="B85" s="97" t="s">
        <v>1058</v>
      </c>
      <c r="C85" s="98"/>
      <c r="D85" s="98"/>
      <c r="E85" s="98"/>
      <c r="F85" s="98"/>
      <c r="G85" s="98"/>
      <c r="H85" s="98"/>
      <c r="I85" s="99"/>
      <c r="J85" s="100"/>
      <c r="K85" s="317">
        <v>0.05</v>
      </c>
      <c r="L85" s="854">
        <f>N78*K85</f>
        <v>319.88568951262323</v>
      </c>
      <c r="M85" s="855"/>
      <c r="N85" s="57"/>
    </row>
    <row r="86" spans="1:14" ht="15.75" thickBot="1">
      <c r="B86" s="818" t="s">
        <v>1037</v>
      </c>
      <c r="C86" s="819"/>
      <c r="D86" s="819"/>
      <c r="E86" s="819"/>
      <c r="F86" s="819"/>
      <c r="G86" s="819"/>
      <c r="H86" s="819"/>
      <c r="I86" s="819"/>
      <c r="J86" s="819"/>
      <c r="K86" s="819"/>
      <c r="L86" s="819"/>
      <c r="M86" s="820"/>
      <c r="N86" s="58">
        <f>L83+L84+L85</f>
        <v>1919.3141370757394</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8317.0279273282031</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1.5"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65537"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65537" r:id="rId4"/>
      </mc:Fallback>
    </mc:AlternateContent>
  </oleObjects>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50">
    <tabColor rgb="FFFFFFCC"/>
  </sheetPr>
  <dimension ref="A1:O119"/>
  <sheetViews>
    <sheetView zoomScale="78" zoomScaleNormal="78" workbookViewId="0"/>
  </sheetViews>
  <sheetFormatPr baseColWidth="10" defaultRowHeight="15"/>
  <cols>
    <col min="1" max="1" width="8.85546875"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1100</v>
      </c>
      <c r="C31" s="87" t="s">
        <v>1279</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4" t="s">
        <v>129</v>
      </c>
      <c r="B36" s="831" t="str">
        <f>VLOOKUP(A36,EQUIPOS!A6:D154,3,FALSE)</f>
        <v xml:space="preserve">Buldozer, Potencia al volante de 140 HP, motor de 2200 RPM, longitud de hoja 4,80m. </v>
      </c>
      <c r="C36" s="832"/>
      <c r="D36" s="832"/>
      <c r="E36" s="832"/>
      <c r="F36" s="832"/>
      <c r="G36" s="832"/>
      <c r="H36" s="833"/>
      <c r="I36" s="279"/>
      <c r="J36" s="280"/>
      <c r="K36" s="281">
        <f>VLOOKUP(A36,EQUIPOS!A6:D163,4,FALSE)</f>
        <v>196350</v>
      </c>
      <c r="L36" s="476"/>
      <c r="M36" s="295">
        <v>50</v>
      </c>
      <c r="N36" s="284">
        <f>K36/M36</f>
        <v>3927</v>
      </c>
    </row>
    <row r="37" spans="1:14">
      <c r="A37" s="114" t="s">
        <v>152</v>
      </c>
      <c r="B37" s="831" t="str">
        <f>VLOOKUP(A37,EQUIPOS!A7:D154,3,FALSE)</f>
        <v xml:space="preserve">Carrotanque de agua(1000 Galones) </v>
      </c>
      <c r="C37" s="832"/>
      <c r="D37" s="832"/>
      <c r="E37" s="832"/>
      <c r="F37" s="832"/>
      <c r="G37" s="832"/>
      <c r="H37" s="833"/>
      <c r="I37" s="279"/>
      <c r="J37" s="280"/>
      <c r="K37" s="281">
        <f>VLOOKUP(A37,EQUIPOS!A7:D164,4,FALSE)</f>
        <v>67000</v>
      </c>
      <c r="L37" s="476"/>
      <c r="M37" s="295">
        <v>50</v>
      </c>
      <c r="N37" s="284">
        <f>K37/M37</f>
        <v>1340</v>
      </c>
    </row>
    <row r="38" spans="1:14">
      <c r="A38" s="216" t="s">
        <v>269</v>
      </c>
      <c r="B38" s="831" t="str">
        <f>VLOOKUP(A38,EQUIPOS!A8:D154,3,FALSE)</f>
        <v>Motoniveladora  potencia 215 HP, ancho de cuchilla 4,27 m, peso 18 ton.</v>
      </c>
      <c r="C38" s="832"/>
      <c r="D38" s="832"/>
      <c r="E38" s="832"/>
      <c r="F38" s="832"/>
      <c r="G38" s="832"/>
      <c r="H38" s="833"/>
      <c r="I38" s="279"/>
      <c r="J38" s="280"/>
      <c r="K38" s="281">
        <f>VLOOKUP(A38,EQUIPOS!A8:D165,4,FALSE)</f>
        <v>154700</v>
      </c>
      <c r="L38" s="476"/>
      <c r="M38" s="295">
        <v>50</v>
      </c>
      <c r="N38" s="284">
        <f>K38/M38</f>
        <v>3094</v>
      </c>
    </row>
    <row r="39" spans="1:14">
      <c r="A39" s="216" t="s">
        <v>365</v>
      </c>
      <c r="B39" s="831" t="str">
        <f>VLOOKUP(A39,EQUIPOS!A9:D154,3,FALSE)</f>
        <v xml:space="preserve">Vibrocompatador, potencia 153 HP, peso 10 Ton. </v>
      </c>
      <c r="C39" s="832"/>
      <c r="D39" s="832"/>
      <c r="E39" s="832"/>
      <c r="F39" s="832"/>
      <c r="G39" s="832"/>
      <c r="H39" s="833"/>
      <c r="I39" s="834"/>
      <c r="J39" s="815"/>
      <c r="K39" s="281">
        <f>VLOOKUP(A39,EQUIPOS!A9:D166,4,FALSE)</f>
        <v>83219.519448030405</v>
      </c>
      <c r="L39" s="946">
        <v>50</v>
      </c>
      <c r="M39" s="947"/>
      <c r="N39" s="284">
        <f>K39/L39</f>
        <v>1664.3903889606081</v>
      </c>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289"/>
      <c r="N41" s="356"/>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10025.390388960608</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B48" s="49"/>
      <c r="C48" s="293"/>
      <c r="D48" s="293"/>
      <c r="E48" s="293"/>
      <c r="F48" s="293"/>
      <c r="G48" s="293"/>
      <c r="H48" s="293"/>
      <c r="I48" s="280"/>
      <c r="J48" s="236"/>
      <c r="K48" s="294"/>
      <c r="L48" s="279"/>
      <c r="M48" s="295"/>
      <c r="N48" s="284"/>
    </row>
    <row r="49" spans="1:14">
      <c r="B49" s="49"/>
      <c r="C49" s="293"/>
      <c r="D49" s="293"/>
      <c r="E49" s="293"/>
      <c r="F49" s="293"/>
      <c r="G49" s="293"/>
      <c r="H49" s="293"/>
      <c r="I49" s="280"/>
      <c r="J49" s="236"/>
      <c r="K49" s="294"/>
      <c r="L49" s="279"/>
      <c r="M49" s="295"/>
      <c r="N49" s="284"/>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B59" s="52"/>
      <c r="C59" s="329"/>
      <c r="D59" s="329"/>
      <c r="E59" s="329"/>
      <c r="F59" s="329"/>
      <c r="G59" s="329"/>
      <c r="H59" s="323"/>
      <c r="I59" s="291"/>
      <c r="J59" s="298"/>
      <c r="K59" s="291"/>
      <c r="L59" s="822"/>
      <c r="M59" s="823"/>
      <c r="N59" s="299"/>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30</v>
      </c>
      <c r="B70" s="55" t="str">
        <f>VLOOKUP(A70,'MANO DE OBRA'!A8:D68,3,FALSE)</f>
        <v>Oficial</v>
      </c>
      <c r="C70" s="53"/>
      <c r="D70" s="53"/>
      <c r="E70" s="53"/>
      <c r="F70" s="53"/>
      <c r="G70" s="53"/>
      <c r="H70" s="53"/>
      <c r="I70" s="304">
        <f>K70/J70*100</f>
        <v>49181.133333333331</v>
      </c>
      <c r="J70" s="305">
        <v>185</v>
      </c>
      <c r="K70" s="306">
        <f>VLOOKUP(A70,'MANO DE OBRA'!A8:D99,4,FALSE)</f>
        <v>90985.096666666665</v>
      </c>
      <c r="L70" s="56"/>
      <c r="M70" s="307">
        <v>400</v>
      </c>
      <c r="N70" s="407">
        <f>K70/M70</f>
        <v>227.46274166666666</v>
      </c>
      <c r="O70" s="112"/>
    </row>
    <row r="71" spans="1:15">
      <c r="A71" t="s">
        <v>6</v>
      </c>
      <c r="B71" s="55" t="str">
        <f>VLOOKUP(A71,'MANO DE OBRA'!A8:D69,3,FALSE)</f>
        <v xml:space="preserve">Obrero </v>
      </c>
      <c r="C71" s="53"/>
      <c r="D71" s="53"/>
      <c r="E71" s="53"/>
      <c r="F71" s="53"/>
      <c r="G71" s="53"/>
      <c r="H71" s="53"/>
      <c r="I71" s="304">
        <f>K71/J71*100</f>
        <v>24590.566666666666</v>
      </c>
      <c r="J71" s="305">
        <v>185</v>
      </c>
      <c r="K71" s="306">
        <f>VLOOKUP(A71,'MANO DE OBRA'!A8:D100,4,FALSE)</f>
        <v>45492.548333333332</v>
      </c>
      <c r="L71" s="56"/>
      <c r="M71" s="311">
        <v>400</v>
      </c>
      <c r="N71" s="407">
        <f>K71/M71</f>
        <v>113.73137083333333</v>
      </c>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18" t="s">
        <v>1037</v>
      </c>
      <c r="C76" s="819"/>
      <c r="D76" s="819"/>
      <c r="E76" s="819"/>
      <c r="F76" s="819"/>
      <c r="G76" s="819"/>
      <c r="H76" s="819"/>
      <c r="I76" s="825"/>
      <c r="J76" s="825"/>
      <c r="K76" s="825"/>
      <c r="L76" s="825"/>
      <c r="M76" s="826"/>
      <c r="N76" s="313">
        <f>SUM(N70:N75)</f>
        <v>341.19411249999996</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10366.584501460607</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2073.3169002921218</v>
      </c>
      <c r="M83" s="853"/>
      <c r="N83" s="57"/>
    </row>
    <row r="84" spans="1:14">
      <c r="B84" s="95" t="s">
        <v>1057</v>
      </c>
      <c r="C84" s="96"/>
      <c r="D84" s="96"/>
      <c r="E84" s="96"/>
      <c r="F84" s="96"/>
      <c r="G84" s="96"/>
      <c r="H84" s="96"/>
      <c r="I84" s="93"/>
      <c r="J84" s="94"/>
      <c r="K84" s="316">
        <v>0.05</v>
      </c>
      <c r="L84" s="852">
        <f>N78*K84</f>
        <v>518.32922507303044</v>
      </c>
      <c r="M84" s="853"/>
      <c r="N84" s="57"/>
    </row>
    <row r="85" spans="1:14" ht="15.75" thickBot="1">
      <c r="B85" s="97" t="s">
        <v>1058</v>
      </c>
      <c r="C85" s="98"/>
      <c r="D85" s="98"/>
      <c r="E85" s="98"/>
      <c r="F85" s="98"/>
      <c r="G85" s="98"/>
      <c r="H85" s="98"/>
      <c r="I85" s="99"/>
      <c r="J85" s="100"/>
      <c r="K85" s="317">
        <v>0.05</v>
      </c>
      <c r="L85" s="854">
        <f>N78*K85</f>
        <v>518.32922507303044</v>
      </c>
      <c r="M85" s="855"/>
      <c r="N85" s="57"/>
    </row>
    <row r="86" spans="1:14" ht="15.75" thickBot="1">
      <c r="B86" s="818" t="s">
        <v>1037</v>
      </c>
      <c r="C86" s="819"/>
      <c r="D86" s="819"/>
      <c r="E86" s="819"/>
      <c r="F86" s="819"/>
      <c r="G86" s="819"/>
      <c r="H86" s="819"/>
      <c r="I86" s="819"/>
      <c r="J86" s="819"/>
      <c r="K86" s="819"/>
      <c r="L86" s="819"/>
      <c r="M86" s="820"/>
      <c r="N86" s="58">
        <f>L83+L84+L85</f>
        <v>3109.9753504381829</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13476.55985189879</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1.5"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66561"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66561" r:id="rId4"/>
      </mc:Fallback>
    </mc:AlternateContent>
  </oleObjects>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51">
    <tabColor rgb="FFFFFFCC"/>
  </sheetPr>
  <dimension ref="A1:O119"/>
  <sheetViews>
    <sheetView zoomScale="78" zoomScaleNormal="78" workbookViewId="0"/>
  </sheetViews>
  <sheetFormatPr baseColWidth="10" defaultRowHeight="15"/>
  <cols>
    <col min="1" max="1" width="10"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1101</v>
      </c>
      <c r="C31" s="87" t="s">
        <v>1280</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217" t="s">
        <v>129</v>
      </c>
      <c r="B36" s="831" t="str">
        <f>VLOOKUP(A36,EQUIPOS!A6:D154,3,FALSE)</f>
        <v xml:space="preserve">Buldozer, Potencia al volante de 140 HP, motor de 2200 RPM, longitud de hoja 4,80m. </v>
      </c>
      <c r="C36" s="832"/>
      <c r="D36" s="832"/>
      <c r="E36" s="832"/>
      <c r="F36" s="832"/>
      <c r="G36" s="832"/>
      <c r="H36" s="833"/>
      <c r="I36" s="279"/>
      <c r="J36" s="280"/>
      <c r="K36" s="281">
        <f>VLOOKUP(A36,EQUIPOS!A6:D163,4,FALSE)</f>
        <v>196350</v>
      </c>
      <c r="L36" s="282"/>
      <c r="M36" s="283">
        <v>40</v>
      </c>
      <c r="N36" s="284">
        <f>K36/M36</f>
        <v>4908.75</v>
      </c>
    </row>
    <row r="37" spans="1:14">
      <c r="A37" s="119" t="s">
        <v>365</v>
      </c>
      <c r="B37" s="831" t="str">
        <f>VLOOKUP(A37,EQUIPOS!A7:D154,3,FALSE)</f>
        <v xml:space="preserve">Vibrocompatador, potencia 153 HP, peso 10 Ton. </v>
      </c>
      <c r="C37" s="832"/>
      <c r="D37" s="832"/>
      <c r="E37" s="832"/>
      <c r="F37" s="832"/>
      <c r="G37" s="832"/>
      <c r="H37" s="833"/>
      <c r="I37" s="279"/>
      <c r="J37" s="280"/>
      <c r="K37" s="281">
        <f>VLOOKUP(A37,EQUIPOS!A7:D164,4,FALSE)</f>
        <v>83219.519448030405</v>
      </c>
      <c r="L37" s="282"/>
      <c r="M37" s="283">
        <v>40</v>
      </c>
      <c r="N37" s="284">
        <f>K37/M37</f>
        <v>2080.4879862007601</v>
      </c>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289"/>
      <c r="N41" s="356"/>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6989.2379862007601</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B48" s="49"/>
      <c r="C48" s="293"/>
      <c r="D48" s="293"/>
      <c r="E48" s="293"/>
      <c r="F48" s="293"/>
      <c r="G48" s="293"/>
      <c r="H48" s="293"/>
      <c r="I48" s="280"/>
      <c r="J48" s="236"/>
      <c r="K48" s="294"/>
      <c r="L48" s="279"/>
      <c r="M48" s="295"/>
      <c r="N48" s="284"/>
    </row>
    <row r="49" spans="1:14">
      <c r="B49" s="49"/>
      <c r="C49" s="293"/>
      <c r="D49" s="293"/>
      <c r="E49" s="293"/>
      <c r="F49" s="293"/>
      <c r="G49" s="293"/>
      <c r="H49" s="293"/>
      <c r="I49" s="280"/>
      <c r="J49" s="236"/>
      <c r="K49" s="294"/>
      <c r="L49" s="279"/>
      <c r="M49" s="295"/>
      <c r="N49" s="284"/>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B59" s="52"/>
      <c r="C59" s="329"/>
      <c r="D59" s="329"/>
      <c r="E59" s="329"/>
      <c r="F59" s="329"/>
      <c r="G59" s="329"/>
      <c r="H59" s="323"/>
      <c r="I59" s="291"/>
      <c r="J59" s="298"/>
      <c r="K59" s="291"/>
      <c r="L59" s="822"/>
      <c r="M59" s="823"/>
      <c r="N59" s="299"/>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30</v>
      </c>
      <c r="B70" s="55" t="str">
        <f>VLOOKUP(A70,'MANO DE OBRA'!A8:D68,3,FALSE)</f>
        <v>Oficial</v>
      </c>
      <c r="C70" s="53"/>
      <c r="D70" s="53"/>
      <c r="E70" s="53"/>
      <c r="F70" s="53"/>
      <c r="G70" s="53"/>
      <c r="H70" s="53"/>
      <c r="I70" s="304">
        <f>K70/J70*100</f>
        <v>49181.133333333331</v>
      </c>
      <c r="J70" s="305">
        <v>185</v>
      </c>
      <c r="K70" s="306">
        <f>VLOOKUP(A70,'MANO DE OBRA'!A8:D99,4,FALSE)</f>
        <v>90985.096666666665</v>
      </c>
      <c r="L70" s="56"/>
      <c r="M70" s="307">
        <v>320</v>
      </c>
      <c r="N70" s="407">
        <f>K70/M70</f>
        <v>284.32842708333334</v>
      </c>
      <c r="O70" s="112"/>
    </row>
    <row r="71" spans="1:15">
      <c r="A71" t="s">
        <v>6</v>
      </c>
      <c r="B71" s="55" t="str">
        <f>VLOOKUP(A71,'MANO DE OBRA'!A8:D69,3,FALSE)</f>
        <v xml:space="preserve">Obrero </v>
      </c>
      <c r="C71" s="53"/>
      <c r="D71" s="53"/>
      <c r="E71" s="53"/>
      <c r="F71" s="53"/>
      <c r="G71" s="53"/>
      <c r="H71" s="53"/>
      <c r="I71" s="304">
        <f>K71/J71*100</f>
        <v>24590.566666666666</v>
      </c>
      <c r="J71" s="305">
        <v>185</v>
      </c>
      <c r="K71" s="306">
        <f>VLOOKUP(A71,'MANO DE OBRA'!A8:D100,4,FALSE)</f>
        <v>45492.548333333332</v>
      </c>
      <c r="L71" s="56"/>
      <c r="M71" s="311">
        <v>320</v>
      </c>
      <c r="N71" s="407">
        <f>K71/M71</f>
        <v>142.16421354166667</v>
      </c>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18" t="s">
        <v>1037</v>
      </c>
      <c r="C76" s="819"/>
      <c r="D76" s="819"/>
      <c r="E76" s="819"/>
      <c r="F76" s="819"/>
      <c r="G76" s="819"/>
      <c r="H76" s="819"/>
      <c r="I76" s="825"/>
      <c r="J76" s="825"/>
      <c r="K76" s="825"/>
      <c r="L76" s="825"/>
      <c r="M76" s="826"/>
      <c r="N76" s="313">
        <f>SUM(N70:N75)</f>
        <v>426.49264062500004</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7415.7306268257598</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1483.1461253651521</v>
      </c>
      <c r="M83" s="853"/>
      <c r="N83" s="57"/>
    </row>
    <row r="84" spans="1:14">
      <c r="B84" s="95" t="s">
        <v>1057</v>
      </c>
      <c r="C84" s="96"/>
      <c r="D84" s="96"/>
      <c r="E84" s="96"/>
      <c r="F84" s="96"/>
      <c r="G84" s="96"/>
      <c r="H84" s="96"/>
      <c r="I84" s="93"/>
      <c r="J84" s="94"/>
      <c r="K84" s="316">
        <v>0.05</v>
      </c>
      <c r="L84" s="852">
        <f>N78*K84</f>
        <v>370.78653134128803</v>
      </c>
      <c r="M84" s="853"/>
      <c r="N84" s="57"/>
    </row>
    <row r="85" spans="1:14" ht="15.75" thickBot="1">
      <c r="B85" s="97" t="s">
        <v>1058</v>
      </c>
      <c r="C85" s="98"/>
      <c r="D85" s="98"/>
      <c r="E85" s="98"/>
      <c r="F85" s="98"/>
      <c r="G85" s="98"/>
      <c r="H85" s="98"/>
      <c r="I85" s="99"/>
      <c r="J85" s="100"/>
      <c r="K85" s="317">
        <v>0.05</v>
      </c>
      <c r="L85" s="854">
        <f>N78*K85</f>
        <v>370.78653134128803</v>
      </c>
      <c r="M85" s="855"/>
      <c r="N85" s="57"/>
    </row>
    <row r="86" spans="1:14" ht="15.75" thickBot="1">
      <c r="B86" s="818" t="s">
        <v>1037</v>
      </c>
      <c r="C86" s="819"/>
      <c r="D86" s="819"/>
      <c r="E86" s="819"/>
      <c r="F86" s="819"/>
      <c r="G86" s="819"/>
      <c r="H86" s="819"/>
      <c r="I86" s="819"/>
      <c r="J86" s="819"/>
      <c r="K86" s="819"/>
      <c r="L86" s="819"/>
      <c r="M86" s="820"/>
      <c r="N86" s="58">
        <f>L83+L84+L85</f>
        <v>2224.719188047728</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9640.4498148734874</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1.5"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67585"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67585" r:id="rId4"/>
      </mc:Fallback>
    </mc:AlternateContent>
  </oleObjects>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52">
    <tabColor rgb="FFFFFFCC"/>
  </sheetPr>
  <dimension ref="A1:O119"/>
  <sheetViews>
    <sheetView zoomScale="78" zoomScaleNormal="78" workbookViewId="0"/>
  </sheetViews>
  <sheetFormatPr baseColWidth="10" defaultRowHeight="15"/>
  <cols>
    <col min="1" max="1" width="10" bestFit="1"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1102</v>
      </c>
      <c r="C31" s="87" t="s">
        <v>1281</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217" t="s">
        <v>129</v>
      </c>
      <c r="B36" s="831" t="str">
        <f>VLOOKUP(A36,EQUIPOS!A6:D154,3,FALSE)</f>
        <v xml:space="preserve">Buldozer, Potencia al volante de 140 HP, motor de 2200 RPM, longitud de hoja 4,80m. </v>
      </c>
      <c r="C36" s="832"/>
      <c r="D36" s="832"/>
      <c r="E36" s="832"/>
      <c r="F36" s="832"/>
      <c r="G36" s="832"/>
      <c r="H36" s="833"/>
      <c r="I36" s="279"/>
      <c r="J36" s="280"/>
      <c r="K36" s="281">
        <f>VLOOKUP(A36,EQUIPOS!A6:D163,4,FALSE)</f>
        <v>196350</v>
      </c>
      <c r="L36" s="282"/>
      <c r="M36" s="283">
        <v>40</v>
      </c>
      <c r="N36" s="284">
        <f>K36/M36</f>
        <v>4908.75</v>
      </c>
    </row>
    <row r="37" spans="1:14">
      <c r="A37" s="119"/>
      <c r="B37" s="831"/>
      <c r="C37" s="832"/>
      <c r="D37" s="832"/>
      <c r="E37" s="832"/>
      <c r="F37" s="832"/>
      <c r="G37" s="832"/>
      <c r="H37" s="833"/>
      <c r="I37" s="279"/>
      <c r="J37" s="280"/>
      <c r="K37" s="281"/>
      <c r="L37" s="282"/>
      <c r="M37" s="283"/>
      <c r="N37" s="284"/>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289"/>
      <c r="N41" s="356"/>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4908.75</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B48" s="49"/>
      <c r="C48" s="293"/>
      <c r="D48" s="293"/>
      <c r="E48" s="293"/>
      <c r="F48" s="293"/>
      <c r="G48" s="293"/>
      <c r="H48" s="293"/>
      <c r="I48" s="280"/>
      <c r="J48" s="236"/>
      <c r="K48" s="294"/>
      <c r="L48" s="279"/>
      <c r="M48" s="295"/>
      <c r="N48" s="284"/>
    </row>
    <row r="49" spans="1:14">
      <c r="B49" s="49"/>
      <c r="C49" s="293"/>
      <c r="D49" s="293"/>
      <c r="E49" s="293"/>
      <c r="F49" s="293"/>
      <c r="G49" s="293"/>
      <c r="H49" s="293"/>
      <c r="I49" s="280"/>
      <c r="J49" s="236"/>
      <c r="K49" s="294"/>
      <c r="L49" s="279"/>
      <c r="M49" s="295"/>
      <c r="N49" s="284"/>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B59" s="52"/>
      <c r="C59" s="329"/>
      <c r="D59" s="329"/>
      <c r="E59" s="329"/>
      <c r="F59" s="329"/>
      <c r="G59" s="329"/>
      <c r="H59" s="323"/>
      <c r="I59" s="291"/>
      <c r="J59" s="298"/>
      <c r="K59" s="291"/>
      <c r="L59" s="822"/>
      <c r="M59" s="823"/>
      <c r="N59" s="299"/>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30</v>
      </c>
      <c r="B70" s="55" t="str">
        <f>VLOOKUP(A70,'MANO DE OBRA'!A8:D68,3,FALSE)</f>
        <v>Oficial</v>
      </c>
      <c r="C70" s="53"/>
      <c r="D70" s="53"/>
      <c r="E70" s="53"/>
      <c r="F70" s="53"/>
      <c r="G70" s="53"/>
      <c r="H70" s="53"/>
      <c r="I70" s="304">
        <f>K70/J70*100</f>
        <v>49181.133333333331</v>
      </c>
      <c r="J70" s="305">
        <v>185</v>
      </c>
      <c r="K70" s="306">
        <f>VLOOKUP(A70,'MANO DE OBRA'!A8:D99,4,FALSE)</f>
        <v>90985.096666666665</v>
      </c>
      <c r="L70" s="56"/>
      <c r="M70" s="307">
        <v>320</v>
      </c>
      <c r="N70" s="407">
        <f>K70/M70</f>
        <v>284.32842708333334</v>
      </c>
      <c r="O70" s="112"/>
    </row>
    <row r="71" spans="1:15">
      <c r="A71" t="s">
        <v>6</v>
      </c>
      <c r="B71" s="55" t="str">
        <f>VLOOKUP(A71,'MANO DE OBRA'!A8:D69,3,FALSE)</f>
        <v xml:space="preserve">Obrero </v>
      </c>
      <c r="C71" s="53"/>
      <c r="D71" s="53"/>
      <c r="E71" s="53"/>
      <c r="F71" s="53"/>
      <c r="G71" s="53"/>
      <c r="H71" s="53"/>
      <c r="I71" s="304">
        <f>K71/J71*100</f>
        <v>24590.566666666666</v>
      </c>
      <c r="J71" s="305">
        <v>185</v>
      </c>
      <c r="K71" s="306">
        <f>VLOOKUP(A71,'MANO DE OBRA'!A8:D100,4,FALSE)</f>
        <v>45492.548333333332</v>
      </c>
      <c r="L71" s="56"/>
      <c r="M71" s="311">
        <v>320</v>
      </c>
      <c r="N71" s="407">
        <f>K71/M71</f>
        <v>142.16421354166667</v>
      </c>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18" t="s">
        <v>1037</v>
      </c>
      <c r="C76" s="819"/>
      <c r="D76" s="819"/>
      <c r="E76" s="819"/>
      <c r="F76" s="819"/>
      <c r="G76" s="819"/>
      <c r="H76" s="819"/>
      <c r="I76" s="825"/>
      <c r="J76" s="825"/>
      <c r="K76" s="825"/>
      <c r="L76" s="825"/>
      <c r="M76" s="826"/>
      <c r="N76" s="313">
        <f>SUM(N70:N75)</f>
        <v>426.49264062500004</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5335.2426406249997</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1067.0485281250001</v>
      </c>
      <c r="M83" s="853"/>
      <c r="N83" s="57"/>
    </row>
    <row r="84" spans="1:14">
      <c r="B84" s="95" t="s">
        <v>1057</v>
      </c>
      <c r="C84" s="96"/>
      <c r="D84" s="96"/>
      <c r="E84" s="96"/>
      <c r="F84" s="96"/>
      <c r="G84" s="96"/>
      <c r="H84" s="96"/>
      <c r="I84" s="93"/>
      <c r="J84" s="94"/>
      <c r="K84" s="316">
        <v>0.05</v>
      </c>
      <c r="L84" s="852">
        <f>N78*K84</f>
        <v>266.76213203125002</v>
      </c>
      <c r="M84" s="853"/>
      <c r="N84" s="57"/>
    </row>
    <row r="85" spans="1:14" ht="15.75" thickBot="1">
      <c r="B85" s="97" t="s">
        <v>1058</v>
      </c>
      <c r="C85" s="98"/>
      <c r="D85" s="98"/>
      <c r="E85" s="98"/>
      <c r="F85" s="98"/>
      <c r="G85" s="98"/>
      <c r="H85" s="98"/>
      <c r="I85" s="99"/>
      <c r="J85" s="100"/>
      <c r="K85" s="317">
        <v>0.05</v>
      </c>
      <c r="L85" s="854">
        <f>N78*K85</f>
        <v>266.76213203125002</v>
      </c>
      <c r="M85" s="855"/>
      <c r="N85" s="57"/>
    </row>
    <row r="86" spans="1:14" ht="15.75" thickBot="1">
      <c r="B86" s="818" t="s">
        <v>1037</v>
      </c>
      <c r="C86" s="819"/>
      <c r="D86" s="819"/>
      <c r="E86" s="819"/>
      <c r="F86" s="819"/>
      <c r="G86" s="819"/>
      <c r="H86" s="819"/>
      <c r="I86" s="819"/>
      <c r="J86" s="819"/>
      <c r="K86" s="819"/>
      <c r="L86" s="819"/>
      <c r="M86" s="820"/>
      <c r="N86" s="58">
        <f>L83+L84+L85</f>
        <v>1600.5727921875002</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6935.8154328125001</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68609"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68609" r:id="rId4"/>
      </mc:Fallback>
    </mc:AlternateContent>
  </oleObjects>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53">
    <tabColor rgb="FFFFFFCC"/>
  </sheetPr>
  <dimension ref="A1:O119"/>
  <sheetViews>
    <sheetView zoomScale="78" zoomScaleNormal="78" workbookViewId="0"/>
  </sheetViews>
  <sheetFormatPr baseColWidth="10" defaultRowHeight="15"/>
  <cols>
    <col min="1" max="1" width="8.85546875"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1525</v>
      </c>
      <c r="C31" s="87" t="s">
        <v>2336</v>
      </c>
      <c r="D31" s="88"/>
      <c r="E31" s="88"/>
      <c r="F31" s="88"/>
      <c r="G31" s="88"/>
      <c r="H31" s="88"/>
      <c r="I31" s="88"/>
      <c r="J31" s="89"/>
      <c r="K31" s="320"/>
      <c r="L31" s="318" t="s">
        <v>233</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283"/>
      <c r="N36" s="284"/>
    </row>
    <row r="37" spans="1:14">
      <c r="A37" s="119"/>
      <c r="B37" s="831"/>
      <c r="C37" s="832"/>
      <c r="D37" s="832"/>
      <c r="E37" s="832"/>
      <c r="F37" s="832"/>
      <c r="G37" s="832"/>
      <c r="H37" s="833"/>
      <c r="I37" s="279"/>
      <c r="J37" s="280"/>
      <c r="K37" s="281"/>
      <c r="L37" s="282"/>
      <c r="M37" s="283"/>
      <c r="N37" s="284"/>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289"/>
      <c r="N41" s="356"/>
    </row>
    <row r="42" spans="1:14" ht="15.75" thickBot="1">
      <c r="B42" s="831" t="s">
        <v>1036</v>
      </c>
      <c r="C42" s="832"/>
      <c r="D42" s="832"/>
      <c r="E42" s="832"/>
      <c r="F42" s="832"/>
      <c r="G42" s="832"/>
      <c r="H42" s="833"/>
      <c r="I42" s="840"/>
      <c r="J42" s="841"/>
      <c r="K42" s="47"/>
      <c r="L42" s="842">
        <v>0.01</v>
      </c>
      <c r="M42" s="843"/>
      <c r="N42" s="111">
        <f>N76*L42</f>
        <v>1.8197019333333333</v>
      </c>
    </row>
    <row r="43" spans="1:14" ht="15.75" thickBot="1">
      <c r="B43" s="818" t="s">
        <v>1037</v>
      </c>
      <c r="C43" s="819"/>
      <c r="D43" s="819"/>
      <c r="E43" s="819"/>
      <c r="F43" s="819"/>
      <c r="G43" s="819"/>
      <c r="H43" s="819"/>
      <c r="I43" s="819"/>
      <c r="J43" s="819"/>
      <c r="K43" s="819"/>
      <c r="L43" s="819"/>
      <c r="M43" s="820"/>
      <c r="N43" s="406">
        <f>SUM(N36:N42)</f>
        <v>1.8197019333333333</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961</v>
      </c>
      <c r="B48" s="49" t="str">
        <f>VLOOKUP(A48,MATERIALES!A14:D378,3,FALSE)</f>
        <v>Geotextil Nt-2500 O Similar (Proveedores, Pavco, Geomatrix, Tensar, Omnes U Otros)</v>
      </c>
      <c r="C48" s="293"/>
      <c r="D48" s="293"/>
      <c r="E48" s="293"/>
      <c r="F48" s="293"/>
      <c r="G48" s="293"/>
      <c r="H48" s="293"/>
      <c r="I48" s="280"/>
      <c r="J48" s="236" t="s">
        <v>233</v>
      </c>
      <c r="K48" s="294">
        <v>1.3</v>
      </c>
      <c r="L48" s="279"/>
      <c r="M48" s="295">
        <f>VLOOKUP(A48,MATERIALES!A6:D374,4,FALSE)</f>
        <v>4768</v>
      </c>
      <c r="N48" s="284">
        <f>K48*M48</f>
        <v>6198.4000000000005</v>
      </c>
    </row>
    <row r="49" spans="1:14">
      <c r="B49" s="49"/>
      <c r="C49" s="293"/>
      <c r="D49" s="293"/>
      <c r="E49" s="293"/>
      <c r="F49" s="293"/>
      <c r="G49" s="293"/>
      <c r="H49" s="293"/>
      <c r="I49" s="280"/>
      <c r="J49" s="236"/>
      <c r="K49" s="294"/>
      <c r="L49" s="279"/>
      <c r="M49" s="295"/>
      <c r="N49" s="284"/>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6198.4000000000005</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B59" s="52"/>
      <c r="C59" s="53"/>
      <c r="D59" s="53"/>
      <c r="E59" s="53"/>
      <c r="F59" s="53"/>
      <c r="G59" s="53"/>
      <c r="H59" s="300"/>
      <c r="I59" s="291"/>
      <c r="J59" s="291"/>
      <c r="K59" s="291"/>
      <c r="L59" s="822"/>
      <c r="M59" s="823"/>
      <c r="N59" s="303"/>
    </row>
    <row r="60" spans="1:14" ht="24.75" customHeight="1">
      <c r="B60" s="52"/>
      <c r="C60" s="329"/>
      <c r="D60" s="329"/>
      <c r="E60" s="329"/>
      <c r="F60" s="329"/>
      <c r="G60" s="329"/>
      <c r="H60" s="323"/>
      <c r="I60" s="411"/>
      <c r="J60" s="298"/>
      <c r="K60" s="291"/>
      <c r="L60" s="822"/>
      <c r="M60" s="823"/>
      <c r="N60" s="299"/>
    </row>
    <row r="61" spans="1:14">
      <c r="B61" s="52"/>
      <c r="C61" s="53"/>
      <c r="D61" s="53"/>
      <c r="E61" s="53"/>
      <c r="F61" s="53"/>
      <c r="G61" s="329"/>
      <c r="H61" s="323"/>
      <c r="I61" s="411"/>
      <c r="J61" s="298"/>
      <c r="K61" s="291"/>
      <c r="L61" s="822"/>
      <c r="M61" s="823"/>
      <c r="N61" s="303"/>
    </row>
    <row r="62" spans="1:14">
      <c r="B62" s="52"/>
      <c r="C62" s="53"/>
      <c r="D62" s="53"/>
      <c r="E62" s="53"/>
      <c r="F62" s="53"/>
      <c r="G62" s="53"/>
      <c r="H62" s="300"/>
      <c r="I62" s="291"/>
      <c r="J62" s="291"/>
      <c r="K62" s="291"/>
      <c r="L62" s="822"/>
      <c r="M62" s="823"/>
      <c r="N62" s="303"/>
    </row>
    <row r="63" spans="1:14">
      <c r="B63" s="52"/>
      <c r="C63" s="53"/>
      <c r="D63" s="53"/>
      <c r="E63" s="53"/>
      <c r="F63" s="53"/>
      <c r="G63" s="53"/>
      <c r="H63" s="300"/>
      <c r="I63" s="291"/>
      <c r="J63" s="291"/>
      <c r="K63" s="291"/>
      <c r="L63" s="822"/>
      <c r="M63" s="823"/>
      <c r="N63" s="303"/>
    </row>
    <row r="64" spans="1:14" ht="15.75" thickBot="1">
      <c r="B64" s="477"/>
      <c r="C64" s="460"/>
      <c r="D64" s="460"/>
      <c r="E64" s="460"/>
      <c r="F64" s="460"/>
      <c r="G64" s="460"/>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7</v>
      </c>
      <c r="B70" s="55" t="str">
        <f>VLOOKUP(A70,'MANO DE OBRA'!A8:D68,3,FALSE)</f>
        <v>Obrero (2)</v>
      </c>
      <c r="C70" s="53"/>
      <c r="D70" s="53"/>
      <c r="E70" s="53"/>
      <c r="F70" s="53"/>
      <c r="G70" s="53"/>
      <c r="H70" s="53"/>
      <c r="I70" s="304">
        <f>K70/J70*100</f>
        <v>49181.133333333331</v>
      </c>
      <c r="J70" s="305">
        <v>185</v>
      </c>
      <c r="K70" s="306">
        <f>VLOOKUP(A70,'MANO DE OBRA'!A8:D99,4,FALSE)</f>
        <v>90985.096666666665</v>
      </c>
      <c r="L70" s="56"/>
      <c r="M70" s="307">
        <v>1000</v>
      </c>
      <c r="N70" s="407">
        <f>K70/M70</f>
        <v>90.985096666666664</v>
      </c>
      <c r="O70" s="112"/>
    </row>
    <row r="71" spans="1:15">
      <c r="A71" t="s">
        <v>30</v>
      </c>
      <c r="B71" s="55" t="str">
        <f>VLOOKUP(A71,'MANO DE OBRA'!A8:D69,3,FALSE)</f>
        <v>Oficial</v>
      </c>
      <c r="C71" s="53"/>
      <c r="D71" s="53"/>
      <c r="E71" s="53"/>
      <c r="F71" s="53"/>
      <c r="G71" s="53"/>
      <c r="H71" s="53"/>
      <c r="I71" s="304">
        <f>K71/J71*100</f>
        <v>49181.133333333331</v>
      </c>
      <c r="J71" s="305">
        <v>185</v>
      </c>
      <c r="K71" s="306">
        <f>VLOOKUP(A71,'MANO DE OBRA'!A8:D100,4,FALSE)</f>
        <v>90985.096666666665</v>
      </c>
      <c r="L71" s="56"/>
      <c r="M71" s="311">
        <v>1000</v>
      </c>
      <c r="N71" s="407">
        <f>K71/M71</f>
        <v>90.985096666666664</v>
      </c>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18" t="s">
        <v>1037</v>
      </c>
      <c r="C76" s="819"/>
      <c r="D76" s="819"/>
      <c r="E76" s="819"/>
      <c r="F76" s="819"/>
      <c r="G76" s="819"/>
      <c r="H76" s="819"/>
      <c r="I76" s="825"/>
      <c r="J76" s="825"/>
      <c r="K76" s="825"/>
      <c r="L76" s="825"/>
      <c r="M76" s="826"/>
      <c r="N76" s="313">
        <f>SUM(N70:N75)</f>
        <v>181.97019333333333</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6382.189895266667</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1276.4379790533335</v>
      </c>
      <c r="M83" s="853"/>
      <c r="N83" s="57"/>
    </row>
    <row r="84" spans="1:14">
      <c r="B84" s="95" t="s">
        <v>1057</v>
      </c>
      <c r="C84" s="96"/>
      <c r="D84" s="96"/>
      <c r="E84" s="96"/>
      <c r="F84" s="96"/>
      <c r="G84" s="96"/>
      <c r="H84" s="96"/>
      <c r="I84" s="93"/>
      <c r="J84" s="94"/>
      <c r="K84" s="316">
        <v>0.05</v>
      </c>
      <c r="L84" s="852">
        <f>N78*K84</f>
        <v>319.10949476333337</v>
      </c>
      <c r="M84" s="853"/>
      <c r="N84" s="57"/>
    </row>
    <row r="85" spans="1:14" ht="15.75" thickBot="1">
      <c r="B85" s="97" t="s">
        <v>1058</v>
      </c>
      <c r="C85" s="98"/>
      <c r="D85" s="98"/>
      <c r="E85" s="98"/>
      <c r="F85" s="98"/>
      <c r="G85" s="98"/>
      <c r="H85" s="98"/>
      <c r="I85" s="99"/>
      <c r="J85" s="100"/>
      <c r="K85" s="317">
        <v>0.05</v>
      </c>
      <c r="L85" s="854">
        <f>N78*K85</f>
        <v>319.10949476333337</v>
      </c>
      <c r="M85" s="855"/>
      <c r="N85" s="57"/>
    </row>
    <row r="86" spans="1:14" ht="15.75" thickBot="1">
      <c r="B86" s="818" t="s">
        <v>1037</v>
      </c>
      <c r="C86" s="819"/>
      <c r="D86" s="819"/>
      <c r="E86" s="819"/>
      <c r="F86" s="819"/>
      <c r="G86" s="819"/>
      <c r="H86" s="819"/>
      <c r="I86" s="819"/>
      <c r="J86" s="819"/>
      <c r="K86" s="819"/>
      <c r="L86" s="819"/>
      <c r="M86" s="820"/>
      <c r="N86" s="58">
        <f>L83+L84+L85</f>
        <v>1914.65696858</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8296.8468638466675</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1.5"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70">
    <mergeCell ref="D11:E11"/>
    <mergeCell ref="C5:J5"/>
    <mergeCell ref="B1:B6"/>
    <mergeCell ref="K5:K6"/>
    <mergeCell ref="L5:L6"/>
    <mergeCell ref="L1:N2"/>
    <mergeCell ref="C2:J2"/>
    <mergeCell ref="C3:J3"/>
    <mergeCell ref="K3:K4"/>
    <mergeCell ref="L3:N4"/>
    <mergeCell ref="C4:J4"/>
    <mergeCell ref="C1:J1"/>
    <mergeCell ref="K1:K2"/>
    <mergeCell ref="M5:M6"/>
    <mergeCell ref="N5:N6"/>
    <mergeCell ref="C6:J6"/>
    <mergeCell ref="B10:E10"/>
    <mergeCell ref="I10:J10"/>
    <mergeCell ref="L39:M39"/>
    <mergeCell ref="L12:N12"/>
    <mergeCell ref="C30:I30"/>
    <mergeCell ref="L30:M30"/>
    <mergeCell ref="B35:H35"/>
    <mergeCell ref="I35:J35"/>
    <mergeCell ref="L35:M35"/>
    <mergeCell ref="B36:H36"/>
    <mergeCell ref="B37:H37"/>
    <mergeCell ref="B38:H38"/>
    <mergeCell ref="B39:H39"/>
    <mergeCell ref="I39:J39"/>
    <mergeCell ref="F25:H25"/>
    <mergeCell ref="B27:N27"/>
    <mergeCell ref="L29:M29"/>
    <mergeCell ref="L58:M58"/>
    <mergeCell ref="B40:H40"/>
    <mergeCell ref="B41:D41"/>
    <mergeCell ref="B42:H42"/>
    <mergeCell ref="I42:J42"/>
    <mergeCell ref="L42:M42"/>
    <mergeCell ref="B43:M43"/>
    <mergeCell ref="B47:I47"/>
    <mergeCell ref="L47:M47"/>
    <mergeCell ref="B53:I53"/>
    <mergeCell ref="L53:M53"/>
    <mergeCell ref="B54:M54"/>
    <mergeCell ref="C29:I29"/>
    <mergeCell ref="L59:M59"/>
    <mergeCell ref="L84:M84"/>
    <mergeCell ref="L85:M85"/>
    <mergeCell ref="B86:M86"/>
    <mergeCell ref="B88:M88"/>
    <mergeCell ref="B76:M76"/>
    <mergeCell ref="B78:M78"/>
    <mergeCell ref="B82:H82"/>
    <mergeCell ref="L82:M82"/>
    <mergeCell ref="B83:H83"/>
    <mergeCell ref="L83:M83"/>
    <mergeCell ref="L60:M60"/>
    <mergeCell ref="L64:M64"/>
    <mergeCell ref="B65:M65"/>
    <mergeCell ref="B69:H69"/>
    <mergeCell ref="L69:M69"/>
    <mergeCell ref="J118:N119"/>
    <mergeCell ref="L61:M61"/>
    <mergeCell ref="L62:M62"/>
    <mergeCell ref="L63:M63"/>
    <mergeCell ref="B75:H75"/>
    <mergeCell ref="L75:M75"/>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69633"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69633" r:id="rId4"/>
      </mc:Fallback>
    </mc:AlternateContent>
  </oleObjects>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54">
    <tabColor rgb="FFFFFFCC"/>
  </sheetPr>
  <dimension ref="A1:O119"/>
  <sheetViews>
    <sheetView zoomScale="78" zoomScaleNormal="78" workbookViewId="0"/>
  </sheetViews>
  <sheetFormatPr baseColWidth="10" defaultRowHeight="15"/>
  <cols>
    <col min="1" max="1" width="8.85546875"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1526</v>
      </c>
      <c r="C31" s="87" t="s">
        <v>2126</v>
      </c>
      <c r="D31" s="88"/>
      <c r="E31" s="88"/>
      <c r="F31" s="88"/>
      <c r="G31" s="88"/>
      <c r="H31" s="88"/>
      <c r="I31" s="88"/>
      <c r="J31" s="89"/>
      <c r="K31" s="320"/>
      <c r="L31" s="318" t="s">
        <v>233</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283"/>
      <c r="N36" s="284"/>
    </row>
    <row r="37" spans="1:14">
      <c r="A37" s="119"/>
      <c r="B37" s="831"/>
      <c r="C37" s="832"/>
      <c r="D37" s="832"/>
      <c r="E37" s="832"/>
      <c r="F37" s="832"/>
      <c r="G37" s="832"/>
      <c r="H37" s="833"/>
      <c r="I37" s="279"/>
      <c r="J37" s="280"/>
      <c r="K37" s="281"/>
      <c r="L37" s="282"/>
      <c r="M37" s="283"/>
      <c r="N37" s="284"/>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289"/>
      <c r="N41" s="356"/>
    </row>
    <row r="42" spans="1:14" ht="15.75" thickBot="1">
      <c r="B42" s="831" t="s">
        <v>1036</v>
      </c>
      <c r="C42" s="832"/>
      <c r="D42" s="832"/>
      <c r="E42" s="832"/>
      <c r="F42" s="832"/>
      <c r="G42" s="832"/>
      <c r="H42" s="833"/>
      <c r="I42" s="840"/>
      <c r="J42" s="841"/>
      <c r="K42" s="47"/>
      <c r="L42" s="842">
        <v>0.01</v>
      </c>
      <c r="M42" s="843"/>
      <c r="N42" s="111">
        <f>N76*L42</f>
        <v>1.8197019333333333</v>
      </c>
    </row>
    <row r="43" spans="1:14" ht="15.75" thickBot="1">
      <c r="B43" s="818" t="s">
        <v>1037</v>
      </c>
      <c r="C43" s="819"/>
      <c r="D43" s="819"/>
      <c r="E43" s="819"/>
      <c r="F43" s="819"/>
      <c r="G43" s="819"/>
      <c r="H43" s="819"/>
      <c r="I43" s="819"/>
      <c r="J43" s="819"/>
      <c r="K43" s="819"/>
      <c r="L43" s="819"/>
      <c r="M43" s="820"/>
      <c r="N43" s="406">
        <f>SUM(N36:N42)</f>
        <v>1.8197019333333333</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479</v>
      </c>
      <c r="B48" s="49" t="str">
        <f>VLOOKUP(A48,MATERIALES!A4:D373,3,FALSE)</f>
        <v>Geomalla Tipo Asphalt</v>
      </c>
      <c r="C48" s="293"/>
      <c r="D48" s="293"/>
      <c r="E48" s="293"/>
      <c r="F48" s="293"/>
      <c r="G48" s="293"/>
      <c r="H48" s="293"/>
      <c r="I48" s="280"/>
      <c r="J48" s="236" t="str">
        <f>VLOOKUP(A48,MATERIALES!A4:D373,2,FALSE)</f>
        <v>m2</v>
      </c>
      <c r="K48" s="294">
        <v>1.2</v>
      </c>
      <c r="L48" s="279"/>
      <c r="M48" s="295">
        <f>VLOOKUP(A48,MATERIALES!A4:D395,4,FALSE)</f>
        <v>9046.9168225774738</v>
      </c>
      <c r="N48" s="284">
        <f>K48*M48</f>
        <v>10856.300187092967</v>
      </c>
    </row>
    <row r="49" spans="1:14">
      <c r="B49" s="49"/>
      <c r="C49" s="293"/>
      <c r="D49" s="293"/>
      <c r="E49" s="293"/>
      <c r="F49" s="293"/>
      <c r="G49" s="293"/>
      <c r="H49" s="293"/>
      <c r="I49" s="280"/>
      <c r="J49" s="236"/>
      <c r="K49" s="294"/>
      <c r="L49" s="279"/>
      <c r="M49" s="295"/>
      <c r="N49" s="284"/>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10856.300187092967</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B59" s="52"/>
      <c r="C59" s="53"/>
      <c r="D59" s="53"/>
      <c r="E59" s="53"/>
      <c r="F59" s="53"/>
      <c r="G59" s="53"/>
      <c r="H59" s="300"/>
      <c r="I59" s="291"/>
      <c r="J59" s="291"/>
      <c r="K59" s="291"/>
      <c r="L59" s="822"/>
      <c r="M59" s="823"/>
      <c r="N59" s="303"/>
    </row>
    <row r="60" spans="1:14" ht="24.75" customHeight="1">
      <c r="B60" s="52"/>
      <c r="C60" s="329"/>
      <c r="D60" s="329"/>
      <c r="E60" s="329"/>
      <c r="F60" s="329"/>
      <c r="G60" s="329"/>
      <c r="H60" s="323"/>
      <c r="I60" s="411"/>
      <c r="J60" s="298"/>
      <c r="K60" s="291"/>
      <c r="L60" s="822"/>
      <c r="M60" s="823"/>
      <c r="N60" s="299"/>
    </row>
    <row r="61" spans="1:14">
      <c r="B61" s="52"/>
      <c r="C61" s="53"/>
      <c r="D61" s="53"/>
      <c r="E61" s="53"/>
      <c r="F61" s="53"/>
      <c r="G61" s="329"/>
      <c r="H61" s="323"/>
      <c r="I61" s="411"/>
      <c r="J61" s="298"/>
      <c r="K61" s="291"/>
      <c r="L61" s="822"/>
      <c r="M61" s="823"/>
      <c r="N61" s="303"/>
    </row>
    <row r="62" spans="1:14">
      <c r="B62" s="52"/>
      <c r="C62" s="53"/>
      <c r="D62" s="53"/>
      <c r="E62" s="53"/>
      <c r="F62" s="53"/>
      <c r="G62" s="53"/>
      <c r="H62" s="300"/>
      <c r="I62" s="291"/>
      <c r="J62" s="291"/>
      <c r="K62" s="291"/>
      <c r="L62" s="822"/>
      <c r="M62" s="823"/>
      <c r="N62" s="303"/>
    </row>
    <row r="63" spans="1:14">
      <c r="B63" s="52"/>
      <c r="C63" s="53"/>
      <c r="D63" s="53"/>
      <c r="E63" s="53"/>
      <c r="F63" s="53"/>
      <c r="G63" s="53"/>
      <c r="H63" s="300"/>
      <c r="I63" s="291"/>
      <c r="J63" s="291"/>
      <c r="K63" s="291"/>
      <c r="L63" s="822"/>
      <c r="M63" s="823"/>
      <c r="N63" s="303"/>
    </row>
    <row r="64" spans="1:14" ht="15.75" thickBot="1">
      <c r="B64" s="477"/>
      <c r="C64" s="460"/>
      <c r="D64" s="460"/>
      <c r="E64" s="460"/>
      <c r="F64" s="460"/>
      <c r="G64" s="460"/>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7</v>
      </c>
      <c r="B70" s="55" t="str">
        <f>VLOOKUP(A70,'MANO DE OBRA'!A8:D68,3,FALSE)</f>
        <v>Obrero (2)</v>
      </c>
      <c r="C70" s="53"/>
      <c r="D70" s="53"/>
      <c r="E70" s="53"/>
      <c r="F70" s="53"/>
      <c r="G70" s="53"/>
      <c r="H70" s="53"/>
      <c r="I70" s="304">
        <f>K70/J70*100</f>
        <v>49181.133333333331</v>
      </c>
      <c r="J70" s="305">
        <v>185</v>
      </c>
      <c r="K70" s="306">
        <f>VLOOKUP(A70,'MANO DE OBRA'!A8:D99,4,FALSE)</f>
        <v>90985.096666666665</v>
      </c>
      <c r="L70" s="56"/>
      <c r="M70" s="307">
        <v>1000</v>
      </c>
      <c r="N70" s="407">
        <f>K70/M70</f>
        <v>90.985096666666664</v>
      </c>
      <c r="O70" s="112"/>
    </row>
    <row r="71" spans="1:15">
      <c r="A71" t="s">
        <v>30</v>
      </c>
      <c r="B71" s="55" t="str">
        <f>VLOOKUP(A71,'MANO DE OBRA'!A8:D69,3,FALSE)</f>
        <v>Oficial</v>
      </c>
      <c r="C71" s="53"/>
      <c r="D71" s="53"/>
      <c r="E71" s="53"/>
      <c r="F71" s="53"/>
      <c r="G71" s="53"/>
      <c r="H71" s="53"/>
      <c r="I71" s="304">
        <f>K71/J71*100</f>
        <v>49181.133333333331</v>
      </c>
      <c r="J71" s="305">
        <v>185</v>
      </c>
      <c r="K71" s="306">
        <f>VLOOKUP(A71,'MANO DE OBRA'!A8:D100,4,FALSE)</f>
        <v>90985.096666666665</v>
      </c>
      <c r="L71" s="56"/>
      <c r="M71" s="311">
        <v>1000</v>
      </c>
      <c r="N71" s="407">
        <f>K71/M71</f>
        <v>90.985096666666664</v>
      </c>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18" t="s">
        <v>1037</v>
      </c>
      <c r="C76" s="819"/>
      <c r="D76" s="819"/>
      <c r="E76" s="819"/>
      <c r="F76" s="819"/>
      <c r="G76" s="819"/>
      <c r="H76" s="819"/>
      <c r="I76" s="825"/>
      <c r="J76" s="825"/>
      <c r="K76" s="825"/>
      <c r="L76" s="825"/>
      <c r="M76" s="826"/>
      <c r="N76" s="313">
        <f>SUM(N70:N75)</f>
        <v>181.97019333333333</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11040.090082359633</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2208.0180164719268</v>
      </c>
      <c r="M83" s="853"/>
      <c r="N83" s="57"/>
    </row>
    <row r="84" spans="1:14">
      <c r="B84" s="95" t="s">
        <v>1057</v>
      </c>
      <c r="C84" s="96"/>
      <c r="D84" s="96"/>
      <c r="E84" s="96"/>
      <c r="F84" s="96"/>
      <c r="G84" s="96"/>
      <c r="H84" s="96"/>
      <c r="I84" s="93"/>
      <c r="J84" s="94"/>
      <c r="K84" s="316">
        <v>0.05</v>
      </c>
      <c r="L84" s="852">
        <f>N78*K84</f>
        <v>552.0045041179817</v>
      </c>
      <c r="M84" s="853"/>
      <c r="N84" s="57"/>
    </row>
    <row r="85" spans="1:14" ht="15.75" thickBot="1">
      <c r="B85" s="97" t="s">
        <v>1058</v>
      </c>
      <c r="C85" s="98"/>
      <c r="D85" s="98"/>
      <c r="E85" s="98"/>
      <c r="F85" s="98"/>
      <c r="G85" s="98"/>
      <c r="H85" s="98"/>
      <c r="I85" s="99"/>
      <c r="J85" s="100"/>
      <c r="K85" s="317">
        <v>0.05</v>
      </c>
      <c r="L85" s="854">
        <f>N78*K85</f>
        <v>552.0045041179817</v>
      </c>
      <c r="M85" s="855"/>
      <c r="N85" s="57"/>
    </row>
    <row r="86" spans="1:14" ht="15.75" thickBot="1">
      <c r="B86" s="818" t="s">
        <v>1037</v>
      </c>
      <c r="C86" s="819"/>
      <c r="D86" s="819"/>
      <c r="E86" s="819"/>
      <c r="F86" s="819"/>
      <c r="G86" s="819"/>
      <c r="H86" s="819"/>
      <c r="I86" s="819"/>
      <c r="J86" s="819"/>
      <c r="K86" s="819"/>
      <c r="L86" s="819"/>
      <c r="M86" s="820"/>
      <c r="N86" s="58">
        <f>L83+L84+L85</f>
        <v>3312.0270247078906</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14352.117107067523</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70">
    <mergeCell ref="D11:E11"/>
    <mergeCell ref="C5:J5"/>
    <mergeCell ref="B1:B6"/>
    <mergeCell ref="K5:K6"/>
    <mergeCell ref="L5:L6"/>
    <mergeCell ref="L1:N2"/>
    <mergeCell ref="C2:J2"/>
    <mergeCell ref="C3:J3"/>
    <mergeCell ref="K3:K4"/>
    <mergeCell ref="L3:N4"/>
    <mergeCell ref="C4:J4"/>
    <mergeCell ref="C1:J1"/>
    <mergeCell ref="K1:K2"/>
    <mergeCell ref="M5:M6"/>
    <mergeCell ref="N5:N6"/>
    <mergeCell ref="C6:J6"/>
    <mergeCell ref="B10:E10"/>
    <mergeCell ref="I10:J10"/>
    <mergeCell ref="L39:M39"/>
    <mergeCell ref="L12:N12"/>
    <mergeCell ref="C30:I30"/>
    <mergeCell ref="L30:M30"/>
    <mergeCell ref="B35:H35"/>
    <mergeCell ref="I35:J35"/>
    <mergeCell ref="L35:M35"/>
    <mergeCell ref="B36:H36"/>
    <mergeCell ref="B37:H37"/>
    <mergeCell ref="B38:H38"/>
    <mergeCell ref="B39:H39"/>
    <mergeCell ref="I39:J39"/>
    <mergeCell ref="F25:H25"/>
    <mergeCell ref="B27:N27"/>
    <mergeCell ref="L29:M29"/>
    <mergeCell ref="L58:M58"/>
    <mergeCell ref="B40:H40"/>
    <mergeCell ref="B41:D41"/>
    <mergeCell ref="B42:H42"/>
    <mergeCell ref="I42:J42"/>
    <mergeCell ref="L42:M42"/>
    <mergeCell ref="B43:M43"/>
    <mergeCell ref="B47:I47"/>
    <mergeCell ref="L47:M47"/>
    <mergeCell ref="B53:I53"/>
    <mergeCell ref="L53:M53"/>
    <mergeCell ref="B54:M54"/>
    <mergeCell ref="C29:I29"/>
    <mergeCell ref="B76:M76"/>
    <mergeCell ref="L59:M59"/>
    <mergeCell ref="L60:M60"/>
    <mergeCell ref="L61:M61"/>
    <mergeCell ref="L62:M62"/>
    <mergeCell ref="L63:M63"/>
    <mergeCell ref="L64:M64"/>
    <mergeCell ref="B65:M65"/>
    <mergeCell ref="B69:H69"/>
    <mergeCell ref="L69:M69"/>
    <mergeCell ref="B75:H75"/>
    <mergeCell ref="L75:M75"/>
    <mergeCell ref="J118:N119"/>
    <mergeCell ref="B78:M78"/>
    <mergeCell ref="B82:H82"/>
    <mergeCell ref="L82:M82"/>
    <mergeCell ref="B83:H83"/>
    <mergeCell ref="L83:M83"/>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71681"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71681" r:id="rId4"/>
      </mc:Fallback>
    </mc:AlternateContent>
  </oleObjects>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55">
    <tabColor rgb="FFFFFFCC"/>
  </sheetPr>
  <dimension ref="A1:O119"/>
  <sheetViews>
    <sheetView zoomScale="78" zoomScaleNormal="78" workbookViewId="0"/>
  </sheetViews>
  <sheetFormatPr baseColWidth="10" defaultRowHeight="15"/>
  <cols>
    <col min="1" max="1" width="10" customWidth="1"/>
    <col min="2" max="2" width="17" customWidth="1"/>
    <col min="6" max="6" width="14.42578125" customWidth="1"/>
    <col min="9" max="9" width="12.5703125" bestFit="1" customWidth="1"/>
    <col min="10" max="10" width="15.5703125" customWidth="1"/>
    <col min="11" max="11" width="17.5703125" bestFit="1" customWidth="1"/>
    <col min="13" max="13" width="12.285156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1527</v>
      </c>
      <c r="C31" s="87" t="s">
        <v>1524</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217" t="s">
        <v>129</v>
      </c>
      <c r="B36" s="831" t="str">
        <f>VLOOKUP(A36,EQUIPOS!A6:D186,3,FALSE)</f>
        <v xml:space="preserve">Buldozer, Potencia al volante de 140 HP, motor de 2200 RPM, longitud de hoja 4,80m. </v>
      </c>
      <c r="C36" s="832"/>
      <c r="D36" s="832"/>
      <c r="E36" s="832"/>
      <c r="F36" s="832"/>
      <c r="G36" s="832"/>
      <c r="H36" s="833"/>
      <c r="I36" s="279"/>
      <c r="J36" s="280"/>
      <c r="K36" s="281">
        <f>VLOOKUP(A36,EQUIPOS!A6:D186,4,FALSE)</f>
        <v>196350</v>
      </c>
      <c r="L36" s="282"/>
      <c r="M36" s="283">
        <v>45</v>
      </c>
      <c r="N36" s="284">
        <f>K36/M36</f>
        <v>4363.333333333333</v>
      </c>
    </row>
    <row r="37" spans="1:14">
      <c r="A37" s="119" t="s">
        <v>152</v>
      </c>
      <c r="B37" s="831" t="str">
        <f>VLOOKUP(A37,EQUIPOS!A7:D187,3,FALSE)</f>
        <v xml:space="preserve">Carrotanque de agua(1000 Galones) </v>
      </c>
      <c r="C37" s="832"/>
      <c r="D37" s="832"/>
      <c r="E37" s="832"/>
      <c r="F37" s="832"/>
      <c r="G37" s="832"/>
      <c r="H37" s="833"/>
      <c r="I37" s="279"/>
      <c r="J37" s="280"/>
      <c r="K37" s="281">
        <f>VLOOKUP(A37,EQUIPOS!A7:D187,4,FALSE)</f>
        <v>67000</v>
      </c>
      <c r="L37" s="282"/>
      <c r="M37" s="283">
        <v>45</v>
      </c>
      <c r="N37" s="284">
        <f>K37/M37</f>
        <v>1488.8888888888889</v>
      </c>
    </row>
    <row r="38" spans="1:14">
      <c r="A38" t="s">
        <v>269</v>
      </c>
      <c r="B38" s="831" t="str">
        <f>VLOOKUP(A38,EQUIPOS!A8:D188,3,FALSE)</f>
        <v>Motoniveladora  potencia 215 HP, ancho de cuchilla 4,27 m, peso 18 ton.</v>
      </c>
      <c r="C38" s="832"/>
      <c r="D38" s="832"/>
      <c r="E38" s="832"/>
      <c r="F38" s="832"/>
      <c r="G38" s="832"/>
      <c r="H38" s="833"/>
      <c r="I38" s="279"/>
      <c r="J38" s="280"/>
      <c r="K38" s="281">
        <f>VLOOKUP(A38,EQUIPOS!A8:D188,4,FALSE)</f>
        <v>154700</v>
      </c>
      <c r="L38" s="282"/>
      <c r="M38" s="283">
        <v>45</v>
      </c>
      <c r="N38" s="284">
        <f>K38/M38</f>
        <v>3437.7777777777778</v>
      </c>
    </row>
    <row r="39" spans="1:14">
      <c r="A39" t="s">
        <v>365</v>
      </c>
      <c r="B39" s="831" t="str">
        <f>VLOOKUP(A39,EQUIPOS!A9:D189,3,FALSE)</f>
        <v xml:space="preserve">Vibrocompatador, potencia 153 HP, peso 10 Ton. </v>
      </c>
      <c r="C39" s="832"/>
      <c r="D39" s="832"/>
      <c r="E39" s="832"/>
      <c r="F39" s="832"/>
      <c r="G39" s="832"/>
      <c r="H39" s="833"/>
      <c r="I39" s="834"/>
      <c r="J39" s="815"/>
      <c r="K39" s="281">
        <f>VLOOKUP(A39,EQUIPOS!A9:D189,4,FALSE)</f>
        <v>83219.519448030405</v>
      </c>
      <c r="L39" s="835">
        <v>45</v>
      </c>
      <c r="M39" s="836"/>
      <c r="N39" s="284">
        <f>K39/L39</f>
        <v>1849.3226544006757</v>
      </c>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289"/>
      <c r="N41" s="356"/>
    </row>
    <row r="42" spans="1:14" ht="15.75" thickBot="1">
      <c r="B42" s="831" t="s">
        <v>1036</v>
      </c>
      <c r="C42" s="832"/>
      <c r="D42" s="832"/>
      <c r="E42" s="832"/>
      <c r="F42" s="832"/>
      <c r="G42" s="832"/>
      <c r="H42" s="833"/>
      <c r="I42" s="840"/>
      <c r="J42" s="841"/>
      <c r="K42" s="47"/>
      <c r="L42" s="842">
        <v>0.02</v>
      </c>
      <c r="M42" s="843"/>
      <c r="N42" s="111">
        <f>N76*L42</f>
        <v>10.109455185185185</v>
      </c>
    </row>
    <row r="43" spans="1:14" ht="15.75" thickBot="1">
      <c r="B43" s="818" t="s">
        <v>1037</v>
      </c>
      <c r="C43" s="819"/>
      <c r="D43" s="819"/>
      <c r="E43" s="819"/>
      <c r="F43" s="819"/>
      <c r="G43" s="819"/>
      <c r="H43" s="819"/>
      <c r="I43" s="819"/>
      <c r="J43" s="819"/>
      <c r="K43" s="819"/>
      <c r="L43" s="819"/>
      <c r="M43" s="820"/>
      <c r="N43" s="406">
        <f>SUM(N36:N42)</f>
        <v>11149.432109585861</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564</v>
      </c>
      <c r="B48" s="49" t="str">
        <f>VLOOKUP(A48,MATERIALES!A4:D373,3,FALSE)</f>
        <v xml:space="preserve">Material seleccionado para Relleno
</v>
      </c>
      <c r="C48" s="293"/>
      <c r="D48" s="293"/>
      <c r="E48" s="293"/>
      <c r="F48" s="293"/>
      <c r="G48" s="293"/>
      <c r="H48" s="293"/>
      <c r="I48" s="280"/>
      <c r="J48" s="236" t="str">
        <f>VLOOKUP(A48,MATERIALES!A4:D373,2,FALSE)</f>
        <v>m3</v>
      </c>
      <c r="K48" s="294">
        <v>1.25</v>
      </c>
      <c r="L48" s="279"/>
      <c r="M48" s="412">
        <f>VLOOKUP(A48,MATERIALES!A4:D395,4,FALSE)</f>
        <v>13811.391991287659</v>
      </c>
      <c r="N48" s="284">
        <f>K48*M48</f>
        <v>17264.239989109574</v>
      </c>
    </row>
    <row r="49" spans="1:14">
      <c r="B49" s="49"/>
      <c r="C49" s="293"/>
      <c r="D49" s="293"/>
      <c r="E49" s="293"/>
      <c r="F49" s="293"/>
      <c r="G49" s="293"/>
      <c r="H49" s="293"/>
      <c r="I49" s="280"/>
      <c r="J49" s="236"/>
      <c r="K49" s="294" t="s">
        <v>1064</v>
      </c>
      <c r="L49" s="279"/>
      <c r="M49" s="295"/>
      <c r="N49" s="284"/>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17264.239989109574</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A59" t="s">
        <v>1375</v>
      </c>
      <c r="B59" s="52" t="str">
        <f>VLOOKUP(A59,TRANSPORTE!A5:D104,3,FALSE)</f>
        <v>Transporte de material seleccionado para relleno</v>
      </c>
      <c r="C59" s="53"/>
      <c r="D59" s="53"/>
      <c r="E59" s="53"/>
      <c r="F59" s="53"/>
      <c r="G59" s="53"/>
      <c r="H59" s="300" t="s">
        <v>2105</v>
      </c>
      <c r="I59" s="291">
        <v>1.25</v>
      </c>
      <c r="J59" s="291">
        <v>1</v>
      </c>
      <c r="K59" s="291">
        <f>I59*J59</f>
        <v>1.25</v>
      </c>
      <c r="L59" s="822">
        <f>VLOOKUP(A59,TRANSPORTE!A5:D123,4,FALSE)</f>
        <v>946.969696969697</v>
      </c>
      <c r="M59" s="823"/>
      <c r="N59" s="303">
        <f>K59*L59</f>
        <v>1183.7121212121212</v>
      </c>
    </row>
    <row r="60" spans="1:14" ht="24.75" customHeight="1">
      <c r="B60" s="52"/>
      <c r="C60" s="329"/>
      <c r="D60" s="329"/>
      <c r="E60" s="329"/>
      <c r="F60" s="329"/>
      <c r="G60" s="329"/>
      <c r="H60" s="323"/>
      <c r="I60" s="411"/>
      <c r="J60" s="298"/>
      <c r="K60" s="291"/>
      <c r="L60" s="822"/>
      <c r="M60" s="823"/>
      <c r="N60" s="299"/>
    </row>
    <row r="61" spans="1:14">
      <c r="B61" s="52"/>
      <c r="C61" s="53"/>
      <c r="D61" s="53"/>
      <c r="E61" s="53"/>
      <c r="F61" s="53"/>
      <c r="G61" s="329"/>
      <c r="H61" s="323"/>
      <c r="I61" s="411"/>
      <c r="J61" s="298"/>
      <c r="K61" s="291"/>
      <c r="L61" s="822"/>
      <c r="M61" s="823"/>
      <c r="N61" s="303"/>
    </row>
    <row r="62" spans="1:14">
      <c r="B62" s="52"/>
      <c r="C62" s="53"/>
      <c r="D62" s="53"/>
      <c r="E62" s="53"/>
      <c r="F62" s="53"/>
      <c r="G62" s="53"/>
      <c r="H62" s="300"/>
      <c r="I62" s="291"/>
      <c r="J62" s="291"/>
      <c r="K62" s="291"/>
      <c r="L62" s="822"/>
      <c r="M62" s="823"/>
      <c r="N62" s="303"/>
    </row>
    <row r="63" spans="1:14">
      <c r="B63" s="52"/>
      <c r="C63" s="53"/>
      <c r="D63" s="53"/>
      <c r="E63" s="53"/>
      <c r="F63" s="53"/>
      <c r="G63" s="53"/>
      <c r="H63" s="300"/>
      <c r="I63" s="291"/>
      <c r="J63" s="291"/>
      <c r="K63" s="291"/>
      <c r="L63" s="822"/>
      <c r="M63" s="823"/>
      <c r="N63" s="303"/>
    </row>
    <row r="64" spans="1:14" ht="15.75" thickBot="1">
      <c r="B64" s="477"/>
      <c r="C64" s="460"/>
      <c r="D64" s="460"/>
      <c r="E64" s="460"/>
      <c r="F64" s="460"/>
      <c r="G64" s="460"/>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f>SUM(N59:N64)</f>
        <v>1183.7121212121212</v>
      </c>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7</v>
      </c>
      <c r="B70" s="55" t="str">
        <f>VLOOKUP(A70,'MANO DE OBRA'!A8:D68,3,FALSE)</f>
        <v>Obrero (2)</v>
      </c>
      <c r="C70" s="53"/>
      <c r="D70" s="53"/>
      <c r="E70" s="53"/>
      <c r="F70" s="53"/>
      <c r="G70" s="53"/>
      <c r="H70" s="53"/>
      <c r="I70" s="304">
        <f>K70/J70*100</f>
        <v>49181.133333333331</v>
      </c>
      <c r="J70" s="305">
        <v>185</v>
      </c>
      <c r="K70" s="306">
        <f>VLOOKUP(A70,'MANO DE OBRA'!A8:D99,4,FALSE)</f>
        <v>90985.096666666665</v>
      </c>
      <c r="L70" s="56"/>
      <c r="M70" s="307">
        <v>360</v>
      </c>
      <c r="N70" s="407">
        <f>K70/M70</f>
        <v>252.73637962962962</v>
      </c>
      <c r="O70" s="112"/>
    </row>
    <row r="71" spans="1:15">
      <c r="A71" t="s">
        <v>30</v>
      </c>
      <c r="B71" s="55" t="str">
        <f>VLOOKUP(A71,'MANO DE OBRA'!A8:D69,3,FALSE)</f>
        <v>Oficial</v>
      </c>
      <c r="C71" s="53"/>
      <c r="D71" s="53"/>
      <c r="E71" s="53"/>
      <c r="F71" s="53"/>
      <c r="G71" s="53"/>
      <c r="H71" s="53"/>
      <c r="I71" s="304">
        <f>K71/J71*100</f>
        <v>49181.133333333331</v>
      </c>
      <c r="J71" s="305">
        <v>185</v>
      </c>
      <c r="K71" s="306">
        <f>VLOOKUP(A71,'MANO DE OBRA'!A8:D100,4,FALSE)</f>
        <v>90985.096666666665</v>
      </c>
      <c r="L71" s="56"/>
      <c r="M71" s="311">
        <v>360</v>
      </c>
      <c r="N71" s="407">
        <f>K71/M71</f>
        <v>252.73637962962962</v>
      </c>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18" t="s">
        <v>1037</v>
      </c>
      <c r="C76" s="819"/>
      <c r="D76" s="819"/>
      <c r="E76" s="819"/>
      <c r="F76" s="819"/>
      <c r="G76" s="819"/>
      <c r="H76" s="819"/>
      <c r="I76" s="825"/>
      <c r="J76" s="825"/>
      <c r="K76" s="825"/>
      <c r="L76" s="825"/>
      <c r="M76" s="826"/>
      <c r="N76" s="313">
        <f>SUM(N70:N75)</f>
        <v>505.47275925925925</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30102.856979166816</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6020.5713958333636</v>
      </c>
      <c r="M83" s="853"/>
      <c r="N83" s="57"/>
    </row>
    <row r="84" spans="1:14">
      <c r="B84" s="95" t="s">
        <v>1057</v>
      </c>
      <c r="C84" s="96"/>
      <c r="D84" s="96"/>
      <c r="E84" s="96"/>
      <c r="F84" s="96"/>
      <c r="G84" s="96"/>
      <c r="H84" s="96"/>
      <c r="I84" s="93"/>
      <c r="J84" s="94"/>
      <c r="K84" s="316">
        <v>0.05</v>
      </c>
      <c r="L84" s="852">
        <f>N78*K84</f>
        <v>1505.1428489583409</v>
      </c>
      <c r="M84" s="853"/>
      <c r="N84" s="57"/>
    </row>
    <row r="85" spans="1:14" ht="15.75" thickBot="1">
      <c r="B85" s="97" t="s">
        <v>1058</v>
      </c>
      <c r="C85" s="98"/>
      <c r="D85" s="98"/>
      <c r="E85" s="98"/>
      <c r="F85" s="98"/>
      <c r="G85" s="98"/>
      <c r="H85" s="98"/>
      <c r="I85" s="99"/>
      <c r="J85" s="100"/>
      <c r="K85" s="317">
        <v>0.05</v>
      </c>
      <c r="L85" s="854">
        <f>N78*K85</f>
        <v>1505.1428489583409</v>
      </c>
      <c r="M85" s="855"/>
      <c r="N85" s="57"/>
    </row>
    <row r="86" spans="1:14" ht="15.75" thickBot="1">
      <c r="B86" s="818" t="s">
        <v>1037</v>
      </c>
      <c r="C86" s="819"/>
      <c r="D86" s="819"/>
      <c r="E86" s="819"/>
      <c r="F86" s="819"/>
      <c r="G86" s="819"/>
      <c r="H86" s="819"/>
      <c r="I86" s="819"/>
      <c r="J86" s="819"/>
      <c r="K86" s="819"/>
      <c r="L86" s="819"/>
      <c r="M86" s="820"/>
      <c r="N86" s="58">
        <f>L83+L84+L85</f>
        <v>9030.8570937500463</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ROUND((N78+N86),0)</f>
        <v>39134</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70">
    <mergeCell ref="D11:E11"/>
    <mergeCell ref="C5:J5"/>
    <mergeCell ref="B1:B6"/>
    <mergeCell ref="K5:K6"/>
    <mergeCell ref="L5:L6"/>
    <mergeCell ref="L1:N2"/>
    <mergeCell ref="C2:J2"/>
    <mergeCell ref="C3:J3"/>
    <mergeCell ref="K3:K4"/>
    <mergeCell ref="L3:N4"/>
    <mergeCell ref="C4:J4"/>
    <mergeCell ref="C1:J1"/>
    <mergeCell ref="K1:K2"/>
    <mergeCell ref="M5:M6"/>
    <mergeCell ref="N5:N6"/>
    <mergeCell ref="C6:J6"/>
    <mergeCell ref="B10:E10"/>
    <mergeCell ref="I10:J10"/>
    <mergeCell ref="L39:M39"/>
    <mergeCell ref="L12:N12"/>
    <mergeCell ref="C30:I30"/>
    <mergeCell ref="L30:M30"/>
    <mergeCell ref="B35:H35"/>
    <mergeCell ref="I35:J35"/>
    <mergeCell ref="L35:M35"/>
    <mergeCell ref="B36:H36"/>
    <mergeCell ref="B37:H37"/>
    <mergeCell ref="B38:H38"/>
    <mergeCell ref="B39:H39"/>
    <mergeCell ref="I39:J39"/>
    <mergeCell ref="F25:H25"/>
    <mergeCell ref="B27:N27"/>
    <mergeCell ref="L29:M29"/>
    <mergeCell ref="L58:M58"/>
    <mergeCell ref="B40:H40"/>
    <mergeCell ref="B41:D41"/>
    <mergeCell ref="B42:H42"/>
    <mergeCell ref="I42:J42"/>
    <mergeCell ref="L42:M42"/>
    <mergeCell ref="B43:M43"/>
    <mergeCell ref="B47:I47"/>
    <mergeCell ref="L47:M47"/>
    <mergeCell ref="B53:I53"/>
    <mergeCell ref="L53:M53"/>
    <mergeCell ref="B54:M54"/>
    <mergeCell ref="C29:I29"/>
    <mergeCell ref="B76:M76"/>
    <mergeCell ref="L59:M59"/>
    <mergeCell ref="L60:M60"/>
    <mergeCell ref="L61:M61"/>
    <mergeCell ref="L62:M62"/>
    <mergeCell ref="L63:M63"/>
    <mergeCell ref="L64:M64"/>
    <mergeCell ref="B65:M65"/>
    <mergeCell ref="B69:H69"/>
    <mergeCell ref="L69:M69"/>
    <mergeCell ref="B75:H75"/>
    <mergeCell ref="L75:M75"/>
    <mergeCell ref="J118:N119"/>
    <mergeCell ref="B78:M78"/>
    <mergeCell ref="B82:H82"/>
    <mergeCell ref="L82:M82"/>
    <mergeCell ref="B83:H83"/>
    <mergeCell ref="L83:M83"/>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72705"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72705" r:id="rId4"/>
      </mc:Fallback>
    </mc:AlternateContent>
  </oleObjects>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56">
    <tabColor rgb="FFFFFFCC"/>
  </sheetPr>
  <dimension ref="A1:O119"/>
  <sheetViews>
    <sheetView zoomScale="78" zoomScaleNormal="78" workbookViewId="0"/>
  </sheetViews>
  <sheetFormatPr baseColWidth="10" defaultRowHeight="15"/>
  <cols>
    <col min="1" max="1" width="10" bestFit="1" customWidth="1"/>
    <col min="2" max="2" width="17" customWidth="1"/>
    <col min="6" max="6" width="14.42578125" customWidth="1"/>
    <col min="9" max="9" width="12.5703125" bestFit="1" customWidth="1"/>
    <col min="10" max="10" width="15.5703125" customWidth="1"/>
    <col min="11" max="11" width="17.5703125" bestFit="1" customWidth="1"/>
    <col min="13" max="13" width="12.285156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1528</v>
      </c>
      <c r="C31" s="87" t="s">
        <v>1530</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217" t="s">
        <v>129</v>
      </c>
      <c r="B36" s="831" t="str">
        <f>VLOOKUP(A36,EQUIPOS!A6:D186,3,FALSE)</f>
        <v xml:space="preserve">Buldozer, Potencia al volante de 140 HP, motor de 2200 RPM, longitud de hoja 4,80m. </v>
      </c>
      <c r="C36" s="832"/>
      <c r="D36" s="832"/>
      <c r="E36" s="832"/>
      <c r="F36" s="832"/>
      <c r="G36" s="832"/>
      <c r="H36" s="833"/>
      <c r="I36" s="279"/>
      <c r="J36" s="280"/>
      <c r="K36" s="281">
        <f>VLOOKUP(A36,EQUIPOS!A6:D186,4,FALSE)</f>
        <v>196350</v>
      </c>
      <c r="L36" s="282"/>
      <c r="M36" s="283">
        <v>45</v>
      </c>
      <c r="N36" s="284">
        <f>K36/M36</f>
        <v>4363.333333333333</v>
      </c>
    </row>
    <row r="37" spans="1:14">
      <c r="A37" s="119" t="s">
        <v>152</v>
      </c>
      <c r="B37" s="831" t="str">
        <f>VLOOKUP(A37,EQUIPOS!A7:D187,3,FALSE)</f>
        <v xml:space="preserve">Carrotanque de agua(1000 Galones) </v>
      </c>
      <c r="C37" s="832"/>
      <c r="D37" s="832"/>
      <c r="E37" s="832"/>
      <c r="F37" s="832"/>
      <c r="G37" s="832"/>
      <c r="H37" s="833"/>
      <c r="I37" s="279"/>
      <c r="J37" s="280"/>
      <c r="K37" s="281">
        <f>VLOOKUP(A37,EQUIPOS!A7:D187,4,FALSE)</f>
        <v>67000</v>
      </c>
      <c r="L37" s="282"/>
      <c r="M37" s="283">
        <v>45</v>
      </c>
      <c r="N37" s="284">
        <f>K37/M37</f>
        <v>1488.8888888888889</v>
      </c>
    </row>
    <row r="38" spans="1:14">
      <c r="A38" t="s">
        <v>269</v>
      </c>
      <c r="B38" s="831" t="str">
        <f>VLOOKUP(A38,EQUIPOS!A8:D188,3,FALSE)</f>
        <v>Motoniveladora  potencia 215 HP, ancho de cuchilla 4,27 m, peso 18 ton.</v>
      </c>
      <c r="C38" s="832"/>
      <c r="D38" s="832"/>
      <c r="E38" s="832"/>
      <c r="F38" s="832"/>
      <c r="G38" s="832"/>
      <c r="H38" s="833"/>
      <c r="I38" s="279"/>
      <c r="J38" s="280"/>
      <c r="K38" s="281">
        <f>VLOOKUP(A38,EQUIPOS!A8:D188,4,FALSE)</f>
        <v>154700</v>
      </c>
      <c r="L38" s="282"/>
      <c r="M38" s="283">
        <v>45</v>
      </c>
      <c r="N38" s="284">
        <f>K38/M38</f>
        <v>3437.7777777777778</v>
      </c>
    </row>
    <row r="39" spans="1:14">
      <c r="A39" t="s">
        <v>365</v>
      </c>
      <c r="B39" s="831" t="str">
        <f>VLOOKUP(A39,EQUIPOS!A9:D189,3,FALSE)</f>
        <v xml:space="preserve">Vibrocompatador, potencia 153 HP, peso 10 Ton. </v>
      </c>
      <c r="C39" s="832"/>
      <c r="D39" s="832"/>
      <c r="E39" s="832"/>
      <c r="F39" s="832"/>
      <c r="G39" s="832"/>
      <c r="H39" s="833"/>
      <c r="I39" s="834"/>
      <c r="J39" s="815"/>
      <c r="K39" s="281">
        <f>VLOOKUP(A39,EQUIPOS!A9:D189,4,FALSE)</f>
        <v>83219.519448030405</v>
      </c>
      <c r="L39" s="835">
        <v>45</v>
      </c>
      <c r="M39" s="836"/>
      <c r="N39" s="284">
        <f>K39/L39</f>
        <v>1849.3226544006757</v>
      </c>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289"/>
      <c r="N41" s="356"/>
    </row>
    <row r="42" spans="1:14" ht="15.75" thickBot="1">
      <c r="B42" s="831" t="s">
        <v>1036</v>
      </c>
      <c r="C42" s="832"/>
      <c r="D42" s="832"/>
      <c r="E42" s="832"/>
      <c r="F42" s="832"/>
      <c r="G42" s="832"/>
      <c r="H42" s="833"/>
      <c r="I42" s="840"/>
      <c r="J42" s="841"/>
      <c r="K42" s="47"/>
      <c r="L42" s="842">
        <v>0.02</v>
      </c>
      <c r="M42" s="843"/>
      <c r="N42" s="111">
        <f>N76*L42</f>
        <v>10.109455185185185</v>
      </c>
    </row>
    <row r="43" spans="1:14" ht="15.75" thickBot="1">
      <c r="B43" s="818" t="s">
        <v>1037</v>
      </c>
      <c r="C43" s="819"/>
      <c r="D43" s="819"/>
      <c r="E43" s="819"/>
      <c r="F43" s="819"/>
      <c r="G43" s="819"/>
      <c r="H43" s="819"/>
      <c r="I43" s="819"/>
      <c r="J43" s="819"/>
      <c r="K43" s="819"/>
      <c r="L43" s="819"/>
      <c r="M43" s="820"/>
      <c r="N43" s="406">
        <f>SUM(N36:N42)</f>
        <v>11149.432109585861</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549</v>
      </c>
      <c r="B48" s="49" t="str">
        <f>VLOOKUP(A48,MATERIALES!A4:D373,3,FALSE)</f>
        <v xml:space="preserve">Material de Sub Base CBR=40% </v>
      </c>
      <c r="C48" s="293"/>
      <c r="D48" s="293"/>
      <c r="E48" s="293"/>
      <c r="F48" s="293"/>
      <c r="G48" s="293"/>
      <c r="H48" s="293"/>
      <c r="I48" s="280"/>
      <c r="J48" s="236" t="str">
        <f>VLOOKUP(A48,MATERIALES!A4:D373,2,FALSE)</f>
        <v>m3</v>
      </c>
      <c r="K48" s="294">
        <v>1.25</v>
      </c>
      <c r="L48" s="279"/>
      <c r="M48" s="412">
        <f>VLOOKUP(A48,MATERIALES!A4:D395,4,FALSE)</f>
        <v>40273.171433826115</v>
      </c>
      <c r="N48" s="284">
        <f>K48*M48</f>
        <v>50341.464292282646</v>
      </c>
    </row>
    <row r="49" spans="1:14">
      <c r="B49" s="49"/>
      <c r="C49" s="293"/>
      <c r="D49" s="293"/>
      <c r="E49" s="293"/>
      <c r="F49" s="293"/>
      <c r="G49" s="293"/>
      <c r="H49" s="293"/>
      <c r="I49" s="280"/>
      <c r="J49" s="236"/>
      <c r="K49" s="294" t="s">
        <v>1064</v>
      </c>
      <c r="L49" s="279"/>
      <c r="M49" s="295"/>
      <c r="N49" s="284"/>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50341.464292282646</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A59" t="s">
        <v>1469</v>
      </c>
      <c r="B59" s="52" t="str">
        <f>VLOOKUP(A59,TRANSPORTE!A5:D104,3,FALSE)</f>
        <v xml:space="preserve">Transporte de material de Sub Base CBR=40% </v>
      </c>
      <c r="C59" s="53"/>
      <c r="D59" s="53"/>
      <c r="E59" s="53"/>
      <c r="F59" s="53"/>
      <c r="G59" s="53"/>
      <c r="H59" s="300" t="s">
        <v>2105</v>
      </c>
      <c r="I59" s="291">
        <v>1.25</v>
      </c>
      <c r="J59" s="291">
        <v>1</v>
      </c>
      <c r="K59" s="291">
        <f>I59*J59</f>
        <v>1.25</v>
      </c>
      <c r="L59" s="822">
        <f>VLOOKUP(A59,TRANSPORTE!A5:D123,4,FALSE)</f>
        <v>946.969696969697</v>
      </c>
      <c r="M59" s="823"/>
      <c r="N59" s="303">
        <f>K59*L59</f>
        <v>1183.7121212121212</v>
      </c>
    </row>
    <row r="60" spans="1:14" ht="24.75" customHeight="1">
      <c r="B60" s="52"/>
      <c r="C60" s="329"/>
      <c r="D60" s="329"/>
      <c r="E60" s="329"/>
      <c r="F60" s="329"/>
      <c r="G60" s="329"/>
      <c r="H60" s="323"/>
      <c r="I60" s="411"/>
      <c r="J60" s="298"/>
      <c r="K60" s="291"/>
      <c r="L60" s="822"/>
      <c r="M60" s="823"/>
      <c r="N60" s="299"/>
    </row>
    <row r="61" spans="1:14">
      <c r="B61" s="52"/>
      <c r="C61" s="53"/>
      <c r="D61" s="53"/>
      <c r="E61" s="53"/>
      <c r="F61" s="53"/>
      <c r="G61" s="329"/>
      <c r="H61" s="323"/>
      <c r="I61" s="411"/>
      <c r="J61" s="298"/>
      <c r="K61" s="291"/>
      <c r="L61" s="822"/>
      <c r="M61" s="823"/>
      <c r="N61" s="303"/>
    </row>
    <row r="62" spans="1:14">
      <c r="B62" s="52"/>
      <c r="C62" s="53"/>
      <c r="D62" s="53"/>
      <c r="E62" s="53"/>
      <c r="F62" s="53"/>
      <c r="G62" s="53"/>
      <c r="H62" s="300"/>
      <c r="I62" s="291"/>
      <c r="J62" s="291"/>
      <c r="K62" s="291"/>
      <c r="L62" s="822"/>
      <c r="M62" s="823"/>
      <c r="N62" s="303"/>
    </row>
    <row r="63" spans="1:14">
      <c r="B63" s="52"/>
      <c r="C63" s="53"/>
      <c r="D63" s="53"/>
      <c r="E63" s="53"/>
      <c r="F63" s="53"/>
      <c r="G63" s="53"/>
      <c r="H63" s="300"/>
      <c r="I63" s="291"/>
      <c r="J63" s="291"/>
      <c r="K63" s="291"/>
      <c r="L63" s="822"/>
      <c r="M63" s="823"/>
      <c r="N63" s="303"/>
    </row>
    <row r="64" spans="1:14" ht="15.75" thickBot="1">
      <c r="B64" s="477"/>
      <c r="C64" s="460"/>
      <c r="D64" s="460"/>
      <c r="E64" s="460"/>
      <c r="F64" s="460"/>
      <c r="G64" s="460"/>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f>SUM(N59:N64)</f>
        <v>1183.7121212121212</v>
      </c>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7</v>
      </c>
      <c r="B70" s="55" t="str">
        <f>VLOOKUP(A70,'MANO DE OBRA'!A8:D68,3,FALSE)</f>
        <v>Obrero (2)</v>
      </c>
      <c r="C70" s="53"/>
      <c r="D70" s="53"/>
      <c r="E70" s="53"/>
      <c r="F70" s="53"/>
      <c r="G70" s="53"/>
      <c r="H70" s="53"/>
      <c r="I70" s="304">
        <f>K70/J70*100</f>
        <v>49181.133333333331</v>
      </c>
      <c r="J70" s="305">
        <v>185</v>
      </c>
      <c r="K70" s="306">
        <f>VLOOKUP(A70,'MANO DE OBRA'!A8:D99,4,FALSE)</f>
        <v>90985.096666666665</v>
      </c>
      <c r="L70" s="56"/>
      <c r="M70" s="307">
        <v>360</v>
      </c>
      <c r="N70" s="407">
        <f>K70/M70</f>
        <v>252.73637962962962</v>
      </c>
      <c r="O70" s="112"/>
    </row>
    <row r="71" spans="1:15">
      <c r="A71" t="s">
        <v>30</v>
      </c>
      <c r="B71" s="55" t="str">
        <f>VLOOKUP(A71,'MANO DE OBRA'!A8:D69,3,FALSE)</f>
        <v>Oficial</v>
      </c>
      <c r="C71" s="53"/>
      <c r="D71" s="53"/>
      <c r="E71" s="53"/>
      <c r="F71" s="53"/>
      <c r="G71" s="53"/>
      <c r="H71" s="53"/>
      <c r="I71" s="304">
        <f>K71/J71*100</f>
        <v>49181.133333333331</v>
      </c>
      <c r="J71" s="305">
        <v>185</v>
      </c>
      <c r="K71" s="306">
        <f>VLOOKUP(A71,'MANO DE OBRA'!A8:D100,4,FALSE)</f>
        <v>90985.096666666665</v>
      </c>
      <c r="L71" s="56"/>
      <c r="M71" s="311">
        <v>360</v>
      </c>
      <c r="N71" s="407">
        <f>K71/M71</f>
        <v>252.73637962962962</v>
      </c>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18" t="s">
        <v>1037</v>
      </c>
      <c r="C76" s="819"/>
      <c r="D76" s="819"/>
      <c r="E76" s="819"/>
      <c r="F76" s="819"/>
      <c r="G76" s="819"/>
      <c r="H76" s="819"/>
      <c r="I76" s="825"/>
      <c r="J76" s="825"/>
      <c r="K76" s="825"/>
      <c r="L76" s="825"/>
      <c r="M76" s="826"/>
      <c r="N76" s="313">
        <f>SUM(N70:N75)</f>
        <v>505.47275925925925</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63180.081282339888</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12636.016256467978</v>
      </c>
      <c r="M83" s="853"/>
      <c r="N83" s="57"/>
    </row>
    <row r="84" spans="1:14">
      <c r="B84" s="95" t="s">
        <v>1057</v>
      </c>
      <c r="C84" s="96"/>
      <c r="D84" s="96"/>
      <c r="E84" s="96"/>
      <c r="F84" s="96"/>
      <c r="G84" s="96"/>
      <c r="H84" s="96"/>
      <c r="I84" s="93"/>
      <c r="J84" s="94"/>
      <c r="K84" s="316">
        <v>0.05</v>
      </c>
      <c r="L84" s="852">
        <f>N78*K84</f>
        <v>3159.0040641169944</v>
      </c>
      <c r="M84" s="853"/>
      <c r="N84" s="57"/>
    </row>
    <row r="85" spans="1:14" ht="15.75" thickBot="1">
      <c r="B85" s="97" t="s">
        <v>1058</v>
      </c>
      <c r="C85" s="98"/>
      <c r="D85" s="98"/>
      <c r="E85" s="98"/>
      <c r="F85" s="98"/>
      <c r="G85" s="98"/>
      <c r="H85" s="98"/>
      <c r="I85" s="99"/>
      <c r="J85" s="100"/>
      <c r="K85" s="317">
        <v>0.05</v>
      </c>
      <c r="L85" s="854">
        <f>N78*K85</f>
        <v>3159.0040641169944</v>
      </c>
      <c r="M85" s="855"/>
      <c r="N85" s="57"/>
    </row>
    <row r="86" spans="1:14" ht="15.75" thickBot="1">
      <c r="B86" s="818" t="s">
        <v>1037</v>
      </c>
      <c r="C86" s="819"/>
      <c r="D86" s="819"/>
      <c r="E86" s="819"/>
      <c r="F86" s="819"/>
      <c r="G86" s="819"/>
      <c r="H86" s="819"/>
      <c r="I86" s="819"/>
      <c r="J86" s="819"/>
      <c r="K86" s="819"/>
      <c r="L86" s="819"/>
      <c r="M86" s="820"/>
      <c r="N86" s="58">
        <f>L83+L84+L85</f>
        <v>18954.024384701966</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82134.105667041847</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70">
    <mergeCell ref="D11:E11"/>
    <mergeCell ref="C5:J5"/>
    <mergeCell ref="B1:B6"/>
    <mergeCell ref="K5:K6"/>
    <mergeCell ref="L5:L6"/>
    <mergeCell ref="L1:N2"/>
    <mergeCell ref="C2:J2"/>
    <mergeCell ref="C3:J3"/>
    <mergeCell ref="K3:K4"/>
    <mergeCell ref="L3:N4"/>
    <mergeCell ref="C4:J4"/>
    <mergeCell ref="C1:J1"/>
    <mergeCell ref="K1:K2"/>
    <mergeCell ref="M5:M6"/>
    <mergeCell ref="N5:N6"/>
    <mergeCell ref="C6:J6"/>
    <mergeCell ref="B10:E10"/>
    <mergeCell ref="I10:J10"/>
    <mergeCell ref="L39:M39"/>
    <mergeCell ref="L12:N12"/>
    <mergeCell ref="C30:I30"/>
    <mergeCell ref="L30:M30"/>
    <mergeCell ref="B35:H35"/>
    <mergeCell ref="I35:J35"/>
    <mergeCell ref="L35:M35"/>
    <mergeCell ref="B36:H36"/>
    <mergeCell ref="B37:H37"/>
    <mergeCell ref="B38:H38"/>
    <mergeCell ref="B39:H39"/>
    <mergeCell ref="I39:J39"/>
    <mergeCell ref="F25:H25"/>
    <mergeCell ref="B27:N27"/>
    <mergeCell ref="L29:M29"/>
    <mergeCell ref="L58:M58"/>
    <mergeCell ref="B40:H40"/>
    <mergeCell ref="B41:D41"/>
    <mergeCell ref="B42:H42"/>
    <mergeCell ref="I42:J42"/>
    <mergeCell ref="L42:M42"/>
    <mergeCell ref="B43:M43"/>
    <mergeCell ref="B47:I47"/>
    <mergeCell ref="L47:M47"/>
    <mergeCell ref="B53:I53"/>
    <mergeCell ref="L53:M53"/>
    <mergeCell ref="B54:M54"/>
    <mergeCell ref="C29:I29"/>
    <mergeCell ref="B76:M76"/>
    <mergeCell ref="L59:M59"/>
    <mergeCell ref="L60:M60"/>
    <mergeCell ref="L61:M61"/>
    <mergeCell ref="L62:M62"/>
    <mergeCell ref="L63:M63"/>
    <mergeCell ref="L64:M64"/>
    <mergeCell ref="B65:M65"/>
    <mergeCell ref="B69:H69"/>
    <mergeCell ref="L69:M69"/>
    <mergeCell ref="B75:H75"/>
    <mergeCell ref="L75:M75"/>
    <mergeCell ref="J118:N119"/>
    <mergeCell ref="B78:M78"/>
    <mergeCell ref="B82:H82"/>
    <mergeCell ref="L82:M82"/>
    <mergeCell ref="B83:H83"/>
    <mergeCell ref="L83:M83"/>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73729"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73729" r:id="rId4"/>
      </mc:Fallback>
    </mc:AlternateContent>
  </oleObjects>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57">
    <tabColor rgb="FFFFFFCC"/>
  </sheetPr>
  <dimension ref="A1:O119"/>
  <sheetViews>
    <sheetView zoomScale="78" zoomScaleNormal="78" workbookViewId="0"/>
  </sheetViews>
  <sheetFormatPr baseColWidth="10" defaultRowHeight="15"/>
  <cols>
    <col min="1" max="1" width="10" bestFit="1" customWidth="1"/>
    <col min="2" max="2" width="17" customWidth="1"/>
    <col min="6" max="6" width="14.42578125" customWidth="1"/>
    <col min="9" max="9" width="12.5703125" bestFit="1" customWidth="1"/>
    <col min="10" max="10" width="15.5703125" customWidth="1"/>
    <col min="11" max="11" width="17.5703125" bestFit="1" customWidth="1"/>
    <col min="13" max="13" width="12.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1529</v>
      </c>
      <c r="C31" s="87" t="s">
        <v>1531</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217" t="s">
        <v>129</v>
      </c>
      <c r="B36" s="831" t="str">
        <f>VLOOKUP(A36,EQUIPOS!A6:D186,3,FALSE)</f>
        <v xml:space="preserve">Buldozer, Potencia al volante de 140 HP, motor de 2200 RPM, longitud de hoja 4,80m. </v>
      </c>
      <c r="C36" s="832"/>
      <c r="D36" s="832"/>
      <c r="E36" s="832"/>
      <c r="F36" s="832"/>
      <c r="G36" s="832"/>
      <c r="H36" s="833"/>
      <c r="I36" s="279"/>
      <c r="J36" s="280"/>
      <c r="K36" s="281">
        <f>VLOOKUP(A36,EQUIPOS!A6:D186,4,FALSE)</f>
        <v>196350</v>
      </c>
      <c r="L36" s="282"/>
      <c r="M36" s="283">
        <v>45</v>
      </c>
      <c r="N36" s="284">
        <f>K36/M36</f>
        <v>4363.333333333333</v>
      </c>
    </row>
    <row r="37" spans="1:14">
      <c r="A37" s="119" t="s">
        <v>152</v>
      </c>
      <c r="B37" s="831" t="str">
        <f>VLOOKUP(A37,EQUIPOS!A7:D187,3,FALSE)</f>
        <v xml:space="preserve">Carrotanque de agua(1000 Galones) </v>
      </c>
      <c r="C37" s="832"/>
      <c r="D37" s="832"/>
      <c r="E37" s="832"/>
      <c r="F37" s="832"/>
      <c r="G37" s="832"/>
      <c r="H37" s="833"/>
      <c r="I37" s="279"/>
      <c r="J37" s="280"/>
      <c r="K37" s="281">
        <f>VLOOKUP(A37,EQUIPOS!A7:D187,4,FALSE)</f>
        <v>67000</v>
      </c>
      <c r="L37" s="282"/>
      <c r="M37" s="283">
        <v>45</v>
      </c>
      <c r="N37" s="284">
        <f>K37/M37</f>
        <v>1488.8888888888889</v>
      </c>
    </row>
    <row r="38" spans="1:14">
      <c r="A38" t="s">
        <v>269</v>
      </c>
      <c r="B38" s="831" t="str">
        <f>VLOOKUP(A38,EQUIPOS!A8:D188,3,FALSE)</f>
        <v>Motoniveladora  potencia 215 HP, ancho de cuchilla 4,27 m, peso 18 ton.</v>
      </c>
      <c r="C38" s="832"/>
      <c r="D38" s="832"/>
      <c r="E38" s="832"/>
      <c r="F38" s="832"/>
      <c r="G38" s="832"/>
      <c r="H38" s="833"/>
      <c r="I38" s="279"/>
      <c r="J38" s="280"/>
      <c r="K38" s="281">
        <f>VLOOKUP(A38,EQUIPOS!A8:D188,4,FALSE)</f>
        <v>154700</v>
      </c>
      <c r="L38" s="282"/>
      <c r="M38" s="283">
        <v>45</v>
      </c>
      <c r="N38" s="284">
        <f>K38/M38</f>
        <v>3437.7777777777778</v>
      </c>
    </row>
    <row r="39" spans="1:14">
      <c r="A39" t="s">
        <v>365</v>
      </c>
      <c r="B39" s="831" t="str">
        <f>VLOOKUP(A39,EQUIPOS!A9:D189,3,FALSE)</f>
        <v xml:space="preserve">Vibrocompatador, potencia 153 HP, peso 10 Ton. </v>
      </c>
      <c r="C39" s="832"/>
      <c r="D39" s="832"/>
      <c r="E39" s="832"/>
      <c r="F39" s="832"/>
      <c r="G39" s="832"/>
      <c r="H39" s="833"/>
      <c r="I39" s="834"/>
      <c r="J39" s="815"/>
      <c r="K39" s="281">
        <f>VLOOKUP(A39,EQUIPOS!A9:D189,4,FALSE)</f>
        <v>83219.519448030405</v>
      </c>
      <c r="L39" s="835">
        <v>45</v>
      </c>
      <c r="M39" s="836"/>
      <c r="N39" s="284">
        <f>K39/L39</f>
        <v>1849.3226544006757</v>
      </c>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289"/>
      <c r="N41" s="356"/>
    </row>
    <row r="42" spans="1:14" ht="15.75" thickBot="1">
      <c r="B42" s="831" t="s">
        <v>1036</v>
      </c>
      <c r="C42" s="832"/>
      <c r="D42" s="832"/>
      <c r="E42" s="832"/>
      <c r="F42" s="832"/>
      <c r="G42" s="832"/>
      <c r="H42" s="833"/>
      <c r="I42" s="840"/>
      <c r="J42" s="841"/>
      <c r="K42" s="47"/>
      <c r="L42" s="842">
        <v>0.02</v>
      </c>
      <c r="M42" s="843"/>
      <c r="N42" s="111">
        <f>N76*L42</f>
        <v>10.109455185185185</v>
      </c>
    </row>
    <row r="43" spans="1:14" ht="15.75" thickBot="1">
      <c r="B43" s="818" t="s">
        <v>1037</v>
      </c>
      <c r="C43" s="819"/>
      <c r="D43" s="819"/>
      <c r="E43" s="819"/>
      <c r="F43" s="819"/>
      <c r="G43" s="819"/>
      <c r="H43" s="819"/>
      <c r="I43" s="819"/>
      <c r="J43" s="819"/>
      <c r="K43" s="819"/>
      <c r="L43" s="819"/>
      <c r="M43" s="820"/>
      <c r="N43" s="406">
        <f>SUM(N36:N42)</f>
        <v>11149.432109585861</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531</v>
      </c>
      <c r="B48" s="49" t="str">
        <f>VLOOKUP(A48,MATERIALES!A4:D373,3,FALSE)</f>
        <v xml:space="preserve">Material de Base </v>
      </c>
      <c r="C48" s="293"/>
      <c r="D48" s="293"/>
      <c r="E48" s="293"/>
      <c r="F48" s="293"/>
      <c r="G48" s="293"/>
      <c r="H48" s="293"/>
      <c r="I48" s="280"/>
      <c r="J48" s="236" t="str">
        <f>VLOOKUP(A48,MATERIALES!A4:D373,2,FALSE)</f>
        <v>m3</v>
      </c>
      <c r="K48" s="294">
        <v>1.25</v>
      </c>
      <c r="L48" s="279"/>
      <c r="M48" s="412">
        <f>VLOOKUP(A48,MATERIALES!A4:D395,4,FALSE)</f>
        <v>44469.778598381134</v>
      </c>
      <c r="N48" s="284">
        <f>K48*M48</f>
        <v>55587.223247976421</v>
      </c>
    </row>
    <row r="49" spans="1:14">
      <c r="B49" s="49"/>
      <c r="C49" s="293"/>
      <c r="D49" s="293"/>
      <c r="E49" s="293"/>
      <c r="F49" s="293"/>
      <c r="G49" s="293"/>
      <c r="H49" s="293"/>
      <c r="I49" s="280"/>
      <c r="J49" s="236"/>
      <c r="K49" s="294" t="s">
        <v>1064</v>
      </c>
      <c r="L49" s="279"/>
      <c r="M49" s="295"/>
      <c r="N49" s="284"/>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55587.223247976421</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A59" t="s">
        <v>1469</v>
      </c>
      <c r="B59" s="52" t="str">
        <f>VLOOKUP(A59,TRANSPORTE!A5:D104,3,FALSE)</f>
        <v xml:space="preserve">Transporte de material de Sub Base CBR=40% </v>
      </c>
      <c r="C59" s="53"/>
      <c r="D59" s="53"/>
      <c r="E59" s="53"/>
      <c r="F59" s="53"/>
      <c r="G59" s="53"/>
      <c r="H59" s="300" t="s">
        <v>2105</v>
      </c>
      <c r="I59" s="291">
        <v>1.25</v>
      </c>
      <c r="J59" s="291">
        <v>1</v>
      </c>
      <c r="K59" s="291">
        <f>I59*J59</f>
        <v>1.25</v>
      </c>
      <c r="L59" s="822">
        <f>VLOOKUP(A59,TRANSPORTE!A5:D123,4,FALSE)</f>
        <v>946.969696969697</v>
      </c>
      <c r="M59" s="823"/>
      <c r="N59" s="303">
        <f>K59*L59</f>
        <v>1183.7121212121212</v>
      </c>
    </row>
    <row r="60" spans="1:14" ht="24.75" customHeight="1">
      <c r="B60" s="52"/>
      <c r="C60" s="329"/>
      <c r="D60" s="329"/>
      <c r="E60" s="329"/>
      <c r="F60" s="329"/>
      <c r="G60" s="329"/>
      <c r="H60" s="323"/>
      <c r="I60" s="411"/>
      <c r="J60" s="298"/>
      <c r="K60" s="291"/>
      <c r="L60" s="822"/>
      <c r="M60" s="823"/>
      <c r="N60" s="299"/>
    </row>
    <row r="61" spans="1:14">
      <c r="B61" s="52"/>
      <c r="C61" s="53"/>
      <c r="D61" s="53"/>
      <c r="E61" s="53"/>
      <c r="F61" s="53"/>
      <c r="G61" s="329"/>
      <c r="H61" s="323"/>
      <c r="I61" s="411"/>
      <c r="J61" s="298"/>
      <c r="K61" s="291"/>
      <c r="L61" s="822"/>
      <c r="M61" s="823"/>
      <c r="N61" s="303"/>
    </row>
    <row r="62" spans="1:14">
      <c r="B62" s="52"/>
      <c r="C62" s="53"/>
      <c r="D62" s="53"/>
      <c r="E62" s="53"/>
      <c r="F62" s="53"/>
      <c r="G62" s="53"/>
      <c r="H62" s="300"/>
      <c r="I62" s="291"/>
      <c r="J62" s="291"/>
      <c r="K62" s="291"/>
      <c r="L62" s="822"/>
      <c r="M62" s="823"/>
      <c r="N62" s="303"/>
    </row>
    <row r="63" spans="1:14">
      <c r="B63" s="52"/>
      <c r="C63" s="53"/>
      <c r="D63" s="53"/>
      <c r="E63" s="53"/>
      <c r="F63" s="53"/>
      <c r="G63" s="53"/>
      <c r="H63" s="300"/>
      <c r="I63" s="291"/>
      <c r="J63" s="291"/>
      <c r="K63" s="291"/>
      <c r="L63" s="822"/>
      <c r="M63" s="823"/>
      <c r="N63" s="303"/>
    </row>
    <row r="64" spans="1:14" ht="15.75" thickBot="1">
      <c r="B64" s="477"/>
      <c r="C64" s="460"/>
      <c r="D64" s="460"/>
      <c r="E64" s="460"/>
      <c r="F64" s="460"/>
      <c r="G64" s="460"/>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f>SUM(N59:N64)</f>
        <v>1183.7121212121212</v>
      </c>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7</v>
      </c>
      <c r="B70" s="55" t="str">
        <f>VLOOKUP(A70,'MANO DE OBRA'!A8:D68,3,FALSE)</f>
        <v>Obrero (2)</v>
      </c>
      <c r="C70" s="53"/>
      <c r="D70" s="53"/>
      <c r="E70" s="53"/>
      <c r="F70" s="53"/>
      <c r="G70" s="53"/>
      <c r="H70" s="53"/>
      <c r="I70" s="304">
        <f>K70/J70*100</f>
        <v>49181.133333333331</v>
      </c>
      <c r="J70" s="305">
        <v>185</v>
      </c>
      <c r="K70" s="306">
        <f>VLOOKUP(A70,'MANO DE OBRA'!A8:D99,4,FALSE)</f>
        <v>90985.096666666665</v>
      </c>
      <c r="L70" s="56"/>
      <c r="M70" s="307">
        <v>360</v>
      </c>
      <c r="N70" s="407">
        <f>K70/M70</f>
        <v>252.73637962962962</v>
      </c>
      <c r="O70" s="112"/>
    </row>
    <row r="71" spans="1:15">
      <c r="A71" t="s">
        <v>30</v>
      </c>
      <c r="B71" s="55" t="str">
        <f>VLOOKUP(A71,'MANO DE OBRA'!A8:D69,3,FALSE)</f>
        <v>Oficial</v>
      </c>
      <c r="C71" s="53"/>
      <c r="D71" s="53"/>
      <c r="E71" s="53"/>
      <c r="F71" s="53"/>
      <c r="G71" s="53"/>
      <c r="H71" s="53"/>
      <c r="I71" s="304">
        <f>K71/J71*100</f>
        <v>49181.133333333331</v>
      </c>
      <c r="J71" s="305">
        <v>185</v>
      </c>
      <c r="K71" s="306">
        <f>VLOOKUP(A71,'MANO DE OBRA'!A8:D100,4,FALSE)</f>
        <v>90985.096666666665</v>
      </c>
      <c r="L71" s="56"/>
      <c r="M71" s="311">
        <v>360</v>
      </c>
      <c r="N71" s="407">
        <f>K71/M71</f>
        <v>252.73637962962962</v>
      </c>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18" t="s">
        <v>1037</v>
      </c>
      <c r="C76" s="819"/>
      <c r="D76" s="819"/>
      <c r="E76" s="819"/>
      <c r="F76" s="819"/>
      <c r="G76" s="819"/>
      <c r="H76" s="819"/>
      <c r="I76" s="825"/>
      <c r="J76" s="825"/>
      <c r="K76" s="825"/>
      <c r="L76" s="825"/>
      <c r="M76" s="826"/>
      <c r="N76" s="313">
        <f>SUM(N70:N75)</f>
        <v>505.47275925925925</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68425.840238033663</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13685.168047606734</v>
      </c>
      <c r="M83" s="853"/>
      <c r="N83" s="57"/>
    </row>
    <row r="84" spans="1:14">
      <c r="B84" s="95" t="s">
        <v>1057</v>
      </c>
      <c r="C84" s="96"/>
      <c r="D84" s="96"/>
      <c r="E84" s="96"/>
      <c r="F84" s="96"/>
      <c r="G84" s="96"/>
      <c r="H84" s="96"/>
      <c r="I84" s="93"/>
      <c r="J84" s="94"/>
      <c r="K84" s="316">
        <v>0.05</v>
      </c>
      <c r="L84" s="852">
        <f>N78*K84</f>
        <v>3421.2920119016835</v>
      </c>
      <c r="M84" s="853"/>
      <c r="N84" s="57"/>
    </row>
    <row r="85" spans="1:14" ht="15.75" thickBot="1">
      <c r="B85" s="97" t="s">
        <v>1058</v>
      </c>
      <c r="C85" s="98"/>
      <c r="D85" s="98"/>
      <c r="E85" s="98"/>
      <c r="F85" s="98"/>
      <c r="G85" s="98"/>
      <c r="H85" s="98"/>
      <c r="I85" s="99"/>
      <c r="J85" s="100"/>
      <c r="K85" s="317">
        <v>0.05</v>
      </c>
      <c r="L85" s="854">
        <f>N78*K85</f>
        <v>3421.2920119016835</v>
      </c>
      <c r="M85" s="855"/>
      <c r="N85" s="57"/>
    </row>
    <row r="86" spans="1:14" ht="15.75" thickBot="1">
      <c r="B86" s="818" t="s">
        <v>1037</v>
      </c>
      <c r="C86" s="819"/>
      <c r="D86" s="819"/>
      <c r="E86" s="819"/>
      <c r="F86" s="819"/>
      <c r="G86" s="819"/>
      <c r="H86" s="819"/>
      <c r="I86" s="819"/>
      <c r="J86" s="819"/>
      <c r="K86" s="819"/>
      <c r="L86" s="819"/>
      <c r="M86" s="820"/>
      <c r="N86" s="58">
        <f>L83+L84+L85</f>
        <v>20527.752071410105</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88953.592309443775</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70">
    <mergeCell ref="D11:E11"/>
    <mergeCell ref="C5:J5"/>
    <mergeCell ref="B1:B6"/>
    <mergeCell ref="K5:K6"/>
    <mergeCell ref="L5:L6"/>
    <mergeCell ref="L1:N2"/>
    <mergeCell ref="C2:J2"/>
    <mergeCell ref="C3:J3"/>
    <mergeCell ref="K3:K4"/>
    <mergeCell ref="L3:N4"/>
    <mergeCell ref="C4:J4"/>
    <mergeCell ref="C1:J1"/>
    <mergeCell ref="K1:K2"/>
    <mergeCell ref="M5:M6"/>
    <mergeCell ref="N5:N6"/>
    <mergeCell ref="C6:J6"/>
    <mergeCell ref="B10:E10"/>
    <mergeCell ref="I10:J10"/>
    <mergeCell ref="L39:M39"/>
    <mergeCell ref="L12:N12"/>
    <mergeCell ref="C30:I30"/>
    <mergeCell ref="L30:M30"/>
    <mergeCell ref="B35:H35"/>
    <mergeCell ref="I35:J35"/>
    <mergeCell ref="L35:M35"/>
    <mergeCell ref="B36:H36"/>
    <mergeCell ref="B37:H37"/>
    <mergeCell ref="B38:H38"/>
    <mergeCell ref="B39:H39"/>
    <mergeCell ref="I39:J39"/>
    <mergeCell ref="F25:H25"/>
    <mergeCell ref="B27:N27"/>
    <mergeCell ref="L29:M29"/>
    <mergeCell ref="L58:M58"/>
    <mergeCell ref="B40:H40"/>
    <mergeCell ref="B41:D41"/>
    <mergeCell ref="B42:H42"/>
    <mergeCell ref="I42:J42"/>
    <mergeCell ref="L42:M42"/>
    <mergeCell ref="B43:M43"/>
    <mergeCell ref="B47:I47"/>
    <mergeCell ref="L47:M47"/>
    <mergeCell ref="B53:I53"/>
    <mergeCell ref="L53:M53"/>
    <mergeCell ref="B54:M54"/>
    <mergeCell ref="C29:I29"/>
    <mergeCell ref="B76:M76"/>
    <mergeCell ref="L59:M59"/>
    <mergeCell ref="L60:M60"/>
    <mergeCell ref="L61:M61"/>
    <mergeCell ref="L62:M62"/>
    <mergeCell ref="L63:M63"/>
    <mergeCell ref="L64:M64"/>
    <mergeCell ref="B65:M65"/>
    <mergeCell ref="B69:H69"/>
    <mergeCell ref="L69:M69"/>
    <mergeCell ref="B75:H75"/>
    <mergeCell ref="L75:M75"/>
    <mergeCell ref="J118:N119"/>
    <mergeCell ref="B78:M78"/>
    <mergeCell ref="B82:H82"/>
    <mergeCell ref="L82:M82"/>
    <mergeCell ref="B83:H83"/>
    <mergeCell ref="L83:M83"/>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74753"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74753" r:id="rId4"/>
      </mc:Fallback>
    </mc:AlternateContent>
  </oleObjects>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58">
    <tabColor rgb="FFFFFFCC"/>
  </sheetPr>
  <dimension ref="A1:O119"/>
  <sheetViews>
    <sheetView zoomScale="78" zoomScaleNormal="78" workbookViewId="0"/>
  </sheetViews>
  <sheetFormatPr baseColWidth="10" defaultRowHeight="15"/>
  <cols>
    <col min="1" max="1" width="10" bestFit="1"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1103</v>
      </c>
      <c r="C31" s="87" t="s">
        <v>2062</v>
      </c>
      <c r="D31" s="88"/>
      <c r="E31" s="88"/>
      <c r="F31" s="88"/>
      <c r="G31" s="88"/>
      <c r="H31" s="88"/>
      <c r="I31" s="88"/>
      <c r="J31" s="89"/>
      <c r="K31" s="320"/>
      <c r="L31" s="318" t="s">
        <v>233</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217" t="s">
        <v>129</v>
      </c>
      <c r="B36" s="831" t="str">
        <f>VLOOKUP(A36,EQUIPOS!A6:D154,3,FALSE)</f>
        <v xml:space="preserve">Buldozer, Potencia al volante de 140 HP, motor de 2200 RPM, longitud de hoja 4,80m. </v>
      </c>
      <c r="C36" s="832"/>
      <c r="D36" s="832"/>
      <c r="E36" s="832"/>
      <c r="F36" s="832"/>
      <c r="G36" s="832"/>
      <c r="H36" s="833"/>
      <c r="I36" s="279"/>
      <c r="J36" s="280"/>
      <c r="K36" s="281">
        <f>VLOOKUP(A36,EQUIPOS!A6:D163,4,FALSE)</f>
        <v>196350</v>
      </c>
      <c r="L36" s="282"/>
      <c r="M36" s="283">
        <v>400</v>
      </c>
      <c r="N36" s="284">
        <f>K36/M36</f>
        <v>490.875</v>
      </c>
    </row>
    <row r="37" spans="1:14">
      <c r="A37" s="119" t="s">
        <v>152</v>
      </c>
      <c r="B37" s="831" t="str">
        <f>VLOOKUP(A37,EQUIPOS!A7:D154,3,FALSE)</f>
        <v xml:space="preserve">Carrotanque de agua(1000 Galones) </v>
      </c>
      <c r="C37" s="832"/>
      <c r="D37" s="832"/>
      <c r="E37" s="832"/>
      <c r="F37" s="832"/>
      <c r="G37" s="832"/>
      <c r="H37" s="833"/>
      <c r="I37" s="279"/>
      <c r="J37" s="280"/>
      <c r="K37" s="281">
        <f>VLOOKUP(A37,EQUIPOS!A7:D164,4,FALSE)</f>
        <v>67000</v>
      </c>
      <c r="L37" s="282"/>
      <c r="M37" s="283">
        <v>200</v>
      </c>
      <c r="N37" s="284">
        <f>K37/M37</f>
        <v>335</v>
      </c>
    </row>
    <row r="38" spans="1:14">
      <c r="A38" t="s">
        <v>269</v>
      </c>
      <c r="B38" s="831" t="str">
        <f>VLOOKUP(A38,EQUIPOS!A8:D154,3,FALSE)</f>
        <v>Motoniveladora  potencia 215 HP, ancho de cuchilla 4,27 m, peso 18 ton.</v>
      </c>
      <c r="C38" s="832"/>
      <c r="D38" s="832"/>
      <c r="E38" s="832"/>
      <c r="F38" s="832"/>
      <c r="G38" s="832"/>
      <c r="H38" s="833"/>
      <c r="I38" s="279"/>
      <c r="J38" s="280"/>
      <c r="K38" s="281">
        <f>VLOOKUP(A38,EQUIPOS!A8:D165,4,FALSE)</f>
        <v>154700</v>
      </c>
      <c r="L38" s="282"/>
      <c r="M38" s="283">
        <v>200</v>
      </c>
      <c r="N38" s="284">
        <f>K38/M38</f>
        <v>773.5</v>
      </c>
    </row>
    <row r="39" spans="1:14">
      <c r="A39" t="s">
        <v>365</v>
      </c>
      <c r="B39" s="831" t="str">
        <f>VLOOKUP(A39,EQUIPOS!A9:D155,3,FALSE)</f>
        <v xml:space="preserve">Vibrocompatador, potencia 153 HP, peso 10 Ton. </v>
      </c>
      <c r="C39" s="832"/>
      <c r="D39" s="832"/>
      <c r="E39" s="832"/>
      <c r="F39" s="832"/>
      <c r="G39" s="832"/>
      <c r="H39" s="833"/>
      <c r="I39" s="834"/>
      <c r="J39" s="815"/>
      <c r="K39" s="281">
        <f>VLOOKUP(A39,EQUIPOS!A9:D166,4,FALSE)</f>
        <v>83219.519448030405</v>
      </c>
      <c r="L39" s="835">
        <v>200</v>
      </c>
      <c r="M39" s="836"/>
      <c r="N39" s="284">
        <f>K39/L39</f>
        <v>416.09759724015203</v>
      </c>
    </row>
    <row r="40" spans="1:14">
      <c r="B40" s="831"/>
      <c r="C40" s="832"/>
      <c r="D40" s="832"/>
      <c r="E40" s="837"/>
      <c r="F40" s="832"/>
      <c r="G40" s="832"/>
      <c r="H40" s="833"/>
      <c r="I40" s="42"/>
      <c r="J40" s="43"/>
      <c r="K40" s="286"/>
      <c r="L40" s="288"/>
      <c r="M40" s="289"/>
      <c r="N40" s="290"/>
    </row>
    <row r="41" spans="1:14">
      <c r="B41" s="838" t="s">
        <v>1036</v>
      </c>
      <c r="C41" s="839"/>
      <c r="D41" s="839"/>
      <c r="E41" s="44"/>
      <c r="F41" s="45"/>
      <c r="G41" s="45"/>
      <c r="H41" s="46"/>
      <c r="I41" s="42"/>
      <c r="J41" s="43"/>
      <c r="K41" s="291"/>
      <c r="L41" s="288"/>
      <c r="M41" s="413">
        <v>0.02</v>
      </c>
      <c r="N41" s="356">
        <f>N76*M41</f>
        <v>2.2746274166666667</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2017.7472246568186</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B48" s="49"/>
      <c r="C48" s="293"/>
      <c r="D48" s="293"/>
      <c r="E48" s="293"/>
      <c r="F48" s="293"/>
      <c r="G48" s="293"/>
      <c r="H48" s="293"/>
      <c r="I48" s="280"/>
      <c r="J48" s="236"/>
      <c r="K48" s="294"/>
      <c r="L48" s="279"/>
      <c r="M48" s="414"/>
      <c r="N48" s="284"/>
    </row>
    <row r="49" spans="1:14">
      <c r="B49" s="49"/>
      <c r="C49" s="293"/>
      <c r="D49" s="293"/>
      <c r="E49" s="293"/>
      <c r="F49" s="293"/>
      <c r="G49" s="293"/>
      <c r="H49" s="293"/>
      <c r="I49" s="280"/>
      <c r="J49" s="236"/>
      <c r="K49" s="294"/>
      <c r="L49" s="279"/>
      <c r="M49" s="414"/>
      <c r="N49" s="284"/>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B59" s="52"/>
      <c r="C59" s="329"/>
      <c r="D59" s="329"/>
      <c r="E59" s="329"/>
      <c r="F59" s="329"/>
      <c r="G59" s="329"/>
      <c r="H59" s="323"/>
      <c r="I59" s="291"/>
      <c r="J59" s="298"/>
      <c r="K59" s="291"/>
      <c r="L59" s="822"/>
      <c r="M59" s="823"/>
      <c r="N59" s="299"/>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30</v>
      </c>
      <c r="B70" s="55" t="str">
        <f>VLOOKUP(A70,'MANO DE OBRA'!A8:D68,3,FALSE)</f>
        <v>Oficial</v>
      </c>
      <c r="C70" s="53"/>
      <c r="D70" s="53"/>
      <c r="E70" s="53"/>
      <c r="F70" s="53"/>
      <c r="G70" s="53"/>
      <c r="H70" s="53"/>
      <c r="I70" s="304">
        <f>K70/J70*100</f>
        <v>49181.133333333331</v>
      </c>
      <c r="J70" s="305">
        <v>185</v>
      </c>
      <c r="K70" s="306">
        <f>VLOOKUP(A70,'MANO DE OBRA'!A8:D99,4,FALSE)</f>
        <v>90985.096666666665</v>
      </c>
      <c r="L70" s="56"/>
      <c r="M70" s="307">
        <v>1600</v>
      </c>
      <c r="N70" s="407">
        <f>K70/M70</f>
        <v>56.865685416666665</v>
      </c>
      <c r="O70" s="112"/>
    </row>
    <row r="71" spans="1:15">
      <c r="A71" t="s">
        <v>7</v>
      </c>
      <c r="B71" s="55" t="str">
        <f>VLOOKUP(A71,'MANO DE OBRA'!A8:D69,3,FALSE)</f>
        <v>Obrero (2)</v>
      </c>
      <c r="C71" s="53"/>
      <c r="D71" s="53"/>
      <c r="E71" s="53"/>
      <c r="F71" s="53"/>
      <c r="G71" s="53"/>
      <c r="H71" s="53"/>
      <c r="I71" s="304">
        <f>K71/J71*100</f>
        <v>49181.133333333331</v>
      </c>
      <c r="J71" s="305">
        <v>185</v>
      </c>
      <c r="K71" s="306">
        <f>VLOOKUP(A71,'MANO DE OBRA'!A8:D100,4,FALSE)</f>
        <v>90985.096666666665</v>
      </c>
      <c r="L71" s="56"/>
      <c r="M71" s="311">
        <v>1600</v>
      </c>
      <c r="N71" s="407">
        <f>K71/M71</f>
        <v>56.865685416666665</v>
      </c>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18" t="s">
        <v>1037</v>
      </c>
      <c r="C76" s="819"/>
      <c r="D76" s="819"/>
      <c r="E76" s="819"/>
      <c r="F76" s="819"/>
      <c r="G76" s="819"/>
      <c r="H76" s="819"/>
      <c r="I76" s="825"/>
      <c r="J76" s="825"/>
      <c r="K76" s="825"/>
      <c r="L76" s="825"/>
      <c r="M76" s="826"/>
      <c r="N76" s="313">
        <f>SUM(N70:N75)</f>
        <v>113.73137083333333</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2131.4785954901517</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426.29571909803036</v>
      </c>
      <c r="M83" s="853"/>
      <c r="N83" s="57"/>
    </row>
    <row r="84" spans="1:14">
      <c r="B84" s="95" t="s">
        <v>1057</v>
      </c>
      <c r="C84" s="96"/>
      <c r="D84" s="96"/>
      <c r="E84" s="96"/>
      <c r="F84" s="96"/>
      <c r="G84" s="96"/>
      <c r="H84" s="96"/>
      <c r="I84" s="93"/>
      <c r="J84" s="94"/>
      <c r="K84" s="316">
        <v>0.05</v>
      </c>
      <c r="L84" s="852">
        <f>N78*K84</f>
        <v>106.57392977450759</v>
      </c>
      <c r="M84" s="853"/>
      <c r="N84" s="57"/>
    </row>
    <row r="85" spans="1:14" ht="15.75" thickBot="1">
      <c r="B85" s="97" t="s">
        <v>1058</v>
      </c>
      <c r="C85" s="98"/>
      <c r="D85" s="98"/>
      <c r="E85" s="98"/>
      <c r="F85" s="98"/>
      <c r="G85" s="98"/>
      <c r="H85" s="98"/>
      <c r="I85" s="99"/>
      <c r="J85" s="100"/>
      <c r="K85" s="317">
        <v>0.05</v>
      </c>
      <c r="L85" s="854">
        <f>N78*K85</f>
        <v>106.57392977450759</v>
      </c>
      <c r="M85" s="855"/>
      <c r="N85" s="57"/>
    </row>
    <row r="86" spans="1:14" ht="15.75" thickBot="1">
      <c r="B86" s="818" t="s">
        <v>1037</v>
      </c>
      <c r="C86" s="819"/>
      <c r="D86" s="819"/>
      <c r="E86" s="819"/>
      <c r="F86" s="819"/>
      <c r="G86" s="819"/>
      <c r="H86" s="819"/>
      <c r="I86" s="819"/>
      <c r="J86" s="819"/>
      <c r="K86" s="819"/>
      <c r="L86" s="819"/>
      <c r="M86" s="820"/>
      <c r="N86" s="58">
        <f>L83+L84+L85</f>
        <v>639.44357864704557</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2770.9221741371975</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70657"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70657" r:id="rId4"/>
      </mc:Fallback>
    </mc:AlternateContent>
  </oleObjects>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60">
    <tabColor rgb="FFFFFFCC"/>
  </sheetPr>
  <dimension ref="A1:O119"/>
  <sheetViews>
    <sheetView zoomScale="78" zoomScaleNormal="78" workbookViewId="0"/>
  </sheetViews>
  <sheetFormatPr baseColWidth="10" defaultRowHeight="15"/>
  <cols>
    <col min="1" max="1" width="8.85546875"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1104</v>
      </c>
      <c r="C31" s="87" t="s">
        <v>1282</v>
      </c>
      <c r="D31" s="88"/>
      <c r="E31" s="88"/>
      <c r="F31" s="88"/>
      <c r="G31" s="88"/>
      <c r="H31" s="88"/>
      <c r="I31" s="88"/>
      <c r="J31" s="89"/>
      <c r="K31" s="320"/>
      <c r="L31" s="318" t="s">
        <v>233</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283"/>
      <c r="N36" s="284"/>
    </row>
    <row r="37" spans="1:14">
      <c r="A37" s="119"/>
      <c r="B37" s="831"/>
      <c r="C37" s="832"/>
      <c r="D37" s="832"/>
      <c r="E37" s="832"/>
      <c r="F37" s="832"/>
      <c r="G37" s="832"/>
      <c r="H37" s="833"/>
      <c r="I37" s="279"/>
      <c r="J37" s="280"/>
      <c r="K37" s="281"/>
      <c r="L37" s="282"/>
      <c r="M37" s="283"/>
      <c r="N37" s="284"/>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t="s">
        <v>1036</v>
      </c>
      <c r="C41" s="839"/>
      <c r="D41" s="839"/>
      <c r="E41" s="44"/>
      <c r="F41" s="45"/>
      <c r="G41" s="45"/>
      <c r="H41" s="46"/>
      <c r="I41" s="42"/>
      <c r="J41" s="43"/>
      <c r="K41" s="291"/>
      <c r="L41" s="288"/>
      <c r="M41" s="413">
        <v>0.01</v>
      </c>
      <c r="N41" s="356">
        <f>N76*M41</f>
        <v>1.8197019333333333</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1.8197019333333333</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954</v>
      </c>
      <c r="B48" s="49" t="str">
        <f>VLOOKUP(A48,MATERIALES!A4:D373,3,FALSE)</f>
        <v>Geotextil T-2400 O Similar (Proveedores Lafayet, Pavco, Geomatrix, Tensar, Omnes U Otros)</v>
      </c>
      <c r="C48" s="293"/>
      <c r="D48" s="293"/>
      <c r="E48" s="293"/>
      <c r="F48" s="293"/>
      <c r="G48" s="293"/>
      <c r="H48" s="293"/>
      <c r="I48" s="280"/>
      <c r="J48" s="236" t="str">
        <f>VLOOKUP(A48,MATERIALES!A4:D373,2,FALSE)</f>
        <v>m2</v>
      </c>
      <c r="K48" s="294">
        <v>1.2</v>
      </c>
      <c r="L48" s="279"/>
      <c r="M48" s="414">
        <f>VLOOKUP(A48,MATERIALES!A4:D395,4,FALSE)</f>
        <v>5315</v>
      </c>
      <c r="N48" s="284">
        <f>K48*M48</f>
        <v>6378</v>
      </c>
    </row>
    <row r="49" spans="1:14">
      <c r="B49" s="49"/>
      <c r="C49" s="293"/>
      <c r="D49" s="293"/>
      <c r="E49" s="293"/>
      <c r="F49" s="293"/>
      <c r="G49" s="293"/>
      <c r="H49" s="293"/>
      <c r="I49" s="280"/>
      <c r="J49" s="236"/>
      <c r="K49" s="294"/>
      <c r="L49" s="279"/>
      <c r="M49" s="414"/>
      <c r="N49" s="284"/>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6378</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B59" s="52"/>
      <c r="C59" s="329"/>
      <c r="D59" s="329"/>
      <c r="E59" s="329"/>
      <c r="F59" s="329"/>
      <c r="G59" s="329"/>
      <c r="H59" s="323"/>
      <c r="I59" s="291"/>
      <c r="J59" s="298"/>
      <c r="K59" s="291"/>
      <c r="L59" s="822"/>
      <c r="M59" s="823"/>
      <c r="N59" s="299"/>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30</v>
      </c>
      <c r="B70" s="55" t="str">
        <f>VLOOKUP(A70,'MANO DE OBRA'!A8:D68,3,FALSE)</f>
        <v>Oficial</v>
      </c>
      <c r="C70" s="53"/>
      <c r="D70" s="53"/>
      <c r="E70" s="53"/>
      <c r="F70" s="53"/>
      <c r="G70" s="53"/>
      <c r="H70" s="53"/>
      <c r="I70" s="304">
        <f>K70/J70*100</f>
        <v>49181.133333333331</v>
      </c>
      <c r="J70" s="305">
        <v>185</v>
      </c>
      <c r="K70" s="306">
        <f>VLOOKUP(A70,'MANO DE OBRA'!A8:D99,4,FALSE)</f>
        <v>90985.096666666665</v>
      </c>
      <c r="L70" s="56"/>
      <c r="M70" s="307">
        <v>1000</v>
      </c>
      <c r="N70" s="407">
        <f>K70/M70</f>
        <v>90.985096666666664</v>
      </c>
      <c r="O70" s="112"/>
    </row>
    <row r="71" spans="1:15">
      <c r="A71" t="s">
        <v>7</v>
      </c>
      <c r="B71" s="55" t="str">
        <f>VLOOKUP(A71,'MANO DE OBRA'!A8:D69,3,FALSE)</f>
        <v>Obrero (2)</v>
      </c>
      <c r="C71" s="53"/>
      <c r="D71" s="53"/>
      <c r="E71" s="53"/>
      <c r="F71" s="53"/>
      <c r="G71" s="53"/>
      <c r="H71" s="53"/>
      <c r="I71" s="304">
        <f>K71/J71*100</f>
        <v>49181.133333333331</v>
      </c>
      <c r="J71" s="305">
        <v>185</v>
      </c>
      <c r="K71" s="306">
        <f>VLOOKUP(A71,'MANO DE OBRA'!A8:D100,4,FALSE)</f>
        <v>90985.096666666665</v>
      </c>
      <c r="L71" s="56"/>
      <c r="M71" s="311">
        <v>1000</v>
      </c>
      <c r="N71" s="407">
        <f>K71/M71</f>
        <v>90.985096666666664</v>
      </c>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18" t="s">
        <v>1037</v>
      </c>
      <c r="C76" s="819"/>
      <c r="D76" s="819"/>
      <c r="E76" s="819"/>
      <c r="F76" s="819"/>
      <c r="G76" s="819"/>
      <c r="H76" s="819"/>
      <c r="I76" s="825"/>
      <c r="J76" s="825"/>
      <c r="K76" s="825"/>
      <c r="L76" s="825"/>
      <c r="M76" s="826"/>
      <c r="N76" s="313">
        <f>SUM(N70:N75)</f>
        <v>181.97019333333333</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6561.7898952666665</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1312.3579790533333</v>
      </c>
      <c r="M83" s="853"/>
      <c r="N83" s="57"/>
    </row>
    <row r="84" spans="1:14">
      <c r="B84" s="95" t="s">
        <v>1057</v>
      </c>
      <c r="C84" s="96"/>
      <c r="D84" s="96"/>
      <c r="E84" s="96"/>
      <c r="F84" s="96"/>
      <c r="G84" s="96"/>
      <c r="H84" s="96"/>
      <c r="I84" s="93"/>
      <c r="J84" s="94"/>
      <c r="K84" s="316">
        <v>0.05</v>
      </c>
      <c r="L84" s="852">
        <f>N78*K84</f>
        <v>328.08949476333333</v>
      </c>
      <c r="M84" s="853"/>
      <c r="N84" s="57"/>
    </row>
    <row r="85" spans="1:14" ht="15.75" thickBot="1">
      <c r="B85" s="97" t="s">
        <v>1058</v>
      </c>
      <c r="C85" s="98"/>
      <c r="D85" s="98"/>
      <c r="E85" s="98"/>
      <c r="F85" s="98"/>
      <c r="G85" s="98"/>
      <c r="H85" s="98"/>
      <c r="I85" s="99"/>
      <c r="J85" s="100"/>
      <c r="K85" s="317">
        <v>0.05</v>
      </c>
      <c r="L85" s="854">
        <f>N78*K85</f>
        <v>328.08949476333333</v>
      </c>
      <c r="M85" s="855"/>
      <c r="N85" s="57"/>
    </row>
    <row r="86" spans="1:14" ht="15.75" thickBot="1">
      <c r="B86" s="818" t="s">
        <v>1037</v>
      </c>
      <c r="C86" s="819"/>
      <c r="D86" s="819"/>
      <c r="E86" s="819"/>
      <c r="F86" s="819"/>
      <c r="G86" s="819"/>
      <c r="H86" s="819"/>
      <c r="I86" s="819"/>
      <c r="J86" s="819"/>
      <c r="K86" s="819"/>
      <c r="L86" s="819"/>
      <c r="M86" s="820"/>
      <c r="N86" s="58">
        <f>L83+L84+L85</f>
        <v>1968.5369685799999</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8530.326863846667</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76801"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76801" r:id="rId4"/>
      </mc:Fallback>
    </mc:AlternateContent>
  </oleObjects>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61">
    <tabColor rgb="FFFFFFCC"/>
  </sheetPr>
  <dimension ref="A1:O119"/>
  <sheetViews>
    <sheetView zoomScale="78" zoomScaleNormal="78" workbookViewId="0"/>
  </sheetViews>
  <sheetFormatPr baseColWidth="10" defaultRowHeight="15"/>
  <cols>
    <col min="1" max="1" width="8.85546875"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1105</v>
      </c>
      <c r="C31" s="87" t="s">
        <v>1532</v>
      </c>
      <c r="D31" s="88"/>
      <c r="E31" s="88"/>
      <c r="F31" s="88"/>
      <c r="G31" s="88"/>
      <c r="H31" s="88"/>
      <c r="I31" s="88"/>
      <c r="J31" s="89"/>
      <c r="K31" s="320"/>
      <c r="L31" s="318" t="s">
        <v>233</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283"/>
      <c r="N36" s="284"/>
    </row>
    <row r="37" spans="1:14">
      <c r="A37" s="119"/>
      <c r="B37" s="831"/>
      <c r="C37" s="832"/>
      <c r="D37" s="832"/>
      <c r="E37" s="832"/>
      <c r="F37" s="832"/>
      <c r="G37" s="832"/>
      <c r="H37" s="833"/>
      <c r="I37" s="279"/>
      <c r="J37" s="280"/>
      <c r="K37" s="281"/>
      <c r="L37" s="282"/>
      <c r="M37" s="283"/>
      <c r="N37" s="284"/>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t="s">
        <v>1036</v>
      </c>
      <c r="C41" s="839"/>
      <c r="D41" s="839"/>
      <c r="E41" s="44"/>
      <c r="F41" s="45"/>
      <c r="G41" s="45"/>
      <c r="H41" s="46"/>
      <c r="I41" s="42"/>
      <c r="J41" s="43"/>
      <c r="K41" s="291"/>
      <c r="L41" s="288"/>
      <c r="M41" s="413">
        <v>0.01</v>
      </c>
      <c r="N41" s="356">
        <f>N76*M41</f>
        <v>1.8197019333333333</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1.8197019333333333</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967</v>
      </c>
      <c r="B48" s="49" t="str">
        <f>VLOOKUP(A48,MATERIALES!A4:D373,3,FALSE)</f>
        <v>Geotextil T-2100 O Similar (Proveedores Pavco, Lafayet, Geomatrix, Tensar, Omnes U Otros)</v>
      </c>
      <c r="C48" s="293"/>
      <c r="D48" s="293"/>
      <c r="E48" s="293"/>
      <c r="F48" s="293"/>
      <c r="G48" s="293"/>
      <c r="H48" s="293"/>
      <c r="I48" s="280"/>
      <c r="J48" s="236" t="str">
        <f>VLOOKUP(A48,MATERIALES!A4:D373,2,FALSE)</f>
        <v>m2</v>
      </c>
      <c r="K48" s="294">
        <v>1.1000000000000001</v>
      </c>
      <c r="L48" s="279"/>
      <c r="M48" s="414">
        <v>5077.6000000000004</v>
      </c>
      <c r="N48" s="284">
        <f>K48*M48</f>
        <v>5585.3600000000006</v>
      </c>
    </row>
    <row r="49" spans="1:14">
      <c r="B49" s="49"/>
      <c r="C49" s="293"/>
      <c r="D49" s="293"/>
      <c r="E49" s="293"/>
      <c r="F49" s="293"/>
      <c r="G49" s="293"/>
      <c r="H49" s="293"/>
      <c r="I49" s="280"/>
      <c r="J49" s="236"/>
      <c r="K49" s="294"/>
      <c r="L49" s="279"/>
      <c r="M49" s="414"/>
      <c r="N49" s="284"/>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5585.3600000000006</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B59" s="52"/>
      <c r="C59" s="329"/>
      <c r="D59" s="329"/>
      <c r="E59" s="329"/>
      <c r="F59" s="329"/>
      <c r="G59" s="329"/>
      <c r="H59" s="323"/>
      <c r="I59" s="291"/>
      <c r="J59" s="298"/>
      <c r="K59" s="291"/>
      <c r="L59" s="822"/>
      <c r="M59" s="823"/>
      <c r="N59" s="299"/>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7</v>
      </c>
      <c r="B70" s="55" t="str">
        <f>VLOOKUP(A70,'MANO DE OBRA'!A8:D68,3,FALSE)</f>
        <v>Obrero (2)</v>
      </c>
      <c r="C70" s="53"/>
      <c r="D70" s="53"/>
      <c r="E70" s="53"/>
      <c r="F70" s="53"/>
      <c r="G70" s="53"/>
      <c r="H70" s="53"/>
      <c r="I70" s="304">
        <f>K70/J70*100</f>
        <v>49181.133333333331</v>
      </c>
      <c r="J70" s="305">
        <v>185</v>
      </c>
      <c r="K70" s="306">
        <f>VLOOKUP(A70,'MANO DE OBRA'!A8:D99,4,FALSE)</f>
        <v>90985.096666666665</v>
      </c>
      <c r="L70" s="56"/>
      <c r="M70" s="307">
        <v>1000</v>
      </c>
      <c r="N70" s="407">
        <f>K70/M70</f>
        <v>90.985096666666664</v>
      </c>
      <c r="O70" s="112"/>
    </row>
    <row r="71" spans="1:15">
      <c r="A71" t="s">
        <v>30</v>
      </c>
      <c r="B71" s="55" t="str">
        <f>VLOOKUP(A71,'MANO DE OBRA'!A8:D69,3,FALSE)</f>
        <v>Oficial</v>
      </c>
      <c r="C71" s="53"/>
      <c r="D71" s="53"/>
      <c r="E71" s="53"/>
      <c r="F71" s="53"/>
      <c r="G71" s="53"/>
      <c r="H71" s="53"/>
      <c r="I71" s="304">
        <f>K71/J71*100</f>
        <v>49181.133333333331</v>
      </c>
      <c r="J71" s="305">
        <v>185</v>
      </c>
      <c r="K71" s="306">
        <f>VLOOKUP(A71,'MANO DE OBRA'!A8:D100,4,FALSE)</f>
        <v>90985.096666666665</v>
      </c>
      <c r="L71" s="56"/>
      <c r="M71" s="311">
        <v>1000</v>
      </c>
      <c r="N71" s="407">
        <f>K71/M71</f>
        <v>90.985096666666664</v>
      </c>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18" t="s">
        <v>1037</v>
      </c>
      <c r="C76" s="819"/>
      <c r="D76" s="819"/>
      <c r="E76" s="819"/>
      <c r="F76" s="819"/>
      <c r="G76" s="819"/>
      <c r="H76" s="819"/>
      <c r="I76" s="825"/>
      <c r="J76" s="825"/>
      <c r="K76" s="825"/>
      <c r="L76" s="825"/>
      <c r="M76" s="826"/>
      <c r="N76" s="313">
        <f>SUM(N70:N75)</f>
        <v>181.97019333333333</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5769.149895266667</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1153.8299790533335</v>
      </c>
      <c r="M83" s="853"/>
      <c r="N83" s="57"/>
    </row>
    <row r="84" spans="1:14">
      <c r="B84" s="95" t="s">
        <v>1057</v>
      </c>
      <c r="C84" s="96"/>
      <c r="D84" s="96"/>
      <c r="E84" s="96"/>
      <c r="F84" s="96"/>
      <c r="G84" s="96"/>
      <c r="H84" s="96"/>
      <c r="I84" s="93"/>
      <c r="J84" s="94"/>
      <c r="K84" s="316">
        <v>0.05</v>
      </c>
      <c r="L84" s="852">
        <f>N78*K84</f>
        <v>288.45749476333339</v>
      </c>
      <c r="M84" s="853"/>
      <c r="N84" s="57"/>
    </row>
    <row r="85" spans="1:14" ht="15.75" thickBot="1">
      <c r="B85" s="97" t="s">
        <v>1058</v>
      </c>
      <c r="C85" s="98"/>
      <c r="D85" s="98"/>
      <c r="E85" s="98"/>
      <c r="F85" s="98"/>
      <c r="G85" s="98"/>
      <c r="H85" s="98"/>
      <c r="I85" s="99"/>
      <c r="J85" s="100"/>
      <c r="K85" s="317">
        <v>0.05</v>
      </c>
      <c r="L85" s="854">
        <f>N78*K85</f>
        <v>288.45749476333339</v>
      </c>
      <c r="M85" s="855"/>
      <c r="N85" s="57"/>
    </row>
    <row r="86" spans="1:14" ht="15.75" thickBot="1">
      <c r="B86" s="818" t="s">
        <v>1037</v>
      </c>
      <c r="C86" s="819"/>
      <c r="D86" s="819"/>
      <c r="E86" s="819"/>
      <c r="F86" s="819"/>
      <c r="G86" s="819"/>
      <c r="H86" s="819"/>
      <c r="I86" s="819"/>
      <c r="J86" s="819"/>
      <c r="K86" s="819"/>
      <c r="L86" s="819"/>
      <c r="M86" s="820"/>
      <c r="N86" s="58">
        <f>L83+L84+L85</f>
        <v>1730.7449685800004</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7499.8948638466672</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C29:I29"/>
    <mergeCell ref="B107:N108"/>
    <mergeCell ref="B1:B6"/>
    <mergeCell ref="K5:K6"/>
    <mergeCell ref="L5:L6"/>
    <mergeCell ref="M5:M6"/>
    <mergeCell ref="N5:N6"/>
    <mergeCell ref="C6:J6"/>
    <mergeCell ref="C5:J5"/>
    <mergeCell ref="C1:J1"/>
    <mergeCell ref="K1:K2"/>
    <mergeCell ref="L1:N2"/>
    <mergeCell ref="C2:J2"/>
    <mergeCell ref="C3:J3"/>
    <mergeCell ref="K3:K4"/>
    <mergeCell ref="L3:N4"/>
    <mergeCell ref="C4:J4"/>
    <mergeCell ref="L84:M84"/>
    <mergeCell ref="L85:M85"/>
    <mergeCell ref="B86:M86"/>
    <mergeCell ref="B88:M88"/>
    <mergeCell ref="B105:N106"/>
    <mergeCell ref="B76:M76"/>
    <mergeCell ref="B78:M78"/>
    <mergeCell ref="B82:H82"/>
    <mergeCell ref="L82:M82"/>
    <mergeCell ref="B83:H83"/>
    <mergeCell ref="L83:M83"/>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J118:N119"/>
    <mergeCell ref="B35:H35"/>
    <mergeCell ref="I35:J35"/>
    <mergeCell ref="L35:M35"/>
    <mergeCell ref="L12:N12"/>
    <mergeCell ref="C30:I30"/>
    <mergeCell ref="L30:M30"/>
    <mergeCell ref="B43:M43"/>
    <mergeCell ref="B36:H36"/>
    <mergeCell ref="B37:H37"/>
    <mergeCell ref="B38:H38"/>
    <mergeCell ref="B39:H39"/>
    <mergeCell ref="I39:J39"/>
    <mergeCell ref="L39:M39"/>
    <mergeCell ref="B40:H40"/>
    <mergeCell ref="B41:D4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81921"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81921" r:id="rId4"/>
      </mc:Fallback>
    </mc:AlternateContent>
  </oleObjects>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62">
    <tabColor rgb="FFFFFFCC"/>
  </sheetPr>
  <dimension ref="A1:O119"/>
  <sheetViews>
    <sheetView zoomScale="78" zoomScaleNormal="78" workbookViewId="0"/>
  </sheetViews>
  <sheetFormatPr baseColWidth="10" defaultRowHeight="15"/>
  <cols>
    <col min="1" max="1" width="8.85546875"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1533</v>
      </c>
      <c r="C31" s="87" t="s">
        <v>1534</v>
      </c>
      <c r="D31" s="88"/>
      <c r="E31" s="88"/>
      <c r="F31" s="88"/>
      <c r="G31" s="88"/>
      <c r="H31" s="88"/>
      <c r="I31" s="88"/>
      <c r="J31" s="89"/>
      <c r="K31" s="320"/>
      <c r="L31" s="318" t="s">
        <v>233</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283"/>
      <c r="N36" s="284"/>
    </row>
    <row r="37" spans="1:14">
      <c r="A37" s="119"/>
      <c r="B37" s="831"/>
      <c r="C37" s="832"/>
      <c r="D37" s="832"/>
      <c r="E37" s="832"/>
      <c r="F37" s="832"/>
      <c r="G37" s="832"/>
      <c r="H37" s="833"/>
      <c r="I37" s="279"/>
      <c r="J37" s="280"/>
      <c r="K37" s="281"/>
      <c r="L37" s="282"/>
      <c r="M37" s="283"/>
      <c r="N37" s="284"/>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t="s">
        <v>1036</v>
      </c>
      <c r="C41" s="839"/>
      <c r="D41" s="839"/>
      <c r="E41" s="44"/>
      <c r="F41" s="45"/>
      <c r="G41" s="45"/>
      <c r="H41" s="46"/>
      <c r="I41" s="42"/>
      <c r="J41" s="43"/>
      <c r="K41" s="291"/>
      <c r="L41" s="288"/>
      <c r="M41" s="413">
        <v>0.01</v>
      </c>
      <c r="N41" s="356">
        <f>N76*M41</f>
        <v>1.8197019333333333</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1.8197019333333333</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475</v>
      </c>
      <c r="B48" s="49" t="str">
        <f>VLOOKUP(A48,MATERIALES!A4:D373,3,FALSE)</f>
        <v>Geomalla Biaxial Para Refuerzo Pbx-11</v>
      </c>
      <c r="C48" s="293"/>
      <c r="D48" s="293"/>
      <c r="E48" s="293"/>
      <c r="F48" s="293"/>
      <c r="G48" s="293"/>
      <c r="H48" s="293"/>
      <c r="I48" s="280"/>
      <c r="J48" s="236" t="str">
        <f>VLOOKUP(A48,MATERIALES!A4:D373,2,FALSE)</f>
        <v>m2</v>
      </c>
      <c r="K48" s="294">
        <v>1.2</v>
      </c>
      <c r="L48" s="279"/>
      <c r="M48" s="414">
        <f>VLOOKUP(A48,MATERIALES!A4:D395,4,FALSE)</f>
        <v>5710.5000000000009</v>
      </c>
      <c r="N48" s="284">
        <f>K48*M48</f>
        <v>6852.6000000000013</v>
      </c>
    </row>
    <row r="49" spans="1:14">
      <c r="B49" s="49"/>
      <c r="C49" s="293"/>
      <c r="D49" s="293"/>
      <c r="E49" s="293"/>
      <c r="F49" s="293"/>
      <c r="G49" s="293"/>
      <c r="H49" s="293"/>
      <c r="I49" s="280"/>
      <c r="J49" s="236"/>
      <c r="K49" s="294"/>
      <c r="L49" s="279"/>
      <c r="M49" s="414"/>
      <c r="N49" s="284"/>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6852.6000000000013</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B59" s="52"/>
      <c r="C59" s="329"/>
      <c r="D59" s="329"/>
      <c r="E59" s="329"/>
      <c r="F59" s="329"/>
      <c r="G59" s="329"/>
      <c r="H59" s="323"/>
      <c r="I59" s="291"/>
      <c r="J59" s="298"/>
      <c r="K59" s="291"/>
      <c r="L59" s="822"/>
      <c r="M59" s="823"/>
      <c r="N59" s="299"/>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30</v>
      </c>
      <c r="B70" s="55" t="str">
        <f>VLOOKUP(A70,'MANO DE OBRA'!A8:D68,3,FALSE)</f>
        <v>Oficial</v>
      </c>
      <c r="C70" s="53"/>
      <c r="D70" s="53"/>
      <c r="E70" s="53"/>
      <c r="F70" s="53"/>
      <c r="G70" s="53"/>
      <c r="H70" s="53"/>
      <c r="I70" s="304">
        <f>K70/J70*100</f>
        <v>49181.133333333331</v>
      </c>
      <c r="J70" s="305">
        <v>185</v>
      </c>
      <c r="K70" s="306">
        <f>VLOOKUP(A70,'MANO DE OBRA'!A8:D99,4,FALSE)</f>
        <v>90985.096666666665</v>
      </c>
      <c r="L70" s="56"/>
      <c r="M70" s="307">
        <v>1000</v>
      </c>
      <c r="N70" s="407">
        <f>K70/M70</f>
        <v>90.985096666666664</v>
      </c>
      <c r="O70" s="112"/>
    </row>
    <row r="71" spans="1:15">
      <c r="A71" t="s">
        <v>7</v>
      </c>
      <c r="B71" s="55" t="str">
        <f>VLOOKUP(A71,'MANO DE OBRA'!A8:D69,3,FALSE)</f>
        <v>Obrero (2)</v>
      </c>
      <c r="C71" s="53"/>
      <c r="D71" s="53"/>
      <c r="E71" s="53"/>
      <c r="F71" s="53"/>
      <c r="G71" s="53"/>
      <c r="H71" s="53"/>
      <c r="I71" s="304">
        <f>K71/J71*100</f>
        <v>49181.133333333331</v>
      </c>
      <c r="J71" s="305">
        <v>185</v>
      </c>
      <c r="K71" s="306">
        <f>VLOOKUP(A71,'MANO DE OBRA'!A8:D100,4,FALSE)</f>
        <v>90985.096666666665</v>
      </c>
      <c r="L71" s="56"/>
      <c r="M71" s="311">
        <v>1000</v>
      </c>
      <c r="N71" s="407">
        <f>K71/M71</f>
        <v>90.985096666666664</v>
      </c>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18" t="s">
        <v>1037</v>
      </c>
      <c r="C76" s="819"/>
      <c r="D76" s="819"/>
      <c r="E76" s="819"/>
      <c r="F76" s="819"/>
      <c r="G76" s="819"/>
      <c r="H76" s="819"/>
      <c r="I76" s="825"/>
      <c r="J76" s="825"/>
      <c r="K76" s="825"/>
      <c r="L76" s="825"/>
      <c r="M76" s="826"/>
      <c r="N76" s="313">
        <f>SUM(N70:N75)</f>
        <v>181.97019333333333</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7036.3898952666677</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1407.2779790533336</v>
      </c>
      <c r="M83" s="853"/>
      <c r="N83" s="57"/>
    </row>
    <row r="84" spans="1:14">
      <c r="B84" s="95" t="s">
        <v>1057</v>
      </c>
      <c r="C84" s="96"/>
      <c r="D84" s="96"/>
      <c r="E84" s="96"/>
      <c r="F84" s="96"/>
      <c r="G84" s="96"/>
      <c r="H84" s="96"/>
      <c r="I84" s="93"/>
      <c r="J84" s="94"/>
      <c r="K84" s="316">
        <v>0.05</v>
      </c>
      <c r="L84" s="852">
        <f>N78*K84</f>
        <v>351.81949476333341</v>
      </c>
      <c r="M84" s="853"/>
      <c r="N84" s="57"/>
    </row>
    <row r="85" spans="1:14" ht="15.75" thickBot="1">
      <c r="B85" s="97" t="s">
        <v>1058</v>
      </c>
      <c r="C85" s="98"/>
      <c r="D85" s="98"/>
      <c r="E85" s="98"/>
      <c r="F85" s="98"/>
      <c r="G85" s="98"/>
      <c r="H85" s="98"/>
      <c r="I85" s="99"/>
      <c r="J85" s="100"/>
      <c r="K85" s="317">
        <v>0.05</v>
      </c>
      <c r="L85" s="854">
        <f>N78*K85</f>
        <v>351.81949476333341</v>
      </c>
      <c r="M85" s="855"/>
      <c r="N85" s="57"/>
    </row>
    <row r="86" spans="1:14" ht="15.75" thickBot="1">
      <c r="B86" s="818" t="s">
        <v>1037</v>
      </c>
      <c r="C86" s="819"/>
      <c r="D86" s="819"/>
      <c r="E86" s="819"/>
      <c r="F86" s="819"/>
      <c r="G86" s="819"/>
      <c r="H86" s="819"/>
      <c r="I86" s="819"/>
      <c r="J86" s="819"/>
      <c r="K86" s="819"/>
      <c r="L86" s="819"/>
      <c r="M86" s="820"/>
      <c r="N86" s="58">
        <f>L83+L84+L85</f>
        <v>2110.9169685800002</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9147.3068638466684</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C29:I29"/>
    <mergeCell ref="B107:N108"/>
    <mergeCell ref="B1:B6"/>
    <mergeCell ref="K5:K6"/>
    <mergeCell ref="L5:L6"/>
    <mergeCell ref="M5:M6"/>
    <mergeCell ref="N5:N6"/>
    <mergeCell ref="C6:J6"/>
    <mergeCell ref="C5:J5"/>
    <mergeCell ref="C1:J1"/>
    <mergeCell ref="K1:K2"/>
    <mergeCell ref="L1:N2"/>
    <mergeCell ref="C2:J2"/>
    <mergeCell ref="C3:J3"/>
    <mergeCell ref="K3:K4"/>
    <mergeCell ref="L3:N4"/>
    <mergeCell ref="C4:J4"/>
    <mergeCell ref="L84:M84"/>
    <mergeCell ref="L85:M85"/>
    <mergeCell ref="B86:M86"/>
    <mergeCell ref="B88:M88"/>
    <mergeCell ref="B105:N106"/>
    <mergeCell ref="B76:M76"/>
    <mergeCell ref="B78:M78"/>
    <mergeCell ref="B82:H82"/>
    <mergeCell ref="L82:M82"/>
    <mergeCell ref="B83:H83"/>
    <mergeCell ref="L83:M83"/>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J118:N119"/>
    <mergeCell ref="B35:H35"/>
    <mergeCell ref="I35:J35"/>
    <mergeCell ref="L35:M35"/>
    <mergeCell ref="L12:N12"/>
    <mergeCell ref="C30:I30"/>
    <mergeCell ref="L30:M30"/>
    <mergeCell ref="B43:M43"/>
    <mergeCell ref="B36:H36"/>
    <mergeCell ref="B37:H37"/>
    <mergeCell ref="B38:H38"/>
    <mergeCell ref="B39:H39"/>
    <mergeCell ref="I39:J39"/>
    <mergeCell ref="L39:M39"/>
    <mergeCell ref="B40:H40"/>
    <mergeCell ref="B41:D4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82945"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82945" r:id="rId4"/>
      </mc:Fallback>
    </mc:AlternateContent>
  </oleObjects>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63">
    <tabColor rgb="FFFFFFCC"/>
  </sheetPr>
  <dimension ref="A1:O119"/>
  <sheetViews>
    <sheetView zoomScale="78" zoomScaleNormal="78" workbookViewId="0"/>
  </sheetViews>
  <sheetFormatPr baseColWidth="10" defaultRowHeight="15"/>
  <cols>
    <col min="1" max="1" width="8.85546875" customWidth="1"/>
    <col min="2" max="2" width="17" customWidth="1"/>
    <col min="6" max="6" width="14.42578125" customWidth="1"/>
    <col min="9" max="9" width="12.5703125" bestFit="1" customWidth="1"/>
    <col min="10" max="10" width="15.5703125" customWidth="1"/>
    <col min="11" max="11" width="17.5703125" bestFit="1" customWidth="1"/>
    <col min="13" max="13" width="12.285156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1535</v>
      </c>
      <c r="C31" s="87" t="s">
        <v>1536</v>
      </c>
      <c r="D31" s="88"/>
      <c r="E31" s="88"/>
      <c r="F31" s="88"/>
      <c r="G31" s="88"/>
      <c r="H31" s="88"/>
      <c r="I31" s="88"/>
      <c r="J31" s="89"/>
      <c r="K31" s="320"/>
      <c r="L31" s="318" t="s">
        <v>233</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283"/>
      <c r="N36" s="284"/>
    </row>
    <row r="37" spans="1:14">
      <c r="A37" s="119"/>
      <c r="B37" s="831"/>
      <c r="C37" s="832"/>
      <c r="D37" s="832"/>
      <c r="E37" s="832"/>
      <c r="F37" s="832"/>
      <c r="G37" s="832"/>
      <c r="H37" s="833"/>
      <c r="I37" s="279"/>
      <c r="J37" s="280"/>
      <c r="K37" s="281"/>
      <c r="L37" s="282"/>
      <c r="M37" s="283"/>
      <c r="N37" s="284"/>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t="s">
        <v>1036</v>
      </c>
      <c r="C41" s="839"/>
      <c r="D41" s="839"/>
      <c r="E41" s="44"/>
      <c r="F41" s="45"/>
      <c r="G41" s="45"/>
      <c r="H41" s="46"/>
      <c r="I41" s="42"/>
      <c r="J41" s="43"/>
      <c r="K41" s="291"/>
      <c r="L41" s="288"/>
      <c r="M41" s="413">
        <v>0.01</v>
      </c>
      <c r="N41" s="356">
        <f>N76*M41</f>
        <v>1.8197019333333333</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1.8197019333333333</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985</v>
      </c>
      <c r="B48" s="49" t="str">
        <f>VLOOKUP(A48,MATERIALES!A4:D373,3,FALSE)</f>
        <v>Geomalla Forgrid UX100</v>
      </c>
      <c r="C48" s="293"/>
      <c r="D48" s="293"/>
      <c r="E48" s="293"/>
      <c r="F48" s="293"/>
      <c r="G48" s="293"/>
      <c r="H48" s="293"/>
      <c r="I48" s="280"/>
      <c r="J48" s="236" t="str">
        <f>VLOOKUP(A48,MATERIALES!A4:D373,2,FALSE)</f>
        <v>M2</v>
      </c>
      <c r="K48" s="294">
        <v>1.3</v>
      </c>
      <c r="L48" s="279"/>
      <c r="M48" s="414">
        <f>VLOOKUP(A48,MATERIALES!A4:D395,4,FALSE)</f>
        <v>8071.1893937006262</v>
      </c>
      <c r="N48" s="284">
        <f>K48*M48</f>
        <v>10492.546211810813</v>
      </c>
    </row>
    <row r="49" spans="1:14">
      <c r="B49" s="49"/>
      <c r="C49" s="293"/>
      <c r="D49" s="293"/>
      <c r="E49" s="293"/>
      <c r="F49" s="293"/>
      <c r="G49" s="293"/>
      <c r="H49" s="293"/>
      <c r="I49" s="280"/>
      <c r="J49" s="236"/>
      <c r="K49" s="294"/>
      <c r="L49" s="279"/>
      <c r="M49" s="414"/>
      <c r="N49" s="284"/>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10492.546211810813</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B59" s="52"/>
      <c r="C59" s="329"/>
      <c r="D59" s="329"/>
      <c r="E59" s="329"/>
      <c r="F59" s="329"/>
      <c r="G59" s="329"/>
      <c r="H59" s="323"/>
      <c r="I59" s="291"/>
      <c r="J59" s="298"/>
      <c r="K59" s="291"/>
      <c r="L59" s="822"/>
      <c r="M59" s="823"/>
      <c r="N59" s="299"/>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30</v>
      </c>
      <c r="B70" s="55" t="str">
        <f>VLOOKUP(A70,'MANO DE OBRA'!A8:D68,3,FALSE)</f>
        <v>Oficial</v>
      </c>
      <c r="C70" s="53"/>
      <c r="D70" s="53"/>
      <c r="E70" s="53"/>
      <c r="F70" s="53"/>
      <c r="G70" s="53"/>
      <c r="H70" s="53"/>
      <c r="I70" s="304">
        <f>K70/J70*100</f>
        <v>49181.133333333331</v>
      </c>
      <c r="J70" s="305">
        <v>185</v>
      </c>
      <c r="K70" s="306">
        <f>VLOOKUP(A70,'MANO DE OBRA'!A8:D99,4,FALSE)</f>
        <v>90985.096666666665</v>
      </c>
      <c r="L70" s="56"/>
      <c r="M70" s="307">
        <v>1000</v>
      </c>
      <c r="N70" s="407">
        <f>K70/M70</f>
        <v>90.985096666666664</v>
      </c>
      <c r="O70" s="112"/>
    </row>
    <row r="71" spans="1:15">
      <c r="A71" t="s">
        <v>7</v>
      </c>
      <c r="B71" s="55" t="str">
        <f>VLOOKUP(A71,'MANO DE OBRA'!A8:D69,3,FALSE)</f>
        <v>Obrero (2)</v>
      </c>
      <c r="C71" s="53"/>
      <c r="D71" s="53"/>
      <c r="E71" s="53"/>
      <c r="F71" s="53"/>
      <c r="G71" s="53"/>
      <c r="H71" s="53"/>
      <c r="I71" s="304">
        <f>K71/J71*100</f>
        <v>49181.133333333331</v>
      </c>
      <c r="J71" s="305">
        <v>185</v>
      </c>
      <c r="K71" s="306">
        <f>VLOOKUP(A71,'MANO DE OBRA'!A8:D100,4,FALSE)</f>
        <v>90985.096666666665</v>
      </c>
      <c r="L71" s="56"/>
      <c r="M71" s="311">
        <v>1000</v>
      </c>
      <c r="N71" s="407">
        <f>K71/M71</f>
        <v>90.985096666666664</v>
      </c>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133"/>
    </row>
    <row r="76" spans="1:15" ht="15.75" thickBot="1">
      <c r="B76" s="818" t="s">
        <v>1037</v>
      </c>
      <c r="C76" s="819"/>
      <c r="D76" s="819"/>
      <c r="E76" s="819"/>
      <c r="F76" s="819"/>
      <c r="G76" s="819"/>
      <c r="H76" s="819"/>
      <c r="I76" s="825"/>
      <c r="J76" s="825"/>
      <c r="K76" s="825"/>
      <c r="L76" s="825"/>
      <c r="M76" s="826"/>
      <c r="N76" s="472">
        <f>SUM(N70:N75)</f>
        <v>181.97019333333333</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10676.336107077479</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2135.2672214154959</v>
      </c>
      <c r="M83" s="853"/>
      <c r="N83" s="57"/>
    </row>
    <row r="84" spans="1:14">
      <c r="B84" s="95" t="s">
        <v>1057</v>
      </c>
      <c r="C84" s="96"/>
      <c r="D84" s="96"/>
      <c r="E84" s="96"/>
      <c r="F84" s="96"/>
      <c r="G84" s="96"/>
      <c r="H84" s="96"/>
      <c r="I84" s="93"/>
      <c r="J84" s="94"/>
      <c r="K84" s="316">
        <v>0.05</v>
      </c>
      <c r="L84" s="852">
        <f>N78*K84</f>
        <v>533.81680535387397</v>
      </c>
      <c r="M84" s="853"/>
      <c r="N84" s="57"/>
    </row>
    <row r="85" spans="1:14" ht="15.75" thickBot="1">
      <c r="B85" s="97" t="s">
        <v>1058</v>
      </c>
      <c r="C85" s="98"/>
      <c r="D85" s="98"/>
      <c r="E85" s="98"/>
      <c r="F85" s="98"/>
      <c r="G85" s="98"/>
      <c r="H85" s="98"/>
      <c r="I85" s="99"/>
      <c r="J85" s="100"/>
      <c r="K85" s="317">
        <v>0.05</v>
      </c>
      <c r="L85" s="854">
        <f>N78*K85</f>
        <v>533.81680535387397</v>
      </c>
      <c r="M85" s="855"/>
      <c r="N85" s="57"/>
    </row>
    <row r="86" spans="1:14" ht="15.75" thickBot="1">
      <c r="B86" s="818" t="s">
        <v>1037</v>
      </c>
      <c r="C86" s="819"/>
      <c r="D86" s="819"/>
      <c r="E86" s="819"/>
      <c r="F86" s="819"/>
      <c r="G86" s="819"/>
      <c r="H86" s="819"/>
      <c r="I86" s="819"/>
      <c r="J86" s="819"/>
      <c r="K86" s="819"/>
      <c r="L86" s="819"/>
      <c r="M86" s="820"/>
      <c r="N86" s="58">
        <f>L83+L84+L85</f>
        <v>3202.9008321232436</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13879.236939200722</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C29:I29"/>
    <mergeCell ref="B107:N108"/>
    <mergeCell ref="B1:B6"/>
    <mergeCell ref="K5:K6"/>
    <mergeCell ref="L5:L6"/>
    <mergeCell ref="M5:M6"/>
    <mergeCell ref="N5:N6"/>
    <mergeCell ref="C6:J6"/>
    <mergeCell ref="C5:J5"/>
    <mergeCell ref="C1:J1"/>
    <mergeCell ref="K1:K2"/>
    <mergeCell ref="L1:N2"/>
    <mergeCell ref="C2:J2"/>
    <mergeCell ref="C3:J3"/>
    <mergeCell ref="K3:K4"/>
    <mergeCell ref="L3:N4"/>
    <mergeCell ref="C4:J4"/>
    <mergeCell ref="L84:M84"/>
    <mergeCell ref="L85:M85"/>
    <mergeCell ref="B86:M86"/>
    <mergeCell ref="B88:M88"/>
    <mergeCell ref="B105:N106"/>
    <mergeCell ref="B76:M76"/>
    <mergeCell ref="B78:M78"/>
    <mergeCell ref="B82:H82"/>
    <mergeCell ref="L82:M82"/>
    <mergeCell ref="B83:H83"/>
    <mergeCell ref="L83:M83"/>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J118:N119"/>
    <mergeCell ref="B35:H35"/>
    <mergeCell ref="I35:J35"/>
    <mergeCell ref="L35:M35"/>
    <mergeCell ref="L12:N12"/>
    <mergeCell ref="C30:I30"/>
    <mergeCell ref="L30:M30"/>
    <mergeCell ref="B43:M43"/>
    <mergeCell ref="B36:H36"/>
    <mergeCell ref="B37:H37"/>
    <mergeCell ref="B38:H38"/>
    <mergeCell ref="B39:H39"/>
    <mergeCell ref="I39:J39"/>
    <mergeCell ref="L39:M39"/>
    <mergeCell ref="B40:H40"/>
    <mergeCell ref="B41:D4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83969"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83969" r:id="rId4"/>
      </mc:Fallback>
    </mc:AlternateContent>
  </oleObjects>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64">
    <tabColor rgb="FFFFFFCC"/>
  </sheetPr>
  <dimension ref="A1:O119"/>
  <sheetViews>
    <sheetView zoomScale="78" zoomScaleNormal="78" workbookViewId="0"/>
  </sheetViews>
  <sheetFormatPr baseColWidth="10" defaultRowHeight="15"/>
  <cols>
    <col min="1" max="1" width="10"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1106</v>
      </c>
      <c r="C31" s="87" t="s">
        <v>1537</v>
      </c>
      <c r="D31" s="88"/>
      <c r="E31" s="88"/>
      <c r="F31" s="88"/>
      <c r="G31" s="88"/>
      <c r="H31" s="88"/>
      <c r="I31" s="88"/>
      <c r="J31" s="89"/>
      <c r="K31" s="320"/>
      <c r="L31" s="318" t="s">
        <v>233</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217" t="s">
        <v>303</v>
      </c>
      <c r="B36" s="831" t="str">
        <f>VLOOKUP(A36,EQUIPOS!A6:D154,3,FALSE)</f>
        <v>Retrocargador, pala de 1,1 m3 de capacidad, profundidad de excavación de 4.400 mm y una altura de 5.680 mm</v>
      </c>
      <c r="C36" s="832"/>
      <c r="D36" s="832"/>
      <c r="E36" s="832"/>
      <c r="F36" s="832"/>
      <c r="G36" s="832"/>
      <c r="H36" s="833"/>
      <c r="I36" s="279"/>
      <c r="J36" s="280"/>
      <c r="K36" s="281">
        <f>VLOOKUP(A36,EQUIPOS!A6:D163,4,FALSE)</f>
        <v>112105.23044875312</v>
      </c>
      <c r="L36" s="282"/>
      <c r="M36" s="283">
        <v>250</v>
      </c>
      <c r="N36" s="284">
        <f>K36/M36</f>
        <v>448.42092179501248</v>
      </c>
    </row>
    <row r="37" spans="1:14">
      <c r="A37" s="119" t="s">
        <v>373</v>
      </c>
      <c r="B37" s="831" t="str">
        <f>VLOOKUP(A37,EQUIPOS!A7:D154,3,FALSE)</f>
        <v>Volqueta 6 m3</v>
      </c>
      <c r="C37" s="832"/>
      <c r="D37" s="832"/>
      <c r="E37" s="832"/>
      <c r="F37" s="832"/>
      <c r="G37" s="832"/>
      <c r="H37" s="833"/>
      <c r="I37" s="279"/>
      <c r="J37" s="280"/>
      <c r="K37" s="281">
        <f>VLOOKUP(A37,EQUIPOS!A7:D164,4,FALSE)</f>
        <v>62500</v>
      </c>
      <c r="L37" s="282"/>
      <c r="M37" s="283">
        <v>250</v>
      </c>
      <c r="N37" s="284">
        <f>K37/M37</f>
        <v>250</v>
      </c>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t="s">
        <v>1036</v>
      </c>
      <c r="C41" s="839"/>
      <c r="D41" s="839"/>
      <c r="E41" s="44"/>
      <c r="F41" s="45"/>
      <c r="G41" s="45"/>
      <c r="H41" s="46"/>
      <c r="I41" s="42"/>
      <c r="J41" s="43"/>
      <c r="K41" s="291"/>
      <c r="L41" s="288"/>
      <c r="M41" s="413">
        <v>0.05</v>
      </c>
      <c r="N41" s="356">
        <f>N76*M41</f>
        <v>4.5492548333333334</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702.97017662834571</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B48" s="49"/>
      <c r="C48" s="293"/>
      <c r="D48" s="293"/>
      <c r="E48" s="293"/>
      <c r="F48" s="293"/>
      <c r="G48" s="293"/>
      <c r="H48" s="293"/>
      <c r="I48" s="280"/>
      <c r="J48" s="236"/>
      <c r="K48" s="294"/>
      <c r="L48" s="279"/>
      <c r="M48" s="414"/>
      <c r="N48" s="284"/>
    </row>
    <row r="49" spans="1:14">
      <c r="B49" s="49"/>
      <c r="C49" s="293"/>
      <c r="D49" s="293"/>
      <c r="E49" s="293"/>
      <c r="F49" s="293"/>
      <c r="G49" s="293"/>
      <c r="H49" s="293"/>
      <c r="I49" s="280"/>
      <c r="J49" s="236"/>
      <c r="K49" s="294"/>
      <c r="L49" s="279"/>
      <c r="M49" s="414"/>
      <c r="N49" s="284"/>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B59" s="52"/>
      <c r="C59" s="329"/>
      <c r="D59" s="329"/>
      <c r="E59" s="329"/>
      <c r="F59" s="329"/>
      <c r="G59" s="329"/>
      <c r="H59" s="323"/>
      <c r="I59" s="291"/>
      <c r="J59" s="298"/>
      <c r="K59" s="291"/>
      <c r="L59" s="822"/>
      <c r="M59" s="823"/>
      <c r="N59" s="299"/>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30</v>
      </c>
      <c r="B70" s="55" t="str">
        <f>VLOOKUP(A70,'MANO DE OBRA'!A8:D68,3,FALSE)</f>
        <v>Oficial</v>
      </c>
      <c r="C70" s="53"/>
      <c r="D70" s="53"/>
      <c r="E70" s="53"/>
      <c r="F70" s="53"/>
      <c r="G70" s="53"/>
      <c r="H70" s="53"/>
      <c r="I70" s="304">
        <f>K70/J70*100</f>
        <v>49181.133333333331</v>
      </c>
      <c r="J70" s="305">
        <v>185</v>
      </c>
      <c r="K70" s="306">
        <f>VLOOKUP(A70,'MANO DE OBRA'!A8:D99,4,FALSE)</f>
        <v>90985.096666666665</v>
      </c>
      <c r="L70" s="56"/>
      <c r="M70" s="307">
        <v>2000</v>
      </c>
      <c r="N70" s="407">
        <f>K70/M70</f>
        <v>45.492548333333332</v>
      </c>
      <c r="O70" s="112"/>
    </row>
    <row r="71" spans="1:15">
      <c r="A71" t="s">
        <v>7</v>
      </c>
      <c r="B71" s="55" t="str">
        <f>VLOOKUP(A71,'MANO DE OBRA'!A8:D69,3,FALSE)</f>
        <v>Obrero (2)</v>
      </c>
      <c r="C71" s="53"/>
      <c r="D71" s="53"/>
      <c r="E71" s="53"/>
      <c r="F71" s="53"/>
      <c r="G71" s="53"/>
      <c r="H71" s="53"/>
      <c r="I71" s="304">
        <f>K71/J71*100</f>
        <v>49181.133333333331</v>
      </c>
      <c r="J71" s="305">
        <v>185</v>
      </c>
      <c r="K71" s="306">
        <f>VLOOKUP(A71,'MANO DE OBRA'!A8:D100,4,FALSE)</f>
        <v>90985.096666666665</v>
      </c>
      <c r="L71" s="56"/>
      <c r="M71" s="311">
        <v>2000</v>
      </c>
      <c r="N71" s="407">
        <f>K71/M71</f>
        <v>45.492548333333332</v>
      </c>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18" t="s">
        <v>1037</v>
      </c>
      <c r="C76" s="819"/>
      <c r="D76" s="819"/>
      <c r="E76" s="819"/>
      <c r="F76" s="819"/>
      <c r="G76" s="819"/>
      <c r="H76" s="819"/>
      <c r="I76" s="825"/>
      <c r="J76" s="825"/>
      <c r="K76" s="825"/>
      <c r="L76" s="825"/>
      <c r="M76" s="826"/>
      <c r="N76" s="313">
        <f>SUM(N70:N75)</f>
        <v>90.985096666666664</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793.95527329501238</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158.7910546590025</v>
      </c>
      <c r="M83" s="853"/>
      <c r="N83" s="57"/>
    </row>
    <row r="84" spans="1:14">
      <c r="B84" s="95" t="s">
        <v>1057</v>
      </c>
      <c r="C84" s="96"/>
      <c r="D84" s="96"/>
      <c r="E84" s="96"/>
      <c r="F84" s="96"/>
      <c r="G84" s="96"/>
      <c r="H84" s="96"/>
      <c r="I84" s="93"/>
      <c r="J84" s="94"/>
      <c r="K84" s="316">
        <v>0.05</v>
      </c>
      <c r="L84" s="852">
        <f>N78*K84</f>
        <v>39.697763664750624</v>
      </c>
      <c r="M84" s="853"/>
      <c r="N84" s="57"/>
    </row>
    <row r="85" spans="1:14" ht="15.75" thickBot="1">
      <c r="B85" s="97" t="s">
        <v>1058</v>
      </c>
      <c r="C85" s="98"/>
      <c r="D85" s="98"/>
      <c r="E85" s="98"/>
      <c r="F85" s="98"/>
      <c r="G85" s="98"/>
      <c r="H85" s="98"/>
      <c r="I85" s="99"/>
      <c r="J85" s="100"/>
      <c r="K85" s="317">
        <v>0.05</v>
      </c>
      <c r="L85" s="854">
        <f>N78*K85</f>
        <v>39.697763664750624</v>
      </c>
      <c r="M85" s="855"/>
      <c r="N85" s="57"/>
    </row>
    <row r="86" spans="1:14" ht="15.75" thickBot="1">
      <c r="B86" s="818" t="s">
        <v>1037</v>
      </c>
      <c r="C86" s="819"/>
      <c r="D86" s="819"/>
      <c r="E86" s="819"/>
      <c r="F86" s="819"/>
      <c r="G86" s="819"/>
      <c r="H86" s="819"/>
      <c r="I86" s="819"/>
      <c r="J86" s="819"/>
      <c r="K86" s="819"/>
      <c r="L86" s="819"/>
      <c r="M86" s="820"/>
      <c r="N86" s="58">
        <f>L83+L84+L85</f>
        <v>238.18658198850375</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1032.1418552835162</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C29:I29"/>
    <mergeCell ref="B107:N108"/>
    <mergeCell ref="B1:B6"/>
    <mergeCell ref="K5:K6"/>
    <mergeCell ref="L5:L6"/>
    <mergeCell ref="M5:M6"/>
    <mergeCell ref="N5:N6"/>
    <mergeCell ref="C6:J6"/>
    <mergeCell ref="C5:J5"/>
    <mergeCell ref="C1:J1"/>
    <mergeCell ref="K1:K2"/>
    <mergeCell ref="L1:N2"/>
    <mergeCell ref="C2:J2"/>
    <mergeCell ref="C3:J3"/>
    <mergeCell ref="K3:K4"/>
    <mergeCell ref="L3:N4"/>
    <mergeCell ref="C4:J4"/>
    <mergeCell ref="L84:M84"/>
    <mergeCell ref="L85:M85"/>
    <mergeCell ref="B86:M86"/>
    <mergeCell ref="B88:M88"/>
    <mergeCell ref="B105:N106"/>
    <mergeCell ref="B76:M76"/>
    <mergeCell ref="B78:M78"/>
    <mergeCell ref="B82:H82"/>
    <mergeCell ref="L82:M82"/>
    <mergeCell ref="B83:H83"/>
    <mergeCell ref="L83:M83"/>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J118:N119"/>
    <mergeCell ref="B35:H35"/>
    <mergeCell ref="I35:J35"/>
    <mergeCell ref="L35:M35"/>
    <mergeCell ref="L12:N12"/>
    <mergeCell ref="C30:I30"/>
    <mergeCell ref="L30:M30"/>
    <mergeCell ref="B43:M43"/>
    <mergeCell ref="B36:H36"/>
    <mergeCell ref="B37:H37"/>
    <mergeCell ref="B38:H38"/>
    <mergeCell ref="B39:H39"/>
    <mergeCell ref="I39:J39"/>
    <mergeCell ref="L39:M39"/>
    <mergeCell ref="B40:H40"/>
    <mergeCell ref="B41:D4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84993"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84993" r:id="rId4"/>
      </mc:Fallback>
    </mc:AlternateContent>
  </oleObjects>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65">
    <tabColor rgb="FFFFFFCC"/>
  </sheetPr>
  <dimension ref="A1:O119"/>
  <sheetViews>
    <sheetView zoomScale="78" zoomScaleNormal="78" workbookViewId="0"/>
  </sheetViews>
  <sheetFormatPr baseColWidth="10" defaultRowHeight="15"/>
  <cols>
    <col min="1" max="1" width="10" bestFit="1"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1540</v>
      </c>
      <c r="C31" s="87" t="s">
        <v>1541</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217" t="s">
        <v>152</v>
      </c>
      <c r="B36" s="831" t="str">
        <f>VLOOKUP(A36,EQUIPOS!A6:D154,3,FALSE)</f>
        <v xml:space="preserve">Carrotanque de agua(1000 Galones) </v>
      </c>
      <c r="C36" s="832"/>
      <c r="D36" s="832"/>
      <c r="E36" s="832"/>
      <c r="F36" s="832"/>
      <c r="G36" s="832"/>
      <c r="H36" s="833"/>
      <c r="I36" s="279"/>
      <c r="J36" s="280"/>
      <c r="K36" s="281">
        <f>VLOOKUP(A36,EQUIPOS!A6:D163,4,FALSE)</f>
        <v>67000</v>
      </c>
      <c r="L36" s="282"/>
      <c r="M36" s="283">
        <v>35</v>
      </c>
      <c r="N36" s="284">
        <f>K36/M36</f>
        <v>1914.2857142857142</v>
      </c>
    </row>
    <row r="37" spans="1:14">
      <c r="A37" s="119" t="s">
        <v>269</v>
      </c>
      <c r="B37" s="831" t="str">
        <f>VLOOKUP(A37,EQUIPOS!A7:D154,3,FALSE)</f>
        <v>Motoniveladora  potencia 215 HP, ancho de cuchilla 4,27 m, peso 18 ton.</v>
      </c>
      <c r="C37" s="832"/>
      <c r="D37" s="832"/>
      <c r="E37" s="832"/>
      <c r="F37" s="832"/>
      <c r="G37" s="832"/>
      <c r="H37" s="833"/>
      <c r="I37" s="279"/>
      <c r="J37" s="280"/>
      <c r="K37" s="281">
        <f>VLOOKUP(A37,EQUIPOS!A7:D164,4,FALSE)</f>
        <v>154700</v>
      </c>
      <c r="L37" s="282"/>
      <c r="M37" s="283">
        <v>35</v>
      </c>
      <c r="N37" s="284">
        <f>K37/M37</f>
        <v>4420</v>
      </c>
    </row>
    <row r="38" spans="1:14">
      <c r="A38" t="s">
        <v>365</v>
      </c>
      <c r="B38" s="831" t="str">
        <f>VLOOKUP(A38,EQUIPOS!A8:D154,3,FALSE)</f>
        <v xml:space="preserve">Vibrocompatador, potencia 153 HP, peso 10 Ton. </v>
      </c>
      <c r="C38" s="832"/>
      <c r="D38" s="832"/>
      <c r="E38" s="832"/>
      <c r="F38" s="832"/>
      <c r="G38" s="832"/>
      <c r="H38" s="833"/>
      <c r="I38" s="279"/>
      <c r="J38" s="280"/>
      <c r="K38" s="281">
        <f>VLOOKUP(A38,EQUIPOS!A8:D165,4,FALSE)</f>
        <v>83219.519448030405</v>
      </c>
      <c r="L38" s="282"/>
      <c r="M38" s="283">
        <v>35</v>
      </c>
      <c r="N38" s="284">
        <f>K38/M38</f>
        <v>2377.7005556580116</v>
      </c>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t="s">
        <v>1036</v>
      </c>
      <c r="C41" s="839"/>
      <c r="D41" s="839"/>
      <c r="E41" s="44"/>
      <c r="F41" s="45"/>
      <c r="G41" s="45"/>
      <c r="H41" s="46"/>
      <c r="I41" s="42"/>
      <c r="J41" s="43"/>
      <c r="K41" s="291"/>
      <c r="L41" s="288"/>
      <c r="M41" s="413">
        <v>0.02</v>
      </c>
      <c r="N41" s="356">
        <f>N76*M41</f>
        <v>12.997870952380952</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8724.9841408961056</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845</v>
      </c>
      <c r="B48" s="49" t="str">
        <f>VLOOKUP(A48,MATERIALES!A4:D373,3,FALSE)</f>
        <v>Agua</v>
      </c>
      <c r="C48" s="293"/>
      <c r="D48" s="293"/>
      <c r="E48" s="293"/>
      <c r="F48" s="293"/>
      <c r="G48" s="293"/>
      <c r="H48" s="293"/>
      <c r="I48" s="280"/>
      <c r="J48" s="236" t="str">
        <f>VLOOKUP(A48,MATERIALES!A4:D373,2,FALSE)</f>
        <v>lt</v>
      </c>
      <c r="K48" s="294">
        <v>25</v>
      </c>
      <c r="L48" s="279"/>
      <c r="M48" s="414">
        <f>VLOOKUP(A48,MATERIALES!A4:D395,4,FALSE)</f>
        <v>35.656490152579906</v>
      </c>
      <c r="N48" s="284">
        <f>K48*M48</f>
        <v>891.4122538144976</v>
      </c>
    </row>
    <row r="49" spans="1:14">
      <c r="A49" t="s">
        <v>875</v>
      </c>
      <c r="B49" s="49" t="str">
        <f>VLOOKUP(A49,MATERIALES!A5:D373,3,FALSE)</f>
        <v xml:space="preserve">Cemento gris
</v>
      </c>
      <c r="C49" s="293"/>
      <c r="D49" s="293"/>
      <c r="E49" s="293"/>
      <c r="F49" s="293"/>
      <c r="G49" s="293"/>
      <c r="H49" s="293"/>
      <c r="I49" s="280"/>
      <c r="J49" s="236" t="str">
        <f>VLOOKUP(A49,MATERIALES!A5:D373,2,FALSE)</f>
        <v>kg</v>
      </c>
      <c r="K49" s="294">
        <v>80</v>
      </c>
      <c r="L49" s="279"/>
      <c r="M49" s="414">
        <f>VLOOKUP(A49,MATERIALES!A5:D396,4,FALSE)</f>
        <v>470</v>
      </c>
      <c r="N49" s="284">
        <f>K49*M49</f>
        <v>37600</v>
      </c>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38491.412253814495</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B59" s="52"/>
      <c r="C59" s="329"/>
      <c r="D59" s="329"/>
      <c r="E59" s="329"/>
      <c r="F59" s="329"/>
      <c r="G59" s="329"/>
      <c r="H59" s="323"/>
      <c r="I59" s="291"/>
      <c r="J59" s="298"/>
      <c r="K59" s="291"/>
      <c r="L59" s="822"/>
      <c r="M59" s="823"/>
      <c r="N59" s="299"/>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30</v>
      </c>
      <c r="B70" s="55" t="str">
        <f>VLOOKUP(A70,'MANO DE OBRA'!A8:D68,3,FALSE)</f>
        <v>Oficial</v>
      </c>
      <c r="C70" s="53"/>
      <c r="D70" s="53"/>
      <c r="E70" s="53"/>
      <c r="F70" s="53"/>
      <c r="G70" s="53"/>
      <c r="H70" s="53"/>
      <c r="I70" s="304">
        <f>K70/J70*100</f>
        <v>49181.133333333331</v>
      </c>
      <c r="J70" s="305">
        <v>185</v>
      </c>
      <c r="K70" s="306">
        <f>VLOOKUP(A70,'MANO DE OBRA'!A8:D99,4,FALSE)</f>
        <v>90985.096666666665</v>
      </c>
      <c r="L70" s="56"/>
      <c r="M70" s="307">
        <v>280</v>
      </c>
      <c r="N70" s="407">
        <f>K70/M70</f>
        <v>324.94677380952379</v>
      </c>
      <c r="O70" s="112"/>
    </row>
    <row r="71" spans="1:15">
      <c r="A71" t="s">
        <v>7</v>
      </c>
      <c r="B71" s="55" t="str">
        <f>VLOOKUP(A71,'MANO DE OBRA'!A8:D69,3,FALSE)</f>
        <v>Obrero (2)</v>
      </c>
      <c r="C71" s="53"/>
      <c r="D71" s="53"/>
      <c r="E71" s="53"/>
      <c r="F71" s="53"/>
      <c r="G71" s="53"/>
      <c r="H71" s="53"/>
      <c r="I71" s="304">
        <f>K71/J71*100</f>
        <v>49181.133333333331</v>
      </c>
      <c r="J71" s="305">
        <v>185</v>
      </c>
      <c r="K71" s="306">
        <f>VLOOKUP(A71,'MANO DE OBRA'!A8:D100,4,FALSE)</f>
        <v>90985.096666666665</v>
      </c>
      <c r="L71" s="56"/>
      <c r="M71" s="311">
        <v>280</v>
      </c>
      <c r="N71" s="407">
        <f>K71/M71</f>
        <v>324.94677380952379</v>
      </c>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18" t="s">
        <v>1037</v>
      </c>
      <c r="C76" s="819"/>
      <c r="D76" s="819"/>
      <c r="E76" s="819"/>
      <c r="F76" s="819"/>
      <c r="G76" s="819"/>
      <c r="H76" s="819"/>
      <c r="I76" s="825"/>
      <c r="J76" s="825"/>
      <c r="K76" s="825"/>
      <c r="L76" s="825"/>
      <c r="M76" s="826"/>
      <c r="N76" s="313">
        <f>SUM(N70:N75)</f>
        <v>649.89354761904758</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47866.289942329648</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9573.2579884659299</v>
      </c>
      <c r="M83" s="853"/>
      <c r="N83" s="57"/>
    </row>
    <row r="84" spans="1:14">
      <c r="B84" s="95" t="s">
        <v>1057</v>
      </c>
      <c r="C84" s="96"/>
      <c r="D84" s="96"/>
      <c r="E84" s="96"/>
      <c r="F84" s="96"/>
      <c r="G84" s="96"/>
      <c r="H84" s="96"/>
      <c r="I84" s="93"/>
      <c r="J84" s="94"/>
      <c r="K84" s="316">
        <v>0.05</v>
      </c>
      <c r="L84" s="852">
        <f>N78*K84</f>
        <v>2393.3144971164825</v>
      </c>
      <c r="M84" s="853"/>
      <c r="N84" s="57"/>
    </row>
    <row r="85" spans="1:14" ht="15.75" thickBot="1">
      <c r="B85" s="97" t="s">
        <v>1058</v>
      </c>
      <c r="C85" s="98"/>
      <c r="D85" s="98"/>
      <c r="E85" s="98"/>
      <c r="F85" s="98"/>
      <c r="G85" s="98"/>
      <c r="H85" s="98"/>
      <c r="I85" s="99"/>
      <c r="J85" s="100"/>
      <c r="K85" s="317">
        <v>0.05</v>
      </c>
      <c r="L85" s="854">
        <f>N78*K85</f>
        <v>2393.3144971164825</v>
      </c>
      <c r="M85" s="855"/>
      <c r="N85" s="57"/>
    </row>
    <row r="86" spans="1:14" ht="15.75" thickBot="1">
      <c r="B86" s="818" t="s">
        <v>1037</v>
      </c>
      <c r="C86" s="819"/>
      <c r="D86" s="819"/>
      <c r="E86" s="819"/>
      <c r="F86" s="819"/>
      <c r="G86" s="819"/>
      <c r="H86" s="819"/>
      <c r="I86" s="819"/>
      <c r="J86" s="819"/>
      <c r="K86" s="819"/>
      <c r="L86" s="819"/>
      <c r="M86" s="820"/>
      <c r="N86" s="58">
        <f>L83+L84+L85</f>
        <v>14359.886982698894</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62226.176925028543</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C29:I29"/>
    <mergeCell ref="B107:N108"/>
    <mergeCell ref="B1:B6"/>
    <mergeCell ref="K5:K6"/>
    <mergeCell ref="L5:L6"/>
    <mergeCell ref="M5:M6"/>
    <mergeCell ref="N5:N6"/>
    <mergeCell ref="C6:J6"/>
    <mergeCell ref="C5:J5"/>
    <mergeCell ref="C1:J1"/>
    <mergeCell ref="K1:K2"/>
    <mergeCell ref="L1:N2"/>
    <mergeCell ref="C2:J2"/>
    <mergeCell ref="C3:J3"/>
    <mergeCell ref="K3:K4"/>
    <mergeCell ref="L3:N4"/>
    <mergeCell ref="C4:J4"/>
    <mergeCell ref="L84:M84"/>
    <mergeCell ref="L85:M85"/>
    <mergeCell ref="B86:M86"/>
    <mergeCell ref="B88:M88"/>
    <mergeCell ref="B105:N106"/>
    <mergeCell ref="B76:M76"/>
    <mergeCell ref="B78:M78"/>
    <mergeCell ref="B82:H82"/>
    <mergeCell ref="L82:M82"/>
    <mergeCell ref="B83:H83"/>
    <mergeCell ref="L83:M83"/>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J118:N119"/>
    <mergeCell ref="B35:H35"/>
    <mergeCell ref="I35:J35"/>
    <mergeCell ref="L35:M35"/>
    <mergeCell ref="L12:N12"/>
    <mergeCell ref="C30:I30"/>
    <mergeCell ref="L30:M30"/>
    <mergeCell ref="B43:M43"/>
    <mergeCell ref="B36:H36"/>
    <mergeCell ref="B37:H37"/>
    <mergeCell ref="B38:H38"/>
    <mergeCell ref="B39:H39"/>
    <mergeCell ref="I39:J39"/>
    <mergeCell ref="L39:M39"/>
    <mergeCell ref="B40:H40"/>
    <mergeCell ref="B41:D4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86017"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86017" r:id="rId4"/>
      </mc:Fallback>
    </mc:AlternateContent>
  </oleObjects>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66">
    <tabColor rgb="FFFFFFCC"/>
  </sheetPr>
  <dimension ref="A1:O119"/>
  <sheetViews>
    <sheetView zoomScale="78" zoomScaleNormal="78" workbookViewId="0"/>
  </sheetViews>
  <sheetFormatPr baseColWidth="10" defaultRowHeight="15"/>
  <cols>
    <col min="1" max="1" width="10" bestFit="1"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1542</v>
      </c>
      <c r="C31" s="87" t="s">
        <v>1543</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217" t="s">
        <v>152</v>
      </c>
      <c r="B36" s="831" t="str">
        <f>VLOOKUP(A36,EQUIPOS!A6:D154,3,FALSE)</f>
        <v xml:space="preserve">Carrotanque de agua(1000 Galones) </v>
      </c>
      <c r="C36" s="832"/>
      <c r="D36" s="832"/>
      <c r="E36" s="832"/>
      <c r="F36" s="832"/>
      <c r="G36" s="832"/>
      <c r="H36" s="833"/>
      <c r="I36" s="279"/>
      <c r="J36" s="280"/>
      <c r="K36" s="281">
        <f>VLOOKUP(A36,EQUIPOS!A6:D163,4,FALSE)</f>
        <v>67000</v>
      </c>
      <c r="L36" s="282"/>
      <c r="M36" s="283">
        <v>35</v>
      </c>
      <c r="N36" s="284">
        <f>K36/M36</f>
        <v>1914.2857142857142</v>
      </c>
    </row>
    <row r="37" spans="1:14">
      <c r="A37" s="119" t="s">
        <v>269</v>
      </c>
      <c r="B37" s="831" t="str">
        <f>VLOOKUP(A37,EQUIPOS!A7:D154,3,FALSE)</f>
        <v>Motoniveladora  potencia 215 HP, ancho de cuchilla 4,27 m, peso 18 ton.</v>
      </c>
      <c r="C37" s="832"/>
      <c r="D37" s="832"/>
      <c r="E37" s="832"/>
      <c r="F37" s="832"/>
      <c r="G37" s="832"/>
      <c r="H37" s="833"/>
      <c r="I37" s="279"/>
      <c r="J37" s="280"/>
      <c r="K37" s="281">
        <f>VLOOKUP(A37,EQUIPOS!A7:D164,4,FALSE)</f>
        <v>154700</v>
      </c>
      <c r="L37" s="282"/>
      <c r="M37" s="283">
        <v>35</v>
      </c>
      <c r="N37" s="284">
        <f>K37/M37</f>
        <v>4420</v>
      </c>
    </row>
    <row r="38" spans="1:14">
      <c r="A38" t="s">
        <v>365</v>
      </c>
      <c r="B38" s="831" t="str">
        <f>VLOOKUP(A38,EQUIPOS!A8:D154,3,FALSE)</f>
        <v xml:space="preserve">Vibrocompatador, potencia 153 HP, peso 10 Ton. </v>
      </c>
      <c r="C38" s="832"/>
      <c r="D38" s="832"/>
      <c r="E38" s="832"/>
      <c r="F38" s="832"/>
      <c r="G38" s="832"/>
      <c r="H38" s="833"/>
      <c r="I38" s="279"/>
      <c r="J38" s="280"/>
      <c r="K38" s="281">
        <f>VLOOKUP(A38,EQUIPOS!A8:D165,4,FALSE)</f>
        <v>83219.519448030405</v>
      </c>
      <c r="L38" s="282"/>
      <c r="M38" s="283">
        <v>35</v>
      </c>
      <c r="N38" s="284">
        <f>K38/M38</f>
        <v>2377.7005556580116</v>
      </c>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t="s">
        <v>1036</v>
      </c>
      <c r="C41" s="839"/>
      <c r="D41" s="839"/>
      <c r="E41" s="44"/>
      <c r="F41" s="45"/>
      <c r="G41" s="45"/>
      <c r="H41" s="46"/>
      <c r="I41" s="42"/>
      <c r="J41" s="43"/>
      <c r="K41" s="291"/>
      <c r="L41" s="288"/>
      <c r="M41" s="413">
        <v>0.02</v>
      </c>
      <c r="N41" s="356">
        <f>N76*M41</f>
        <v>12.997870952380952</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8724.9841408961056</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845</v>
      </c>
      <c r="B48" s="49" t="str">
        <f>VLOOKUP(A48,MATERIALES!A4:D373,3,FALSE)</f>
        <v>Agua</v>
      </c>
      <c r="C48" s="293"/>
      <c r="D48" s="293"/>
      <c r="E48" s="293"/>
      <c r="F48" s="293"/>
      <c r="G48" s="293"/>
      <c r="H48" s="293"/>
      <c r="I48" s="280"/>
      <c r="J48" s="236" t="str">
        <f>VLOOKUP(A48,MATERIALES!A4:D373,2,FALSE)</f>
        <v>lt</v>
      </c>
      <c r="K48" s="294">
        <v>25</v>
      </c>
      <c r="L48" s="279"/>
      <c r="M48" s="414">
        <f>VLOOKUP(A48,MATERIALES!A4:D395,4,FALSE)</f>
        <v>35.656490152579906</v>
      </c>
      <c r="N48" s="284">
        <f>K48*M48</f>
        <v>891.4122538144976</v>
      </c>
    </row>
    <row r="49" spans="1:14">
      <c r="B49" s="49"/>
      <c r="C49" s="293"/>
      <c r="D49" s="293"/>
      <c r="E49" s="293"/>
      <c r="F49" s="293"/>
      <c r="G49" s="293"/>
      <c r="H49" s="293"/>
      <c r="I49" s="280"/>
      <c r="J49" s="236"/>
      <c r="K49" s="294"/>
      <c r="L49" s="279"/>
      <c r="M49" s="414"/>
      <c r="N49" s="284"/>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891.4122538144976</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B59" s="52"/>
      <c r="C59" s="329"/>
      <c r="D59" s="329"/>
      <c r="E59" s="329"/>
      <c r="F59" s="329"/>
      <c r="G59" s="329"/>
      <c r="H59" s="323"/>
      <c r="I59" s="291"/>
      <c r="J59" s="298"/>
      <c r="K59" s="291"/>
      <c r="L59" s="822"/>
      <c r="M59" s="823"/>
      <c r="N59" s="299"/>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30</v>
      </c>
      <c r="B70" s="55" t="str">
        <f>VLOOKUP(A70,'MANO DE OBRA'!A8:D68,3,FALSE)</f>
        <v>Oficial</v>
      </c>
      <c r="C70" s="53"/>
      <c r="D70" s="53"/>
      <c r="E70" s="53"/>
      <c r="F70" s="53"/>
      <c r="G70" s="53"/>
      <c r="H70" s="53"/>
      <c r="I70" s="304">
        <f>K70/J70*100</f>
        <v>49181.133333333331</v>
      </c>
      <c r="J70" s="305">
        <v>185</v>
      </c>
      <c r="K70" s="306">
        <f>VLOOKUP(A70,'MANO DE OBRA'!A8:D99,4,FALSE)</f>
        <v>90985.096666666665</v>
      </c>
      <c r="L70" s="56"/>
      <c r="M70" s="307">
        <v>280</v>
      </c>
      <c r="N70" s="407">
        <f>K70/M70</f>
        <v>324.94677380952379</v>
      </c>
      <c r="O70" s="112"/>
    </row>
    <row r="71" spans="1:15">
      <c r="A71" t="s">
        <v>7</v>
      </c>
      <c r="B71" s="55" t="str">
        <f>VLOOKUP(A71,'MANO DE OBRA'!A8:D69,3,FALSE)</f>
        <v>Obrero (2)</v>
      </c>
      <c r="C71" s="53"/>
      <c r="D71" s="53"/>
      <c r="E71" s="53"/>
      <c r="F71" s="53"/>
      <c r="G71" s="53"/>
      <c r="H71" s="53"/>
      <c r="I71" s="304">
        <f>K71/J71*100</f>
        <v>49181.133333333331</v>
      </c>
      <c r="J71" s="305">
        <v>185</v>
      </c>
      <c r="K71" s="306">
        <f>VLOOKUP(A71,'MANO DE OBRA'!A8:D100,4,FALSE)</f>
        <v>90985.096666666665</v>
      </c>
      <c r="L71" s="56"/>
      <c r="M71" s="311">
        <v>280</v>
      </c>
      <c r="N71" s="407">
        <f>K71/M71</f>
        <v>324.94677380952379</v>
      </c>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18" t="s">
        <v>1037</v>
      </c>
      <c r="C76" s="819"/>
      <c r="D76" s="819"/>
      <c r="E76" s="819"/>
      <c r="F76" s="819"/>
      <c r="G76" s="819"/>
      <c r="H76" s="819"/>
      <c r="I76" s="825"/>
      <c r="J76" s="825"/>
      <c r="K76" s="825"/>
      <c r="L76" s="825"/>
      <c r="M76" s="826"/>
      <c r="N76" s="313">
        <f>SUM(N70:N75)</f>
        <v>649.89354761904758</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10266.289942329651</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2053.2579884659303</v>
      </c>
      <c r="M83" s="853"/>
      <c r="N83" s="57"/>
    </row>
    <row r="84" spans="1:14">
      <c r="B84" s="95" t="s">
        <v>1057</v>
      </c>
      <c r="C84" s="96"/>
      <c r="D84" s="96"/>
      <c r="E84" s="96"/>
      <c r="F84" s="96"/>
      <c r="G84" s="96"/>
      <c r="H84" s="96"/>
      <c r="I84" s="93"/>
      <c r="J84" s="94"/>
      <c r="K84" s="316">
        <v>0.05</v>
      </c>
      <c r="L84" s="852">
        <f>N78*K84</f>
        <v>513.31449711648258</v>
      </c>
      <c r="M84" s="853"/>
      <c r="N84" s="57"/>
    </row>
    <row r="85" spans="1:14" ht="15.75" thickBot="1">
      <c r="B85" s="97" t="s">
        <v>1058</v>
      </c>
      <c r="C85" s="98"/>
      <c r="D85" s="98"/>
      <c r="E85" s="98"/>
      <c r="F85" s="98"/>
      <c r="G85" s="98"/>
      <c r="H85" s="98"/>
      <c r="I85" s="99"/>
      <c r="J85" s="100"/>
      <c r="K85" s="317">
        <v>0.05</v>
      </c>
      <c r="L85" s="854">
        <f>N78*K85</f>
        <v>513.31449711648258</v>
      </c>
      <c r="M85" s="855"/>
      <c r="N85" s="57"/>
    </row>
    <row r="86" spans="1:14" ht="15.75" thickBot="1">
      <c r="B86" s="818" t="s">
        <v>1037</v>
      </c>
      <c r="C86" s="819"/>
      <c r="D86" s="819"/>
      <c r="E86" s="819"/>
      <c r="F86" s="819"/>
      <c r="G86" s="819"/>
      <c r="H86" s="819"/>
      <c r="I86" s="819"/>
      <c r="J86" s="819"/>
      <c r="K86" s="819"/>
      <c r="L86" s="819"/>
      <c r="M86" s="820"/>
      <c r="N86" s="58">
        <f>L83+L84+L85</f>
        <v>3079.8869826988953</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13346.176925028547</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C29:I29"/>
    <mergeCell ref="B107:N108"/>
    <mergeCell ref="B1:B6"/>
    <mergeCell ref="K5:K6"/>
    <mergeCell ref="L5:L6"/>
    <mergeCell ref="M5:M6"/>
    <mergeCell ref="N5:N6"/>
    <mergeCell ref="C6:J6"/>
    <mergeCell ref="C5:J5"/>
    <mergeCell ref="C1:J1"/>
    <mergeCell ref="K1:K2"/>
    <mergeCell ref="L1:N2"/>
    <mergeCell ref="C2:J2"/>
    <mergeCell ref="C3:J3"/>
    <mergeCell ref="K3:K4"/>
    <mergeCell ref="L3:N4"/>
    <mergeCell ref="C4:J4"/>
    <mergeCell ref="L84:M84"/>
    <mergeCell ref="L85:M85"/>
    <mergeCell ref="B86:M86"/>
    <mergeCell ref="B88:M88"/>
    <mergeCell ref="B105:N106"/>
    <mergeCell ref="B76:M76"/>
    <mergeCell ref="B78:M78"/>
    <mergeCell ref="B82:H82"/>
    <mergeCell ref="L82:M82"/>
    <mergeCell ref="B83:H83"/>
    <mergeCell ref="L83:M83"/>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J118:N119"/>
    <mergeCell ref="B35:H35"/>
    <mergeCell ref="I35:J35"/>
    <mergeCell ref="L35:M35"/>
    <mergeCell ref="L12:N12"/>
    <mergeCell ref="C30:I30"/>
    <mergeCell ref="L30:M30"/>
    <mergeCell ref="B43:M43"/>
    <mergeCell ref="B36:H36"/>
    <mergeCell ref="B37:H37"/>
    <mergeCell ref="B38:H38"/>
    <mergeCell ref="B39:H39"/>
    <mergeCell ref="I39:J39"/>
    <mergeCell ref="L39:M39"/>
    <mergeCell ref="B40:H40"/>
    <mergeCell ref="B41:D4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87041"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87041" r:id="rId4"/>
      </mc:Fallback>
    </mc:AlternateContent>
  </oleObjects>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67">
    <tabColor rgb="FFFFFFCC"/>
  </sheetPr>
  <dimension ref="A1:O119"/>
  <sheetViews>
    <sheetView zoomScale="78" zoomScaleNormal="78" workbookViewId="0"/>
  </sheetViews>
  <sheetFormatPr baseColWidth="10" defaultRowHeight="15"/>
  <cols>
    <col min="1" max="1" width="8.85546875"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1544</v>
      </c>
      <c r="C31" s="87" t="s">
        <v>1545</v>
      </c>
      <c r="D31" s="88"/>
      <c r="E31" s="88"/>
      <c r="F31" s="88"/>
      <c r="G31" s="88"/>
      <c r="H31" s="88"/>
      <c r="I31" s="88"/>
      <c r="J31" s="89"/>
      <c r="K31" s="320"/>
      <c r="L31" s="318" t="s">
        <v>377</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283"/>
      <c r="N36" s="284"/>
    </row>
    <row r="37" spans="1:14">
      <c r="A37" s="119"/>
      <c r="B37" s="831"/>
      <c r="C37" s="832"/>
      <c r="D37" s="832"/>
      <c r="E37" s="832"/>
      <c r="F37" s="832"/>
      <c r="G37" s="832"/>
      <c r="H37" s="833"/>
      <c r="I37" s="279"/>
      <c r="J37" s="280"/>
      <c r="K37" s="281"/>
      <c r="L37" s="282"/>
      <c r="M37" s="283"/>
      <c r="N37" s="284"/>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t="s">
        <v>1036</v>
      </c>
      <c r="C41" s="839"/>
      <c r="D41" s="839"/>
      <c r="E41" s="44"/>
      <c r="F41" s="45"/>
      <c r="G41" s="45"/>
      <c r="H41" s="46"/>
      <c r="I41" s="42"/>
      <c r="J41" s="43"/>
      <c r="K41" s="291"/>
      <c r="L41" s="288"/>
      <c r="M41" s="413"/>
      <c r="N41" s="356"/>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875</v>
      </c>
      <c r="B48" s="49" t="str">
        <f>VLOOKUP(A48,MATERIALES!A4:D373,3,FALSE)</f>
        <v xml:space="preserve">Cemento gris
</v>
      </c>
      <c r="C48" s="293"/>
      <c r="D48" s="293"/>
      <c r="E48" s="293"/>
      <c r="F48" s="293"/>
      <c r="G48" s="293"/>
      <c r="H48" s="293"/>
      <c r="I48" s="280"/>
      <c r="J48" s="236" t="str">
        <f>VLOOKUP(A48,MATERIALES!A4:D373,2,FALSE)</f>
        <v>kg</v>
      </c>
      <c r="K48" s="294">
        <v>1</v>
      </c>
      <c r="L48" s="279"/>
      <c r="M48" s="414">
        <f>VLOOKUP(A48,MATERIALES!A4:D395,4,FALSE)</f>
        <v>470</v>
      </c>
      <c r="N48" s="284">
        <f>K48*M48</f>
        <v>470</v>
      </c>
    </row>
    <row r="49" spans="1:14">
      <c r="B49" s="49"/>
      <c r="C49" s="293"/>
      <c r="D49" s="293"/>
      <c r="E49" s="293"/>
      <c r="F49" s="293"/>
      <c r="G49" s="293"/>
      <c r="H49" s="293"/>
      <c r="I49" s="280"/>
      <c r="J49" s="236"/>
      <c r="K49" s="294"/>
      <c r="L49" s="279"/>
      <c r="M49" s="414"/>
      <c r="N49" s="284"/>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470</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B59" s="52"/>
      <c r="C59" s="329"/>
      <c r="D59" s="329"/>
      <c r="E59" s="329"/>
      <c r="F59" s="329"/>
      <c r="G59" s="329"/>
      <c r="H59" s="323"/>
      <c r="I59" s="291"/>
      <c r="J59" s="298"/>
      <c r="K59" s="291"/>
      <c r="L59" s="822"/>
      <c r="M59" s="823"/>
      <c r="N59" s="299"/>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133"/>
    </row>
    <row r="65" spans="2:15" ht="15.75" thickBot="1">
      <c r="B65" s="824" t="s">
        <v>1037</v>
      </c>
      <c r="C65" s="825"/>
      <c r="D65" s="825"/>
      <c r="E65" s="825"/>
      <c r="F65" s="825"/>
      <c r="G65" s="825"/>
      <c r="H65" s="825"/>
      <c r="I65" s="825"/>
      <c r="J65" s="825"/>
      <c r="K65" s="825"/>
      <c r="L65" s="825"/>
      <c r="M65" s="826"/>
      <c r="N65" s="110"/>
    </row>
    <row r="66" spans="2:15">
      <c r="B66" s="39"/>
      <c r="C66" s="40"/>
      <c r="D66" s="40"/>
      <c r="E66" s="40"/>
      <c r="F66" s="40"/>
      <c r="G66" s="40"/>
      <c r="H66" s="40"/>
      <c r="I66" s="40"/>
      <c r="J66" s="40"/>
      <c r="K66" s="40"/>
      <c r="L66" s="40"/>
      <c r="M66" s="40"/>
      <c r="N66" s="41"/>
    </row>
    <row r="67" spans="2:15">
      <c r="B67" s="70" t="s">
        <v>1046</v>
      </c>
      <c r="C67" s="71"/>
      <c r="D67" s="71"/>
      <c r="E67" s="71"/>
      <c r="F67" s="71"/>
      <c r="G67" s="71"/>
      <c r="H67" s="71"/>
      <c r="I67" s="71"/>
      <c r="J67" s="71"/>
      <c r="K67" s="71"/>
      <c r="L67" s="71"/>
      <c r="M67" s="71"/>
      <c r="N67" s="72"/>
    </row>
    <row r="68" spans="2:15" ht="15.75" thickBot="1">
      <c r="B68" s="74"/>
      <c r="C68" s="67"/>
      <c r="D68" s="67"/>
      <c r="E68" s="67"/>
      <c r="F68" s="67"/>
      <c r="G68" s="67"/>
      <c r="H68" s="67"/>
      <c r="I68" s="67"/>
      <c r="J68" s="67"/>
      <c r="K68" s="67"/>
      <c r="L68" s="67"/>
      <c r="M68" s="67"/>
      <c r="N68" s="69"/>
    </row>
    <row r="69" spans="2:15" ht="25.5">
      <c r="B69" s="844" t="s">
        <v>1047</v>
      </c>
      <c r="C69" s="845"/>
      <c r="D69" s="845"/>
      <c r="E69" s="845"/>
      <c r="F69" s="845"/>
      <c r="G69" s="845"/>
      <c r="H69" s="845"/>
      <c r="I69" s="79" t="s">
        <v>1048</v>
      </c>
      <c r="J69" s="81" t="s">
        <v>1494</v>
      </c>
      <c r="K69" s="80" t="s">
        <v>1050</v>
      </c>
      <c r="L69" s="846" t="s">
        <v>1034</v>
      </c>
      <c r="M69" s="847"/>
      <c r="N69" s="104" t="s">
        <v>1035</v>
      </c>
    </row>
    <row r="70" spans="2:15">
      <c r="B70" s="55"/>
      <c r="C70" s="53"/>
      <c r="D70" s="53"/>
      <c r="E70" s="53"/>
      <c r="F70" s="53"/>
      <c r="G70" s="53"/>
      <c r="H70" s="53"/>
      <c r="I70" s="304"/>
      <c r="J70" s="305"/>
      <c r="K70" s="306"/>
      <c r="L70" s="56"/>
      <c r="M70" s="307"/>
      <c r="N70" s="407"/>
      <c r="O70" s="112"/>
    </row>
    <row r="71" spans="2:15">
      <c r="B71" s="55"/>
      <c r="C71" s="53"/>
      <c r="D71" s="53"/>
      <c r="E71" s="53"/>
      <c r="F71" s="53"/>
      <c r="G71" s="53"/>
      <c r="H71" s="53"/>
      <c r="I71" s="304"/>
      <c r="J71" s="305"/>
      <c r="K71" s="306"/>
      <c r="L71" s="56"/>
      <c r="M71" s="311"/>
      <c r="N71" s="407"/>
    </row>
    <row r="72" spans="2:15">
      <c r="B72" s="55"/>
      <c r="C72" s="53"/>
      <c r="D72" s="53"/>
      <c r="E72" s="53"/>
      <c r="F72" s="53"/>
      <c r="G72" s="53"/>
      <c r="H72" s="53"/>
      <c r="I72" s="291"/>
      <c r="J72" s="309"/>
      <c r="K72" s="310"/>
      <c r="L72" s="56"/>
      <c r="M72" s="312"/>
      <c r="N72" s="308"/>
    </row>
    <row r="73" spans="2:15">
      <c r="B73" s="55"/>
      <c r="C73" s="53"/>
      <c r="D73" s="53"/>
      <c r="E73" s="53"/>
      <c r="F73" s="53"/>
      <c r="G73" s="53"/>
      <c r="H73" s="53"/>
      <c r="I73" s="291"/>
      <c r="J73" s="309"/>
      <c r="K73" s="310"/>
      <c r="L73" s="330"/>
      <c r="M73" s="312"/>
      <c r="N73" s="308"/>
    </row>
    <row r="74" spans="2:15">
      <c r="B74" s="55"/>
      <c r="C74" s="53"/>
      <c r="D74" s="53"/>
      <c r="E74" s="53"/>
      <c r="F74" s="53"/>
      <c r="G74" s="53"/>
      <c r="H74" s="53"/>
      <c r="I74" s="291"/>
      <c r="J74" s="309"/>
      <c r="K74" s="310"/>
      <c r="L74" s="330"/>
      <c r="M74" s="312"/>
      <c r="N74" s="308"/>
    </row>
    <row r="75" spans="2:15" ht="15.75" thickBot="1">
      <c r="B75" s="805"/>
      <c r="C75" s="806"/>
      <c r="D75" s="806"/>
      <c r="E75" s="806"/>
      <c r="F75" s="806"/>
      <c r="G75" s="806"/>
      <c r="H75" s="806"/>
      <c r="I75" s="132"/>
      <c r="J75" s="132"/>
      <c r="K75" s="132"/>
      <c r="L75" s="906"/>
      <c r="M75" s="906"/>
      <c r="N75" s="51"/>
    </row>
    <row r="76" spans="2:15" ht="15.75" thickBot="1">
      <c r="B76" s="818" t="s">
        <v>1037</v>
      </c>
      <c r="C76" s="819"/>
      <c r="D76" s="819"/>
      <c r="E76" s="819"/>
      <c r="F76" s="819"/>
      <c r="G76" s="819"/>
      <c r="H76" s="819"/>
      <c r="I76" s="825"/>
      <c r="J76" s="825"/>
      <c r="K76" s="825"/>
      <c r="L76" s="825"/>
      <c r="M76" s="826"/>
      <c r="N76" s="313">
        <f>SUM(N70:N75)</f>
        <v>0</v>
      </c>
    </row>
    <row r="77" spans="2:15" ht="15.75" thickBot="1">
      <c r="B77" s="39"/>
      <c r="C77" s="40"/>
      <c r="D77" s="40"/>
      <c r="E77" s="40"/>
      <c r="F77" s="40"/>
      <c r="G77" s="40"/>
      <c r="H77" s="40"/>
      <c r="I77" s="40"/>
      <c r="J77" s="40"/>
      <c r="K77" s="40"/>
      <c r="L77" s="40"/>
      <c r="M77" s="40"/>
      <c r="N77" s="41"/>
    </row>
    <row r="78" spans="2:15" ht="15.75" thickBot="1">
      <c r="B78" s="818" t="s">
        <v>1051</v>
      </c>
      <c r="C78" s="819"/>
      <c r="D78" s="819"/>
      <c r="E78" s="819"/>
      <c r="F78" s="819"/>
      <c r="G78" s="819"/>
      <c r="H78" s="819"/>
      <c r="I78" s="819"/>
      <c r="J78" s="819"/>
      <c r="K78" s="819"/>
      <c r="L78" s="819"/>
      <c r="M78" s="820"/>
      <c r="N78" s="105">
        <f>N43+N54+N65+N76</f>
        <v>470</v>
      </c>
    </row>
    <row r="79" spans="2:15">
      <c r="B79" s="39"/>
      <c r="C79" s="40"/>
      <c r="D79" s="40"/>
      <c r="E79" s="40"/>
      <c r="F79" s="40"/>
      <c r="G79" s="40"/>
      <c r="H79" s="40"/>
      <c r="I79" s="40"/>
      <c r="J79" s="40"/>
      <c r="K79" s="40"/>
      <c r="L79" s="40"/>
      <c r="M79" s="40"/>
      <c r="N79" s="41"/>
    </row>
    <row r="80" spans="2: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94</v>
      </c>
      <c r="M83" s="853"/>
      <c r="N83" s="57"/>
    </row>
    <row r="84" spans="1:14">
      <c r="B84" s="95" t="s">
        <v>1057</v>
      </c>
      <c r="C84" s="96"/>
      <c r="D84" s="96"/>
      <c r="E84" s="96"/>
      <c r="F84" s="96"/>
      <c r="G84" s="96"/>
      <c r="H84" s="96"/>
      <c r="I84" s="93"/>
      <c r="J84" s="94"/>
      <c r="K84" s="316">
        <v>0.05</v>
      </c>
      <c r="L84" s="852">
        <f>N78*K84</f>
        <v>23.5</v>
      </c>
      <c r="M84" s="853"/>
      <c r="N84" s="57"/>
    </row>
    <row r="85" spans="1:14" ht="15.75" thickBot="1">
      <c r="B85" s="97" t="s">
        <v>1058</v>
      </c>
      <c r="C85" s="98"/>
      <c r="D85" s="98"/>
      <c r="E85" s="98"/>
      <c r="F85" s="98"/>
      <c r="G85" s="98"/>
      <c r="H85" s="98"/>
      <c r="I85" s="99"/>
      <c r="J85" s="100"/>
      <c r="K85" s="317">
        <v>0.05</v>
      </c>
      <c r="L85" s="854">
        <f>N78*K85</f>
        <v>23.5</v>
      </c>
      <c r="M85" s="855"/>
      <c r="N85" s="57"/>
    </row>
    <row r="86" spans="1:14" ht="15.75" thickBot="1">
      <c r="B86" s="818" t="s">
        <v>1037</v>
      </c>
      <c r="C86" s="819"/>
      <c r="D86" s="819"/>
      <c r="E86" s="819"/>
      <c r="F86" s="819"/>
      <c r="G86" s="819"/>
      <c r="H86" s="819"/>
      <c r="I86" s="819"/>
      <c r="J86" s="819"/>
      <c r="K86" s="819"/>
      <c r="L86" s="819"/>
      <c r="M86" s="820"/>
      <c r="N86" s="58">
        <f>L83+L84+L85</f>
        <v>141</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611</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C29:I29"/>
    <mergeCell ref="B107:N108"/>
    <mergeCell ref="B1:B6"/>
    <mergeCell ref="K5:K6"/>
    <mergeCell ref="L5:L6"/>
    <mergeCell ref="M5:M6"/>
    <mergeCell ref="N5:N6"/>
    <mergeCell ref="C6:J6"/>
    <mergeCell ref="C5:J5"/>
    <mergeCell ref="C1:J1"/>
    <mergeCell ref="K1:K2"/>
    <mergeCell ref="L1:N2"/>
    <mergeCell ref="C2:J2"/>
    <mergeCell ref="C3:J3"/>
    <mergeCell ref="K3:K4"/>
    <mergeCell ref="L3:N4"/>
    <mergeCell ref="C4:J4"/>
    <mergeCell ref="L84:M84"/>
    <mergeCell ref="L85:M85"/>
    <mergeCell ref="B86:M86"/>
    <mergeCell ref="B88:M88"/>
    <mergeCell ref="B105:N106"/>
    <mergeCell ref="B76:M76"/>
    <mergeCell ref="B78:M78"/>
    <mergeCell ref="B82:H82"/>
    <mergeCell ref="L82:M82"/>
    <mergeCell ref="B83:H83"/>
    <mergeCell ref="L83:M83"/>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J118:N119"/>
    <mergeCell ref="B35:H35"/>
    <mergeCell ref="I35:J35"/>
    <mergeCell ref="L35:M35"/>
    <mergeCell ref="L12:N12"/>
    <mergeCell ref="C30:I30"/>
    <mergeCell ref="L30:M30"/>
    <mergeCell ref="B43:M43"/>
    <mergeCell ref="B36:H36"/>
    <mergeCell ref="B37:H37"/>
    <mergeCell ref="B38:H38"/>
    <mergeCell ref="B39:H39"/>
    <mergeCell ref="I39:J39"/>
    <mergeCell ref="L39:M39"/>
    <mergeCell ref="B40:H40"/>
    <mergeCell ref="B41:D4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88065"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88065" r:id="rId4"/>
      </mc:Fallback>
    </mc:AlternateContent>
  </oleObjects>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68">
    <tabColor rgb="FFFFFFCC"/>
  </sheetPr>
  <dimension ref="A1:O119"/>
  <sheetViews>
    <sheetView zoomScale="78" zoomScaleNormal="78" workbookViewId="0"/>
  </sheetViews>
  <sheetFormatPr baseColWidth="10" defaultRowHeight="15"/>
  <cols>
    <col min="1" max="1" width="10"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1546</v>
      </c>
      <c r="C31" s="87" t="s">
        <v>1547</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152</v>
      </c>
      <c r="B36" s="831" t="str">
        <f>VLOOKUP(A36,EQUIPOS!A6:D154,3,FALSE)</f>
        <v xml:space="preserve">Carrotanque de agua(1000 Galones) </v>
      </c>
      <c r="C36" s="832"/>
      <c r="D36" s="832"/>
      <c r="E36" s="832"/>
      <c r="F36" s="832"/>
      <c r="G36" s="832"/>
      <c r="H36" s="833"/>
      <c r="I36" s="279"/>
      <c r="J36" s="280"/>
      <c r="K36" s="281">
        <f>VLOOKUP(A36,EQUIPOS!A6:D163,4,FALSE)</f>
        <v>67000</v>
      </c>
      <c r="L36" s="282"/>
      <c r="M36" s="283">
        <v>35</v>
      </c>
      <c r="N36" s="284">
        <f>K36/M36</f>
        <v>1914.2857142857142</v>
      </c>
    </row>
    <row r="37" spans="1:14">
      <c r="A37" s="119" t="s">
        <v>269</v>
      </c>
      <c r="B37" s="831" t="str">
        <f>VLOOKUP(A37,EQUIPOS!A7:D154,3,FALSE)</f>
        <v>Motoniveladora  potencia 215 HP, ancho de cuchilla 4,27 m, peso 18 ton.</v>
      </c>
      <c r="C37" s="832"/>
      <c r="D37" s="832"/>
      <c r="E37" s="832"/>
      <c r="F37" s="832"/>
      <c r="G37" s="832"/>
      <c r="H37" s="833"/>
      <c r="I37" s="279"/>
      <c r="J37" s="280"/>
      <c r="K37" s="281">
        <f>VLOOKUP(A37,EQUIPOS!A7:D164,4,FALSE)</f>
        <v>154700</v>
      </c>
      <c r="L37" s="282"/>
      <c r="M37" s="283">
        <v>35</v>
      </c>
      <c r="N37" s="284">
        <f>K37/M37</f>
        <v>4420</v>
      </c>
    </row>
    <row r="38" spans="1:14">
      <c r="A38" t="s">
        <v>365</v>
      </c>
      <c r="B38" s="831" t="str">
        <f>VLOOKUP(A38,EQUIPOS!A8:D154,3,FALSE)</f>
        <v xml:space="preserve">Vibrocompatador, potencia 153 HP, peso 10 Ton. </v>
      </c>
      <c r="C38" s="832"/>
      <c r="D38" s="832"/>
      <c r="E38" s="832"/>
      <c r="F38" s="832"/>
      <c r="G38" s="832"/>
      <c r="H38" s="833"/>
      <c r="I38" s="279"/>
      <c r="J38" s="280"/>
      <c r="K38" s="281">
        <f>VLOOKUP(A38,EQUIPOS!A8:D165,4,FALSE)</f>
        <v>83219.519448030405</v>
      </c>
      <c r="L38" s="282"/>
      <c r="M38" s="283">
        <v>35</v>
      </c>
      <c r="N38" s="284">
        <f>K38/M38</f>
        <v>2377.7005556580116</v>
      </c>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t="s">
        <v>1036</v>
      </c>
      <c r="C41" s="839"/>
      <c r="D41" s="839"/>
      <c r="E41" s="44"/>
      <c r="F41" s="45"/>
      <c r="G41" s="45"/>
      <c r="H41" s="46"/>
      <c r="I41" s="42"/>
      <c r="J41" s="43"/>
      <c r="K41" s="291"/>
      <c r="L41" s="288"/>
      <c r="M41" s="413">
        <v>0.02</v>
      </c>
      <c r="N41" s="356">
        <f>N76*M41</f>
        <v>12.997870952380952</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8724.9841408961056</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404</v>
      </c>
      <c r="B48" s="49" t="str">
        <f>VLOOKUP(A48,MATERIALES!A4:D373,3,FALSE)</f>
        <v>Cal</v>
      </c>
      <c r="C48" s="293"/>
      <c r="D48" s="293"/>
      <c r="E48" s="293"/>
      <c r="F48" s="293"/>
      <c r="G48" s="293"/>
      <c r="H48" s="293"/>
      <c r="I48" s="280"/>
      <c r="J48" s="236" t="str">
        <f>VLOOKUP(A48,MATERIALES!A4:D373,2,FALSE)</f>
        <v>kg</v>
      </c>
      <c r="K48" s="294">
        <v>80</v>
      </c>
      <c r="L48" s="279"/>
      <c r="M48" s="414">
        <f>VLOOKUP(A48,MATERIALES!A4:D395,4,FALSE)</f>
        <v>1196</v>
      </c>
      <c r="N48" s="284">
        <f>K48*M48</f>
        <v>95680</v>
      </c>
    </row>
    <row r="49" spans="1:14">
      <c r="A49" t="s">
        <v>845</v>
      </c>
      <c r="B49" s="49" t="str">
        <f>VLOOKUP(A49,MATERIALES!A5:D373,3,FALSE)</f>
        <v>Agua</v>
      </c>
      <c r="C49" s="293"/>
      <c r="D49" s="293"/>
      <c r="E49" s="293"/>
      <c r="F49" s="293"/>
      <c r="G49" s="293"/>
      <c r="H49" s="293"/>
      <c r="I49" s="280"/>
      <c r="J49" s="236" t="str">
        <f>VLOOKUP(A49,MATERIALES!A5:D373,2,FALSE)</f>
        <v>lt</v>
      </c>
      <c r="K49" s="294">
        <v>25</v>
      </c>
      <c r="L49" s="279"/>
      <c r="M49" s="414">
        <f>VLOOKUP(A49,MATERIALES!A5:D396,4,FALSE)</f>
        <v>35.656490152579906</v>
      </c>
      <c r="N49" s="284">
        <f>K49*M49</f>
        <v>891.4122538144976</v>
      </c>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96571.412253814502</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B59" s="52"/>
      <c r="C59" s="329"/>
      <c r="D59" s="329"/>
      <c r="E59" s="329"/>
      <c r="F59" s="329"/>
      <c r="G59" s="329"/>
      <c r="H59" s="323"/>
      <c r="I59" s="291"/>
      <c r="J59" s="298"/>
      <c r="K59" s="291"/>
      <c r="L59" s="822"/>
      <c r="M59" s="823"/>
      <c r="N59" s="299"/>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460"/>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30</v>
      </c>
      <c r="B70" s="55" t="str">
        <f>VLOOKUP(A70,'MANO DE OBRA'!A8:D68,3,FALSE)</f>
        <v>Oficial</v>
      </c>
      <c r="C70" s="53"/>
      <c r="D70" s="53"/>
      <c r="E70" s="53"/>
      <c r="F70" s="53"/>
      <c r="G70" s="53"/>
      <c r="H70" s="53"/>
      <c r="I70" s="304">
        <f>K70/J70*100</f>
        <v>49181.133333333331</v>
      </c>
      <c r="J70" s="305">
        <v>185</v>
      </c>
      <c r="K70" s="306">
        <f>VLOOKUP(A70,'MANO DE OBRA'!A8:D99,4,FALSE)</f>
        <v>90985.096666666665</v>
      </c>
      <c r="L70" s="56"/>
      <c r="M70" s="307">
        <v>280</v>
      </c>
      <c r="N70" s="407">
        <f>K70/M70</f>
        <v>324.94677380952379</v>
      </c>
      <c r="O70" s="112"/>
    </row>
    <row r="71" spans="1:15">
      <c r="A71" t="s">
        <v>7</v>
      </c>
      <c r="B71" s="55" t="str">
        <f>VLOOKUP(A71,'MANO DE OBRA'!A8:D69,3,FALSE)</f>
        <v>Obrero (2)</v>
      </c>
      <c r="C71" s="53"/>
      <c r="D71" s="53"/>
      <c r="E71" s="53"/>
      <c r="F71" s="53"/>
      <c r="G71" s="53"/>
      <c r="H71" s="53"/>
      <c r="I71" s="304">
        <f>K71/J71*100</f>
        <v>49181.133333333331</v>
      </c>
      <c r="J71" s="305">
        <v>185</v>
      </c>
      <c r="K71" s="306">
        <f>VLOOKUP(A71,'MANO DE OBRA'!A8:D100,4,FALSE)</f>
        <v>90985.096666666665</v>
      </c>
      <c r="L71" s="56"/>
      <c r="M71" s="311">
        <v>280</v>
      </c>
      <c r="N71" s="407">
        <f>K71/M71</f>
        <v>324.94677380952379</v>
      </c>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18" t="s">
        <v>1037</v>
      </c>
      <c r="C76" s="819"/>
      <c r="D76" s="819"/>
      <c r="E76" s="819"/>
      <c r="F76" s="819"/>
      <c r="G76" s="819"/>
      <c r="H76" s="819"/>
      <c r="I76" s="825"/>
      <c r="J76" s="825"/>
      <c r="K76" s="825"/>
      <c r="L76" s="825"/>
      <c r="M76" s="826"/>
      <c r="N76" s="313">
        <f>SUM(N70:N75)</f>
        <v>649.89354761904758</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105946.28994232966</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21189.257988465935</v>
      </c>
      <c r="M83" s="853"/>
      <c r="N83" s="57"/>
    </row>
    <row r="84" spans="1:14">
      <c r="B84" s="95" t="s">
        <v>1057</v>
      </c>
      <c r="C84" s="96"/>
      <c r="D84" s="96"/>
      <c r="E84" s="96"/>
      <c r="F84" s="96"/>
      <c r="G84" s="96"/>
      <c r="H84" s="96"/>
      <c r="I84" s="93"/>
      <c r="J84" s="94"/>
      <c r="K84" s="316">
        <v>0.05</v>
      </c>
      <c r="L84" s="852">
        <f>N78*K84</f>
        <v>5297.3144971164838</v>
      </c>
      <c r="M84" s="853"/>
      <c r="N84" s="57"/>
    </row>
    <row r="85" spans="1:14" ht="15.75" thickBot="1">
      <c r="B85" s="97" t="s">
        <v>1058</v>
      </c>
      <c r="C85" s="98"/>
      <c r="D85" s="98"/>
      <c r="E85" s="98"/>
      <c r="F85" s="98"/>
      <c r="G85" s="98"/>
      <c r="H85" s="98"/>
      <c r="I85" s="99"/>
      <c r="J85" s="100"/>
      <c r="K85" s="317">
        <v>0.05</v>
      </c>
      <c r="L85" s="854">
        <f>N78*K85</f>
        <v>5297.3144971164838</v>
      </c>
      <c r="M85" s="855"/>
      <c r="N85" s="57"/>
    </row>
    <row r="86" spans="1:14" ht="15.75" thickBot="1">
      <c r="B86" s="818" t="s">
        <v>1037</v>
      </c>
      <c r="C86" s="819"/>
      <c r="D86" s="819"/>
      <c r="E86" s="819"/>
      <c r="F86" s="819"/>
      <c r="G86" s="819"/>
      <c r="H86" s="819"/>
      <c r="I86" s="819"/>
      <c r="J86" s="819"/>
      <c r="K86" s="819"/>
      <c r="L86" s="819"/>
      <c r="M86" s="820"/>
      <c r="N86" s="58">
        <f>L83+L84+L85</f>
        <v>31783.886982698903</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137730.17692502856</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C29:I29"/>
    <mergeCell ref="B107:N108"/>
    <mergeCell ref="B1:B6"/>
    <mergeCell ref="K5:K6"/>
    <mergeCell ref="L5:L6"/>
    <mergeCell ref="M5:M6"/>
    <mergeCell ref="N5:N6"/>
    <mergeCell ref="C6:J6"/>
    <mergeCell ref="C5:J5"/>
    <mergeCell ref="C1:J1"/>
    <mergeCell ref="K1:K2"/>
    <mergeCell ref="L1:N2"/>
    <mergeCell ref="C2:J2"/>
    <mergeCell ref="C3:J3"/>
    <mergeCell ref="K3:K4"/>
    <mergeCell ref="L3:N4"/>
    <mergeCell ref="C4:J4"/>
    <mergeCell ref="L84:M84"/>
    <mergeCell ref="L85:M85"/>
    <mergeCell ref="B86:M86"/>
    <mergeCell ref="B88:M88"/>
    <mergeCell ref="B105:N106"/>
    <mergeCell ref="B76:M76"/>
    <mergeCell ref="B78:M78"/>
    <mergeCell ref="B82:H82"/>
    <mergeCell ref="L82:M82"/>
    <mergeCell ref="B83:H83"/>
    <mergeCell ref="L83:M83"/>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J118:N119"/>
    <mergeCell ref="B35:H35"/>
    <mergeCell ref="I35:J35"/>
    <mergeCell ref="L35:M35"/>
    <mergeCell ref="L12:N12"/>
    <mergeCell ref="C30:I30"/>
    <mergeCell ref="L30:M30"/>
    <mergeCell ref="B43:M43"/>
    <mergeCell ref="B36:H36"/>
    <mergeCell ref="B37:H37"/>
    <mergeCell ref="B38:H38"/>
    <mergeCell ref="B39:H39"/>
    <mergeCell ref="I39:J39"/>
    <mergeCell ref="L39:M39"/>
    <mergeCell ref="B40:H40"/>
    <mergeCell ref="B41:D4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89089"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89089" r:id="rId4"/>
      </mc:Fallback>
    </mc:AlternateContent>
  </oleObjects>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69">
    <tabColor rgb="FFFFFFCC"/>
  </sheetPr>
  <dimension ref="A1:O118"/>
  <sheetViews>
    <sheetView zoomScale="78" zoomScaleNormal="78" workbookViewId="0"/>
  </sheetViews>
  <sheetFormatPr baseColWidth="10" defaultRowHeight="15"/>
  <cols>
    <col min="1" max="1" width="10" bestFit="1"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1549</v>
      </c>
      <c r="C31" s="87" t="s">
        <v>1958</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152</v>
      </c>
      <c r="B36" s="831" t="str">
        <f>VLOOKUP(A36,EQUIPOS!A6:D154,3,FALSE)</f>
        <v xml:space="preserve">Carrotanque de agua(1000 Galones) </v>
      </c>
      <c r="C36" s="832"/>
      <c r="D36" s="832"/>
      <c r="E36" s="832"/>
      <c r="F36" s="832"/>
      <c r="G36" s="832"/>
      <c r="H36" s="833"/>
      <c r="I36" s="279"/>
      <c r="J36" s="280"/>
      <c r="K36" s="281">
        <f>VLOOKUP(A36,EQUIPOS!A6:D163,4,FALSE)</f>
        <v>67000</v>
      </c>
      <c r="L36" s="282"/>
      <c r="M36" s="283">
        <v>35</v>
      </c>
      <c r="N36" s="284">
        <f>K36/M36</f>
        <v>1914.2857142857142</v>
      </c>
    </row>
    <row r="37" spans="1:14">
      <c r="A37" s="119" t="s">
        <v>269</v>
      </c>
      <c r="B37" s="831" t="str">
        <f>VLOOKUP(A37,EQUIPOS!A7:D154,3,FALSE)</f>
        <v>Motoniveladora  potencia 215 HP, ancho de cuchilla 4,27 m, peso 18 ton.</v>
      </c>
      <c r="C37" s="832"/>
      <c r="D37" s="832"/>
      <c r="E37" s="832"/>
      <c r="F37" s="832"/>
      <c r="G37" s="832"/>
      <c r="H37" s="833"/>
      <c r="I37" s="279"/>
      <c r="J37" s="280"/>
      <c r="K37" s="281">
        <f>VLOOKUP(A37,EQUIPOS!A7:D164,4,FALSE)</f>
        <v>154700</v>
      </c>
      <c r="L37" s="282"/>
      <c r="M37" s="283">
        <v>35</v>
      </c>
      <c r="N37" s="284">
        <f>K37/M37</f>
        <v>4420</v>
      </c>
    </row>
    <row r="38" spans="1:14">
      <c r="A38" t="s">
        <v>365</v>
      </c>
      <c r="B38" s="831" t="str">
        <f>VLOOKUP(A38,EQUIPOS!A8:D154,3,FALSE)</f>
        <v xml:space="preserve">Vibrocompatador, potencia 153 HP, peso 10 Ton. </v>
      </c>
      <c r="C38" s="832"/>
      <c r="D38" s="832"/>
      <c r="E38" s="832"/>
      <c r="F38" s="832"/>
      <c r="G38" s="832"/>
      <c r="H38" s="833"/>
      <c r="I38" s="279"/>
      <c r="J38" s="280"/>
      <c r="K38" s="281">
        <f>VLOOKUP(A38,EQUIPOS!A8:D165,4,FALSE)</f>
        <v>83219.519448030405</v>
      </c>
      <c r="L38" s="282"/>
      <c r="M38" s="283">
        <v>35</v>
      </c>
      <c r="N38" s="284">
        <f>K38/M38</f>
        <v>2377.7005556580116</v>
      </c>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t="s">
        <v>1036</v>
      </c>
      <c r="C41" s="839"/>
      <c r="D41" s="839"/>
      <c r="E41" s="44"/>
      <c r="F41" s="45"/>
      <c r="G41" s="45"/>
      <c r="H41" s="46"/>
      <c r="I41" s="42"/>
      <c r="J41" s="43"/>
      <c r="K41" s="291"/>
      <c r="L41" s="288"/>
      <c r="M41" s="413">
        <v>0.02</v>
      </c>
      <c r="N41" s="356">
        <f>N75*M41</f>
        <v>12.997870952380952</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8724.9841408961056</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845</v>
      </c>
      <c r="B48" s="49" t="str">
        <f>VLOOKUP(A48,MATERIALES!A5:D373,3,FALSE)</f>
        <v>Agua</v>
      </c>
      <c r="C48" s="293"/>
      <c r="D48" s="293"/>
      <c r="E48" s="293"/>
      <c r="F48" s="293"/>
      <c r="G48" s="293"/>
      <c r="H48" s="293"/>
      <c r="I48" s="280"/>
      <c r="J48" s="236" t="str">
        <f>VLOOKUP(A48,MATERIALES!A4:D373,2,FALSE)</f>
        <v>lt</v>
      </c>
      <c r="K48" s="294">
        <v>25</v>
      </c>
      <c r="L48" s="279"/>
      <c r="M48" s="414">
        <f>VLOOKUP(A48,MATERIALES!A5:D396,4,FALSE)</f>
        <v>35.656490152579906</v>
      </c>
      <c r="N48" s="284">
        <f>K48*M48</f>
        <v>891.4122538144976</v>
      </c>
    </row>
    <row r="49" spans="1:14">
      <c r="A49" s="114"/>
      <c r="B49" s="49"/>
      <c r="C49" s="293"/>
      <c r="D49" s="293"/>
      <c r="E49" s="293"/>
      <c r="F49" s="293"/>
      <c r="G49" s="293"/>
      <c r="H49" s="293"/>
      <c r="I49" s="280"/>
      <c r="J49" s="236"/>
      <c r="K49" s="294"/>
      <c r="L49" s="279"/>
      <c r="M49" s="295"/>
      <c r="N49" s="284"/>
    </row>
    <row r="50" spans="1:14">
      <c r="B50" s="49"/>
      <c r="C50" s="293"/>
      <c r="D50" s="293"/>
      <c r="E50" s="293"/>
      <c r="F50" s="293"/>
      <c r="G50" s="293"/>
      <c r="H50" s="293"/>
      <c r="I50" s="280"/>
      <c r="J50" s="236"/>
      <c r="K50" s="294"/>
      <c r="L50" s="279"/>
      <c r="M50" s="295"/>
      <c r="N50" s="296"/>
    </row>
    <row r="51" spans="1:14">
      <c r="B51" s="49"/>
      <c r="C51" s="293"/>
      <c r="D51" s="293"/>
      <c r="E51" s="293"/>
      <c r="F51" s="293"/>
      <c r="G51" s="293"/>
      <c r="H51" s="293"/>
      <c r="I51" s="280"/>
      <c r="J51" s="236"/>
      <c r="K51" s="294"/>
      <c r="L51" s="279"/>
      <c r="M51" s="295"/>
      <c r="N51" s="296"/>
    </row>
    <row r="52" spans="1:14" ht="15.75" thickBot="1">
      <c r="B52" s="813"/>
      <c r="C52" s="814"/>
      <c r="D52" s="814"/>
      <c r="E52" s="814"/>
      <c r="F52" s="814"/>
      <c r="G52" s="814"/>
      <c r="H52" s="814"/>
      <c r="I52" s="815"/>
      <c r="J52" s="48"/>
      <c r="K52" s="50"/>
      <c r="L52" s="816"/>
      <c r="M52" s="817"/>
      <c r="N52" s="51"/>
    </row>
    <row r="53" spans="1:14" ht="15.75" thickBot="1">
      <c r="B53" s="818" t="s">
        <v>1037</v>
      </c>
      <c r="C53" s="819"/>
      <c r="D53" s="819"/>
      <c r="E53" s="819"/>
      <c r="F53" s="819"/>
      <c r="G53" s="819"/>
      <c r="H53" s="819"/>
      <c r="I53" s="819"/>
      <c r="J53" s="819"/>
      <c r="K53" s="819"/>
      <c r="L53" s="819"/>
      <c r="M53" s="820"/>
      <c r="N53" s="406">
        <f>SUM(N48:N52)</f>
        <v>891.4122538144976</v>
      </c>
    </row>
    <row r="54" spans="1:14">
      <c r="B54" s="39"/>
      <c r="C54" s="40"/>
      <c r="D54" s="40"/>
      <c r="E54" s="40"/>
      <c r="F54" s="40"/>
      <c r="G54" s="40"/>
      <c r="H54" s="40"/>
      <c r="I54" s="40"/>
      <c r="J54" s="40"/>
      <c r="K54" s="40"/>
      <c r="L54" s="40"/>
      <c r="M54" s="40"/>
      <c r="N54" s="41"/>
    </row>
    <row r="55" spans="1:14">
      <c r="B55" s="70" t="s">
        <v>1040</v>
      </c>
      <c r="C55" s="71"/>
      <c r="D55" s="71"/>
      <c r="E55" s="71"/>
      <c r="F55" s="71"/>
      <c r="G55" s="71"/>
      <c r="H55" s="71"/>
      <c r="I55" s="71"/>
      <c r="J55" s="71"/>
      <c r="K55" s="71"/>
      <c r="L55" s="71"/>
      <c r="M55" s="71"/>
      <c r="N55" s="72"/>
    </row>
    <row r="56" spans="1:14" ht="15.75" thickBot="1">
      <c r="B56" s="74"/>
      <c r="C56" s="67"/>
      <c r="D56" s="67"/>
      <c r="E56" s="67"/>
      <c r="F56" s="67"/>
      <c r="G56" s="67"/>
      <c r="H56" s="67"/>
      <c r="I56" s="67"/>
      <c r="J56" s="67"/>
      <c r="K56" s="67"/>
      <c r="L56" s="67"/>
      <c r="M56" s="67"/>
      <c r="N56" s="69"/>
    </row>
    <row r="57" spans="1:14" ht="25.5">
      <c r="B57" s="325" t="s">
        <v>1041</v>
      </c>
      <c r="C57" s="326"/>
      <c r="D57" s="326"/>
      <c r="E57" s="326"/>
      <c r="F57" s="326"/>
      <c r="G57" s="326"/>
      <c r="H57" s="79" t="s">
        <v>1029</v>
      </c>
      <c r="I57" s="80" t="s">
        <v>1042</v>
      </c>
      <c r="J57" s="81" t="s">
        <v>1043</v>
      </c>
      <c r="K57" s="79" t="s">
        <v>1044</v>
      </c>
      <c r="L57" s="821" t="s">
        <v>1045</v>
      </c>
      <c r="M57" s="794"/>
      <c r="N57" s="82" t="s">
        <v>1035</v>
      </c>
    </row>
    <row r="58" spans="1:14">
      <c r="B58" s="52"/>
      <c r="C58" s="329"/>
      <c r="D58" s="329"/>
      <c r="E58" s="329"/>
      <c r="F58" s="329"/>
      <c r="G58" s="329"/>
      <c r="H58" s="323"/>
      <c r="I58" s="291"/>
      <c r="J58" s="298"/>
      <c r="K58" s="291"/>
      <c r="L58" s="822"/>
      <c r="M58" s="823"/>
      <c r="N58" s="299"/>
    </row>
    <row r="59" spans="1:14">
      <c r="B59" s="52"/>
      <c r="C59" s="53"/>
      <c r="D59" s="53"/>
      <c r="E59" s="53"/>
      <c r="F59" s="53"/>
      <c r="G59" s="53"/>
      <c r="H59" s="300"/>
      <c r="I59" s="291"/>
      <c r="J59" s="291"/>
      <c r="K59" s="291"/>
      <c r="L59" s="301"/>
      <c r="M59" s="302"/>
      <c r="N59" s="303"/>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ht="15.75" thickBot="1">
      <c r="B63" s="321"/>
      <c r="C63" s="322"/>
      <c r="D63" s="322"/>
      <c r="E63" s="322"/>
      <c r="F63" s="322"/>
      <c r="G63" s="322"/>
      <c r="H63" s="54"/>
      <c r="I63" s="132"/>
      <c r="J63" s="132"/>
      <c r="K63" s="132"/>
      <c r="L63" s="807"/>
      <c r="M63" s="808"/>
      <c r="N63" s="133"/>
    </row>
    <row r="64" spans="1:14" ht="15.75" thickBot="1">
      <c r="B64" s="824" t="s">
        <v>1037</v>
      </c>
      <c r="C64" s="825"/>
      <c r="D64" s="825"/>
      <c r="E64" s="825"/>
      <c r="F64" s="825"/>
      <c r="G64" s="825"/>
      <c r="H64" s="825"/>
      <c r="I64" s="825"/>
      <c r="J64" s="825"/>
      <c r="K64" s="825"/>
      <c r="L64" s="825"/>
      <c r="M64" s="826"/>
      <c r="N64" s="110"/>
    </row>
    <row r="65" spans="1:15">
      <c r="B65" s="39"/>
      <c r="C65" s="40"/>
      <c r="D65" s="40"/>
      <c r="E65" s="40"/>
      <c r="F65" s="40"/>
      <c r="G65" s="40"/>
      <c r="H65" s="40"/>
      <c r="I65" s="40"/>
      <c r="J65" s="40"/>
      <c r="K65" s="40"/>
      <c r="L65" s="40"/>
      <c r="M65" s="40"/>
      <c r="N65" s="41"/>
    </row>
    <row r="66" spans="1:15">
      <c r="B66" s="70" t="s">
        <v>1046</v>
      </c>
      <c r="C66" s="71"/>
      <c r="D66" s="71"/>
      <c r="E66" s="71"/>
      <c r="F66" s="71"/>
      <c r="G66" s="71"/>
      <c r="H66" s="71"/>
      <c r="I66" s="71"/>
      <c r="J66" s="71"/>
      <c r="K66" s="71"/>
      <c r="L66" s="71"/>
      <c r="M66" s="71"/>
      <c r="N66" s="72"/>
    </row>
    <row r="67" spans="1:15" ht="15.75" thickBot="1">
      <c r="B67" s="74"/>
      <c r="C67" s="67"/>
      <c r="D67" s="67"/>
      <c r="E67" s="67"/>
      <c r="F67" s="67"/>
      <c r="G67" s="67"/>
      <c r="H67" s="67"/>
      <c r="I67" s="67"/>
      <c r="J67" s="67"/>
      <c r="K67" s="67"/>
      <c r="L67" s="67"/>
      <c r="M67" s="67"/>
      <c r="N67" s="69"/>
    </row>
    <row r="68" spans="1:15" ht="25.5">
      <c r="B68" s="844" t="s">
        <v>1047</v>
      </c>
      <c r="C68" s="845"/>
      <c r="D68" s="845"/>
      <c r="E68" s="845"/>
      <c r="F68" s="845"/>
      <c r="G68" s="845"/>
      <c r="H68" s="845"/>
      <c r="I68" s="79" t="s">
        <v>1048</v>
      </c>
      <c r="J68" s="81" t="s">
        <v>1494</v>
      </c>
      <c r="K68" s="80" t="s">
        <v>1050</v>
      </c>
      <c r="L68" s="846" t="s">
        <v>1034</v>
      </c>
      <c r="M68" s="847"/>
      <c r="N68" s="104" t="s">
        <v>1035</v>
      </c>
    </row>
    <row r="69" spans="1:15">
      <c r="A69" t="s">
        <v>30</v>
      </c>
      <c r="B69" s="55" t="str">
        <f>VLOOKUP(A69,'MANO DE OBRA'!A8:D68,3,FALSE)</f>
        <v>Oficial</v>
      </c>
      <c r="C69" s="53"/>
      <c r="D69" s="53"/>
      <c r="E69" s="53"/>
      <c r="F69" s="53"/>
      <c r="G69" s="53"/>
      <c r="H69" s="53"/>
      <c r="I69" s="304">
        <f>K69/J69*100</f>
        <v>49181.133333333331</v>
      </c>
      <c r="J69" s="305">
        <v>185</v>
      </c>
      <c r="K69" s="306">
        <f>VLOOKUP(A69,'MANO DE OBRA'!A8:D99,4,FALSE)</f>
        <v>90985.096666666665</v>
      </c>
      <c r="L69" s="56"/>
      <c r="M69" s="307">
        <v>280</v>
      </c>
      <c r="N69" s="407">
        <f>K69/M69</f>
        <v>324.94677380952379</v>
      </c>
      <c r="O69" s="112"/>
    </row>
    <row r="70" spans="1:15">
      <c r="A70" t="s">
        <v>7</v>
      </c>
      <c r="B70" s="55" t="str">
        <f>VLOOKUP(A70,'MANO DE OBRA'!A8:D69,3,FALSE)</f>
        <v>Obrero (2)</v>
      </c>
      <c r="C70" s="53"/>
      <c r="D70" s="53"/>
      <c r="E70" s="53"/>
      <c r="F70" s="53"/>
      <c r="G70" s="53"/>
      <c r="H70" s="53"/>
      <c r="I70" s="304">
        <f>K70/J70*100</f>
        <v>49181.133333333331</v>
      </c>
      <c r="J70" s="305">
        <v>185</v>
      </c>
      <c r="K70" s="306">
        <f>VLOOKUP(A70,'MANO DE OBRA'!A8:D100,4,FALSE)</f>
        <v>90985.096666666665</v>
      </c>
      <c r="L70" s="56"/>
      <c r="M70" s="311">
        <v>280</v>
      </c>
      <c r="N70" s="407">
        <f>K70/M70</f>
        <v>324.94677380952379</v>
      </c>
    </row>
    <row r="71" spans="1:15">
      <c r="B71" s="55"/>
      <c r="C71" s="53"/>
      <c r="D71" s="53"/>
      <c r="E71" s="53"/>
      <c r="F71" s="53"/>
      <c r="G71" s="53"/>
      <c r="H71" s="53"/>
      <c r="I71" s="291"/>
      <c r="J71" s="309"/>
      <c r="K71" s="310"/>
      <c r="L71" s="56"/>
      <c r="M71" s="312"/>
      <c r="N71" s="308"/>
    </row>
    <row r="72" spans="1:15">
      <c r="B72" s="55"/>
      <c r="C72" s="53"/>
      <c r="D72" s="53"/>
      <c r="E72" s="53"/>
      <c r="F72" s="53"/>
      <c r="G72" s="53"/>
      <c r="H72" s="53"/>
      <c r="I72" s="291"/>
      <c r="J72" s="309"/>
      <c r="K72" s="310"/>
      <c r="L72" s="330"/>
      <c r="M72" s="312"/>
      <c r="N72" s="308"/>
    </row>
    <row r="73" spans="1:15">
      <c r="B73" s="55"/>
      <c r="C73" s="53"/>
      <c r="D73" s="53"/>
      <c r="E73" s="53"/>
      <c r="F73" s="53"/>
      <c r="G73" s="53"/>
      <c r="H73" s="53"/>
      <c r="I73" s="291"/>
      <c r="J73" s="309"/>
      <c r="K73" s="310"/>
      <c r="L73" s="330"/>
      <c r="M73" s="312"/>
      <c r="N73" s="308"/>
    </row>
    <row r="74" spans="1:15" ht="15.75" thickBot="1">
      <c r="B74" s="805"/>
      <c r="C74" s="806"/>
      <c r="D74" s="806"/>
      <c r="E74" s="806"/>
      <c r="F74" s="806"/>
      <c r="G74" s="806"/>
      <c r="H74" s="806"/>
      <c r="I74" s="132"/>
      <c r="J74" s="132"/>
      <c r="K74" s="132"/>
      <c r="L74" s="906"/>
      <c r="M74" s="906"/>
      <c r="N74" s="51"/>
    </row>
    <row r="75" spans="1:15" ht="15.75" thickBot="1">
      <c r="B75" s="818" t="s">
        <v>1037</v>
      </c>
      <c r="C75" s="819"/>
      <c r="D75" s="819"/>
      <c r="E75" s="819"/>
      <c r="F75" s="819"/>
      <c r="G75" s="819"/>
      <c r="H75" s="819"/>
      <c r="I75" s="825"/>
      <c r="J75" s="825"/>
      <c r="K75" s="825"/>
      <c r="L75" s="825"/>
      <c r="M75" s="826"/>
      <c r="N75" s="313">
        <f>SUM(N69:N74)</f>
        <v>649.89354761904758</v>
      </c>
    </row>
    <row r="76" spans="1:15" ht="15.75" thickBot="1">
      <c r="B76" s="39"/>
      <c r="C76" s="40"/>
      <c r="D76" s="40"/>
      <c r="E76" s="40"/>
      <c r="F76" s="40"/>
      <c r="G76" s="40"/>
      <c r="H76" s="40"/>
      <c r="I76" s="40"/>
      <c r="J76" s="40"/>
      <c r="K76" s="40"/>
      <c r="L76" s="40"/>
      <c r="M76" s="40"/>
      <c r="N76" s="41"/>
    </row>
    <row r="77" spans="1:15" ht="15.75" thickBot="1">
      <c r="B77" s="818" t="s">
        <v>1051</v>
      </c>
      <c r="C77" s="819"/>
      <c r="D77" s="819"/>
      <c r="E77" s="819"/>
      <c r="F77" s="819"/>
      <c r="G77" s="819"/>
      <c r="H77" s="819"/>
      <c r="I77" s="819"/>
      <c r="J77" s="819"/>
      <c r="K77" s="819"/>
      <c r="L77" s="819"/>
      <c r="M77" s="820"/>
      <c r="N77" s="105">
        <f>N43+N53+N64+N75</f>
        <v>10266.289942329651</v>
      </c>
    </row>
    <row r="78" spans="1:15">
      <c r="B78" s="39"/>
      <c r="C78" s="40"/>
      <c r="D78" s="40"/>
      <c r="E78" s="40"/>
      <c r="F78" s="40"/>
      <c r="G78" s="40"/>
      <c r="H78" s="40"/>
      <c r="I78" s="40"/>
      <c r="J78" s="40"/>
      <c r="K78" s="40"/>
      <c r="L78" s="40"/>
      <c r="M78" s="40"/>
      <c r="N78" s="41"/>
    </row>
    <row r="79" spans="1:15">
      <c r="B79" s="70" t="s">
        <v>1052</v>
      </c>
      <c r="C79" s="71"/>
      <c r="D79" s="71"/>
      <c r="E79" s="71"/>
      <c r="F79" s="71"/>
      <c r="G79" s="71"/>
      <c r="H79" s="71"/>
      <c r="I79" s="71"/>
      <c r="J79" s="71"/>
      <c r="K79" s="71"/>
      <c r="L79" s="71"/>
      <c r="M79" s="71"/>
      <c r="N79" s="72"/>
    </row>
    <row r="80" spans="1:15" ht="15.75" thickBot="1">
      <c r="B80" s="74"/>
      <c r="C80" s="67"/>
      <c r="D80" s="67"/>
      <c r="E80" s="67"/>
      <c r="F80" s="67"/>
      <c r="G80" s="67"/>
      <c r="H80" s="67"/>
      <c r="I80" s="67"/>
      <c r="J80" s="67"/>
      <c r="K80" s="67"/>
      <c r="L80" s="67"/>
      <c r="M80" s="67"/>
      <c r="N80" s="69"/>
    </row>
    <row r="81" spans="1:14">
      <c r="B81" s="809" t="s">
        <v>1053</v>
      </c>
      <c r="C81" s="810"/>
      <c r="D81" s="810"/>
      <c r="E81" s="810"/>
      <c r="F81" s="810"/>
      <c r="G81" s="810"/>
      <c r="H81" s="810"/>
      <c r="I81" s="326"/>
      <c r="J81" s="346"/>
      <c r="K81" s="314" t="s">
        <v>1054</v>
      </c>
      <c r="L81" s="848" t="s">
        <v>1055</v>
      </c>
      <c r="M81" s="849"/>
      <c r="N81" s="315"/>
    </row>
    <row r="82" spans="1:14">
      <c r="B82" s="850" t="s">
        <v>1056</v>
      </c>
      <c r="C82" s="851"/>
      <c r="D82" s="851"/>
      <c r="E82" s="851"/>
      <c r="F82" s="851"/>
      <c r="G82" s="851"/>
      <c r="H82" s="851"/>
      <c r="I82" s="93"/>
      <c r="J82" s="94"/>
      <c r="K82" s="316">
        <v>0.2</v>
      </c>
      <c r="L82" s="852">
        <f>N77*K82</f>
        <v>2053.2579884659303</v>
      </c>
      <c r="M82" s="853"/>
      <c r="N82" s="57"/>
    </row>
    <row r="83" spans="1:14">
      <c r="B83" s="95" t="s">
        <v>1057</v>
      </c>
      <c r="C83" s="96"/>
      <c r="D83" s="96"/>
      <c r="E83" s="96"/>
      <c r="F83" s="96"/>
      <c r="G83" s="96"/>
      <c r="H83" s="96"/>
      <c r="I83" s="93"/>
      <c r="J83" s="94"/>
      <c r="K83" s="316">
        <v>0.05</v>
      </c>
      <c r="L83" s="852">
        <f>N77*K83</f>
        <v>513.31449711648258</v>
      </c>
      <c r="M83" s="853"/>
      <c r="N83" s="57"/>
    </row>
    <row r="84" spans="1:14" ht="15.75" thickBot="1">
      <c r="B84" s="97" t="s">
        <v>1058</v>
      </c>
      <c r="C84" s="98"/>
      <c r="D84" s="98"/>
      <c r="E84" s="98"/>
      <c r="F84" s="98"/>
      <c r="G84" s="98"/>
      <c r="H84" s="98"/>
      <c r="I84" s="99"/>
      <c r="J84" s="100"/>
      <c r="K84" s="317">
        <v>0.05</v>
      </c>
      <c r="L84" s="854">
        <f>N77*K84</f>
        <v>513.31449711648258</v>
      </c>
      <c r="M84" s="855"/>
      <c r="N84" s="57"/>
    </row>
    <row r="85" spans="1:14" ht="15.75" thickBot="1">
      <c r="B85" s="818" t="s">
        <v>1037</v>
      </c>
      <c r="C85" s="819"/>
      <c r="D85" s="819"/>
      <c r="E85" s="819"/>
      <c r="F85" s="819"/>
      <c r="G85" s="819"/>
      <c r="H85" s="819"/>
      <c r="I85" s="819"/>
      <c r="J85" s="819"/>
      <c r="K85" s="819"/>
      <c r="L85" s="819"/>
      <c r="M85" s="820"/>
      <c r="N85" s="58">
        <f>L82+L83+L84</f>
        <v>3079.8869826988953</v>
      </c>
    </row>
    <row r="86" spans="1:14" ht="15.75" thickBot="1">
      <c r="B86" s="39"/>
      <c r="C86" s="40"/>
      <c r="D86" s="40"/>
      <c r="E86" s="40"/>
      <c r="F86" s="40"/>
      <c r="G86" s="40"/>
      <c r="H86" s="40"/>
      <c r="I86" s="40"/>
      <c r="J86" s="40"/>
      <c r="K86" s="40"/>
      <c r="L86" s="40"/>
      <c r="M86" s="40"/>
      <c r="N86" s="41"/>
    </row>
    <row r="87" spans="1:14" ht="15.75" thickBot="1">
      <c r="A87" t="s">
        <v>2122</v>
      </c>
      <c r="B87" s="818" t="s">
        <v>1059</v>
      </c>
      <c r="C87" s="819"/>
      <c r="D87" s="819"/>
      <c r="E87" s="819"/>
      <c r="F87" s="819"/>
      <c r="G87" s="819"/>
      <c r="H87" s="819"/>
      <c r="I87" s="819"/>
      <c r="J87" s="819"/>
      <c r="K87" s="819"/>
      <c r="L87" s="819"/>
      <c r="M87" s="820"/>
      <c r="N87" s="197">
        <f>N77+N85</f>
        <v>13346.176925028547</v>
      </c>
    </row>
    <row r="88" spans="1:14">
      <c r="B88" s="19"/>
      <c r="C88" s="20"/>
      <c r="D88" s="20"/>
      <c r="E88" s="20"/>
      <c r="F88" s="20"/>
      <c r="G88" s="20"/>
      <c r="H88" s="20"/>
      <c r="I88" s="20"/>
      <c r="J88" s="20"/>
      <c r="K88" s="20"/>
      <c r="L88" s="20"/>
      <c r="M88" s="20"/>
      <c r="N88" s="21"/>
    </row>
    <row r="89" spans="1:14">
      <c r="B89" s="22"/>
      <c r="C89" s="18"/>
      <c r="D89" s="18"/>
      <c r="E89" s="18"/>
      <c r="F89" s="18"/>
      <c r="G89" s="18"/>
      <c r="H89" s="18"/>
      <c r="I89" s="18"/>
      <c r="J89" s="18"/>
      <c r="K89" s="18"/>
      <c r="L89" s="18"/>
      <c r="M89" s="18"/>
      <c r="N89" s="23"/>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59" t="s">
        <v>1060</v>
      </c>
      <c r="F92" s="59"/>
      <c r="G92" s="59"/>
      <c r="H92" s="59"/>
      <c r="I92" s="59"/>
      <c r="J92" s="59"/>
      <c r="K92" s="18"/>
      <c r="L92" s="18"/>
      <c r="M92" s="18"/>
      <c r="N92" s="23"/>
    </row>
    <row r="93" spans="1:14">
      <c r="B93" s="22"/>
      <c r="C93" s="18"/>
      <c r="D93" s="18"/>
      <c r="E93" s="18" t="s">
        <v>1061</v>
      </c>
      <c r="F93" s="18"/>
      <c r="G93" s="18"/>
      <c r="H93" s="18"/>
      <c r="I93" s="18"/>
      <c r="J93" s="18"/>
      <c r="K93" s="18"/>
      <c r="L93" s="18"/>
      <c r="M93" s="18"/>
      <c r="N93" s="23"/>
    </row>
    <row r="94" spans="1:14">
      <c r="B94" s="22"/>
      <c r="C94" s="18"/>
      <c r="D94" s="18"/>
      <c r="E94" s="18" t="s">
        <v>1062</v>
      </c>
      <c r="F94" s="18"/>
      <c r="G94" s="18"/>
      <c r="H94" s="18"/>
      <c r="I94" s="18"/>
      <c r="J94" s="18"/>
      <c r="K94" s="18"/>
      <c r="L94" s="18"/>
      <c r="M94" s="18"/>
      <c r="N94" s="23"/>
    </row>
    <row r="95" spans="1:14">
      <c r="B95" s="22"/>
      <c r="C95" s="18"/>
      <c r="D95" s="18"/>
      <c r="E95" s="18" t="s">
        <v>1063</v>
      </c>
      <c r="F95" s="18"/>
      <c r="G95" s="18"/>
      <c r="H95" s="18"/>
      <c r="I95" s="18"/>
      <c r="J95" s="18"/>
      <c r="K95" s="18"/>
      <c r="L95" s="18"/>
      <c r="M95" s="18"/>
      <c r="N95" s="23"/>
    </row>
    <row r="96" spans="1:14" ht="15.75" thickBot="1">
      <c r="B96" s="22"/>
      <c r="C96" s="18"/>
      <c r="D96" s="18"/>
      <c r="E96" s="18"/>
      <c r="F96" s="18" t="s">
        <v>1064</v>
      </c>
      <c r="G96" s="18"/>
      <c r="H96" s="18"/>
      <c r="I96" s="18"/>
      <c r="J96" s="18"/>
      <c r="K96" s="18"/>
      <c r="L96" s="18"/>
      <c r="M96" s="18"/>
      <c r="N96" s="23"/>
    </row>
    <row r="97" spans="2:14">
      <c r="B97" s="239" t="s">
        <v>2322</v>
      </c>
      <c r="C97" s="240"/>
      <c r="D97" s="240"/>
      <c r="E97" s="240"/>
      <c r="F97" s="240"/>
      <c r="G97" s="240"/>
      <c r="H97" s="240"/>
      <c r="I97" s="240"/>
      <c r="J97" s="240"/>
      <c r="K97" s="240"/>
      <c r="L97" s="240"/>
      <c r="M97" s="240"/>
      <c r="N97" s="241"/>
    </row>
    <row r="98" spans="2:14">
      <c r="B98" s="242"/>
      <c r="C98" s="243"/>
      <c r="D98" s="243"/>
      <c r="E98" s="243"/>
      <c r="F98" s="243"/>
      <c r="G98" s="243"/>
      <c r="H98" s="243"/>
      <c r="I98" s="243"/>
      <c r="J98" s="243"/>
      <c r="K98" s="243"/>
      <c r="L98" s="243"/>
      <c r="M98" s="243"/>
      <c r="N98" s="244"/>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ht="15.75" thickBot="1">
      <c r="B101" s="245"/>
      <c r="C101" s="246"/>
      <c r="D101" s="246"/>
      <c r="E101" s="246"/>
      <c r="F101" s="246"/>
      <c r="G101" s="246"/>
      <c r="H101" s="246"/>
      <c r="I101" s="246"/>
      <c r="J101" s="246"/>
      <c r="K101" s="246"/>
      <c r="L101" s="246"/>
      <c r="M101" s="246"/>
      <c r="N101" s="247"/>
    </row>
    <row r="102" spans="2:14">
      <c r="B102" s="248"/>
      <c r="C102" s="249"/>
      <c r="D102" s="249"/>
      <c r="E102" s="249"/>
      <c r="F102" s="249"/>
      <c r="G102" s="249"/>
      <c r="H102" s="249"/>
      <c r="I102" s="249"/>
      <c r="J102" s="249"/>
      <c r="K102" s="249"/>
      <c r="L102" s="249"/>
      <c r="M102" s="249"/>
      <c r="N102" s="250"/>
    </row>
    <row r="103" spans="2:14">
      <c r="B103" s="234" t="s">
        <v>2323</v>
      </c>
      <c r="C103" s="37"/>
      <c r="D103" s="37"/>
      <c r="E103" s="37"/>
      <c r="F103" s="37"/>
      <c r="G103" s="37"/>
      <c r="H103" s="37"/>
      <c r="I103" s="37"/>
      <c r="J103" s="37"/>
      <c r="K103" s="37"/>
      <c r="L103" s="37"/>
      <c r="M103" s="37"/>
      <c r="N103" s="38"/>
    </row>
    <row r="104" spans="2:14" ht="15" customHeight="1">
      <c r="B104" s="856" t="s">
        <v>2324</v>
      </c>
      <c r="C104" s="857"/>
      <c r="D104" s="857"/>
      <c r="E104" s="857"/>
      <c r="F104" s="857"/>
      <c r="G104" s="857"/>
      <c r="H104" s="857"/>
      <c r="I104" s="857"/>
      <c r="J104" s="857"/>
      <c r="K104" s="857"/>
      <c r="L104" s="857"/>
      <c r="M104" s="857"/>
      <c r="N104" s="858"/>
    </row>
    <row r="105" spans="2:14" ht="15" customHeight="1">
      <c r="B105" s="856"/>
      <c r="C105" s="857"/>
      <c r="D105" s="857"/>
      <c r="E105" s="857"/>
      <c r="F105" s="857"/>
      <c r="G105" s="857"/>
      <c r="H105" s="857"/>
      <c r="I105" s="857"/>
      <c r="J105" s="857"/>
      <c r="K105" s="857"/>
      <c r="L105" s="857"/>
      <c r="M105" s="857"/>
      <c r="N105" s="858"/>
    </row>
    <row r="106" spans="2:14" ht="30" customHeight="1">
      <c r="B106" s="859" t="s">
        <v>2325</v>
      </c>
      <c r="C106" s="860"/>
      <c r="D106" s="860"/>
      <c r="E106" s="860"/>
      <c r="F106" s="860"/>
      <c r="G106" s="860"/>
      <c r="H106" s="860"/>
      <c r="I106" s="860"/>
      <c r="J106" s="860"/>
      <c r="K106" s="860"/>
      <c r="L106" s="860"/>
      <c r="M106" s="860"/>
      <c r="N106" s="861"/>
    </row>
    <row r="107" spans="2:14">
      <c r="B107" s="859"/>
      <c r="C107" s="860"/>
      <c r="D107" s="860"/>
      <c r="E107" s="860"/>
      <c r="F107" s="860"/>
      <c r="G107" s="860"/>
      <c r="H107" s="860"/>
      <c r="I107" s="860"/>
      <c r="J107" s="860"/>
      <c r="K107" s="860"/>
      <c r="L107" s="860"/>
      <c r="M107" s="860"/>
      <c r="N107" s="861"/>
    </row>
    <row r="108" spans="2:14">
      <c r="B108" s="343"/>
      <c r="C108" s="344"/>
      <c r="D108" s="344"/>
      <c r="E108" s="344"/>
      <c r="F108" s="344"/>
      <c r="G108" s="344"/>
      <c r="H108" s="344"/>
      <c r="I108" s="344"/>
      <c r="J108" s="344"/>
      <c r="K108" s="344"/>
      <c r="L108" s="344"/>
      <c r="M108" s="344"/>
      <c r="N108" s="345"/>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234"/>
      <c r="C111" s="37"/>
      <c r="D111" s="37"/>
      <c r="E111" s="37"/>
      <c r="F111" s="37"/>
      <c r="G111" s="37"/>
      <c r="H111" s="37"/>
      <c r="I111" s="37"/>
      <c r="J111" s="37"/>
      <c r="K111" s="37"/>
      <c r="L111" s="37"/>
      <c r="M111" s="37"/>
      <c r="N111" s="38"/>
    </row>
    <row r="112" spans="2:14">
      <c r="B112" s="22"/>
      <c r="C112" s="18"/>
      <c r="D112" s="18"/>
      <c r="E112" s="18" t="s">
        <v>1060</v>
      </c>
      <c r="F112" s="59"/>
      <c r="G112" s="59"/>
      <c r="H112" s="18"/>
      <c r="I112" s="18"/>
      <c r="J112" s="18"/>
      <c r="K112" s="18"/>
      <c r="L112" s="18"/>
      <c r="M112" s="18"/>
      <c r="N112" s="23"/>
    </row>
    <row r="113" spans="2:14">
      <c r="B113" s="22"/>
      <c r="C113" s="18"/>
      <c r="D113" s="18"/>
      <c r="E113" s="60" t="s">
        <v>1061</v>
      </c>
      <c r="F113" s="18"/>
      <c r="G113" s="18"/>
      <c r="H113" s="60"/>
      <c r="I113" s="60"/>
      <c r="J113" s="60"/>
      <c r="K113" s="18"/>
      <c r="L113" s="18"/>
      <c r="M113" s="18"/>
      <c r="N113" s="23"/>
    </row>
    <row r="114" spans="2:14">
      <c r="B114" s="22"/>
      <c r="C114" s="18"/>
      <c r="D114" s="18"/>
      <c r="E114" s="61" t="s">
        <v>1065</v>
      </c>
      <c r="F114" s="18"/>
      <c r="G114" s="18"/>
      <c r="H114" s="61"/>
      <c r="I114" s="61"/>
      <c r="J114" s="61"/>
      <c r="K114" s="18"/>
      <c r="L114" s="18"/>
      <c r="M114" s="18"/>
      <c r="N114" s="23"/>
    </row>
    <row r="115" spans="2:14">
      <c r="B115" s="62"/>
      <c r="C115" s="37"/>
      <c r="D115" s="37"/>
      <c r="E115" s="18" t="s">
        <v>1063</v>
      </c>
      <c r="F115" s="18"/>
      <c r="G115" s="18"/>
      <c r="H115" s="18"/>
      <c r="I115" s="18"/>
      <c r="J115" s="18"/>
      <c r="K115" s="37"/>
      <c r="L115" s="37"/>
      <c r="M115" s="37"/>
      <c r="N115" s="38"/>
    </row>
    <row r="116" spans="2:14">
      <c r="B116" s="62"/>
      <c r="C116" s="37"/>
      <c r="D116" s="37"/>
      <c r="E116" s="37"/>
      <c r="F116" s="18"/>
      <c r="G116" s="18"/>
      <c r="H116" s="18"/>
      <c r="I116" s="18"/>
      <c r="J116" s="18"/>
      <c r="K116" s="37"/>
      <c r="L116" s="37"/>
      <c r="M116" s="37"/>
      <c r="N116" s="38"/>
    </row>
    <row r="117" spans="2:14">
      <c r="B117" s="62" t="s">
        <v>2326</v>
      </c>
      <c r="C117" s="61"/>
      <c r="D117" s="61"/>
      <c r="E117" s="18"/>
      <c r="F117" s="18"/>
      <c r="G117" s="18"/>
      <c r="H117" s="18"/>
      <c r="I117" s="18"/>
      <c r="J117" s="795"/>
      <c r="K117" s="795"/>
      <c r="L117" s="795"/>
      <c r="M117" s="795"/>
      <c r="N117" s="796"/>
    </row>
    <row r="118" spans="2:14" ht="15.75" thickBot="1">
      <c r="B118" s="273" t="s">
        <v>2327</v>
      </c>
      <c r="C118" s="405"/>
      <c r="D118" s="405"/>
      <c r="E118" s="63"/>
      <c r="F118" s="63"/>
      <c r="G118" s="63"/>
      <c r="H118" s="63"/>
      <c r="I118" s="63"/>
      <c r="J118" s="797"/>
      <c r="K118" s="797"/>
      <c r="L118" s="797"/>
      <c r="M118" s="797"/>
      <c r="N118" s="798"/>
    </row>
  </sheetData>
  <mergeCells count="66">
    <mergeCell ref="B10:E10"/>
    <mergeCell ref="I10:J10"/>
    <mergeCell ref="F25:H25"/>
    <mergeCell ref="B27:N27"/>
    <mergeCell ref="L29:M29"/>
    <mergeCell ref="D11:E11"/>
    <mergeCell ref="C29:I29"/>
    <mergeCell ref="B106:N107"/>
    <mergeCell ref="B1:B6"/>
    <mergeCell ref="K5:K6"/>
    <mergeCell ref="L5:L6"/>
    <mergeCell ref="M5:M6"/>
    <mergeCell ref="N5:N6"/>
    <mergeCell ref="C6:J6"/>
    <mergeCell ref="C5:J5"/>
    <mergeCell ref="C1:J1"/>
    <mergeCell ref="K1:K2"/>
    <mergeCell ref="L1:N2"/>
    <mergeCell ref="C2:J2"/>
    <mergeCell ref="C3:J3"/>
    <mergeCell ref="K3:K4"/>
    <mergeCell ref="L3:N4"/>
    <mergeCell ref="C4:J4"/>
    <mergeCell ref="L83:M83"/>
    <mergeCell ref="L84:M84"/>
    <mergeCell ref="B85:M85"/>
    <mergeCell ref="B87:M87"/>
    <mergeCell ref="B104:N105"/>
    <mergeCell ref="B75:M75"/>
    <mergeCell ref="B77:M77"/>
    <mergeCell ref="B81:H81"/>
    <mergeCell ref="L81:M81"/>
    <mergeCell ref="B82:H82"/>
    <mergeCell ref="L82:M82"/>
    <mergeCell ref="B42:H42"/>
    <mergeCell ref="I42:J42"/>
    <mergeCell ref="L42:M42"/>
    <mergeCell ref="B74:H74"/>
    <mergeCell ref="L74:M74"/>
    <mergeCell ref="B47:I47"/>
    <mergeCell ref="L47:M47"/>
    <mergeCell ref="B52:I52"/>
    <mergeCell ref="L52:M52"/>
    <mergeCell ref="B53:M53"/>
    <mergeCell ref="L57:M57"/>
    <mergeCell ref="L58:M58"/>
    <mergeCell ref="L63:M63"/>
    <mergeCell ref="B64:M64"/>
    <mergeCell ref="B68:H68"/>
    <mergeCell ref="L68:M68"/>
    <mergeCell ref="J117:N118"/>
    <mergeCell ref="B35:H35"/>
    <mergeCell ref="I35:J35"/>
    <mergeCell ref="L35:M35"/>
    <mergeCell ref="L12:N12"/>
    <mergeCell ref="C30:I30"/>
    <mergeCell ref="L30:M30"/>
    <mergeCell ref="B43:M43"/>
    <mergeCell ref="B36:H36"/>
    <mergeCell ref="B37:H37"/>
    <mergeCell ref="B38:H38"/>
    <mergeCell ref="B39:H39"/>
    <mergeCell ref="I39:J39"/>
    <mergeCell ref="L39:M39"/>
    <mergeCell ref="B40:H40"/>
    <mergeCell ref="B41:D4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90113"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90113" r:id="rId4"/>
      </mc:Fallback>
    </mc:AlternateContent>
  </oleObjects>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70">
    <tabColor rgb="FFFFFFCC"/>
  </sheetPr>
  <dimension ref="A1:O119"/>
  <sheetViews>
    <sheetView zoomScale="76" zoomScaleNormal="76" workbookViewId="0"/>
  </sheetViews>
  <sheetFormatPr baseColWidth="10" defaultRowHeight="15"/>
  <cols>
    <col min="1" max="1" width="8.85546875"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ht="24.75" customHeight="1">
      <c r="B1" s="907"/>
      <c r="C1" s="919"/>
      <c r="D1" s="920"/>
      <c r="E1" s="920"/>
      <c r="F1" s="920"/>
      <c r="G1" s="920"/>
      <c r="H1" s="920"/>
      <c r="I1" s="920"/>
      <c r="J1" s="921"/>
      <c r="K1" s="922" t="s">
        <v>1017</v>
      </c>
      <c r="L1" s="924" t="s">
        <v>2304</v>
      </c>
      <c r="M1" s="925"/>
      <c r="N1" s="926"/>
    </row>
    <row r="2" spans="2:14" ht="21" customHeight="1">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1550</v>
      </c>
      <c r="C31" s="87" t="s">
        <v>1551</v>
      </c>
      <c r="D31" s="88"/>
      <c r="E31" s="88"/>
      <c r="F31" s="88"/>
      <c r="G31" s="88"/>
      <c r="H31" s="88"/>
      <c r="I31" s="88"/>
      <c r="J31" s="89"/>
      <c r="K31" s="320"/>
      <c r="L31" s="318" t="s">
        <v>377</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283"/>
      <c r="N36" s="284"/>
    </row>
    <row r="37" spans="1:14">
      <c r="A37" s="119"/>
      <c r="B37" s="831"/>
      <c r="C37" s="832"/>
      <c r="D37" s="832"/>
      <c r="E37" s="832"/>
      <c r="F37" s="832"/>
      <c r="G37" s="832"/>
      <c r="H37" s="833"/>
      <c r="I37" s="279"/>
      <c r="J37" s="280"/>
      <c r="K37" s="281"/>
      <c r="L37" s="282"/>
      <c r="M37" s="283"/>
      <c r="N37" s="284"/>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413"/>
      <c r="N41" s="356"/>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404</v>
      </c>
      <c r="B48" s="49" t="str">
        <f>VLOOKUP(A48,MATERIALES!A4:D373,3,FALSE)</f>
        <v>Cal</v>
      </c>
      <c r="C48" s="293"/>
      <c r="D48" s="293"/>
      <c r="E48" s="293"/>
      <c r="F48" s="293"/>
      <c r="G48" s="293"/>
      <c r="H48" s="293"/>
      <c r="I48" s="280"/>
      <c r="J48" s="236" t="str">
        <f>VLOOKUP(A48,MATERIALES!A4:D373,2,FALSE)</f>
        <v>kg</v>
      </c>
      <c r="K48" s="294">
        <v>1</v>
      </c>
      <c r="L48" s="279"/>
      <c r="M48" s="414">
        <f>VLOOKUP(A48,MATERIALES!A4:D395,4,FALSE)</f>
        <v>1196</v>
      </c>
      <c r="N48" s="284">
        <f>K48*M48</f>
        <v>1196</v>
      </c>
    </row>
    <row r="49" spans="1:14">
      <c r="B49" s="49"/>
      <c r="C49" s="293"/>
      <c r="D49" s="293"/>
      <c r="E49" s="293"/>
      <c r="F49" s="293"/>
      <c r="G49" s="293"/>
      <c r="H49" s="293"/>
      <c r="I49" s="280"/>
      <c r="J49" s="236"/>
      <c r="K49" s="294"/>
      <c r="L49" s="279"/>
      <c r="M49" s="414"/>
      <c r="N49" s="284"/>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1196</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B59" s="52"/>
      <c r="C59" s="329"/>
      <c r="D59" s="329"/>
      <c r="E59" s="329"/>
      <c r="F59" s="329"/>
      <c r="G59" s="329"/>
      <c r="H59" s="323"/>
      <c r="I59" s="291"/>
      <c r="J59" s="298"/>
      <c r="K59" s="291"/>
      <c r="L59" s="822"/>
      <c r="M59" s="823"/>
      <c r="N59" s="299"/>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133"/>
    </row>
    <row r="65" spans="2:15" ht="15.75" thickBot="1">
      <c r="B65" s="824" t="s">
        <v>1037</v>
      </c>
      <c r="C65" s="825"/>
      <c r="D65" s="825"/>
      <c r="E65" s="825"/>
      <c r="F65" s="825"/>
      <c r="G65" s="825"/>
      <c r="H65" s="825"/>
      <c r="I65" s="825"/>
      <c r="J65" s="825"/>
      <c r="K65" s="825"/>
      <c r="L65" s="825"/>
      <c r="M65" s="826"/>
      <c r="N65" s="110"/>
    </row>
    <row r="66" spans="2:15">
      <c r="B66" s="39"/>
      <c r="C66" s="40"/>
      <c r="D66" s="40"/>
      <c r="E66" s="40"/>
      <c r="F66" s="40"/>
      <c r="G66" s="40"/>
      <c r="H66" s="40"/>
      <c r="I66" s="40"/>
      <c r="J66" s="40"/>
      <c r="K66" s="40"/>
      <c r="L66" s="40"/>
      <c r="M66" s="40"/>
      <c r="N66" s="41"/>
    </row>
    <row r="67" spans="2:15">
      <c r="B67" s="70" t="s">
        <v>1046</v>
      </c>
      <c r="C67" s="71"/>
      <c r="D67" s="71"/>
      <c r="E67" s="71"/>
      <c r="F67" s="71"/>
      <c r="G67" s="71"/>
      <c r="H67" s="71"/>
      <c r="I67" s="71"/>
      <c r="J67" s="71"/>
      <c r="K67" s="71"/>
      <c r="L67" s="71"/>
      <c r="M67" s="71"/>
      <c r="N67" s="72"/>
    </row>
    <row r="68" spans="2:15" ht="15.75" thickBot="1">
      <c r="B68" s="74"/>
      <c r="C68" s="67"/>
      <c r="D68" s="67"/>
      <c r="E68" s="67"/>
      <c r="F68" s="67"/>
      <c r="G68" s="67"/>
      <c r="H68" s="67"/>
      <c r="I68" s="67"/>
      <c r="J68" s="67"/>
      <c r="K68" s="67"/>
      <c r="L68" s="67"/>
      <c r="M68" s="67"/>
      <c r="N68" s="69"/>
    </row>
    <row r="69" spans="2:15" ht="25.5">
      <c r="B69" s="844" t="s">
        <v>1047</v>
      </c>
      <c r="C69" s="845"/>
      <c r="D69" s="845"/>
      <c r="E69" s="845"/>
      <c r="F69" s="845"/>
      <c r="G69" s="845"/>
      <c r="H69" s="845"/>
      <c r="I69" s="79" t="s">
        <v>1048</v>
      </c>
      <c r="J69" s="81" t="s">
        <v>1494</v>
      </c>
      <c r="K69" s="80" t="s">
        <v>1050</v>
      </c>
      <c r="L69" s="846" t="s">
        <v>1034</v>
      </c>
      <c r="M69" s="847"/>
      <c r="N69" s="104" t="s">
        <v>1035</v>
      </c>
    </row>
    <row r="70" spans="2:15">
      <c r="B70" s="55"/>
      <c r="C70" s="53"/>
      <c r="D70" s="53"/>
      <c r="E70" s="53"/>
      <c r="F70" s="53"/>
      <c r="G70" s="53"/>
      <c r="H70" s="53"/>
      <c r="I70" s="304"/>
      <c r="J70" s="305"/>
      <c r="K70" s="306"/>
      <c r="L70" s="56"/>
      <c r="M70" s="307"/>
      <c r="N70" s="407"/>
      <c r="O70" s="112"/>
    </row>
    <row r="71" spans="2:15">
      <c r="B71" s="55"/>
      <c r="C71" s="53"/>
      <c r="D71" s="53"/>
      <c r="E71" s="53"/>
      <c r="F71" s="53"/>
      <c r="G71" s="53"/>
      <c r="H71" s="53"/>
      <c r="I71" s="304"/>
      <c r="J71" s="305"/>
      <c r="K71" s="306"/>
      <c r="L71" s="56"/>
      <c r="M71" s="311"/>
      <c r="N71" s="407"/>
    </row>
    <row r="72" spans="2:15">
      <c r="B72" s="55"/>
      <c r="C72" s="53"/>
      <c r="D72" s="53"/>
      <c r="E72" s="53"/>
      <c r="F72" s="53"/>
      <c r="G72" s="53"/>
      <c r="H72" s="53"/>
      <c r="I72" s="291"/>
      <c r="J72" s="309"/>
      <c r="K72" s="310"/>
      <c r="L72" s="56"/>
      <c r="M72" s="312"/>
      <c r="N72" s="308"/>
    </row>
    <row r="73" spans="2:15">
      <c r="B73" s="55"/>
      <c r="C73" s="53"/>
      <c r="D73" s="53"/>
      <c r="E73" s="53"/>
      <c r="F73" s="53"/>
      <c r="G73" s="53"/>
      <c r="H73" s="53"/>
      <c r="I73" s="291"/>
      <c r="J73" s="309"/>
      <c r="K73" s="310"/>
      <c r="L73" s="330"/>
      <c r="M73" s="312"/>
      <c r="N73" s="308"/>
    </row>
    <row r="74" spans="2:15">
      <c r="B74" s="55"/>
      <c r="C74" s="53"/>
      <c r="D74" s="53"/>
      <c r="E74" s="53"/>
      <c r="F74" s="53"/>
      <c r="G74" s="53"/>
      <c r="H74" s="53"/>
      <c r="I74" s="291"/>
      <c r="J74" s="309"/>
      <c r="K74" s="310"/>
      <c r="L74" s="330"/>
      <c r="M74" s="312"/>
      <c r="N74" s="308"/>
    </row>
    <row r="75" spans="2:15" ht="15.75" thickBot="1">
      <c r="B75" s="805"/>
      <c r="C75" s="806"/>
      <c r="D75" s="806"/>
      <c r="E75" s="806"/>
      <c r="F75" s="806"/>
      <c r="G75" s="806"/>
      <c r="H75" s="806"/>
      <c r="I75" s="132"/>
      <c r="J75" s="132"/>
      <c r="K75" s="132"/>
      <c r="L75" s="906"/>
      <c r="M75" s="906"/>
      <c r="N75" s="51"/>
    </row>
    <row r="76" spans="2:15" ht="15.75" thickBot="1">
      <c r="B76" s="818" t="s">
        <v>1037</v>
      </c>
      <c r="C76" s="819"/>
      <c r="D76" s="819"/>
      <c r="E76" s="819"/>
      <c r="F76" s="819"/>
      <c r="G76" s="819"/>
      <c r="H76" s="819"/>
      <c r="I76" s="825"/>
      <c r="J76" s="825"/>
      <c r="K76" s="825"/>
      <c r="L76" s="825"/>
      <c r="M76" s="826"/>
      <c r="N76" s="313"/>
    </row>
    <row r="77" spans="2:15" ht="15.75" thickBot="1">
      <c r="B77" s="39"/>
      <c r="C77" s="40"/>
      <c r="D77" s="40"/>
      <c r="E77" s="40"/>
      <c r="F77" s="40"/>
      <c r="G77" s="40"/>
      <c r="H77" s="40"/>
      <c r="I77" s="40"/>
      <c r="J77" s="40"/>
      <c r="K77" s="40"/>
      <c r="L77" s="40"/>
      <c r="M77" s="40"/>
      <c r="N77" s="41"/>
    </row>
    <row r="78" spans="2:15" ht="15.75" thickBot="1">
      <c r="B78" s="818" t="s">
        <v>1051</v>
      </c>
      <c r="C78" s="819"/>
      <c r="D78" s="819"/>
      <c r="E78" s="819"/>
      <c r="F78" s="819"/>
      <c r="G78" s="819"/>
      <c r="H78" s="819"/>
      <c r="I78" s="819"/>
      <c r="J78" s="819"/>
      <c r="K78" s="819"/>
      <c r="L78" s="819"/>
      <c r="M78" s="820"/>
      <c r="N78" s="105">
        <f>N43+N54+N65+N76</f>
        <v>1196</v>
      </c>
    </row>
    <row r="79" spans="2:15">
      <c r="B79" s="39"/>
      <c r="C79" s="40"/>
      <c r="D79" s="40"/>
      <c r="E79" s="40"/>
      <c r="F79" s="40"/>
      <c r="G79" s="40"/>
      <c r="H79" s="40"/>
      <c r="I79" s="40"/>
      <c r="J79" s="40"/>
      <c r="K79" s="40"/>
      <c r="L79" s="40"/>
      <c r="M79" s="40"/>
      <c r="N79" s="41"/>
    </row>
    <row r="80" spans="2: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239.20000000000002</v>
      </c>
      <c r="M83" s="853"/>
      <c r="N83" s="57"/>
    </row>
    <row r="84" spans="1:14">
      <c r="B84" s="95" t="s">
        <v>1057</v>
      </c>
      <c r="C84" s="96"/>
      <c r="D84" s="96"/>
      <c r="E84" s="96"/>
      <c r="F84" s="96"/>
      <c r="G84" s="96"/>
      <c r="H84" s="96"/>
      <c r="I84" s="93"/>
      <c r="J84" s="94"/>
      <c r="K84" s="316">
        <v>0.05</v>
      </c>
      <c r="L84" s="852">
        <f>N78*K84</f>
        <v>59.800000000000004</v>
      </c>
      <c r="M84" s="853"/>
      <c r="N84" s="57"/>
    </row>
    <row r="85" spans="1:14" ht="15.75" thickBot="1">
      <c r="B85" s="97" t="s">
        <v>1058</v>
      </c>
      <c r="C85" s="98"/>
      <c r="D85" s="98"/>
      <c r="E85" s="98"/>
      <c r="F85" s="98"/>
      <c r="G85" s="98"/>
      <c r="H85" s="98"/>
      <c r="I85" s="99"/>
      <c r="J85" s="100"/>
      <c r="K85" s="317">
        <v>0.05</v>
      </c>
      <c r="L85" s="854">
        <f>N78*K85</f>
        <v>59.800000000000004</v>
      </c>
      <c r="M85" s="855"/>
      <c r="N85" s="57"/>
    </row>
    <row r="86" spans="1:14" ht="15.75" thickBot="1">
      <c r="B86" s="818" t="s">
        <v>1037</v>
      </c>
      <c r="C86" s="819"/>
      <c r="D86" s="819"/>
      <c r="E86" s="819"/>
      <c r="F86" s="819"/>
      <c r="G86" s="819"/>
      <c r="H86" s="819"/>
      <c r="I86" s="819"/>
      <c r="J86" s="819"/>
      <c r="K86" s="819"/>
      <c r="L86" s="819"/>
      <c r="M86" s="820"/>
      <c r="N86" s="58">
        <f>L83+L84+L85</f>
        <v>358.8</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1554.8</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75"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C29:I29"/>
    <mergeCell ref="B107:N108"/>
    <mergeCell ref="B1:B6"/>
    <mergeCell ref="K5:K6"/>
    <mergeCell ref="L5:L6"/>
    <mergeCell ref="M5:M6"/>
    <mergeCell ref="N5:N6"/>
    <mergeCell ref="C6:J6"/>
    <mergeCell ref="C5:J5"/>
    <mergeCell ref="C1:J1"/>
    <mergeCell ref="K1:K2"/>
    <mergeCell ref="L1:N2"/>
    <mergeCell ref="C2:J2"/>
    <mergeCell ref="C3:J3"/>
    <mergeCell ref="K3:K4"/>
    <mergeCell ref="L3:N4"/>
    <mergeCell ref="C4:J4"/>
    <mergeCell ref="L84:M84"/>
    <mergeCell ref="L85:M85"/>
    <mergeCell ref="B86:M86"/>
    <mergeCell ref="B88:M88"/>
    <mergeCell ref="B105:N106"/>
    <mergeCell ref="B76:M76"/>
    <mergeCell ref="B78:M78"/>
    <mergeCell ref="B82:H82"/>
    <mergeCell ref="L82:M82"/>
    <mergeCell ref="B83:H83"/>
    <mergeCell ref="L83:M83"/>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J118:N119"/>
    <mergeCell ref="B35:H35"/>
    <mergeCell ref="I35:J35"/>
    <mergeCell ref="L35:M35"/>
    <mergeCell ref="L12:N12"/>
    <mergeCell ref="C30:I30"/>
    <mergeCell ref="L30:M30"/>
    <mergeCell ref="B43:M43"/>
    <mergeCell ref="B36:H36"/>
    <mergeCell ref="B37:H37"/>
    <mergeCell ref="B38:H38"/>
    <mergeCell ref="B39:H39"/>
    <mergeCell ref="I39:J39"/>
    <mergeCell ref="L39:M39"/>
    <mergeCell ref="B40:H40"/>
    <mergeCell ref="B41:D4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91137"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91137" r:id="rId4"/>
      </mc:Fallback>
    </mc:AlternateContent>
  </oleObjects>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71">
    <tabColor rgb="FFFFFFCC"/>
  </sheetPr>
  <dimension ref="A1:O118"/>
  <sheetViews>
    <sheetView zoomScale="78" zoomScaleNormal="78" workbookViewId="0"/>
  </sheetViews>
  <sheetFormatPr baseColWidth="10" defaultRowHeight="15"/>
  <cols>
    <col min="1" max="1" width="10" bestFit="1"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1107</v>
      </c>
      <c r="C31" s="87" t="s">
        <v>1283</v>
      </c>
      <c r="D31" s="88"/>
      <c r="E31" s="88"/>
      <c r="F31" s="88"/>
      <c r="G31" s="88"/>
      <c r="H31" s="88"/>
      <c r="I31" s="88"/>
      <c r="J31" s="89"/>
      <c r="K31" s="320"/>
      <c r="L31" s="318" t="s">
        <v>233</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152</v>
      </c>
      <c r="B36" s="831" t="str">
        <f>VLOOKUP(A36,EQUIPOS!A6:D154,3,FALSE)</f>
        <v xml:space="preserve">Carrotanque de agua(1000 Galones) </v>
      </c>
      <c r="C36" s="832"/>
      <c r="D36" s="832"/>
      <c r="E36" s="832"/>
      <c r="F36" s="832"/>
      <c r="G36" s="832"/>
      <c r="H36" s="833"/>
      <c r="I36" s="279"/>
      <c r="J36" s="280"/>
      <c r="K36" s="281">
        <f>VLOOKUP(A36,EQUIPOS!A6:D163,4,FALSE)</f>
        <v>67000</v>
      </c>
      <c r="L36" s="282"/>
      <c r="M36" s="283">
        <v>600</v>
      </c>
      <c r="N36" s="284">
        <f>K36/M36</f>
        <v>111.66666666666667</v>
      </c>
    </row>
    <row r="37" spans="1:14">
      <c r="A37" s="119" t="s">
        <v>269</v>
      </c>
      <c r="B37" s="831" t="str">
        <f>VLOOKUP(A37,EQUIPOS!A7:D154,3,FALSE)</f>
        <v>Motoniveladora  potencia 215 HP, ancho de cuchilla 4,27 m, peso 18 ton.</v>
      </c>
      <c r="C37" s="832"/>
      <c r="D37" s="832"/>
      <c r="E37" s="832"/>
      <c r="F37" s="832"/>
      <c r="G37" s="832"/>
      <c r="H37" s="833"/>
      <c r="I37" s="279"/>
      <c r="J37" s="280"/>
      <c r="K37" s="281">
        <f>VLOOKUP(A37,EQUIPOS!A7:D164,4,FALSE)</f>
        <v>154700</v>
      </c>
      <c r="L37" s="282"/>
      <c r="M37" s="283">
        <v>600</v>
      </c>
      <c r="N37" s="284">
        <f>K37/M37</f>
        <v>257.83333333333331</v>
      </c>
    </row>
    <row r="38" spans="1:14">
      <c r="A38" t="s">
        <v>365</v>
      </c>
      <c r="B38" s="831" t="str">
        <f>VLOOKUP(A38,EQUIPOS!A8:D154,3,FALSE)</f>
        <v xml:space="preserve">Vibrocompatador, potencia 153 HP, peso 10 Ton. </v>
      </c>
      <c r="C38" s="832"/>
      <c r="D38" s="832"/>
      <c r="E38" s="832"/>
      <c r="F38" s="832"/>
      <c r="G38" s="832"/>
      <c r="H38" s="833"/>
      <c r="I38" s="279"/>
      <c r="J38" s="280"/>
      <c r="K38" s="281">
        <f>VLOOKUP(A38,EQUIPOS!A8:D165,4,FALSE)</f>
        <v>83219.519448030405</v>
      </c>
      <c r="L38" s="282"/>
      <c r="M38" s="283">
        <v>600</v>
      </c>
      <c r="N38" s="284">
        <f>K38/M38</f>
        <v>138.69919908005068</v>
      </c>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t="s">
        <v>1036</v>
      </c>
      <c r="C41" s="839"/>
      <c r="D41" s="839"/>
      <c r="E41" s="44"/>
      <c r="F41" s="45"/>
      <c r="G41" s="45"/>
      <c r="H41" s="46"/>
      <c r="I41" s="42"/>
      <c r="J41" s="43"/>
      <c r="K41" s="291"/>
      <c r="L41" s="288"/>
      <c r="M41" s="413">
        <v>0.01</v>
      </c>
      <c r="N41" s="356">
        <f>N75*M41</f>
        <v>0.37910456944444443</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508.57830364949513</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845</v>
      </c>
      <c r="B48" s="49" t="str">
        <f>VLOOKUP(A48,MATERIALES!A5:D373,3,FALSE)</f>
        <v>Agua</v>
      </c>
      <c r="C48" s="293"/>
      <c r="D48" s="293"/>
      <c r="E48" s="293"/>
      <c r="F48" s="293"/>
      <c r="G48" s="293"/>
      <c r="H48" s="293"/>
      <c r="I48" s="280"/>
      <c r="J48" s="236" t="str">
        <f>VLOOKUP(A48,MATERIALES!A4:D373,2,FALSE)</f>
        <v>lt</v>
      </c>
      <c r="K48" s="294">
        <v>3</v>
      </c>
      <c r="L48" s="279"/>
      <c r="M48" s="414">
        <f>VLOOKUP(A48,MATERIALES!A5:D396,4,FALSE)</f>
        <v>35.656490152579906</v>
      </c>
      <c r="N48" s="284">
        <f>K48*M48</f>
        <v>106.96947045773972</v>
      </c>
    </row>
    <row r="49" spans="1:14">
      <c r="A49" s="114"/>
      <c r="B49" s="49"/>
      <c r="C49" s="293"/>
      <c r="D49" s="293"/>
      <c r="E49" s="293"/>
      <c r="F49" s="293"/>
      <c r="G49" s="293"/>
      <c r="H49" s="293"/>
      <c r="I49" s="280"/>
      <c r="J49" s="236"/>
      <c r="K49" s="294"/>
      <c r="L49" s="279"/>
      <c r="M49" s="295"/>
      <c r="N49" s="284"/>
    </row>
    <row r="50" spans="1:14">
      <c r="B50" s="49"/>
      <c r="C50" s="293"/>
      <c r="D50" s="293"/>
      <c r="E50" s="293"/>
      <c r="F50" s="293"/>
      <c r="G50" s="293"/>
      <c r="H50" s="293"/>
      <c r="I50" s="280"/>
      <c r="J50" s="236"/>
      <c r="K50" s="294"/>
      <c r="L50" s="279"/>
      <c r="M50" s="295"/>
      <c r="N50" s="296"/>
    </row>
    <row r="51" spans="1:14">
      <c r="B51" s="49"/>
      <c r="C51" s="293"/>
      <c r="D51" s="293"/>
      <c r="E51" s="293"/>
      <c r="F51" s="293"/>
      <c r="G51" s="293"/>
      <c r="H51" s="293"/>
      <c r="I51" s="280"/>
      <c r="J51" s="236"/>
      <c r="K51" s="294"/>
      <c r="L51" s="279"/>
      <c r="M51" s="295"/>
      <c r="N51" s="296"/>
    </row>
    <row r="52" spans="1:14" ht="15.75" thickBot="1">
      <c r="B52" s="813"/>
      <c r="C52" s="814"/>
      <c r="D52" s="814"/>
      <c r="E52" s="814"/>
      <c r="F52" s="814"/>
      <c r="G52" s="814"/>
      <c r="H52" s="814"/>
      <c r="I52" s="815"/>
      <c r="J52" s="48"/>
      <c r="K52" s="50"/>
      <c r="L52" s="816"/>
      <c r="M52" s="817"/>
      <c r="N52" s="51"/>
    </row>
    <row r="53" spans="1:14" ht="15.75" thickBot="1">
      <c r="B53" s="818" t="s">
        <v>1037</v>
      </c>
      <c r="C53" s="819"/>
      <c r="D53" s="819"/>
      <c r="E53" s="819"/>
      <c r="F53" s="819"/>
      <c r="G53" s="819"/>
      <c r="H53" s="819"/>
      <c r="I53" s="819"/>
      <c r="J53" s="819"/>
      <c r="K53" s="819"/>
      <c r="L53" s="819"/>
      <c r="M53" s="820"/>
      <c r="N53" s="406">
        <f>SUM(N48:N52)</f>
        <v>106.96947045773972</v>
      </c>
    </row>
    <row r="54" spans="1:14">
      <c r="B54" s="39"/>
      <c r="C54" s="40"/>
      <c r="D54" s="40"/>
      <c r="E54" s="40"/>
      <c r="F54" s="40"/>
      <c r="G54" s="40"/>
      <c r="H54" s="40"/>
      <c r="I54" s="40"/>
      <c r="J54" s="40"/>
      <c r="K54" s="40"/>
      <c r="L54" s="40"/>
      <c r="M54" s="40"/>
      <c r="N54" s="41"/>
    </row>
    <row r="55" spans="1:14">
      <c r="B55" s="70" t="s">
        <v>1040</v>
      </c>
      <c r="C55" s="71"/>
      <c r="D55" s="71"/>
      <c r="E55" s="71"/>
      <c r="F55" s="71"/>
      <c r="G55" s="71"/>
      <c r="H55" s="71"/>
      <c r="I55" s="71"/>
      <c r="J55" s="71"/>
      <c r="K55" s="71"/>
      <c r="L55" s="71"/>
      <c r="M55" s="71"/>
      <c r="N55" s="72"/>
    </row>
    <row r="56" spans="1:14" ht="15.75" thickBot="1">
      <c r="B56" s="74"/>
      <c r="C56" s="67"/>
      <c r="D56" s="67"/>
      <c r="E56" s="67"/>
      <c r="F56" s="67"/>
      <c r="G56" s="67"/>
      <c r="H56" s="67"/>
      <c r="I56" s="67"/>
      <c r="J56" s="67"/>
      <c r="K56" s="67"/>
      <c r="L56" s="67"/>
      <c r="M56" s="67"/>
      <c r="N56" s="69"/>
    </row>
    <row r="57" spans="1:14" ht="25.5">
      <c r="B57" s="325" t="s">
        <v>1041</v>
      </c>
      <c r="C57" s="326"/>
      <c r="D57" s="326"/>
      <c r="E57" s="326"/>
      <c r="F57" s="326"/>
      <c r="G57" s="326"/>
      <c r="H57" s="79" t="s">
        <v>1029</v>
      </c>
      <c r="I57" s="80" t="s">
        <v>1042</v>
      </c>
      <c r="J57" s="81" t="s">
        <v>1043</v>
      </c>
      <c r="K57" s="79" t="s">
        <v>1044</v>
      </c>
      <c r="L57" s="821" t="s">
        <v>1045</v>
      </c>
      <c r="M57" s="794"/>
      <c r="N57" s="82" t="s">
        <v>1035</v>
      </c>
    </row>
    <row r="58" spans="1:14">
      <c r="B58" s="52"/>
      <c r="C58" s="329"/>
      <c r="D58" s="329"/>
      <c r="E58" s="329"/>
      <c r="F58" s="329"/>
      <c r="G58" s="329"/>
      <c r="H58" s="323"/>
      <c r="I58" s="291"/>
      <c r="J58" s="298"/>
      <c r="K58" s="291"/>
      <c r="L58" s="822"/>
      <c r="M58" s="823"/>
      <c r="N58" s="299"/>
    </row>
    <row r="59" spans="1:14">
      <c r="B59" s="52"/>
      <c r="C59" s="53"/>
      <c r="D59" s="53"/>
      <c r="E59" s="53"/>
      <c r="F59" s="53"/>
      <c r="G59" s="53"/>
      <c r="H59" s="300"/>
      <c r="I59" s="291"/>
      <c r="J59" s="291"/>
      <c r="K59" s="291"/>
      <c r="L59" s="301"/>
      <c r="M59" s="302"/>
      <c r="N59" s="303"/>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ht="15.75" thickBot="1">
      <c r="B63" s="321"/>
      <c r="C63" s="322"/>
      <c r="D63" s="322"/>
      <c r="E63" s="322"/>
      <c r="F63" s="322"/>
      <c r="G63" s="322"/>
      <c r="H63" s="54"/>
      <c r="I63" s="132"/>
      <c r="J63" s="132"/>
      <c r="K63" s="132"/>
      <c r="L63" s="807"/>
      <c r="M63" s="808"/>
      <c r="N63" s="133"/>
    </row>
    <row r="64" spans="1:14" ht="15.75" thickBot="1">
      <c r="B64" s="824" t="s">
        <v>1037</v>
      </c>
      <c r="C64" s="825"/>
      <c r="D64" s="825"/>
      <c r="E64" s="825"/>
      <c r="F64" s="825"/>
      <c r="G64" s="825"/>
      <c r="H64" s="825"/>
      <c r="I64" s="825"/>
      <c r="J64" s="825"/>
      <c r="K64" s="825"/>
      <c r="L64" s="825"/>
      <c r="M64" s="826"/>
      <c r="N64" s="110"/>
    </row>
    <row r="65" spans="1:15">
      <c r="B65" s="39"/>
      <c r="C65" s="40"/>
      <c r="D65" s="40"/>
      <c r="E65" s="40"/>
      <c r="F65" s="40"/>
      <c r="G65" s="40"/>
      <c r="H65" s="40"/>
      <c r="I65" s="40"/>
      <c r="J65" s="40"/>
      <c r="K65" s="40"/>
      <c r="L65" s="40"/>
      <c r="M65" s="40"/>
      <c r="N65" s="41"/>
    </row>
    <row r="66" spans="1:15">
      <c r="B66" s="70" t="s">
        <v>1046</v>
      </c>
      <c r="C66" s="71"/>
      <c r="D66" s="71"/>
      <c r="E66" s="71"/>
      <c r="F66" s="71"/>
      <c r="G66" s="71"/>
      <c r="H66" s="71"/>
      <c r="I66" s="71"/>
      <c r="J66" s="71"/>
      <c r="K66" s="71"/>
      <c r="L66" s="71"/>
      <c r="M66" s="71"/>
      <c r="N66" s="72"/>
    </row>
    <row r="67" spans="1:15" ht="15.75" thickBot="1">
      <c r="B67" s="74"/>
      <c r="C67" s="67"/>
      <c r="D67" s="67"/>
      <c r="E67" s="67"/>
      <c r="F67" s="67"/>
      <c r="G67" s="67"/>
      <c r="H67" s="67"/>
      <c r="I67" s="67"/>
      <c r="J67" s="67"/>
      <c r="K67" s="67"/>
      <c r="L67" s="67"/>
      <c r="M67" s="67"/>
      <c r="N67" s="69"/>
    </row>
    <row r="68" spans="1:15" ht="25.5">
      <c r="B68" s="844" t="s">
        <v>1047</v>
      </c>
      <c r="C68" s="845"/>
      <c r="D68" s="845"/>
      <c r="E68" s="845"/>
      <c r="F68" s="845"/>
      <c r="G68" s="845"/>
      <c r="H68" s="845"/>
      <c r="I68" s="79" t="s">
        <v>1048</v>
      </c>
      <c r="J68" s="81" t="s">
        <v>1494</v>
      </c>
      <c r="K68" s="80" t="s">
        <v>1050</v>
      </c>
      <c r="L68" s="846" t="s">
        <v>1034</v>
      </c>
      <c r="M68" s="847"/>
      <c r="N68" s="104" t="s">
        <v>1035</v>
      </c>
    </row>
    <row r="69" spans="1:15">
      <c r="A69" t="s">
        <v>30</v>
      </c>
      <c r="B69" s="55" t="str">
        <f>VLOOKUP(A69,'MANO DE OBRA'!A8:D68,3,FALSE)</f>
        <v>Oficial</v>
      </c>
      <c r="C69" s="53"/>
      <c r="D69" s="53"/>
      <c r="E69" s="53"/>
      <c r="F69" s="53"/>
      <c r="G69" s="53"/>
      <c r="H69" s="53"/>
      <c r="I69" s="304">
        <f>K69/J69*100</f>
        <v>49181.133333333331</v>
      </c>
      <c r="J69" s="305">
        <v>185</v>
      </c>
      <c r="K69" s="306">
        <f>VLOOKUP(A69,'MANO DE OBRA'!A8:D99,4,FALSE)</f>
        <v>90985.096666666665</v>
      </c>
      <c r="L69" s="56"/>
      <c r="M69" s="307">
        <v>4800</v>
      </c>
      <c r="N69" s="407">
        <f>K69/M69</f>
        <v>18.95522847222222</v>
      </c>
      <c r="O69" s="112"/>
    </row>
    <row r="70" spans="1:15">
      <c r="A70" t="s">
        <v>7</v>
      </c>
      <c r="B70" s="55" t="str">
        <f>VLOOKUP(A70,'MANO DE OBRA'!A8:D69,3,FALSE)</f>
        <v>Obrero (2)</v>
      </c>
      <c r="C70" s="53"/>
      <c r="D70" s="53"/>
      <c r="E70" s="53"/>
      <c r="F70" s="53"/>
      <c r="G70" s="53"/>
      <c r="H70" s="53"/>
      <c r="I70" s="304">
        <f>K70/J70*100</f>
        <v>49181.133333333331</v>
      </c>
      <c r="J70" s="305">
        <v>185</v>
      </c>
      <c r="K70" s="306">
        <f>VLOOKUP(A70,'MANO DE OBRA'!A8:D100,4,FALSE)</f>
        <v>90985.096666666665</v>
      </c>
      <c r="L70" s="56"/>
      <c r="M70" s="311">
        <v>4800</v>
      </c>
      <c r="N70" s="407">
        <f>K70/M70</f>
        <v>18.95522847222222</v>
      </c>
    </row>
    <row r="71" spans="1:15">
      <c r="B71" s="55"/>
      <c r="C71" s="53"/>
      <c r="D71" s="53"/>
      <c r="E71" s="53"/>
      <c r="F71" s="53"/>
      <c r="G71" s="53"/>
      <c r="H71" s="53"/>
      <c r="I71" s="291"/>
      <c r="J71" s="309"/>
      <c r="K71" s="310"/>
      <c r="L71" s="56"/>
      <c r="M71" s="312"/>
      <c r="N71" s="308"/>
    </row>
    <row r="72" spans="1:15">
      <c r="B72" s="55"/>
      <c r="C72" s="53"/>
      <c r="D72" s="53"/>
      <c r="E72" s="53"/>
      <c r="F72" s="53"/>
      <c r="G72" s="53"/>
      <c r="H72" s="53"/>
      <c r="I72" s="291"/>
      <c r="J72" s="309"/>
      <c r="K72" s="310"/>
      <c r="L72" s="330"/>
      <c r="M72" s="312"/>
      <c r="N72" s="308"/>
    </row>
    <row r="73" spans="1:15">
      <c r="B73" s="55"/>
      <c r="C73" s="53"/>
      <c r="D73" s="53"/>
      <c r="E73" s="53"/>
      <c r="F73" s="53"/>
      <c r="G73" s="53"/>
      <c r="H73" s="53"/>
      <c r="I73" s="291"/>
      <c r="J73" s="309"/>
      <c r="K73" s="310"/>
      <c r="L73" s="330"/>
      <c r="M73" s="312"/>
      <c r="N73" s="308"/>
    </row>
    <row r="74" spans="1:15" ht="15.75" thickBot="1">
      <c r="B74" s="805"/>
      <c r="C74" s="806"/>
      <c r="D74" s="806"/>
      <c r="E74" s="806"/>
      <c r="F74" s="806"/>
      <c r="G74" s="806"/>
      <c r="H74" s="806"/>
      <c r="I74" s="132"/>
      <c r="J74" s="132"/>
      <c r="K74" s="132"/>
      <c r="L74" s="906"/>
      <c r="M74" s="906"/>
      <c r="N74" s="51"/>
    </row>
    <row r="75" spans="1:15" ht="15.75" thickBot="1">
      <c r="B75" s="818" t="s">
        <v>1037</v>
      </c>
      <c r="C75" s="819"/>
      <c r="D75" s="819"/>
      <c r="E75" s="819"/>
      <c r="F75" s="819"/>
      <c r="G75" s="819"/>
      <c r="H75" s="819"/>
      <c r="I75" s="825"/>
      <c r="J75" s="825"/>
      <c r="K75" s="825"/>
      <c r="L75" s="825"/>
      <c r="M75" s="826"/>
      <c r="N75" s="313">
        <f>SUM(N69:N74)</f>
        <v>37.910456944444441</v>
      </c>
    </row>
    <row r="76" spans="1:15" ht="15.75" thickBot="1">
      <c r="B76" s="39"/>
      <c r="C76" s="40"/>
      <c r="D76" s="40"/>
      <c r="E76" s="40"/>
      <c r="F76" s="40"/>
      <c r="G76" s="40"/>
      <c r="H76" s="40"/>
      <c r="I76" s="40"/>
      <c r="J76" s="40"/>
      <c r="K76" s="40"/>
      <c r="L76" s="40"/>
      <c r="M76" s="40"/>
      <c r="N76" s="41"/>
    </row>
    <row r="77" spans="1:15" ht="15.75" thickBot="1">
      <c r="B77" s="818" t="s">
        <v>1051</v>
      </c>
      <c r="C77" s="819"/>
      <c r="D77" s="819"/>
      <c r="E77" s="819"/>
      <c r="F77" s="819"/>
      <c r="G77" s="819"/>
      <c r="H77" s="819"/>
      <c r="I77" s="819"/>
      <c r="J77" s="819"/>
      <c r="K77" s="819"/>
      <c r="L77" s="819"/>
      <c r="M77" s="820"/>
      <c r="N77" s="105">
        <f>N43+N53+N64+N75</f>
        <v>653.45823105167938</v>
      </c>
    </row>
    <row r="78" spans="1:15">
      <c r="B78" s="39"/>
      <c r="C78" s="40"/>
      <c r="D78" s="40"/>
      <c r="E78" s="40"/>
      <c r="F78" s="40"/>
      <c r="G78" s="40"/>
      <c r="H78" s="40"/>
      <c r="I78" s="40"/>
      <c r="J78" s="40"/>
      <c r="K78" s="40"/>
      <c r="L78" s="40"/>
      <c r="M78" s="40"/>
      <c r="N78" s="41"/>
    </row>
    <row r="79" spans="1:15">
      <c r="B79" s="70" t="s">
        <v>1052</v>
      </c>
      <c r="C79" s="71"/>
      <c r="D79" s="71"/>
      <c r="E79" s="71"/>
      <c r="F79" s="71"/>
      <c r="G79" s="71"/>
      <c r="H79" s="71"/>
      <c r="I79" s="71"/>
      <c r="J79" s="71"/>
      <c r="K79" s="71"/>
      <c r="L79" s="71"/>
      <c r="M79" s="71"/>
      <c r="N79" s="72"/>
    </row>
    <row r="80" spans="1:15" ht="15.75" thickBot="1">
      <c r="B80" s="74"/>
      <c r="C80" s="67"/>
      <c r="D80" s="67"/>
      <c r="E80" s="67"/>
      <c r="F80" s="67"/>
      <c r="G80" s="67"/>
      <c r="H80" s="67"/>
      <c r="I80" s="67"/>
      <c r="J80" s="67"/>
      <c r="K80" s="67"/>
      <c r="L80" s="67"/>
      <c r="M80" s="67"/>
      <c r="N80" s="69"/>
    </row>
    <row r="81" spans="1:14">
      <c r="B81" s="809" t="s">
        <v>1053</v>
      </c>
      <c r="C81" s="810"/>
      <c r="D81" s="810"/>
      <c r="E81" s="810"/>
      <c r="F81" s="810"/>
      <c r="G81" s="810"/>
      <c r="H81" s="810"/>
      <c r="I81" s="326"/>
      <c r="J81" s="346"/>
      <c r="K81" s="314" t="s">
        <v>1054</v>
      </c>
      <c r="L81" s="848" t="s">
        <v>1055</v>
      </c>
      <c r="M81" s="849"/>
      <c r="N81" s="315"/>
    </row>
    <row r="82" spans="1:14">
      <c r="B82" s="850" t="s">
        <v>1056</v>
      </c>
      <c r="C82" s="851"/>
      <c r="D82" s="851"/>
      <c r="E82" s="851"/>
      <c r="F82" s="851"/>
      <c r="G82" s="851"/>
      <c r="H82" s="851"/>
      <c r="I82" s="93"/>
      <c r="J82" s="94"/>
      <c r="K82" s="316">
        <v>0.2</v>
      </c>
      <c r="L82" s="852">
        <f>N77*K82</f>
        <v>130.69164621033588</v>
      </c>
      <c r="M82" s="853"/>
      <c r="N82" s="57"/>
    </row>
    <row r="83" spans="1:14">
      <c r="B83" s="95" t="s">
        <v>1057</v>
      </c>
      <c r="C83" s="96"/>
      <c r="D83" s="96"/>
      <c r="E83" s="96"/>
      <c r="F83" s="96"/>
      <c r="G83" s="96"/>
      <c r="H83" s="96"/>
      <c r="I83" s="93"/>
      <c r="J83" s="94"/>
      <c r="K83" s="316">
        <v>0.05</v>
      </c>
      <c r="L83" s="852">
        <f>N77*K83</f>
        <v>32.672911552583969</v>
      </c>
      <c r="M83" s="853"/>
      <c r="N83" s="57"/>
    </row>
    <row r="84" spans="1:14" ht="15.75" thickBot="1">
      <c r="B84" s="97" t="s">
        <v>1058</v>
      </c>
      <c r="C84" s="98"/>
      <c r="D84" s="98"/>
      <c r="E84" s="98"/>
      <c r="F84" s="98"/>
      <c r="G84" s="98"/>
      <c r="H84" s="98"/>
      <c r="I84" s="99"/>
      <c r="J84" s="100"/>
      <c r="K84" s="317">
        <v>0.05</v>
      </c>
      <c r="L84" s="854">
        <f>N77*K84</f>
        <v>32.672911552583969</v>
      </c>
      <c r="M84" s="855"/>
      <c r="N84" s="57"/>
    </row>
    <row r="85" spans="1:14" ht="15.75" thickBot="1">
      <c r="B85" s="818" t="s">
        <v>1037</v>
      </c>
      <c r="C85" s="819"/>
      <c r="D85" s="819"/>
      <c r="E85" s="819"/>
      <c r="F85" s="819"/>
      <c r="G85" s="819"/>
      <c r="H85" s="819"/>
      <c r="I85" s="819"/>
      <c r="J85" s="819"/>
      <c r="K85" s="819"/>
      <c r="L85" s="819"/>
      <c r="M85" s="820"/>
      <c r="N85" s="58">
        <f>L82+L83+L84</f>
        <v>196.03746931550381</v>
      </c>
    </row>
    <row r="86" spans="1:14" ht="15.75" thickBot="1">
      <c r="B86" s="39"/>
      <c r="C86" s="40"/>
      <c r="D86" s="40"/>
      <c r="E86" s="40"/>
      <c r="F86" s="40"/>
      <c r="G86" s="40"/>
      <c r="H86" s="40"/>
      <c r="I86" s="40"/>
      <c r="J86" s="40"/>
      <c r="K86" s="40"/>
      <c r="L86" s="40"/>
      <c r="M86" s="40"/>
      <c r="N86" s="41"/>
    </row>
    <row r="87" spans="1:14" ht="15.75" thickBot="1">
      <c r="A87" t="s">
        <v>2122</v>
      </c>
      <c r="B87" s="818" t="s">
        <v>1059</v>
      </c>
      <c r="C87" s="819"/>
      <c r="D87" s="819"/>
      <c r="E87" s="819"/>
      <c r="F87" s="819"/>
      <c r="G87" s="819"/>
      <c r="H87" s="819"/>
      <c r="I87" s="819"/>
      <c r="J87" s="819"/>
      <c r="K87" s="819"/>
      <c r="L87" s="819"/>
      <c r="M87" s="820"/>
      <c r="N87" s="197">
        <f>N77+N85</f>
        <v>849.49570036718319</v>
      </c>
    </row>
    <row r="88" spans="1:14">
      <c r="B88" s="19"/>
      <c r="C88" s="20"/>
      <c r="D88" s="20"/>
      <c r="E88" s="20"/>
      <c r="F88" s="20"/>
      <c r="G88" s="20"/>
      <c r="H88" s="20"/>
      <c r="I88" s="20"/>
      <c r="J88" s="20"/>
      <c r="K88" s="20"/>
      <c r="L88" s="20"/>
      <c r="M88" s="20"/>
      <c r="N88" s="21"/>
    </row>
    <row r="89" spans="1:14">
      <c r="B89" s="22"/>
      <c r="C89" s="18"/>
      <c r="D89" s="18"/>
      <c r="E89" s="18"/>
      <c r="F89" s="18"/>
      <c r="G89" s="18"/>
      <c r="H89" s="18"/>
      <c r="I89" s="18"/>
      <c r="J89" s="18"/>
      <c r="K89" s="18"/>
      <c r="L89" s="18"/>
      <c r="M89" s="18"/>
      <c r="N89" s="23"/>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59" t="s">
        <v>1060</v>
      </c>
      <c r="F92" s="59"/>
      <c r="G92" s="59"/>
      <c r="H92" s="59"/>
      <c r="I92" s="59"/>
      <c r="J92" s="59"/>
      <c r="K92" s="18"/>
      <c r="L92" s="18"/>
      <c r="M92" s="18"/>
      <c r="N92" s="23"/>
    </row>
    <row r="93" spans="1:14">
      <c r="B93" s="22"/>
      <c r="C93" s="18"/>
      <c r="D93" s="18"/>
      <c r="E93" s="18" t="s">
        <v>1061</v>
      </c>
      <c r="F93" s="18"/>
      <c r="G93" s="18"/>
      <c r="H93" s="18"/>
      <c r="I93" s="18"/>
      <c r="J93" s="18"/>
      <c r="K93" s="18"/>
      <c r="L93" s="18"/>
      <c r="M93" s="18"/>
      <c r="N93" s="23"/>
    </row>
    <row r="94" spans="1:14">
      <c r="B94" s="22"/>
      <c r="C94" s="18"/>
      <c r="D94" s="18"/>
      <c r="E94" s="18" t="s">
        <v>1062</v>
      </c>
      <c r="F94" s="18"/>
      <c r="G94" s="18"/>
      <c r="H94" s="18"/>
      <c r="I94" s="18"/>
      <c r="J94" s="18"/>
      <c r="K94" s="18"/>
      <c r="L94" s="18"/>
      <c r="M94" s="18"/>
      <c r="N94" s="23"/>
    </row>
    <row r="95" spans="1:14">
      <c r="B95" s="22"/>
      <c r="C95" s="18"/>
      <c r="D95" s="18"/>
      <c r="E95" s="18" t="s">
        <v>1063</v>
      </c>
      <c r="F95" s="18"/>
      <c r="G95" s="18"/>
      <c r="H95" s="18"/>
      <c r="I95" s="18"/>
      <c r="J95" s="18"/>
      <c r="K95" s="18"/>
      <c r="L95" s="18"/>
      <c r="M95" s="18"/>
      <c r="N95" s="23"/>
    </row>
    <row r="96" spans="1:14" ht="15.75" thickBot="1">
      <c r="B96" s="22"/>
      <c r="C96" s="18"/>
      <c r="D96" s="18"/>
      <c r="E96" s="18"/>
      <c r="F96" s="18" t="s">
        <v>1064</v>
      </c>
      <c r="G96" s="18"/>
      <c r="H96" s="18"/>
      <c r="I96" s="18"/>
      <c r="J96" s="18"/>
      <c r="K96" s="18"/>
      <c r="L96" s="18"/>
      <c r="M96" s="18"/>
      <c r="N96" s="23"/>
    </row>
    <row r="97" spans="2:14">
      <c r="B97" s="239" t="s">
        <v>2322</v>
      </c>
      <c r="C97" s="240"/>
      <c r="D97" s="240"/>
      <c r="E97" s="240"/>
      <c r="F97" s="240"/>
      <c r="G97" s="240"/>
      <c r="H97" s="240"/>
      <c r="I97" s="240"/>
      <c r="J97" s="240"/>
      <c r="K97" s="240"/>
      <c r="L97" s="240"/>
      <c r="M97" s="240"/>
      <c r="N97" s="241"/>
    </row>
    <row r="98" spans="2:14">
      <c r="B98" s="242"/>
      <c r="C98" s="243"/>
      <c r="D98" s="243"/>
      <c r="E98" s="243"/>
      <c r="F98" s="243"/>
      <c r="G98" s="243"/>
      <c r="H98" s="243"/>
      <c r="I98" s="243"/>
      <c r="J98" s="243"/>
      <c r="K98" s="243"/>
      <c r="L98" s="243"/>
      <c r="M98" s="243"/>
      <c r="N98" s="244"/>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ht="15.75" thickBot="1">
      <c r="B101" s="245"/>
      <c r="C101" s="246"/>
      <c r="D101" s="246"/>
      <c r="E101" s="246"/>
      <c r="F101" s="246"/>
      <c r="G101" s="246"/>
      <c r="H101" s="246"/>
      <c r="I101" s="246"/>
      <c r="J101" s="246"/>
      <c r="K101" s="246"/>
      <c r="L101" s="246"/>
      <c r="M101" s="246"/>
      <c r="N101" s="247"/>
    </row>
    <row r="102" spans="2:14">
      <c r="B102" s="248"/>
      <c r="C102" s="249"/>
      <c r="D102" s="249"/>
      <c r="E102" s="249"/>
      <c r="F102" s="249"/>
      <c r="G102" s="249"/>
      <c r="H102" s="249"/>
      <c r="I102" s="249"/>
      <c r="J102" s="249"/>
      <c r="K102" s="249"/>
      <c r="L102" s="249"/>
      <c r="M102" s="249"/>
      <c r="N102" s="250"/>
    </row>
    <row r="103" spans="2:14">
      <c r="B103" s="234" t="s">
        <v>2323</v>
      </c>
      <c r="C103" s="37"/>
      <c r="D103" s="37"/>
      <c r="E103" s="37"/>
      <c r="F103" s="37"/>
      <c r="G103" s="37"/>
      <c r="H103" s="37"/>
      <c r="I103" s="37"/>
      <c r="J103" s="37"/>
      <c r="K103" s="37"/>
      <c r="L103" s="37"/>
      <c r="M103" s="37"/>
      <c r="N103" s="38"/>
    </row>
    <row r="104" spans="2:14" ht="15" customHeight="1">
      <c r="B104" s="856" t="s">
        <v>2324</v>
      </c>
      <c r="C104" s="857"/>
      <c r="D104" s="857"/>
      <c r="E104" s="857"/>
      <c r="F104" s="857"/>
      <c r="G104" s="857"/>
      <c r="H104" s="857"/>
      <c r="I104" s="857"/>
      <c r="J104" s="857"/>
      <c r="K104" s="857"/>
      <c r="L104" s="857"/>
      <c r="M104" s="857"/>
      <c r="N104" s="858"/>
    </row>
    <row r="105" spans="2:14" ht="15" customHeight="1">
      <c r="B105" s="856"/>
      <c r="C105" s="857"/>
      <c r="D105" s="857"/>
      <c r="E105" s="857"/>
      <c r="F105" s="857"/>
      <c r="G105" s="857"/>
      <c r="H105" s="857"/>
      <c r="I105" s="857"/>
      <c r="J105" s="857"/>
      <c r="K105" s="857"/>
      <c r="L105" s="857"/>
      <c r="M105" s="857"/>
      <c r="N105" s="858"/>
    </row>
    <row r="106" spans="2:14" ht="30" customHeight="1">
      <c r="B106" s="859" t="s">
        <v>2325</v>
      </c>
      <c r="C106" s="860"/>
      <c r="D106" s="860"/>
      <c r="E106" s="860"/>
      <c r="F106" s="860"/>
      <c r="G106" s="860"/>
      <c r="H106" s="860"/>
      <c r="I106" s="860"/>
      <c r="J106" s="860"/>
      <c r="K106" s="860"/>
      <c r="L106" s="860"/>
      <c r="M106" s="860"/>
      <c r="N106" s="861"/>
    </row>
    <row r="107" spans="2:14">
      <c r="B107" s="859"/>
      <c r="C107" s="860"/>
      <c r="D107" s="860"/>
      <c r="E107" s="860"/>
      <c r="F107" s="860"/>
      <c r="G107" s="860"/>
      <c r="H107" s="860"/>
      <c r="I107" s="860"/>
      <c r="J107" s="860"/>
      <c r="K107" s="860"/>
      <c r="L107" s="860"/>
      <c r="M107" s="860"/>
      <c r="N107" s="861"/>
    </row>
    <row r="108" spans="2:14">
      <c r="B108" s="343"/>
      <c r="C108" s="344"/>
      <c r="D108" s="344"/>
      <c r="E108" s="344"/>
      <c r="F108" s="344"/>
      <c r="G108" s="344"/>
      <c r="H108" s="344"/>
      <c r="I108" s="344"/>
      <c r="J108" s="344"/>
      <c r="K108" s="344"/>
      <c r="L108" s="344"/>
      <c r="M108" s="344"/>
      <c r="N108" s="345"/>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234"/>
      <c r="C111" s="37"/>
      <c r="D111" s="37"/>
      <c r="E111" s="37"/>
      <c r="F111" s="37"/>
      <c r="G111" s="37"/>
      <c r="H111" s="37"/>
      <c r="I111" s="37"/>
      <c r="J111" s="37"/>
      <c r="K111" s="37"/>
      <c r="L111" s="37"/>
      <c r="M111" s="37"/>
      <c r="N111" s="38"/>
    </row>
    <row r="112" spans="2:14">
      <c r="B112" s="22"/>
      <c r="C112" s="18"/>
      <c r="D112" s="18"/>
      <c r="E112" s="18" t="s">
        <v>1060</v>
      </c>
      <c r="F112" s="59"/>
      <c r="G112" s="59"/>
      <c r="H112" s="18"/>
      <c r="I112" s="18"/>
      <c r="J112" s="18"/>
      <c r="K112" s="18"/>
      <c r="L112" s="18"/>
      <c r="M112" s="18"/>
      <c r="N112" s="23"/>
    </row>
    <row r="113" spans="2:14">
      <c r="B113" s="22"/>
      <c r="C113" s="18"/>
      <c r="D113" s="18"/>
      <c r="E113" s="60" t="s">
        <v>1061</v>
      </c>
      <c r="F113" s="18"/>
      <c r="G113" s="18"/>
      <c r="H113" s="60"/>
      <c r="I113" s="60"/>
      <c r="J113" s="60"/>
      <c r="K113" s="18"/>
      <c r="L113" s="18"/>
      <c r="M113" s="18"/>
      <c r="N113" s="23"/>
    </row>
    <row r="114" spans="2:14">
      <c r="B114" s="22"/>
      <c r="C114" s="18"/>
      <c r="D114" s="18"/>
      <c r="E114" s="61" t="s">
        <v>1065</v>
      </c>
      <c r="F114" s="18"/>
      <c r="G114" s="18"/>
      <c r="H114" s="61"/>
      <c r="I114" s="61"/>
      <c r="J114" s="61"/>
      <c r="K114" s="18"/>
      <c r="L114" s="18"/>
      <c r="M114" s="18"/>
      <c r="N114" s="23"/>
    </row>
    <row r="115" spans="2:14">
      <c r="B115" s="62"/>
      <c r="C115" s="37"/>
      <c r="D115" s="37"/>
      <c r="E115" s="18" t="s">
        <v>1063</v>
      </c>
      <c r="F115" s="18"/>
      <c r="G115" s="18"/>
      <c r="H115" s="18"/>
      <c r="I115" s="18"/>
      <c r="J115" s="18"/>
      <c r="K115" s="37"/>
      <c r="L115" s="37"/>
      <c r="M115" s="37"/>
      <c r="N115" s="38"/>
    </row>
    <row r="116" spans="2:14">
      <c r="B116" s="62"/>
      <c r="C116" s="37"/>
      <c r="D116" s="37"/>
      <c r="E116" s="37"/>
      <c r="F116" s="18"/>
      <c r="G116" s="18"/>
      <c r="H116" s="18"/>
      <c r="I116" s="18"/>
      <c r="J116" s="18"/>
      <c r="K116" s="37"/>
      <c r="L116" s="37"/>
      <c r="M116" s="37"/>
      <c r="N116" s="38"/>
    </row>
    <row r="117" spans="2:14">
      <c r="B117" s="62" t="s">
        <v>2326</v>
      </c>
      <c r="C117" s="61"/>
      <c r="D117" s="61"/>
      <c r="E117" s="18"/>
      <c r="F117" s="18"/>
      <c r="G117" s="18"/>
      <c r="H117" s="18"/>
      <c r="I117" s="18"/>
      <c r="J117" s="795"/>
      <c r="K117" s="795"/>
      <c r="L117" s="795"/>
      <c r="M117" s="795"/>
      <c r="N117" s="796"/>
    </row>
    <row r="118" spans="2:14" ht="15.75" thickBot="1">
      <c r="B118" s="273" t="s">
        <v>2327</v>
      </c>
      <c r="C118" s="405"/>
      <c r="D118" s="405"/>
      <c r="E118" s="63"/>
      <c r="F118" s="63"/>
      <c r="G118" s="63"/>
      <c r="H118" s="63"/>
      <c r="I118" s="63"/>
      <c r="J118" s="797"/>
      <c r="K118" s="797"/>
      <c r="L118" s="797"/>
      <c r="M118" s="797"/>
      <c r="N118" s="798"/>
    </row>
  </sheetData>
  <mergeCells count="66">
    <mergeCell ref="B10:E10"/>
    <mergeCell ref="I10:J10"/>
    <mergeCell ref="F25:H25"/>
    <mergeCell ref="B27:N27"/>
    <mergeCell ref="L29:M29"/>
    <mergeCell ref="D11:E11"/>
    <mergeCell ref="C29:I29"/>
    <mergeCell ref="B106:N107"/>
    <mergeCell ref="B1:B6"/>
    <mergeCell ref="K5:K6"/>
    <mergeCell ref="L5:L6"/>
    <mergeCell ref="M5:M6"/>
    <mergeCell ref="N5:N6"/>
    <mergeCell ref="C6:J6"/>
    <mergeCell ref="C5:J5"/>
    <mergeCell ref="C1:J1"/>
    <mergeCell ref="K1:K2"/>
    <mergeCell ref="L1:N2"/>
    <mergeCell ref="C2:J2"/>
    <mergeCell ref="C3:J3"/>
    <mergeCell ref="K3:K4"/>
    <mergeCell ref="L3:N4"/>
    <mergeCell ref="C4:J4"/>
    <mergeCell ref="L83:M83"/>
    <mergeCell ref="L84:M84"/>
    <mergeCell ref="B85:M85"/>
    <mergeCell ref="B87:M87"/>
    <mergeCell ref="B104:N105"/>
    <mergeCell ref="B75:M75"/>
    <mergeCell ref="B77:M77"/>
    <mergeCell ref="B81:H81"/>
    <mergeCell ref="L81:M81"/>
    <mergeCell ref="B82:H82"/>
    <mergeCell ref="L82:M82"/>
    <mergeCell ref="B42:H42"/>
    <mergeCell ref="I42:J42"/>
    <mergeCell ref="L42:M42"/>
    <mergeCell ref="B74:H74"/>
    <mergeCell ref="L74:M74"/>
    <mergeCell ref="B47:I47"/>
    <mergeCell ref="L47:M47"/>
    <mergeCell ref="B52:I52"/>
    <mergeCell ref="L52:M52"/>
    <mergeCell ref="B53:M53"/>
    <mergeCell ref="L57:M57"/>
    <mergeCell ref="L58:M58"/>
    <mergeCell ref="L63:M63"/>
    <mergeCell ref="B64:M64"/>
    <mergeCell ref="B68:H68"/>
    <mergeCell ref="L68:M68"/>
    <mergeCell ref="J117:N118"/>
    <mergeCell ref="B35:H35"/>
    <mergeCell ref="I35:J35"/>
    <mergeCell ref="L35:M35"/>
    <mergeCell ref="L12:N12"/>
    <mergeCell ref="C30:I30"/>
    <mergeCell ref="L30:M30"/>
    <mergeCell ref="B43:M43"/>
    <mergeCell ref="B36:H36"/>
    <mergeCell ref="B37:H37"/>
    <mergeCell ref="B38:H38"/>
    <mergeCell ref="B39:H39"/>
    <mergeCell ref="I39:J39"/>
    <mergeCell ref="L39:M39"/>
    <mergeCell ref="B40:H40"/>
    <mergeCell ref="B41:D4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92161"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92161" r:id="rId4"/>
      </mc:Fallback>
    </mc:AlternateContent>
  </oleObjects>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72">
    <tabColor rgb="FFFFFFCC"/>
  </sheetPr>
  <dimension ref="A1:O118"/>
  <sheetViews>
    <sheetView zoomScale="78" zoomScaleNormal="78" workbookViewId="0"/>
  </sheetViews>
  <sheetFormatPr baseColWidth="10" defaultRowHeight="15"/>
  <cols>
    <col min="1" max="1" width="10" bestFit="1" customWidth="1"/>
    <col min="2" max="2" width="17" customWidth="1"/>
    <col min="6" max="6" width="14.42578125" customWidth="1"/>
    <col min="9" max="9" width="12.5703125" bestFit="1" customWidth="1"/>
    <col min="10" max="10" width="15.5703125" customWidth="1"/>
    <col min="11" max="11" width="17.5703125" bestFit="1" customWidth="1"/>
    <col min="13" max="13" width="11.8554687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1108</v>
      </c>
      <c r="C31" s="87" t="s">
        <v>1284</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152</v>
      </c>
      <c r="B36" s="831" t="str">
        <f>VLOOKUP(A36,EQUIPOS!A6:D154,3,FALSE)</f>
        <v xml:space="preserve">Carrotanque de agua(1000 Galones) </v>
      </c>
      <c r="C36" s="832"/>
      <c r="D36" s="832"/>
      <c r="E36" s="832"/>
      <c r="F36" s="832"/>
      <c r="G36" s="832"/>
      <c r="H36" s="833"/>
      <c r="I36" s="279"/>
      <c r="J36" s="280"/>
      <c r="K36" s="281">
        <f>VLOOKUP(A36,EQUIPOS!A6:D163,4,FALSE)</f>
        <v>67000</v>
      </c>
      <c r="L36" s="282"/>
      <c r="M36" s="283">
        <v>45</v>
      </c>
      <c r="N36" s="284">
        <f>K36/M36</f>
        <v>1488.8888888888889</v>
      </c>
    </row>
    <row r="37" spans="1:14">
      <c r="A37" s="119" t="s">
        <v>269</v>
      </c>
      <c r="B37" s="831" t="str">
        <f>VLOOKUP(A37,EQUIPOS!A7:D154,3,FALSE)</f>
        <v>Motoniveladora  potencia 215 HP, ancho de cuchilla 4,27 m, peso 18 ton.</v>
      </c>
      <c r="C37" s="832"/>
      <c r="D37" s="832"/>
      <c r="E37" s="832"/>
      <c r="F37" s="832"/>
      <c r="G37" s="832"/>
      <c r="H37" s="833"/>
      <c r="I37" s="279"/>
      <c r="J37" s="280"/>
      <c r="K37" s="281">
        <f>VLOOKUP(A37,EQUIPOS!A7:D164,4,FALSE)</f>
        <v>154700</v>
      </c>
      <c r="L37" s="282"/>
      <c r="M37" s="283">
        <v>45</v>
      </c>
      <c r="N37" s="284">
        <f>K37/M37</f>
        <v>3437.7777777777778</v>
      </c>
    </row>
    <row r="38" spans="1:14">
      <c r="A38" t="s">
        <v>365</v>
      </c>
      <c r="B38" s="831" t="str">
        <f>VLOOKUP(A38,EQUIPOS!A8:D154,3,FALSE)</f>
        <v xml:space="preserve">Vibrocompatador, potencia 153 HP, peso 10 Ton. </v>
      </c>
      <c r="C38" s="832"/>
      <c r="D38" s="832"/>
      <c r="E38" s="832"/>
      <c r="F38" s="832"/>
      <c r="G38" s="832"/>
      <c r="H38" s="833"/>
      <c r="I38" s="279"/>
      <c r="J38" s="280"/>
      <c r="K38" s="281">
        <f>VLOOKUP(A38,EQUIPOS!A8:D165,4,FALSE)</f>
        <v>83219.519448030405</v>
      </c>
      <c r="L38" s="282"/>
      <c r="M38" s="283">
        <v>45</v>
      </c>
      <c r="N38" s="284">
        <f>K38/M38</f>
        <v>1849.3226544006757</v>
      </c>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t="s">
        <v>1036</v>
      </c>
      <c r="C41" s="839"/>
      <c r="D41" s="839"/>
      <c r="E41" s="44"/>
      <c r="F41" s="45"/>
      <c r="G41" s="45"/>
      <c r="H41" s="46"/>
      <c r="I41" s="42"/>
      <c r="J41" s="43"/>
      <c r="K41" s="291"/>
      <c r="L41" s="288"/>
      <c r="M41" s="413">
        <v>0.02</v>
      </c>
      <c r="N41" s="356">
        <f>N75*M41</f>
        <v>10.109455185185185</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6786.0987762525274</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845</v>
      </c>
      <c r="B48" s="49" t="str">
        <f>VLOOKUP(A48,MATERIALES!A5:D373,3,FALSE)</f>
        <v>Agua</v>
      </c>
      <c r="C48" s="293"/>
      <c r="D48" s="293"/>
      <c r="E48" s="293"/>
      <c r="F48" s="293"/>
      <c r="G48" s="293"/>
      <c r="H48" s="293"/>
      <c r="I48" s="280"/>
      <c r="J48" s="236" t="str">
        <f>VLOOKUP(A48,MATERIALES!A4:D373,2,FALSE)</f>
        <v>lt</v>
      </c>
      <c r="K48" s="294">
        <v>25</v>
      </c>
      <c r="L48" s="279"/>
      <c r="M48" s="414">
        <f>VLOOKUP(A48,MATERIALES!A5:D396,4,FALSE)</f>
        <v>35.656490152579906</v>
      </c>
      <c r="N48" s="284">
        <f>K48*M48</f>
        <v>891.4122538144976</v>
      </c>
    </row>
    <row r="49" spans="1:14">
      <c r="A49" s="114" t="s">
        <v>529</v>
      </c>
      <c r="B49" s="49" t="str">
        <f>VLOOKUP(A49,MATERIALES!A6:D373,3,FALSE)</f>
        <v xml:space="preserve">Material  de afirmado de la Zona </v>
      </c>
      <c r="C49" s="293"/>
      <c r="D49" s="293"/>
      <c r="E49" s="293"/>
      <c r="F49" s="293"/>
      <c r="G49" s="293"/>
      <c r="H49" s="293"/>
      <c r="I49" s="280"/>
      <c r="J49" s="236" t="str">
        <f>VLOOKUP(A49,MATERIALES!A5:D373,2,FALSE)</f>
        <v>m3</v>
      </c>
      <c r="K49" s="294">
        <v>1.25</v>
      </c>
      <c r="L49" s="279"/>
      <c r="M49" s="414">
        <f>VLOOKUP(A49,MATERIALES!A6:D397,4,FALSE)</f>
        <v>13050.386939696698</v>
      </c>
      <c r="N49" s="284">
        <f>K49*M49</f>
        <v>16312.983674620873</v>
      </c>
    </row>
    <row r="50" spans="1:14">
      <c r="B50" s="49"/>
      <c r="C50" s="293"/>
      <c r="D50" s="293"/>
      <c r="E50" s="293"/>
      <c r="F50" s="293"/>
      <c r="G50" s="293"/>
      <c r="H50" s="293"/>
      <c r="I50" s="280"/>
      <c r="J50" s="236"/>
      <c r="K50" s="294"/>
      <c r="L50" s="279"/>
      <c r="M50" s="295"/>
      <c r="N50" s="296"/>
    </row>
    <row r="51" spans="1:14">
      <c r="B51" s="49"/>
      <c r="C51" s="293"/>
      <c r="D51" s="293"/>
      <c r="E51" s="293"/>
      <c r="F51" s="293"/>
      <c r="G51" s="293"/>
      <c r="H51" s="293"/>
      <c r="I51" s="280"/>
      <c r="J51" s="236"/>
      <c r="K51" s="294"/>
      <c r="L51" s="279"/>
      <c r="M51" s="295"/>
      <c r="N51" s="296"/>
    </row>
    <row r="52" spans="1:14" ht="15.75" thickBot="1">
      <c r="B52" s="813"/>
      <c r="C52" s="814"/>
      <c r="D52" s="814"/>
      <c r="E52" s="814"/>
      <c r="F52" s="814"/>
      <c r="G52" s="814"/>
      <c r="H52" s="814"/>
      <c r="I52" s="815"/>
      <c r="J52" s="48"/>
      <c r="K52" s="50"/>
      <c r="L52" s="816"/>
      <c r="M52" s="817"/>
      <c r="N52" s="51"/>
    </row>
    <row r="53" spans="1:14" ht="15.75" thickBot="1">
      <c r="B53" s="818" t="s">
        <v>1037</v>
      </c>
      <c r="C53" s="819"/>
      <c r="D53" s="819"/>
      <c r="E53" s="819"/>
      <c r="F53" s="819"/>
      <c r="G53" s="819"/>
      <c r="H53" s="819"/>
      <c r="I53" s="819"/>
      <c r="J53" s="819"/>
      <c r="K53" s="819"/>
      <c r="L53" s="819"/>
      <c r="M53" s="820"/>
      <c r="N53" s="406">
        <f>SUM(N48:N52)</f>
        <v>17204.39592843537</v>
      </c>
    </row>
    <row r="54" spans="1:14">
      <c r="B54" s="39"/>
      <c r="C54" s="40"/>
      <c r="D54" s="40"/>
      <c r="E54" s="40"/>
      <c r="F54" s="40"/>
      <c r="G54" s="40"/>
      <c r="H54" s="40"/>
      <c r="I54" s="40"/>
      <c r="J54" s="40"/>
      <c r="K54" s="40"/>
      <c r="L54" s="40"/>
      <c r="M54" s="40"/>
      <c r="N54" s="41"/>
    </row>
    <row r="55" spans="1:14">
      <c r="B55" s="70" t="s">
        <v>1040</v>
      </c>
      <c r="C55" s="71"/>
      <c r="D55" s="71"/>
      <c r="E55" s="71"/>
      <c r="F55" s="71"/>
      <c r="G55" s="71"/>
      <c r="H55" s="71"/>
      <c r="I55" s="71"/>
      <c r="J55" s="71"/>
      <c r="K55" s="71"/>
      <c r="L55" s="71"/>
      <c r="M55" s="71"/>
      <c r="N55" s="72"/>
    </row>
    <row r="56" spans="1:14" ht="15.75" thickBot="1">
      <c r="B56" s="74"/>
      <c r="C56" s="67"/>
      <c r="D56" s="67"/>
      <c r="E56" s="67"/>
      <c r="F56" s="67"/>
      <c r="G56" s="67"/>
      <c r="H56" s="67"/>
      <c r="I56" s="67"/>
      <c r="J56" s="67"/>
      <c r="K56" s="67"/>
      <c r="L56" s="67"/>
      <c r="M56" s="67"/>
      <c r="N56" s="69"/>
    </row>
    <row r="57" spans="1:14" ht="25.5">
      <c r="B57" s="325" t="s">
        <v>1041</v>
      </c>
      <c r="C57" s="326"/>
      <c r="D57" s="326"/>
      <c r="E57" s="326"/>
      <c r="F57" s="326"/>
      <c r="G57" s="326"/>
      <c r="H57" s="79" t="s">
        <v>1029</v>
      </c>
      <c r="I57" s="80" t="s">
        <v>1042</v>
      </c>
      <c r="J57" s="81" t="s">
        <v>1043</v>
      </c>
      <c r="K57" s="79" t="s">
        <v>1044</v>
      </c>
      <c r="L57" s="821" t="s">
        <v>1045</v>
      </c>
      <c r="M57" s="794"/>
      <c r="N57" s="82" t="s">
        <v>1035</v>
      </c>
    </row>
    <row r="58" spans="1:14">
      <c r="A58" t="s">
        <v>1387</v>
      </c>
      <c r="B58" s="52" t="str">
        <f>VLOOKUP(A58,TRANSPORTE!A5:D117,3,FALSE)</f>
        <v xml:space="preserve">Transporte de Material de Afirmado de la Zona </v>
      </c>
      <c r="C58" s="329"/>
      <c r="D58" s="329"/>
      <c r="E58" s="329"/>
      <c r="F58" s="329"/>
      <c r="G58" s="329"/>
      <c r="H58" s="323" t="s">
        <v>1552</v>
      </c>
      <c r="I58" s="291">
        <v>1.25</v>
      </c>
      <c r="J58" s="298">
        <v>1</v>
      </c>
      <c r="K58" s="291">
        <f>I58*J58</f>
        <v>1.25</v>
      </c>
      <c r="L58" s="822">
        <f>VLOOKUP(A58,TRANSPORTE!A5:D117,4,FALSE)</f>
        <v>946.969696969697</v>
      </c>
      <c r="M58" s="823"/>
      <c r="N58" s="299">
        <f>K58*L58</f>
        <v>1183.7121212121212</v>
      </c>
    </row>
    <row r="59" spans="1:14">
      <c r="B59" s="52"/>
      <c r="C59" s="53"/>
      <c r="D59" s="53"/>
      <c r="E59" s="53"/>
      <c r="F59" s="53"/>
      <c r="G59" s="53"/>
      <c r="H59" s="300"/>
      <c r="I59" s="291"/>
      <c r="J59" s="291"/>
      <c r="K59" s="291"/>
      <c r="L59" s="301"/>
      <c r="M59" s="302"/>
      <c r="N59" s="303"/>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ht="15.75" thickBot="1">
      <c r="B63" s="321"/>
      <c r="C63" s="322"/>
      <c r="D63" s="322"/>
      <c r="E63" s="322"/>
      <c r="F63" s="322"/>
      <c r="G63" s="322"/>
      <c r="H63" s="54"/>
      <c r="I63" s="132"/>
      <c r="J63" s="132"/>
      <c r="K63" s="132"/>
      <c r="L63" s="807"/>
      <c r="M63" s="808"/>
      <c r="N63" s="133"/>
    </row>
    <row r="64" spans="1:14" ht="15.75" thickBot="1">
      <c r="B64" s="824" t="s">
        <v>1037</v>
      </c>
      <c r="C64" s="825"/>
      <c r="D64" s="825"/>
      <c r="E64" s="825"/>
      <c r="F64" s="825"/>
      <c r="G64" s="825"/>
      <c r="H64" s="825"/>
      <c r="I64" s="825"/>
      <c r="J64" s="825"/>
      <c r="K64" s="825"/>
      <c r="L64" s="825"/>
      <c r="M64" s="826"/>
      <c r="N64" s="110">
        <f>N58+N59+N60+N61+N62</f>
        <v>1183.7121212121212</v>
      </c>
    </row>
    <row r="65" spans="1:15">
      <c r="B65" s="39"/>
      <c r="C65" s="40"/>
      <c r="D65" s="40"/>
      <c r="E65" s="40"/>
      <c r="F65" s="40"/>
      <c r="G65" s="40"/>
      <c r="H65" s="40"/>
      <c r="I65" s="40"/>
      <c r="J65" s="40"/>
      <c r="K65" s="40"/>
      <c r="L65" s="40"/>
      <c r="M65" s="40"/>
      <c r="N65" s="41"/>
    </row>
    <row r="66" spans="1:15">
      <c r="B66" s="70" t="s">
        <v>1046</v>
      </c>
      <c r="C66" s="71"/>
      <c r="D66" s="71"/>
      <c r="E66" s="71"/>
      <c r="F66" s="71"/>
      <c r="G66" s="71"/>
      <c r="H66" s="71"/>
      <c r="I66" s="71"/>
      <c r="J66" s="71"/>
      <c r="K66" s="71"/>
      <c r="L66" s="71"/>
      <c r="M66" s="71"/>
      <c r="N66" s="72"/>
    </row>
    <row r="67" spans="1:15" ht="15.75" thickBot="1">
      <c r="B67" s="74"/>
      <c r="C67" s="67"/>
      <c r="D67" s="67"/>
      <c r="E67" s="67"/>
      <c r="F67" s="67"/>
      <c r="G67" s="67"/>
      <c r="H67" s="67"/>
      <c r="I67" s="67"/>
      <c r="J67" s="67"/>
      <c r="K67" s="67"/>
      <c r="L67" s="67"/>
      <c r="M67" s="67"/>
      <c r="N67" s="69"/>
    </row>
    <row r="68" spans="1:15" ht="25.5">
      <c r="B68" s="844" t="s">
        <v>1047</v>
      </c>
      <c r="C68" s="845"/>
      <c r="D68" s="845"/>
      <c r="E68" s="845"/>
      <c r="F68" s="845"/>
      <c r="G68" s="845"/>
      <c r="H68" s="845"/>
      <c r="I68" s="79" t="s">
        <v>1048</v>
      </c>
      <c r="J68" s="81" t="s">
        <v>1494</v>
      </c>
      <c r="K68" s="80" t="s">
        <v>1050</v>
      </c>
      <c r="L68" s="846" t="s">
        <v>1034</v>
      </c>
      <c r="M68" s="847"/>
      <c r="N68" s="104" t="s">
        <v>1035</v>
      </c>
    </row>
    <row r="69" spans="1:15">
      <c r="A69" t="s">
        <v>30</v>
      </c>
      <c r="B69" s="55" t="str">
        <f>VLOOKUP(A69,'MANO DE OBRA'!A8:D68,3,FALSE)</f>
        <v>Oficial</v>
      </c>
      <c r="C69" s="53"/>
      <c r="D69" s="53"/>
      <c r="E69" s="53"/>
      <c r="F69" s="53"/>
      <c r="G69" s="53"/>
      <c r="H69" s="53"/>
      <c r="I69" s="304">
        <f>K69/J69*100</f>
        <v>49181.133333333331</v>
      </c>
      <c r="J69" s="305">
        <v>185</v>
      </c>
      <c r="K69" s="306">
        <f>VLOOKUP(A69,'MANO DE OBRA'!A8:D99,4,FALSE)</f>
        <v>90985.096666666665</v>
      </c>
      <c r="L69" s="56"/>
      <c r="M69" s="307">
        <v>360</v>
      </c>
      <c r="N69" s="407">
        <f>K69/M69</f>
        <v>252.73637962962962</v>
      </c>
      <c r="O69" s="112"/>
    </row>
    <row r="70" spans="1:15">
      <c r="A70" t="s">
        <v>7</v>
      </c>
      <c r="B70" s="55" t="str">
        <f>VLOOKUP(A70,'MANO DE OBRA'!A8:D69,3,FALSE)</f>
        <v>Obrero (2)</v>
      </c>
      <c r="C70" s="53"/>
      <c r="D70" s="53"/>
      <c r="E70" s="53"/>
      <c r="F70" s="53"/>
      <c r="G70" s="53"/>
      <c r="H70" s="53"/>
      <c r="I70" s="304">
        <f>K70/J70*100</f>
        <v>49181.133333333331</v>
      </c>
      <c r="J70" s="305">
        <v>185</v>
      </c>
      <c r="K70" s="306">
        <f>VLOOKUP(A70,'MANO DE OBRA'!A8:D100,4,FALSE)</f>
        <v>90985.096666666665</v>
      </c>
      <c r="L70" s="56"/>
      <c r="M70" s="311">
        <v>360</v>
      </c>
      <c r="N70" s="407">
        <f>K70/M70</f>
        <v>252.73637962962962</v>
      </c>
    </row>
    <row r="71" spans="1:15">
      <c r="B71" s="55"/>
      <c r="C71" s="53"/>
      <c r="D71" s="53"/>
      <c r="E71" s="53"/>
      <c r="F71" s="53"/>
      <c r="G71" s="53"/>
      <c r="H71" s="53"/>
      <c r="I71" s="291"/>
      <c r="J71" s="309"/>
      <c r="K71" s="310"/>
      <c r="L71" s="56"/>
      <c r="M71" s="312"/>
      <c r="N71" s="308"/>
    </row>
    <row r="72" spans="1:15">
      <c r="B72" s="55"/>
      <c r="C72" s="53"/>
      <c r="D72" s="53"/>
      <c r="E72" s="53"/>
      <c r="F72" s="53"/>
      <c r="G72" s="53"/>
      <c r="H72" s="53"/>
      <c r="I72" s="291"/>
      <c r="J72" s="309"/>
      <c r="K72" s="310"/>
      <c r="L72" s="330"/>
      <c r="M72" s="312"/>
      <c r="N72" s="308"/>
    </row>
    <row r="73" spans="1:15">
      <c r="B73" s="55"/>
      <c r="C73" s="53"/>
      <c r="D73" s="53"/>
      <c r="E73" s="53"/>
      <c r="F73" s="53"/>
      <c r="G73" s="53"/>
      <c r="H73" s="53"/>
      <c r="I73" s="291"/>
      <c r="J73" s="309"/>
      <c r="K73" s="310"/>
      <c r="L73" s="330"/>
      <c r="M73" s="312"/>
      <c r="N73" s="308"/>
    </row>
    <row r="74" spans="1:15" ht="15.75" thickBot="1">
      <c r="B74" s="805"/>
      <c r="C74" s="806"/>
      <c r="D74" s="806"/>
      <c r="E74" s="806"/>
      <c r="F74" s="806"/>
      <c r="G74" s="806"/>
      <c r="H74" s="806"/>
      <c r="I74" s="132"/>
      <c r="J74" s="132"/>
      <c r="K74" s="132"/>
      <c r="L74" s="906"/>
      <c r="M74" s="906"/>
      <c r="N74" s="51"/>
    </row>
    <row r="75" spans="1:15" ht="15.75" thickBot="1">
      <c r="B75" s="818" t="s">
        <v>1037</v>
      </c>
      <c r="C75" s="819"/>
      <c r="D75" s="819"/>
      <c r="E75" s="819"/>
      <c r="F75" s="819"/>
      <c r="G75" s="819"/>
      <c r="H75" s="819"/>
      <c r="I75" s="825"/>
      <c r="J75" s="825"/>
      <c r="K75" s="825"/>
      <c r="L75" s="825"/>
      <c r="M75" s="826"/>
      <c r="N75" s="313">
        <f>SUM(N69:N74)</f>
        <v>505.47275925925925</v>
      </c>
    </row>
    <row r="76" spans="1:15" ht="15.75" thickBot="1">
      <c r="B76" s="39"/>
      <c r="C76" s="40"/>
      <c r="D76" s="40"/>
      <c r="E76" s="40"/>
      <c r="F76" s="40"/>
      <c r="G76" s="40"/>
      <c r="H76" s="40"/>
      <c r="I76" s="40"/>
      <c r="J76" s="40"/>
      <c r="K76" s="40"/>
      <c r="L76" s="40"/>
      <c r="M76" s="40"/>
      <c r="N76" s="41"/>
    </row>
    <row r="77" spans="1:15" ht="15.75" thickBot="1">
      <c r="B77" s="818" t="s">
        <v>1051</v>
      </c>
      <c r="C77" s="819"/>
      <c r="D77" s="819"/>
      <c r="E77" s="819"/>
      <c r="F77" s="819"/>
      <c r="G77" s="819"/>
      <c r="H77" s="819"/>
      <c r="I77" s="819"/>
      <c r="J77" s="819"/>
      <c r="K77" s="819"/>
      <c r="L77" s="819"/>
      <c r="M77" s="820"/>
      <c r="N77" s="105">
        <f>N43+N53+N64+N75</f>
        <v>25679.679585159276</v>
      </c>
    </row>
    <row r="78" spans="1:15">
      <c r="B78" s="39"/>
      <c r="C78" s="40"/>
      <c r="D78" s="40"/>
      <c r="E78" s="40"/>
      <c r="F78" s="40"/>
      <c r="G78" s="40"/>
      <c r="H78" s="40"/>
      <c r="I78" s="40"/>
      <c r="J78" s="40"/>
      <c r="K78" s="40"/>
      <c r="L78" s="40"/>
      <c r="M78" s="40"/>
      <c r="N78" s="41"/>
    </row>
    <row r="79" spans="1:15">
      <c r="B79" s="70" t="s">
        <v>1052</v>
      </c>
      <c r="C79" s="71"/>
      <c r="D79" s="71"/>
      <c r="E79" s="71"/>
      <c r="F79" s="71"/>
      <c r="G79" s="71"/>
      <c r="H79" s="71"/>
      <c r="I79" s="71"/>
      <c r="J79" s="71"/>
      <c r="K79" s="71"/>
      <c r="L79" s="71"/>
      <c r="M79" s="71"/>
      <c r="N79" s="72"/>
    </row>
    <row r="80" spans="1:15" ht="15.75" thickBot="1">
      <c r="B80" s="74"/>
      <c r="C80" s="67"/>
      <c r="D80" s="67"/>
      <c r="E80" s="67"/>
      <c r="F80" s="67"/>
      <c r="G80" s="67"/>
      <c r="H80" s="67"/>
      <c r="I80" s="67"/>
      <c r="J80" s="67"/>
      <c r="K80" s="67"/>
      <c r="L80" s="67"/>
      <c r="M80" s="67"/>
      <c r="N80" s="69"/>
    </row>
    <row r="81" spans="1:14">
      <c r="B81" s="809" t="s">
        <v>1053</v>
      </c>
      <c r="C81" s="810"/>
      <c r="D81" s="810"/>
      <c r="E81" s="810"/>
      <c r="F81" s="810"/>
      <c r="G81" s="810"/>
      <c r="H81" s="810"/>
      <c r="I81" s="326"/>
      <c r="J81" s="346"/>
      <c r="K81" s="314" t="s">
        <v>1054</v>
      </c>
      <c r="L81" s="848" t="s">
        <v>1055</v>
      </c>
      <c r="M81" s="849"/>
      <c r="N81" s="315"/>
    </row>
    <row r="82" spans="1:14">
      <c r="B82" s="850" t="s">
        <v>1056</v>
      </c>
      <c r="C82" s="851"/>
      <c r="D82" s="851"/>
      <c r="E82" s="851"/>
      <c r="F82" s="851"/>
      <c r="G82" s="851"/>
      <c r="H82" s="851"/>
      <c r="I82" s="93"/>
      <c r="J82" s="94"/>
      <c r="K82" s="316">
        <v>0.2</v>
      </c>
      <c r="L82" s="852">
        <f>N77*K82</f>
        <v>5135.9359170318558</v>
      </c>
      <c r="M82" s="853"/>
      <c r="N82" s="57"/>
    </row>
    <row r="83" spans="1:14">
      <c r="B83" s="95" t="s">
        <v>1057</v>
      </c>
      <c r="C83" s="96"/>
      <c r="D83" s="96"/>
      <c r="E83" s="96"/>
      <c r="F83" s="96"/>
      <c r="G83" s="96"/>
      <c r="H83" s="96"/>
      <c r="I83" s="93"/>
      <c r="J83" s="94"/>
      <c r="K83" s="316">
        <v>0.05</v>
      </c>
      <c r="L83" s="852">
        <f>N77*K83</f>
        <v>1283.9839792579639</v>
      </c>
      <c r="M83" s="853"/>
      <c r="N83" s="57"/>
    </row>
    <row r="84" spans="1:14" ht="15.75" thickBot="1">
      <c r="B84" s="97" t="s">
        <v>1058</v>
      </c>
      <c r="C84" s="98"/>
      <c r="D84" s="98"/>
      <c r="E84" s="98"/>
      <c r="F84" s="98"/>
      <c r="G84" s="98"/>
      <c r="H84" s="98"/>
      <c r="I84" s="99"/>
      <c r="J84" s="100"/>
      <c r="K84" s="317">
        <v>0.05</v>
      </c>
      <c r="L84" s="854">
        <f>N77*K84</f>
        <v>1283.9839792579639</v>
      </c>
      <c r="M84" s="855"/>
      <c r="N84" s="57"/>
    </row>
    <row r="85" spans="1:14" ht="15.75" thickBot="1">
      <c r="B85" s="818" t="s">
        <v>1037</v>
      </c>
      <c r="C85" s="819"/>
      <c r="D85" s="819"/>
      <c r="E85" s="819"/>
      <c r="F85" s="819"/>
      <c r="G85" s="819"/>
      <c r="H85" s="819"/>
      <c r="I85" s="819"/>
      <c r="J85" s="819"/>
      <c r="K85" s="819"/>
      <c r="L85" s="819"/>
      <c r="M85" s="820"/>
      <c r="N85" s="58">
        <f>L82+L83+L84</f>
        <v>7703.9038755477841</v>
      </c>
    </row>
    <row r="86" spans="1:14" ht="15.75" thickBot="1">
      <c r="B86" s="39"/>
      <c r="C86" s="40"/>
      <c r="D86" s="40"/>
      <c r="E86" s="40"/>
      <c r="F86" s="40"/>
      <c r="G86" s="40"/>
      <c r="H86" s="40"/>
      <c r="I86" s="40"/>
      <c r="J86" s="40"/>
      <c r="K86" s="40"/>
      <c r="L86" s="40"/>
      <c r="M86" s="40"/>
      <c r="N86" s="41"/>
    </row>
    <row r="87" spans="1:14" ht="15.75" thickBot="1">
      <c r="A87" t="s">
        <v>2122</v>
      </c>
      <c r="B87" s="818" t="s">
        <v>1059</v>
      </c>
      <c r="C87" s="819"/>
      <c r="D87" s="819"/>
      <c r="E87" s="819"/>
      <c r="F87" s="819"/>
      <c r="G87" s="819"/>
      <c r="H87" s="819"/>
      <c r="I87" s="819"/>
      <c r="J87" s="819"/>
      <c r="K87" s="819"/>
      <c r="L87" s="819"/>
      <c r="M87" s="820"/>
      <c r="N87" s="197">
        <f>N77+N85</f>
        <v>33383.583460707057</v>
      </c>
    </row>
    <row r="88" spans="1:14">
      <c r="B88" s="19"/>
      <c r="C88" s="20"/>
      <c r="D88" s="20"/>
      <c r="E88" s="20"/>
      <c r="F88" s="20"/>
      <c r="G88" s="20"/>
      <c r="H88" s="20"/>
      <c r="I88" s="20"/>
      <c r="J88" s="20"/>
      <c r="K88" s="20"/>
      <c r="L88" s="20"/>
      <c r="M88" s="20"/>
      <c r="N88" s="21"/>
    </row>
    <row r="89" spans="1:14">
      <c r="B89" s="22"/>
      <c r="C89" s="18"/>
      <c r="D89" s="18"/>
      <c r="E89" s="18"/>
      <c r="F89" s="18"/>
      <c r="G89" s="18"/>
      <c r="H89" s="18"/>
      <c r="I89" s="18"/>
      <c r="J89" s="18"/>
      <c r="K89" s="18"/>
      <c r="L89" s="18"/>
      <c r="M89" s="18"/>
      <c r="N89" s="23"/>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59" t="s">
        <v>1060</v>
      </c>
      <c r="F92" s="59"/>
      <c r="G92" s="59"/>
      <c r="H92" s="59"/>
      <c r="I92" s="59"/>
      <c r="J92" s="59"/>
      <c r="K92" s="18"/>
      <c r="L92" s="18"/>
      <c r="M92" s="18"/>
      <c r="N92" s="23"/>
    </row>
    <row r="93" spans="1:14">
      <c r="B93" s="22"/>
      <c r="C93" s="18"/>
      <c r="D93" s="18"/>
      <c r="E93" s="18" t="s">
        <v>1061</v>
      </c>
      <c r="F93" s="18"/>
      <c r="G93" s="18"/>
      <c r="H93" s="18"/>
      <c r="I93" s="18"/>
      <c r="J93" s="18"/>
      <c r="K93" s="18"/>
      <c r="L93" s="18"/>
      <c r="M93" s="18"/>
      <c r="N93" s="23"/>
    </row>
    <row r="94" spans="1:14">
      <c r="B94" s="22"/>
      <c r="C94" s="18"/>
      <c r="D94" s="18"/>
      <c r="E94" s="18" t="s">
        <v>1062</v>
      </c>
      <c r="F94" s="18"/>
      <c r="G94" s="18"/>
      <c r="H94" s="18"/>
      <c r="I94" s="18"/>
      <c r="J94" s="18"/>
      <c r="K94" s="18"/>
      <c r="L94" s="18"/>
      <c r="M94" s="18"/>
      <c r="N94" s="23"/>
    </row>
    <row r="95" spans="1:14">
      <c r="B95" s="22"/>
      <c r="C95" s="18"/>
      <c r="D95" s="18"/>
      <c r="E95" s="18" t="s">
        <v>1063</v>
      </c>
      <c r="F95" s="18"/>
      <c r="G95" s="18"/>
      <c r="H95" s="18"/>
      <c r="I95" s="18"/>
      <c r="J95" s="18"/>
      <c r="K95" s="18"/>
      <c r="L95" s="18"/>
      <c r="M95" s="18"/>
      <c r="N95" s="23"/>
    </row>
    <row r="96" spans="1:14" ht="15.75" thickBot="1">
      <c r="B96" s="22"/>
      <c r="C96" s="18"/>
      <c r="D96" s="18"/>
      <c r="E96" s="18"/>
      <c r="F96" s="18" t="s">
        <v>1064</v>
      </c>
      <c r="G96" s="18"/>
      <c r="H96" s="18"/>
      <c r="I96" s="18"/>
      <c r="J96" s="18"/>
      <c r="K96" s="18"/>
      <c r="L96" s="18"/>
      <c r="M96" s="18"/>
      <c r="N96" s="23"/>
    </row>
    <row r="97" spans="2:14">
      <c r="B97" s="239" t="s">
        <v>2322</v>
      </c>
      <c r="C97" s="240"/>
      <c r="D97" s="240"/>
      <c r="E97" s="240"/>
      <c r="F97" s="240"/>
      <c r="G97" s="240"/>
      <c r="H97" s="240"/>
      <c r="I97" s="240"/>
      <c r="J97" s="240"/>
      <c r="K97" s="240"/>
      <c r="L97" s="240"/>
      <c r="M97" s="240"/>
      <c r="N97" s="241"/>
    </row>
    <row r="98" spans="2:14">
      <c r="B98" s="242"/>
      <c r="C98" s="243"/>
      <c r="D98" s="243"/>
      <c r="E98" s="243"/>
      <c r="F98" s="243"/>
      <c r="G98" s="243"/>
      <c r="H98" s="243"/>
      <c r="I98" s="243"/>
      <c r="J98" s="243"/>
      <c r="K98" s="243"/>
      <c r="L98" s="243"/>
      <c r="M98" s="243"/>
      <c r="N98" s="244"/>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ht="15.75" thickBot="1">
      <c r="B101" s="245"/>
      <c r="C101" s="246"/>
      <c r="D101" s="246"/>
      <c r="E101" s="246"/>
      <c r="F101" s="246"/>
      <c r="G101" s="246"/>
      <c r="H101" s="246"/>
      <c r="I101" s="246"/>
      <c r="J101" s="246"/>
      <c r="K101" s="246"/>
      <c r="L101" s="246"/>
      <c r="M101" s="246"/>
      <c r="N101" s="247"/>
    </row>
    <row r="102" spans="2:14">
      <c r="B102" s="248"/>
      <c r="C102" s="249"/>
      <c r="D102" s="249"/>
      <c r="E102" s="249"/>
      <c r="F102" s="249"/>
      <c r="G102" s="249"/>
      <c r="H102" s="249"/>
      <c r="I102" s="249"/>
      <c r="J102" s="249"/>
      <c r="K102" s="249"/>
      <c r="L102" s="249"/>
      <c r="M102" s="249"/>
      <c r="N102" s="250"/>
    </row>
    <row r="103" spans="2:14">
      <c r="B103" s="234" t="s">
        <v>2323</v>
      </c>
      <c r="C103" s="37"/>
      <c r="D103" s="37"/>
      <c r="E103" s="37"/>
      <c r="F103" s="37"/>
      <c r="G103" s="37"/>
      <c r="H103" s="37"/>
      <c r="I103" s="37"/>
      <c r="J103" s="37"/>
      <c r="K103" s="37"/>
      <c r="L103" s="37"/>
      <c r="M103" s="37"/>
      <c r="N103" s="38"/>
    </row>
    <row r="104" spans="2:14" ht="15" customHeight="1">
      <c r="B104" s="856" t="s">
        <v>2324</v>
      </c>
      <c r="C104" s="857"/>
      <c r="D104" s="857"/>
      <c r="E104" s="857"/>
      <c r="F104" s="857"/>
      <c r="G104" s="857"/>
      <c r="H104" s="857"/>
      <c r="I104" s="857"/>
      <c r="J104" s="857"/>
      <c r="K104" s="857"/>
      <c r="L104" s="857"/>
      <c r="M104" s="857"/>
      <c r="N104" s="858"/>
    </row>
    <row r="105" spans="2:14" ht="15" customHeight="1">
      <c r="B105" s="856"/>
      <c r="C105" s="857"/>
      <c r="D105" s="857"/>
      <c r="E105" s="857"/>
      <c r="F105" s="857"/>
      <c r="G105" s="857"/>
      <c r="H105" s="857"/>
      <c r="I105" s="857"/>
      <c r="J105" s="857"/>
      <c r="K105" s="857"/>
      <c r="L105" s="857"/>
      <c r="M105" s="857"/>
      <c r="N105" s="858"/>
    </row>
    <row r="106" spans="2:14" ht="29.25" customHeight="1">
      <c r="B106" s="859" t="s">
        <v>2325</v>
      </c>
      <c r="C106" s="860"/>
      <c r="D106" s="860"/>
      <c r="E106" s="860"/>
      <c r="F106" s="860"/>
      <c r="G106" s="860"/>
      <c r="H106" s="860"/>
      <c r="I106" s="860"/>
      <c r="J106" s="860"/>
      <c r="K106" s="860"/>
      <c r="L106" s="860"/>
      <c r="M106" s="860"/>
      <c r="N106" s="861"/>
    </row>
    <row r="107" spans="2:14">
      <c r="B107" s="859"/>
      <c r="C107" s="860"/>
      <c r="D107" s="860"/>
      <c r="E107" s="860"/>
      <c r="F107" s="860"/>
      <c r="G107" s="860"/>
      <c r="H107" s="860"/>
      <c r="I107" s="860"/>
      <c r="J107" s="860"/>
      <c r="K107" s="860"/>
      <c r="L107" s="860"/>
      <c r="M107" s="860"/>
      <c r="N107" s="861"/>
    </row>
    <row r="108" spans="2:14">
      <c r="B108" s="343"/>
      <c r="C108" s="344"/>
      <c r="D108" s="344"/>
      <c r="E108" s="344"/>
      <c r="F108" s="344"/>
      <c r="G108" s="344"/>
      <c r="H108" s="344"/>
      <c r="I108" s="344"/>
      <c r="J108" s="344"/>
      <c r="K108" s="344"/>
      <c r="L108" s="344"/>
      <c r="M108" s="344"/>
      <c r="N108" s="345"/>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234"/>
      <c r="C111" s="37"/>
      <c r="D111" s="37"/>
      <c r="E111" s="37"/>
      <c r="F111" s="37"/>
      <c r="G111" s="37"/>
      <c r="H111" s="37"/>
      <c r="I111" s="37"/>
      <c r="J111" s="37"/>
      <c r="K111" s="37"/>
      <c r="L111" s="37"/>
      <c r="M111" s="37"/>
      <c r="N111" s="38"/>
    </row>
    <row r="112" spans="2:14">
      <c r="B112" s="22"/>
      <c r="C112" s="18"/>
      <c r="D112" s="18"/>
      <c r="E112" s="18" t="s">
        <v>1060</v>
      </c>
      <c r="F112" s="59"/>
      <c r="G112" s="59"/>
      <c r="H112" s="18"/>
      <c r="I112" s="18"/>
      <c r="J112" s="18"/>
      <c r="K112" s="18"/>
      <c r="L112" s="18"/>
      <c r="M112" s="18"/>
      <c r="N112" s="23"/>
    </row>
    <row r="113" spans="2:14">
      <c r="B113" s="22"/>
      <c r="C113" s="18"/>
      <c r="D113" s="18"/>
      <c r="E113" s="60" t="s">
        <v>1061</v>
      </c>
      <c r="F113" s="18"/>
      <c r="G113" s="18"/>
      <c r="H113" s="60"/>
      <c r="I113" s="60"/>
      <c r="J113" s="60"/>
      <c r="K113" s="18"/>
      <c r="L113" s="18"/>
      <c r="M113" s="18"/>
      <c r="N113" s="23"/>
    </row>
    <row r="114" spans="2:14">
      <c r="B114" s="22"/>
      <c r="C114" s="18"/>
      <c r="D114" s="18"/>
      <c r="E114" s="61" t="s">
        <v>1065</v>
      </c>
      <c r="F114" s="18"/>
      <c r="G114" s="18"/>
      <c r="H114" s="61"/>
      <c r="I114" s="61"/>
      <c r="J114" s="61"/>
      <c r="K114" s="18"/>
      <c r="L114" s="18"/>
      <c r="M114" s="18"/>
      <c r="N114" s="23"/>
    </row>
    <row r="115" spans="2:14">
      <c r="B115" s="62"/>
      <c r="C115" s="37"/>
      <c r="D115" s="37"/>
      <c r="E115" s="18" t="s">
        <v>1063</v>
      </c>
      <c r="F115" s="18"/>
      <c r="G115" s="18"/>
      <c r="H115" s="18"/>
      <c r="I115" s="18"/>
      <c r="J115" s="18"/>
      <c r="K115" s="37"/>
      <c r="L115" s="37"/>
      <c r="M115" s="37"/>
      <c r="N115" s="38"/>
    </row>
    <row r="116" spans="2:14">
      <c r="B116" s="62"/>
      <c r="C116" s="37"/>
      <c r="D116" s="37"/>
      <c r="E116" s="37"/>
      <c r="F116" s="18"/>
      <c r="G116" s="18"/>
      <c r="H116" s="18"/>
      <c r="I116" s="18"/>
      <c r="J116" s="18"/>
      <c r="K116" s="37"/>
      <c r="L116" s="37"/>
      <c r="M116" s="37"/>
      <c r="N116" s="38"/>
    </row>
    <row r="117" spans="2:14">
      <c r="B117" s="62" t="s">
        <v>2326</v>
      </c>
      <c r="C117" s="61"/>
      <c r="D117" s="61"/>
      <c r="E117" s="18"/>
      <c r="F117" s="18"/>
      <c r="G117" s="18"/>
      <c r="H117" s="18"/>
      <c r="I117" s="18"/>
      <c r="J117" s="795"/>
      <c r="K117" s="795"/>
      <c r="L117" s="795"/>
      <c r="M117" s="795"/>
      <c r="N117" s="796"/>
    </row>
    <row r="118" spans="2:14" ht="15.75" thickBot="1">
      <c r="B118" s="273" t="s">
        <v>2327</v>
      </c>
      <c r="C118" s="405"/>
      <c r="D118" s="405"/>
      <c r="E118" s="63"/>
      <c r="F118" s="63"/>
      <c r="G118" s="63"/>
      <c r="H118" s="63"/>
      <c r="I118" s="63"/>
      <c r="J118" s="797"/>
      <c r="K118" s="797"/>
      <c r="L118" s="797"/>
      <c r="M118" s="797"/>
      <c r="N118" s="798"/>
    </row>
  </sheetData>
  <mergeCells count="66">
    <mergeCell ref="B10:E10"/>
    <mergeCell ref="I10:J10"/>
    <mergeCell ref="F25:H25"/>
    <mergeCell ref="B27:N27"/>
    <mergeCell ref="L29:M29"/>
    <mergeCell ref="D11:E11"/>
    <mergeCell ref="C29:I29"/>
    <mergeCell ref="B106:N107"/>
    <mergeCell ref="B1:B6"/>
    <mergeCell ref="K5:K6"/>
    <mergeCell ref="L5:L6"/>
    <mergeCell ref="M5:M6"/>
    <mergeCell ref="N5:N6"/>
    <mergeCell ref="C6:J6"/>
    <mergeCell ref="C5:J5"/>
    <mergeCell ref="C1:J1"/>
    <mergeCell ref="K1:K2"/>
    <mergeCell ref="L1:N2"/>
    <mergeCell ref="C2:J2"/>
    <mergeCell ref="C3:J3"/>
    <mergeCell ref="K3:K4"/>
    <mergeCell ref="L3:N4"/>
    <mergeCell ref="C4:J4"/>
    <mergeCell ref="L83:M83"/>
    <mergeCell ref="L84:M84"/>
    <mergeCell ref="B85:M85"/>
    <mergeCell ref="B87:M87"/>
    <mergeCell ref="B104:N105"/>
    <mergeCell ref="B75:M75"/>
    <mergeCell ref="B77:M77"/>
    <mergeCell ref="B81:H81"/>
    <mergeCell ref="L81:M81"/>
    <mergeCell ref="B82:H82"/>
    <mergeCell ref="L82:M82"/>
    <mergeCell ref="B42:H42"/>
    <mergeCell ref="I42:J42"/>
    <mergeCell ref="L42:M42"/>
    <mergeCell ref="B74:H74"/>
    <mergeCell ref="L74:M74"/>
    <mergeCell ref="B47:I47"/>
    <mergeCell ref="L47:M47"/>
    <mergeCell ref="B52:I52"/>
    <mergeCell ref="L52:M52"/>
    <mergeCell ref="B53:M53"/>
    <mergeCell ref="L57:M57"/>
    <mergeCell ref="L58:M58"/>
    <mergeCell ref="L63:M63"/>
    <mergeCell ref="B64:M64"/>
    <mergeCell ref="B68:H68"/>
    <mergeCell ref="L68:M68"/>
    <mergeCell ref="J117:N118"/>
    <mergeCell ref="B35:H35"/>
    <mergeCell ref="I35:J35"/>
    <mergeCell ref="L35:M35"/>
    <mergeCell ref="L12:N12"/>
    <mergeCell ref="C30:I30"/>
    <mergeCell ref="L30:M30"/>
    <mergeCell ref="B43:M43"/>
    <mergeCell ref="B36:H36"/>
    <mergeCell ref="B37:H37"/>
    <mergeCell ref="B38:H38"/>
    <mergeCell ref="B39:H39"/>
    <mergeCell ref="I39:J39"/>
    <mergeCell ref="L39:M39"/>
    <mergeCell ref="B40:H40"/>
    <mergeCell ref="B41:D4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93185"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93185" r:id="rId4"/>
      </mc:Fallback>
    </mc:AlternateContent>
  </oleObjects>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73">
    <tabColor rgb="FFFFFFCC"/>
  </sheetPr>
  <dimension ref="A1:O119"/>
  <sheetViews>
    <sheetView zoomScale="78" zoomScaleNormal="78" workbookViewId="0"/>
  </sheetViews>
  <sheetFormatPr baseColWidth="10" defaultRowHeight="15"/>
  <cols>
    <col min="1" max="1" width="8.85546875"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1109</v>
      </c>
      <c r="C31" s="87" t="s">
        <v>1285</v>
      </c>
      <c r="D31" s="88"/>
      <c r="E31" s="88"/>
      <c r="F31" s="88"/>
      <c r="G31" s="88"/>
      <c r="H31" s="88"/>
      <c r="I31" s="88"/>
      <c r="J31" s="89"/>
      <c r="K31" s="320"/>
      <c r="L31" s="318" t="s">
        <v>377</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283"/>
      <c r="N36" s="284"/>
    </row>
    <row r="37" spans="1:14">
      <c r="A37" s="119"/>
      <c r="B37" s="831"/>
      <c r="C37" s="832"/>
      <c r="D37" s="832"/>
      <c r="E37" s="832"/>
      <c r="F37" s="832"/>
      <c r="G37" s="832"/>
      <c r="H37" s="833"/>
      <c r="I37" s="279"/>
      <c r="J37" s="280"/>
      <c r="K37" s="281"/>
      <c r="L37" s="282"/>
      <c r="M37" s="283"/>
      <c r="N37" s="284"/>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413"/>
      <c r="N41" s="356"/>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439</v>
      </c>
      <c r="B48" s="49" t="str">
        <f>VLOOKUP(A48,MATERIALES!A4:D373,3,FALSE)</f>
        <v>Cloruro De Calcio En Hojuelas (Flakes)</v>
      </c>
      <c r="C48" s="293"/>
      <c r="D48" s="293"/>
      <c r="E48" s="293"/>
      <c r="F48" s="293"/>
      <c r="G48" s="293"/>
      <c r="H48" s="293"/>
      <c r="I48" s="280"/>
      <c r="J48" s="236" t="str">
        <f>VLOOKUP(A48,MATERIALES!A4:D373,2,FALSE)</f>
        <v>kg</v>
      </c>
      <c r="K48" s="294">
        <v>1</v>
      </c>
      <c r="L48" s="279"/>
      <c r="M48" s="414">
        <f>VLOOKUP(A48,MATERIALES!A4:D395,4,FALSE)</f>
        <v>3118.9485765352656</v>
      </c>
      <c r="N48" s="284">
        <f>K48*M48</f>
        <v>3118.9485765352656</v>
      </c>
    </row>
    <row r="49" spans="1:14">
      <c r="B49" s="49"/>
      <c r="C49" s="293"/>
      <c r="D49" s="293"/>
      <c r="E49" s="293"/>
      <c r="F49" s="293"/>
      <c r="G49" s="293"/>
      <c r="H49" s="293"/>
      <c r="I49" s="280"/>
      <c r="J49" s="236"/>
      <c r="K49" s="294"/>
      <c r="L49" s="279"/>
      <c r="M49" s="414"/>
      <c r="N49" s="284"/>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3118.9485765352656</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B59" s="52"/>
      <c r="C59" s="329"/>
      <c r="D59" s="329"/>
      <c r="E59" s="329"/>
      <c r="F59" s="329"/>
      <c r="G59" s="329"/>
      <c r="H59" s="323"/>
      <c r="I59" s="291"/>
      <c r="J59" s="298"/>
      <c r="K59" s="291"/>
      <c r="L59" s="822"/>
      <c r="M59" s="823"/>
      <c r="N59" s="299"/>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133"/>
    </row>
    <row r="65" spans="2:15" ht="15.75" thickBot="1">
      <c r="B65" s="824" t="s">
        <v>1037</v>
      </c>
      <c r="C65" s="825"/>
      <c r="D65" s="825"/>
      <c r="E65" s="825"/>
      <c r="F65" s="825"/>
      <c r="G65" s="825"/>
      <c r="H65" s="825"/>
      <c r="I65" s="825"/>
      <c r="J65" s="825"/>
      <c r="K65" s="825"/>
      <c r="L65" s="825"/>
      <c r="M65" s="826"/>
      <c r="N65" s="110"/>
    </row>
    <row r="66" spans="2:15">
      <c r="B66" s="39"/>
      <c r="C66" s="40"/>
      <c r="D66" s="40"/>
      <c r="E66" s="40"/>
      <c r="F66" s="40"/>
      <c r="G66" s="40"/>
      <c r="H66" s="40"/>
      <c r="I66" s="40"/>
      <c r="J66" s="40"/>
      <c r="K66" s="40"/>
      <c r="L66" s="40"/>
      <c r="M66" s="40"/>
      <c r="N66" s="41"/>
    </row>
    <row r="67" spans="2:15">
      <c r="B67" s="70" t="s">
        <v>1046</v>
      </c>
      <c r="C67" s="71"/>
      <c r="D67" s="71"/>
      <c r="E67" s="71"/>
      <c r="F67" s="71"/>
      <c r="G67" s="71"/>
      <c r="H67" s="71"/>
      <c r="I67" s="71"/>
      <c r="J67" s="71"/>
      <c r="K67" s="71"/>
      <c r="L67" s="71"/>
      <c r="M67" s="71"/>
      <c r="N67" s="72"/>
    </row>
    <row r="68" spans="2:15" ht="15.75" thickBot="1">
      <c r="B68" s="74"/>
      <c r="C68" s="67"/>
      <c r="D68" s="67"/>
      <c r="E68" s="67"/>
      <c r="F68" s="67"/>
      <c r="G68" s="67"/>
      <c r="H68" s="67"/>
      <c r="I68" s="67"/>
      <c r="J68" s="67"/>
      <c r="K68" s="67"/>
      <c r="L68" s="67"/>
      <c r="M68" s="67"/>
      <c r="N68" s="69"/>
    </row>
    <row r="69" spans="2:15" ht="25.5">
      <c r="B69" s="844" t="s">
        <v>1047</v>
      </c>
      <c r="C69" s="845"/>
      <c r="D69" s="845"/>
      <c r="E69" s="845"/>
      <c r="F69" s="845"/>
      <c r="G69" s="845"/>
      <c r="H69" s="845"/>
      <c r="I69" s="79" t="s">
        <v>1048</v>
      </c>
      <c r="J69" s="81" t="s">
        <v>1494</v>
      </c>
      <c r="K69" s="80" t="s">
        <v>1050</v>
      </c>
      <c r="L69" s="846" t="s">
        <v>1034</v>
      </c>
      <c r="M69" s="847"/>
      <c r="N69" s="104" t="s">
        <v>1035</v>
      </c>
    </row>
    <row r="70" spans="2:15">
      <c r="B70" s="55"/>
      <c r="C70" s="53"/>
      <c r="D70" s="53"/>
      <c r="E70" s="53"/>
      <c r="F70" s="53"/>
      <c r="G70" s="53"/>
      <c r="H70" s="53"/>
      <c r="I70" s="304"/>
      <c r="J70" s="305"/>
      <c r="K70" s="306"/>
      <c r="L70" s="56"/>
      <c r="M70" s="307"/>
      <c r="N70" s="407"/>
      <c r="O70" s="112"/>
    </row>
    <row r="71" spans="2:15">
      <c r="B71" s="55"/>
      <c r="C71" s="53"/>
      <c r="D71" s="53"/>
      <c r="E71" s="53"/>
      <c r="F71" s="53"/>
      <c r="G71" s="53"/>
      <c r="H71" s="53"/>
      <c r="I71" s="304"/>
      <c r="J71" s="305"/>
      <c r="K71" s="306"/>
      <c r="L71" s="56"/>
      <c r="M71" s="311"/>
      <c r="N71" s="407"/>
    </row>
    <row r="72" spans="2:15">
      <c r="B72" s="55"/>
      <c r="C72" s="53"/>
      <c r="D72" s="53"/>
      <c r="E72" s="53"/>
      <c r="F72" s="53"/>
      <c r="G72" s="53"/>
      <c r="H72" s="53"/>
      <c r="I72" s="291"/>
      <c r="J72" s="309"/>
      <c r="K72" s="310"/>
      <c r="L72" s="56"/>
      <c r="M72" s="312"/>
      <c r="N72" s="308"/>
    </row>
    <row r="73" spans="2:15">
      <c r="B73" s="55"/>
      <c r="C73" s="53"/>
      <c r="D73" s="53"/>
      <c r="E73" s="53"/>
      <c r="F73" s="53"/>
      <c r="G73" s="53"/>
      <c r="H73" s="53"/>
      <c r="I73" s="291"/>
      <c r="J73" s="309"/>
      <c r="K73" s="310"/>
      <c r="L73" s="330"/>
      <c r="M73" s="312"/>
      <c r="N73" s="308"/>
    </row>
    <row r="74" spans="2:15">
      <c r="B74" s="55"/>
      <c r="C74" s="53"/>
      <c r="D74" s="53"/>
      <c r="E74" s="53"/>
      <c r="F74" s="53"/>
      <c r="G74" s="53"/>
      <c r="H74" s="53"/>
      <c r="I74" s="291"/>
      <c r="J74" s="309"/>
      <c r="K74" s="310"/>
      <c r="L74" s="330"/>
      <c r="M74" s="312"/>
      <c r="N74" s="308"/>
    </row>
    <row r="75" spans="2:15" ht="15.75" thickBot="1">
      <c r="B75" s="805"/>
      <c r="C75" s="806"/>
      <c r="D75" s="806"/>
      <c r="E75" s="806"/>
      <c r="F75" s="806"/>
      <c r="G75" s="806"/>
      <c r="H75" s="806"/>
      <c r="I75" s="132"/>
      <c r="J75" s="132"/>
      <c r="K75" s="132"/>
      <c r="L75" s="906"/>
      <c r="M75" s="906"/>
      <c r="N75" s="51"/>
    </row>
    <row r="76" spans="2:15" ht="15.75" thickBot="1">
      <c r="B76" s="818" t="s">
        <v>1037</v>
      </c>
      <c r="C76" s="819"/>
      <c r="D76" s="819"/>
      <c r="E76" s="819"/>
      <c r="F76" s="819"/>
      <c r="G76" s="819"/>
      <c r="H76" s="819"/>
      <c r="I76" s="825"/>
      <c r="J76" s="825"/>
      <c r="K76" s="825"/>
      <c r="L76" s="825"/>
      <c r="M76" s="826"/>
      <c r="N76" s="313"/>
    </row>
    <row r="77" spans="2:15" ht="15.75" thickBot="1">
      <c r="B77" s="39"/>
      <c r="C77" s="40"/>
      <c r="D77" s="40"/>
      <c r="E77" s="40"/>
      <c r="F77" s="40"/>
      <c r="G77" s="40"/>
      <c r="H77" s="40"/>
      <c r="I77" s="40"/>
      <c r="J77" s="40"/>
      <c r="K77" s="40"/>
      <c r="L77" s="40"/>
      <c r="M77" s="40"/>
      <c r="N77" s="41"/>
    </row>
    <row r="78" spans="2:15" ht="15.75" thickBot="1">
      <c r="B78" s="818" t="s">
        <v>1051</v>
      </c>
      <c r="C78" s="819"/>
      <c r="D78" s="819"/>
      <c r="E78" s="819"/>
      <c r="F78" s="819"/>
      <c r="G78" s="819"/>
      <c r="H78" s="819"/>
      <c r="I78" s="819"/>
      <c r="J78" s="819"/>
      <c r="K78" s="819"/>
      <c r="L78" s="819"/>
      <c r="M78" s="820"/>
      <c r="N78" s="105">
        <f>N43+N54+N65+N76</f>
        <v>3118.9485765352656</v>
      </c>
    </row>
    <row r="79" spans="2:15">
      <c r="B79" s="39"/>
      <c r="C79" s="40"/>
      <c r="D79" s="40"/>
      <c r="E79" s="40"/>
      <c r="F79" s="40"/>
      <c r="G79" s="40"/>
      <c r="H79" s="40"/>
      <c r="I79" s="40"/>
      <c r="J79" s="40"/>
      <c r="K79" s="40"/>
      <c r="L79" s="40"/>
      <c r="M79" s="40"/>
      <c r="N79" s="41"/>
    </row>
    <row r="80" spans="2: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623.78971530705314</v>
      </c>
      <c r="M83" s="853"/>
      <c r="N83" s="57"/>
    </row>
    <row r="84" spans="1:14">
      <c r="B84" s="95" t="s">
        <v>1057</v>
      </c>
      <c r="C84" s="96"/>
      <c r="D84" s="96"/>
      <c r="E84" s="96"/>
      <c r="F84" s="96"/>
      <c r="G84" s="96"/>
      <c r="H84" s="96"/>
      <c r="I84" s="93"/>
      <c r="J84" s="94"/>
      <c r="K84" s="316">
        <v>0.05</v>
      </c>
      <c r="L84" s="852">
        <f>N78*K84</f>
        <v>155.94742882676329</v>
      </c>
      <c r="M84" s="853"/>
      <c r="N84" s="57"/>
    </row>
    <row r="85" spans="1:14" ht="15.75" thickBot="1">
      <c r="B85" s="97" t="s">
        <v>1058</v>
      </c>
      <c r="C85" s="98"/>
      <c r="D85" s="98"/>
      <c r="E85" s="98"/>
      <c r="F85" s="98"/>
      <c r="G85" s="98"/>
      <c r="H85" s="98"/>
      <c r="I85" s="99"/>
      <c r="J85" s="100"/>
      <c r="K85" s="317">
        <v>0.05</v>
      </c>
      <c r="L85" s="854">
        <f>N78*K85</f>
        <v>155.94742882676329</v>
      </c>
      <c r="M85" s="855"/>
      <c r="N85" s="57"/>
    </row>
    <row r="86" spans="1:14" ht="15.75" thickBot="1">
      <c r="B86" s="818" t="s">
        <v>1037</v>
      </c>
      <c r="C86" s="819"/>
      <c r="D86" s="819"/>
      <c r="E86" s="819"/>
      <c r="F86" s="819"/>
      <c r="G86" s="819"/>
      <c r="H86" s="819"/>
      <c r="I86" s="819"/>
      <c r="J86" s="819"/>
      <c r="K86" s="819"/>
      <c r="L86" s="819"/>
      <c r="M86" s="820"/>
      <c r="N86" s="58">
        <f>L83+L84+L85</f>
        <v>935.68457296057966</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4054.6331494958454</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ht="15" customHeight="1">
      <c r="B118" s="62" t="s">
        <v>2326</v>
      </c>
      <c r="C118" s="61"/>
      <c r="D118" s="61"/>
      <c r="E118" s="18"/>
      <c r="F118" s="18"/>
      <c r="G118" s="18"/>
      <c r="H118" s="18"/>
      <c r="I118" s="18"/>
      <c r="J118" s="795"/>
      <c r="K118" s="795"/>
      <c r="L118" s="795"/>
      <c r="M118" s="795"/>
      <c r="N118" s="796"/>
    </row>
    <row r="119" spans="2:14" ht="15.75" customHeight="1"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C29:I29"/>
    <mergeCell ref="B107:N108"/>
    <mergeCell ref="B1:B6"/>
    <mergeCell ref="K5:K6"/>
    <mergeCell ref="L5:L6"/>
    <mergeCell ref="M5:M6"/>
    <mergeCell ref="N5:N6"/>
    <mergeCell ref="C6:J6"/>
    <mergeCell ref="C5:J5"/>
    <mergeCell ref="C1:J1"/>
    <mergeCell ref="K1:K2"/>
    <mergeCell ref="L1:N2"/>
    <mergeCell ref="C2:J2"/>
    <mergeCell ref="C3:J3"/>
    <mergeCell ref="K3:K4"/>
    <mergeCell ref="L3:N4"/>
    <mergeCell ref="C4:J4"/>
    <mergeCell ref="L84:M84"/>
    <mergeCell ref="L85:M85"/>
    <mergeCell ref="B86:M86"/>
    <mergeCell ref="B88:M88"/>
    <mergeCell ref="B105:N106"/>
    <mergeCell ref="B76:M76"/>
    <mergeCell ref="B78:M78"/>
    <mergeCell ref="B82:H82"/>
    <mergeCell ref="L82:M82"/>
    <mergeCell ref="B83:H83"/>
    <mergeCell ref="L83:M83"/>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J118:N119"/>
    <mergeCell ref="B35:H35"/>
    <mergeCell ref="I35:J35"/>
    <mergeCell ref="L35:M35"/>
    <mergeCell ref="L12:N12"/>
    <mergeCell ref="C30:I30"/>
    <mergeCell ref="L30:M30"/>
    <mergeCell ref="B43:M43"/>
    <mergeCell ref="B36:H36"/>
    <mergeCell ref="B37:H37"/>
    <mergeCell ref="B38:H38"/>
    <mergeCell ref="B39:H39"/>
    <mergeCell ref="I39:J39"/>
    <mergeCell ref="L39:M39"/>
    <mergeCell ref="B40:H40"/>
    <mergeCell ref="B41:D4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94209"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94209" r:id="rId4"/>
      </mc:Fallback>
    </mc:AlternateContent>
  </oleObjects>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74">
    <tabColor rgb="FFFFFFCC"/>
  </sheetPr>
  <dimension ref="A1:O119"/>
  <sheetViews>
    <sheetView zoomScale="77" zoomScaleNormal="77" workbookViewId="0"/>
  </sheetViews>
  <sheetFormatPr baseColWidth="10" defaultRowHeight="15"/>
  <cols>
    <col min="1" max="1" width="8.85546875"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ht="28.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1110</v>
      </c>
      <c r="C31" s="87" t="s">
        <v>1286</v>
      </c>
      <c r="D31" s="88"/>
      <c r="E31" s="88"/>
      <c r="F31" s="88"/>
      <c r="G31" s="88"/>
      <c r="H31" s="88"/>
      <c r="I31" s="88"/>
      <c r="J31" s="89"/>
      <c r="K31" s="320"/>
      <c r="L31" s="318" t="s">
        <v>377</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283"/>
      <c r="N36" s="284"/>
    </row>
    <row r="37" spans="1:14">
      <c r="A37" s="119"/>
      <c r="B37" s="831"/>
      <c r="C37" s="832"/>
      <c r="D37" s="832"/>
      <c r="E37" s="832"/>
      <c r="F37" s="832"/>
      <c r="G37" s="832"/>
      <c r="H37" s="833"/>
      <c r="I37" s="279"/>
      <c r="J37" s="280"/>
      <c r="K37" s="281"/>
      <c r="L37" s="282"/>
      <c r="M37" s="283"/>
      <c r="N37" s="284"/>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413"/>
      <c r="N41" s="356"/>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441</v>
      </c>
      <c r="B48" s="49" t="str">
        <f>VLOOKUP(A48,MATERIALES!A4:D373,3,FALSE)</f>
        <v>Cloruro De Calcio En Esferas (Pellets)</v>
      </c>
      <c r="C48" s="293"/>
      <c r="D48" s="293"/>
      <c r="E48" s="293"/>
      <c r="F48" s="293"/>
      <c r="G48" s="293"/>
      <c r="H48" s="293"/>
      <c r="I48" s="280"/>
      <c r="J48" s="236" t="str">
        <f>VLOOKUP(A48,MATERIALES!A4:D373,2,FALSE)</f>
        <v>kg</v>
      </c>
      <c r="K48" s="294">
        <v>1</v>
      </c>
      <c r="L48" s="279"/>
      <c r="M48" s="414">
        <f>VLOOKUP(A48,MATERIALES!A4:D395,4,FALSE)</f>
        <v>3278</v>
      </c>
      <c r="N48" s="284">
        <f>K48*M48</f>
        <v>3278</v>
      </c>
    </row>
    <row r="49" spans="1:14">
      <c r="B49" s="49"/>
      <c r="C49" s="293"/>
      <c r="D49" s="293"/>
      <c r="E49" s="293"/>
      <c r="F49" s="293"/>
      <c r="G49" s="293"/>
      <c r="H49" s="293"/>
      <c r="I49" s="280"/>
      <c r="J49" s="236"/>
      <c r="K49" s="294"/>
      <c r="L49" s="279"/>
      <c r="M49" s="414"/>
      <c r="N49" s="284"/>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3278</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B59" s="52"/>
      <c r="C59" s="329"/>
      <c r="D59" s="329"/>
      <c r="E59" s="329"/>
      <c r="F59" s="329"/>
      <c r="G59" s="329"/>
      <c r="H59" s="323"/>
      <c r="I59" s="291"/>
      <c r="J59" s="298"/>
      <c r="K59" s="291"/>
      <c r="L59" s="822"/>
      <c r="M59" s="823"/>
      <c r="N59" s="299"/>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133"/>
    </row>
    <row r="65" spans="2:15" ht="15.75" thickBot="1">
      <c r="B65" s="824" t="s">
        <v>1037</v>
      </c>
      <c r="C65" s="825"/>
      <c r="D65" s="825"/>
      <c r="E65" s="825"/>
      <c r="F65" s="825"/>
      <c r="G65" s="825"/>
      <c r="H65" s="825"/>
      <c r="I65" s="825"/>
      <c r="J65" s="825"/>
      <c r="K65" s="825"/>
      <c r="L65" s="825"/>
      <c r="M65" s="826"/>
      <c r="N65" s="110"/>
    </row>
    <row r="66" spans="2:15">
      <c r="B66" s="39"/>
      <c r="C66" s="40"/>
      <c r="D66" s="40"/>
      <c r="E66" s="40"/>
      <c r="F66" s="40"/>
      <c r="G66" s="40"/>
      <c r="H66" s="40"/>
      <c r="I66" s="40"/>
      <c r="J66" s="40"/>
      <c r="K66" s="40"/>
      <c r="L66" s="40"/>
      <c r="M66" s="40"/>
      <c r="N66" s="41"/>
    </row>
    <row r="67" spans="2:15">
      <c r="B67" s="70" t="s">
        <v>1046</v>
      </c>
      <c r="C67" s="71"/>
      <c r="D67" s="71"/>
      <c r="E67" s="71"/>
      <c r="F67" s="71"/>
      <c r="G67" s="71"/>
      <c r="H67" s="71"/>
      <c r="I67" s="71"/>
      <c r="J67" s="71"/>
      <c r="K67" s="71"/>
      <c r="L67" s="71"/>
      <c r="M67" s="71"/>
      <c r="N67" s="72"/>
    </row>
    <row r="68" spans="2:15" ht="15.75" thickBot="1">
      <c r="B68" s="74"/>
      <c r="C68" s="67"/>
      <c r="D68" s="67"/>
      <c r="E68" s="67"/>
      <c r="F68" s="67"/>
      <c r="G68" s="67"/>
      <c r="H68" s="67"/>
      <c r="I68" s="67"/>
      <c r="J68" s="67"/>
      <c r="K68" s="67"/>
      <c r="L68" s="67"/>
      <c r="M68" s="67"/>
      <c r="N68" s="69"/>
    </row>
    <row r="69" spans="2:15" ht="25.5">
      <c r="B69" s="844" t="s">
        <v>1047</v>
      </c>
      <c r="C69" s="845"/>
      <c r="D69" s="845"/>
      <c r="E69" s="845"/>
      <c r="F69" s="845"/>
      <c r="G69" s="845"/>
      <c r="H69" s="845"/>
      <c r="I69" s="79" t="s">
        <v>1048</v>
      </c>
      <c r="J69" s="81" t="s">
        <v>1494</v>
      </c>
      <c r="K69" s="80" t="s">
        <v>1050</v>
      </c>
      <c r="L69" s="846" t="s">
        <v>1034</v>
      </c>
      <c r="M69" s="847"/>
      <c r="N69" s="104" t="s">
        <v>1035</v>
      </c>
    </row>
    <row r="70" spans="2:15">
      <c r="B70" s="55"/>
      <c r="C70" s="53"/>
      <c r="D70" s="53"/>
      <c r="E70" s="53"/>
      <c r="F70" s="53"/>
      <c r="G70" s="53"/>
      <c r="H70" s="53"/>
      <c r="I70" s="304"/>
      <c r="J70" s="305"/>
      <c r="K70" s="306"/>
      <c r="L70" s="56"/>
      <c r="M70" s="307"/>
      <c r="N70" s="407"/>
      <c r="O70" s="112"/>
    </row>
    <row r="71" spans="2:15">
      <c r="B71" s="55"/>
      <c r="C71" s="53"/>
      <c r="D71" s="53"/>
      <c r="E71" s="53"/>
      <c r="F71" s="53"/>
      <c r="G71" s="53"/>
      <c r="H71" s="53"/>
      <c r="I71" s="304"/>
      <c r="J71" s="305"/>
      <c r="K71" s="306"/>
      <c r="L71" s="56"/>
      <c r="M71" s="311"/>
      <c r="N71" s="407"/>
    </row>
    <row r="72" spans="2:15">
      <c r="B72" s="55"/>
      <c r="C72" s="53"/>
      <c r="D72" s="53"/>
      <c r="E72" s="53"/>
      <c r="F72" s="53"/>
      <c r="G72" s="53"/>
      <c r="H72" s="53"/>
      <c r="I72" s="291"/>
      <c r="J72" s="309"/>
      <c r="K72" s="310"/>
      <c r="L72" s="56"/>
      <c r="M72" s="312"/>
      <c r="N72" s="308"/>
    </row>
    <row r="73" spans="2:15">
      <c r="B73" s="55"/>
      <c r="C73" s="53"/>
      <c r="D73" s="53"/>
      <c r="E73" s="53"/>
      <c r="F73" s="53"/>
      <c r="G73" s="53"/>
      <c r="H73" s="53"/>
      <c r="I73" s="291"/>
      <c r="J73" s="309"/>
      <c r="K73" s="310"/>
      <c r="L73" s="330"/>
      <c r="M73" s="312"/>
      <c r="N73" s="308"/>
    </row>
    <row r="74" spans="2:15">
      <c r="B74" s="55"/>
      <c r="C74" s="53"/>
      <c r="D74" s="53"/>
      <c r="E74" s="53"/>
      <c r="F74" s="53"/>
      <c r="G74" s="53"/>
      <c r="H74" s="53"/>
      <c r="I74" s="291"/>
      <c r="J74" s="309"/>
      <c r="K74" s="310"/>
      <c r="L74" s="330"/>
      <c r="M74" s="312"/>
      <c r="N74" s="308"/>
    </row>
    <row r="75" spans="2:15" ht="15.75" thickBot="1">
      <c r="B75" s="805"/>
      <c r="C75" s="806"/>
      <c r="D75" s="806"/>
      <c r="E75" s="806"/>
      <c r="F75" s="806"/>
      <c r="G75" s="806"/>
      <c r="H75" s="806"/>
      <c r="I75" s="132"/>
      <c r="J75" s="132"/>
      <c r="K75" s="132"/>
      <c r="L75" s="906"/>
      <c r="M75" s="906"/>
      <c r="N75" s="51"/>
    </row>
    <row r="76" spans="2:15" ht="15.75" thickBot="1">
      <c r="B76" s="818" t="s">
        <v>1037</v>
      </c>
      <c r="C76" s="819"/>
      <c r="D76" s="819"/>
      <c r="E76" s="819"/>
      <c r="F76" s="819"/>
      <c r="G76" s="819"/>
      <c r="H76" s="819"/>
      <c r="I76" s="825"/>
      <c r="J76" s="825"/>
      <c r="K76" s="825"/>
      <c r="L76" s="825"/>
      <c r="M76" s="826"/>
      <c r="N76" s="313"/>
    </row>
    <row r="77" spans="2:15" ht="15.75" thickBot="1">
      <c r="B77" s="39"/>
      <c r="C77" s="40"/>
      <c r="D77" s="40"/>
      <c r="E77" s="40"/>
      <c r="F77" s="40"/>
      <c r="G77" s="40"/>
      <c r="H77" s="40"/>
      <c r="I77" s="40"/>
      <c r="J77" s="40"/>
      <c r="K77" s="40"/>
      <c r="L77" s="40"/>
      <c r="M77" s="40"/>
      <c r="N77" s="41"/>
    </row>
    <row r="78" spans="2:15" ht="15.75" thickBot="1">
      <c r="B78" s="818" t="s">
        <v>1051</v>
      </c>
      <c r="C78" s="819"/>
      <c r="D78" s="819"/>
      <c r="E78" s="819"/>
      <c r="F78" s="819"/>
      <c r="G78" s="819"/>
      <c r="H78" s="819"/>
      <c r="I78" s="819"/>
      <c r="J78" s="819"/>
      <c r="K78" s="819"/>
      <c r="L78" s="819"/>
      <c r="M78" s="820"/>
      <c r="N78" s="105">
        <f>N43+N54+N65+N76</f>
        <v>3278</v>
      </c>
    </row>
    <row r="79" spans="2:15">
      <c r="B79" s="39"/>
      <c r="C79" s="40"/>
      <c r="D79" s="40"/>
      <c r="E79" s="40"/>
      <c r="F79" s="40"/>
      <c r="G79" s="40"/>
      <c r="H79" s="40"/>
      <c r="I79" s="40"/>
      <c r="J79" s="40"/>
      <c r="K79" s="40"/>
      <c r="L79" s="40"/>
      <c r="M79" s="40"/>
      <c r="N79" s="41"/>
    </row>
    <row r="80" spans="2: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655.6</v>
      </c>
      <c r="M83" s="853"/>
      <c r="N83" s="57"/>
    </row>
    <row r="84" spans="1:14">
      <c r="B84" s="95" t="s">
        <v>1057</v>
      </c>
      <c r="C84" s="96"/>
      <c r="D84" s="96"/>
      <c r="E84" s="96"/>
      <c r="F84" s="96"/>
      <c r="G84" s="96"/>
      <c r="H84" s="96"/>
      <c r="I84" s="93"/>
      <c r="J84" s="94"/>
      <c r="K84" s="316">
        <v>0.05</v>
      </c>
      <c r="L84" s="852">
        <f>N78*K84</f>
        <v>163.9</v>
      </c>
      <c r="M84" s="853"/>
      <c r="N84" s="57"/>
    </row>
    <row r="85" spans="1:14" ht="15.75" thickBot="1">
      <c r="B85" s="97" t="s">
        <v>1058</v>
      </c>
      <c r="C85" s="98"/>
      <c r="D85" s="98"/>
      <c r="E85" s="98"/>
      <c r="F85" s="98"/>
      <c r="G85" s="98"/>
      <c r="H85" s="98"/>
      <c r="I85" s="99"/>
      <c r="J85" s="100"/>
      <c r="K85" s="317">
        <v>0.05</v>
      </c>
      <c r="L85" s="854">
        <f>N78*K85</f>
        <v>163.9</v>
      </c>
      <c r="M85" s="855"/>
      <c r="N85" s="57"/>
    </row>
    <row r="86" spans="1:14" ht="15.75" thickBot="1">
      <c r="B86" s="818" t="s">
        <v>1037</v>
      </c>
      <c r="C86" s="819"/>
      <c r="D86" s="819"/>
      <c r="E86" s="819"/>
      <c r="F86" s="819"/>
      <c r="G86" s="819"/>
      <c r="H86" s="819"/>
      <c r="I86" s="819"/>
      <c r="J86" s="819"/>
      <c r="K86" s="819"/>
      <c r="L86" s="819"/>
      <c r="M86" s="820"/>
      <c r="N86" s="58">
        <f>L83+L84+L85</f>
        <v>983.4</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4261.3999999999996</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C29:I29"/>
    <mergeCell ref="B107:N108"/>
    <mergeCell ref="B1:B6"/>
    <mergeCell ref="K5:K6"/>
    <mergeCell ref="L5:L6"/>
    <mergeCell ref="M5:M6"/>
    <mergeCell ref="N5:N6"/>
    <mergeCell ref="C6:J6"/>
    <mergeCell ref="C5:J5"/>
    <mergeCell ref="C1:J1"/>
    <mergeCell ref="K1:K2"/>
    <mergeCell ref="L1:N2"/>
    <mergeCell ref="C2:J2"/>
    <mergeCell ref="C3:J3"/>
    <mergeCell ref="K3:K4"/>
    <mergeCell ref="L3:N4"/>
    <mergeCell ref="C4:J4"/>
    <mergeCell ref="L84:M84"/>
    <mergeCell ref="L85:M85"/>
    <mergeCell ref="B86:M86"/>
    <mergeCell ref="B88:M88"/>
    <mergeCell ref="B105:N106"/>
    <mergeCell ref="B76:M76"/>
    <mergeCell ref="B78:M78"/>
    <mergeCell ref="B82:H82"/>
    <mergeCell ref="L82:M82"/>
    <mergeCell ref="B83:H83"/>
    <mergeCell ref="L83:M83"/>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J118:N119"/>
    <mergeCell ref="B35:H35"/>
    <mergeCell ref="I35:J35"/>
    <mergeCell ref="L35:M35"/>
    <mergeCell ref="L12:N12"/>
    <mergeCell ref="C30:I30"/>
    <mergeCell ref="L30:M30"/>
    <mergeCell ref="B43:M43"/>
    <mergeCell ref="B36:H36"/>
    <mergeCell ref="B37:H37"/>
    <mergeCell ref="B38:H38"/>
    <mergeCell ref="B39:H39"/>
    <mergeCell ref="I39:J39"/>
    <mergeCell ref="L39:M39"/>
    <mergeCell ref="B40:H40"/>
    <mergeCell ref="B41:D4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95233"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95233" r:id="rId4"/>
      </mc:Fallback>
    </mc:AlternateContent>
  </oleObjects>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75">
    <tabColor rgb="FFFFFFCC"/>
  </sheetPr>
  <dimension ref="A1:O118"/>
  <sheetViews>
    <sheetView zoomScale="77" zoomScaleNormal="77" workbookViewId="0"/>
  </sheetViews>
  <sheetFormatPr baseColWidth="10" defaultRowHeight="15"/>
  <cols>
    <col min="1" max="1" width="8.85546875"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ht="29.25" customHeight="1">
      <c r="B1" s="907"/>
      <c r="C1" s="919"/>
      <c r="D1" s="920"/>
      <c r="E1" s="920"/>
      <c r="F1" s="920"/>
      <c r="G1" s="920"/>
      <c r="H1" s="920"/>
      <c r="I1" s="920"/>
      <c r="J1" s="921"/>
      <c r="K1" s="922" t="s">
        <v>1017</v>
      </c>
      <c r="L1" s="924" t="s">
        <v>2304</v>
      </c>
      <c r="M1" s="925"/>
      <c r="N1" s="926"/>
    </row>
    <row r="2" spans="2:14" ht="18.75" customHeight="1">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1111</v>
      </c>
      <c r="C31" s="87" t="s">
        <v>1287</v>
      </c>
      <c r="D31" s="88"/>
      <c r="E31" s="88"/>
      <c r="F31" s="88"/>
      <c r="G31" s="88"/>
      <c r="H31" s="88"/>
      <c r="I31" s="88"/>
      <c r="J31" s="89"/>
      <c r="K31" s="320"/>
      <c r="L31" s="318" t="s">
        <v>1548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283"/>
      <c r="N36" s="284"/>
    </row>
    <row r="37" spans="1:14">
      <c r="A37" s="119"/>
      <c r="B37" s="831"/>
      <c r="C37" s="832"/>
      <c r="D37" s="832"/>
      <c r="E37" s="832"/>
      <c r="F37" s="832"/>
      <c r="G37" s="832"/>
      <c r="H37" s="833"/>
      <c r="I37" s="279"/>
      <c r="J37" s="280"/>
      <c r="K37" s="281"/>
      <c r="L37" s="282"/>
      <c r="M37" s="283"/>
      <c r="N37" s="284"/>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413"/>
      <c r="N41" s="356"/>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845</v>
      </c>
      <c r="B48" s="49" t="str">
        <f>VLOOKUP(A48,MATERIALES!A5:D373,3,FALSE)</f>
        <v>Agua</v>
      </c>
      <c r="C48" s="293"/>
      <c r="D48" s="293"/>
      <c r="E48" s="293"/>
      <c r="F48" s="293"/>
      <c r="G48" s="293"/>
      <c r="H48" s="293"/>
      <c r="I48" s="280"/>
      <c r="J48" s="236" t="str">
        <f>VLOOKUP(A48,MATERIALES!A4:D373,2,FALSE)</f>
        <v>lt</v>
      </c>
      <c r="K48" s="294">
        <v>1</v>
      </c>
      <c r="L48" s="279"/>
      <c r="M48" s="414">
        <f>VLOOKUP(A48,MATERIALES!A5:D396,4,FALSE)</f>
        <v>35.656490152579906</v>
      </c>
      <c r="N48" s="284">
        <f>K48*M48</f>
        <v>35.656490152579906</v>
      </c>
    </row>
    <row r="49" spans="1:14">
      <c r="A49" s="114" t="s">
        <v>441</v>
      </c>
      <c r="B49" s="49" t="str">
        <f>VLOOKUP(A49,MATERIALES!A6:D373,3,FALSE)</f>
        <v>Cloruro De Calcio En Esferas (Pellets)</v>
      </c>
      <c r="C49" s="293"/>
      <c r="D49" s="293"/>
      <c r="E49" s="293"/>
      <c r="F49" s="293"/>
      <c r="G49" s="293"/>
      <c r="H49" s="293"/>
      <c r="I49" s="280"/>
      <c r="J49" s="236" t="str">
        <f>VLOOKUP(A49,MATERIALES!A5:D373,2,FALSE)</f>
        <v>kg</v>
      </c>
      <c r="K49" s="294">
        <v>0.36</v>
      </c>
      <c r="L49" s="279"/>
      <c r="M49" s="414">
        <f>VLOOKUP(A49,MATERIALES!A6:D397,4,FALSE)</f>
        <v>3278</v>
      </c>
      <c r="N49" s="284">
        <f>K49*M49</f>
        <v>1180.08</v>
      </c>
    </row>
    <row r="50" spans="1:14">
      <c r="B50" s="49"/>
      <c r="C50" s="293"/>
      <c r="D50" s="293"/>
      <c r="E50" s="293"/>
      <c r="F50" s="293"/>
      <c r="G50" s="293"/>
      <c r="H50" s="293"/>
      <c r="I50" s="280"/>
      <c r="J50" s="236"/>
      <c r="K50" s="294"/>
      <c r="L50" s="279"/>
      <c r="M50" s="295"/>
      <c r="N50" s="296"/>
    </row>
    <row r="51" spans="1:14">
      <c r="B51" s="49"/>
      <c r="C51" s="293"/>
      <c r="D51" s="293"/>
      <c r="E51" s="293"/>
      <c r="F51" s="293"/>
      <c r="G51" s="293"/>
      <c r="H51" s="293"/>
      <c r="I51" s="280"/>
      <c r="J51" s="236"/>
      <c r="K51" s="294"/>
      <c r="L51" s="279"/>
      <c r="M51" s="295"/>
      <c r="N51" s="296"/>
    </row>
    <row r="52" spans="1:14" ht="15.75" thickBot="1">
      <c r="B52" s="813"/>
      <c r="C52" s="814"/>
      <c r="D52" s="814"/>
      <c r="E52" s="814"/>
      <c r="F52" s="814"/>
      <c r="G52" s="814"/>
      <c r="H52" s="814"/>
      <c r="I52" s="815"/>
      <c r="J52" s="48"/>
      <c r="K52" s="50"/>
      <c r="L52" s="816"/>
      <c r="M52" s="817"/>
      <c r="N52" s="51"/>
    </row>
    <row r="53" spans="1:14" ht="15.75" thickBot="1">
      <c r="B53" s="818" t="s">
        <v>1037</v>
      </c>
      <c r="C53" s="819"/>
      <c r="D53" s="819"/>
      <c r="E53" s="819"/>
      <c r="F53" s="819"/>
      <c r="G53" s="819"/>
      <c r="H53" s="819"/>
      <c r="I53" s="819"/>
      <c r="J53" s="819"/>
      <c r="K53" s="819"/>
      <c r="L53" s="819"/>
      <c r="M53" s="820"/>
      <c r="N53" s="406">
        <f>SUM(N48:N52)</f>
        <v>1215.7364901525798</v>
      </c>
    </row>
    <row r="54" spans="1:14">
      <c r="B54" s="39"/>
      <c r="C54" s="40"/>
      <c r="D54" s="40"/>
      <c r="E54" s="40"/>
      <c r="F54" s="40"/>
      <c r="G54" s="40"/>
      <c r="H54" s="40"/>
      <c r="I54" s="40"/>
      <c r="J54" s="40"/>
      <c r="K54" s="40"/>
      <c r="L54" s="40"/>
      <c r="M54" s="40"/>
      <c r="N54" s="41"/>
    </row>
    <row r="55" spans="1:14">
      <c r="B55" s="70" t="s">
        <v>1040</v>
      </c>
      <c r="C55" s="71"/>
      <c r="D55" s="71"/>
      <c r="E55" s="71"/>
      <c r="F55" s="71"/>
      <c r="G55" s="71"/>
      <c r="H55" s="71"/>
      <c r="I55" s="71"/>
      <c r="J55" s="71"/>
      <c r="K55" s="71"/>
      <c r="L55" s="71"/>
      <c r="M55" s="71"/>
      <c r="N55" s="72"/>
    </row>
    <row r="56" spans="1:14" ht="15.75" thickBot="1">
      <c r="B56" s="74"/>
      <c r="C56" s="67"/>
      <c r="D56" s="67"/>
      <c r="E56" s="67"/>
      <c r="F56" s="67"/>
      <c r="G56" s="67"/>
      <c r="H56" s="67"/>
      <c r="I56" s="67"/>
      <c r="J56" s="67"/>
      <c r="K56" s="67"/>
      <c r="L56" s="67"/>
      <c r="M56" s="67"/>
      <c r="N56" s="69"/>
    </row>
    <row r="57" spans="1:14" ht="25.5">
      <c r="B57" s="325" t="s">
        <v>1041</v>
      </c>
      <c r="C57" s="326"/>
      <c r="D57" s="326"/>
      <c r="E57" s="326"/>
      <c r="F57" s="326"/>
      <c r="G57" s="326"/>
      <c r="H57" s="79" t="s">
        <v>1029</v>
      </c>
      <c r="I57" s="80" t="s">
        <v>1042</v>
      </c>
      <c r="J57" s="81" t="s">
        <v>1043</v>
      </c>
      <c r="K57" s="79" t="s">
        <v>1044</v>
      </c>
      <c r="L57" s="821" t="s">
        <v>1045</v>
      </c>
      <c r="M57" s="794"/>
      <c r="N57" s="82" t="s">
        <v>1035</v>
      </c>
    </row>
    <row r="58" spans="1:14">
      <c r="B58" s="52"/>
      <c r="C58" s="329"/>
      <c r="D58" s="329"/>
      <c r="E58" s="329"/>
      <c r="F58" s="329"/>
      <c r="G58" s="329"/>
      <c r="H58" s="323"/>
      <c r="I58" s="291"/>
      <c r="J58" s="298"/>
      <c r="K58" s="291"/>
      <c r="L58" s="822"/>
      <c r="M58" s="823"/>
      <c r="N58" s="299"/>
    </row>
    <row r="59" spans="1:14">
      <c r="B59" s="52"/>
      <c r="C59" s="53"/>
      <c r="D59" s="53"/>
      <c r="E59" s="53"/>
      <c r="F59" s="53"/>
      <c r="G59" s="53"/>
      <c r="H59" s="300"/>
      <c r="I59" s="291"/>
      <c r="J59" s="291"/>
      <c r="K59" s="291"/>
      <c r="L59" s="301"/>
      <c r="M59" s="302"/>
      <c r="N59" s="303"/>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ht="15.75" thickBot="1">
      <c r="B63" s="321"/>
      <c r="C63" s="322"/>
      <c r="D63" s="322"/>
      <c r="E63" s="322"/>
      <c r="F63" s="322"/>
      <c r="G63" s="322"/>
      <c r="H63" s="54"/>
      <c r="I63" s="132"/>
      <c r="J63" s="132"/>
      <c r="K63" s="132"/>
      <c r="L63" s="807"/>
      <c r="M63" s="808"/>
      <c r="N63" s="133"/>
    </row>
    <row r="64" spans="1:14" ht="15.75" thickBot="1">
      <c r="B64" s="824" t="s">
        <v>1037</v>
      </c>
      <c r="C64" s="825"/>
      <c r="D64" s="825"/>
      <c r="E64" s="825"/>
      <c r="F64" s="825"/>
      <c r="G64" s="825"/>
      <c r="H64" s="825"/>
      <c r="I64" s="825"/>
      <c r="J64" s="825"/>
      <c r="K64" s="825"/>
      <c r="L64" s="825"/>
      <c r="M64" s="826"/>
      <c r="N64" s="110"/>
    </row>
    <row r="65" spans="2:15">
      <c r="B65" s="39"/>
      <c r="C65" s="40"/>
      <c r="D65" s="40"/>
      <c r="E65" s="40"/>
      <c r="F65" s="40"/>
      <c r="G65" s="40"/>
      <c r="H65" s="40"/>
      <c r="I65" s="40"/>
      <c r="J65" s="40"/>
      <c r="K65" s="40"/>
      <c r="L65" s="40"/>
      <c r="M65" s="40"/>
      <c r="N65" s="41"/>
    </row>
    <row r="66" spans="2:15">
      <c r="B66" s="70" t="s">
        <v>1046</v>
      </c>
      <c r="C66" s="71"/>
      <c r="D66" s="71"/>
      <c r="E66" s="71"/>
      <c r="F66" s="71"/>
      <c r="G66" s="71"/>
      <c r="H66" s="71"/>
      <c r="I66" s="71"/>
      <c r="J66" s="71"/>
      <c r="K66" s="71"/>
      <c r="L66" s="71"/>
      <c r="M66" s="71"/>
      <c r="N66" s="72"/>
    </row>
    <row r="67" spans="2:15" ht="15.75" thickBot="1">
      <c r="B67" s="74"/>
      <c r="C67" s="67"/>
      <c r="D67" s="67"/>
      <c r="E67" s="67"/>
      <c r="F67" s="67"/>
      <c r="G67" s="67"/>
      <c r="H67" s="67"/>
      <c r="I67" s="67"/>
      <c r="J67" s="67"/>
      <c r="K67" s="67"/>
      <c r="L67" s="67"/>
      <c r="M67" s="67"/>
      <c r="N67" s="69"/>
    </row>
    <row r="68" spans="2:15" ht="25.5">
      <c r="B68" s="844" t="s">
        <v>1047</v>
      </c>
      <c r="C68" s="845"/>
      <c r="D68" s="845"/>
      <c r="E68" s="845"/>
      <c r="F68" s="845"/>
      <c r="G68" s="845"/>
      <c r="H68" s="845"/>
      <c r="I68" s="79" t="s">
        <v>1048</v>
      </c>
      <c r="J68" s="81" t="s">
        <v>1494</v>
      </c>
      <c r="K68" s="80" t="s">
        <v>1050</v>
      </c>
      <c r="L68" s="846" t="s">
        <v>1034</v>
      </c>
      <c r="M68" s="847"/>
      <c r="N68" s="104" t="s">
        <v>1035</v>
      </c>
    </row>
    <row r="69" spans="2:15">
      <c r="B69" s="55"/>
      <c r="C69" s="53"/>
      <c r="D69" s="53"/>
      <c r="E69" s="53"/>
      <c r="F69" s="53"/>
      <c r="G69" s="53"/>
      <c r="H69" s="53"/>
      <c r="I69" s="304"/>
      <c r="J69" s="305"/>
      <c r="K69" s="306"/>
      <c r="L69" s="56"/>
      <c r="M69" s="307"/>
      <c r="N69" s="407"/>
      <c r="O69" s="112"/>
    </row>
    <row r="70" spans="2:15">
      <c r="B70" s="55"/>
      <c r="C70" s="53"/>
      <c r="D70" s="53"/>
      <c r="E70" s="53"/>
      <c r="F70" s="53"/>
      <c r="G70" s="53"/>
      <c r="H70" s="53"/>
      <c r="I70" s="304"/>
      <c r="J70" s="305"/>
      <c r="K70" s="306"/>
      <c r="L70" s="56"/>
      <c r="M70" s="311"/>
      <c r="N70" s="407"/>
    </row>
    <row r="71" spans="2:15">
      <c r="B71" s="55"/>
      <c r="C71" s="53"/>
      <c r="D71" s="53"/>
      <c r="E71" s="53"/>
      <c r="F71" s="53"/>
      <c r="G71" s="53"/>
      <c r="H71" s="53"/>
      <c r="I71" s="291"/>
      <c r="J71" s="309"/>
      <c r="K71" s="310"/>
      <c r="L71" s="56"/>
      <c r="M71" s="312"/>
      <c r="N71" s="308"/>
    </row>
    <row r="72" spans="2:15">
      <c r="B72" s="55"/>
      <c r="C72" s="53"/>
      <c r="D72" s="53"/>
      <c r="E72" s="53"/>
      <c r="F72" s="53"/>
      <c r="G72" s="53"/>
      <c r="H72" s="53"/>
      <c r="I72" s="291"/>
      <c r="J72" s="309"/>
      <c r="K72" s="310"/>
      <c r="L72" s="330"/>
      <c r="M72" s="312"/>
      <c r="N72" s="308"/>
    </row>
    <row r="73" spans="2:15">
      <c r="B73" s="55"/>
      <c r="C73" s="53"/>
      <c r="D73" s="53"/>
      <c r="E73" s="53"/>
      <c r="F73" s="53"/>
      <c r="G73" s="53"/>
      <c r="H73" s="53"/>
      <c r="I73" s="291"/>
      <c r="J73" s="309"/>
      <c r="K73" s="310"/>
      <c r="L73" s="330"/>
      <c r="M73" s="312"/>
      <c r="N73" s="308"/>
    </row>
    <row r="74" spans="2:15" ht="15.75" thickBot="1">
      <c r="B74" s="805"/>
      <c r="C74" s="806"/>
      <c r="D74" s="806"/>
      <c r="E74" s="806"/>
      <c r="F74" s="806"/>
      <c r="G74" s="806"/>
      <c r="H74" s="806"/>
      <c r="I74" s="132"/>
      <c r="J74" s="132"/>
      <c r="K74" s="132"/>
      <c r="L74" s="906"/>
      <c r="M74" s="906"/>
      <c r="N74" s="51"/>
    </row>
    <row r="75" spans="2:15" ht="15.75" thickBot="1">
      <c r="B75" s="818" t="s">
        <v>1037</v>
      </c>
      <c r="C75" s="819"/>
      <c r="D75" s="819"/>
      <c r="E75" s="819"/>
      <c r="F75" s="819"/>
      <c r="G75" s="819"/>
      <c r="H75" s="819"/>
      <c r="I75" s="825"/>
      <c r="J75" s="825"/>
      <c r="K75" s="825"/>
      <c r="L75" s="825"/>
      <c r="M75" s="826"/>
      <c r="N75" s="313"/>
    </row>
    <row r="76" spans="2:15" ht="15.75" thickBot="1">
      <c r="B76" s="39"/>
      <c r="C76" s="40"/>
      <c r="D76" s="40"/>
      <c r="E76" s="40"/>
      <c r="F76" s="40"/>
      <c r="G76" s="40"/>
      <c r="H76" s="40"/>
      <c r="I76" s="40"/>
      <c r="J76" s="40"/>
      <c r="K76" s="40"/>
      <c r="L76" s="40"/>
      <c r="M76" s="40"/>
      <c r="N76" s="41"/>
    </row>
    <row r="77" spans="2:15" ht="15.75" thickBot="1">
      <c r="B77" s="818" t="s">
        <v>1051</v>
      </c>
      <c r="C77" s="819"/>
      <c r="D77" s="819"/>
      <c r="E77" s="819"/>
      <c r="F77" s="819"/>
      <c r="G77" s="819"/>
      <c r="H77" s="819"/>
      <c r="I77" s="819"/>
      <c r="J77" s="819"/>
      <c r="K77" s="819"/>
      <c r="L77" s="819"/>
      <c r="M77" s="820"/>
      <c r="N77" s="105">
        <f>N43+N53+N64+N75</f>
        <v>1215.7364901525798</v>
      </c>
    </row>
    <row r="78" spans="2:15">
      <c r="B78" s="39"/>
      <c r="C78" s="40"/>
      <c r="D78" s="40"/>
      <c r="E78" s="40"/>
      <c r="F78" s="40"/>
      <c r="G78" s="40"/>
      <c r="H78" s="40"/>
      <c r="I78" s="40"/>
      <c r="J78" s="40"/>
      <c r="K78" s="40"/>
      <c r="L78" s="40"/>
      <c r="M78" s="40"/>
      <c r="N78" s="41"/>
    </row>
    <row r="79" spans="2:15">
      <c r="B79" s="70" t="s">
        <v>1052</v>
      </c>
      <c r="C79" s="71"/>
      <c r="D79" s="71"/>
      <c r="E79" s="71"/>
      <c r="F79" s="71"/>
      <c r="G79" s="71"/>
      <c r="H79" s="71"/>
      <c r="I79" s="71"/>
      <c r="J79" s="71"/>
      <c r="K79" s="71"/>
      <c r="L79" s="71"/>
      <c r="M79" s="71"/>
      <c r="N79" s="72"/>
    </row>
    <row r="80" spans="2:15" ht="15.75" thickBot="1">
      <c r="B80" s="74"/>
      <c r="C80" s="67"/>
      <c r="D80" s="67"/>
      <c r="E80" s="67"/>
      <c r="F80" s="67"/>
      <c r="G80" s="67"/>
      <c r="H80" s="67"/>
      <c r="I80" s="67"/>
      <c r="J80" s="67"/>
      <c r="K80" s="67"/>
      <c r="L80" s="67"/>
      <c r="M80" s="67"/>
      <c r="N80" s="69"/>
    </row>
    <row r="81" spans="1:14">
      <c r="B81" s="809" t="s">
        <v>1053</v>
      </c>
      <c r="C81" s="810"/>
      <c r="D81" s="810"/>
      <c r="E81" s="810"/>
      <c r="F81" s="810"/>
      <c r="G81" s="810"/>
      <c r="H81" s="810"/>
      <c r="I81" s="326"/>
      <c r="J81" s="346"/>
      <c r="K81" s="314" t="s">
        <v>1054</v>
      </c>
      <c r="L81" s="848" t="s">
        <v>1055</v>
      </c>
      <c r="M81" s="849"/>
      <c r="N81" s="315"/>
    </row>
    <row r="82" spans="1:14">
      <c r="B82" s="850" t="s">
        <v>1056</v>
      </c>
      <c r="C82" s="851"/>
      <c r="D82" s="851"/>
      <c r="E82" s="851"/>
      <c r="F82" s="851"/>
      <c r="G82" s="851"/>
      <c r="H82" s="851"/>
      <c r="I82" s="93"/>
      <c r="J82" s="94"/>
      <c r="K82" s="316">
        <v>0.2</v>
      </c>
      <c r="L82" s="852">
        <f>N77*K82</f>
        <v>243.14729803051597</v>
      </c>
      <c r="M82" s="853"/>
      <c r="N82" s="57"/>
    </row>
    <row r="83" spans="1:14">
      <c r="B83" s="95" t="s">
        <v>1057</v>
      </c>
      <c r="C83" s="96"/>
      <c r="D83" s="96"/>
      <c r="E83" s="96"/>
      <c r="F83" s="96"/>
      <c r="G83" s="96"/>
      <c r="H83" s="96"/>
      <c r="I83" s="93"/>
      <c r="J83" s="94"/>
      <c r="K83" s="316">
        <v>0.05</v>
      </c>
      <c r="L83" s="852">
        <f>N77*K83</f>
        <v>60.786824507628992</v>
      </c>
      <c r="M83" s="853"/>
      <c r="N83" s="57"/>
    </row>
    <row r="84" spans="1:14" ht="15.75" thickBot="1">
      <c r="B84" s="97" t="s">
        <v>1058</v>
      </c>
      <c r="C84" s="98"/>
      <c r="D84" s="98"/>
      <c r="E84" s="98"/>
      <c r="F84" s="98"/>
      <c r="G84" s="98"/>
      <c r="H84" s="98"/>
      <c r="I84" s="99"/>
      <c r="J84" s="100"/>
      <c r="K84" s="317">
        <v>0.05</v>
      </c>
      <c r="L84" s="854">
        <f>N77*K84</f>
        <v>60.786824507628992</v>
      </c>
      <c r="M84" s="855"/>
      <c r="N84" s="57"/>
    </row>
    <row r="85" spans="1:14" ht="15.75" thickBot="1">
      <c r="B85" s="818" t="s">
        <v>1037</v>
      </c>
      <c r="C85" s="819"/>
      <c r="D85" s="819"/>
      <c r="E85" s="819"/>
      <c r="F85" s="819"/>
      <c r="G85" s="819"/>
      <c r="H85" s="819"/>
      <c r="I85" s="819"/>
      <c r="J85" s="819"/>
      <c r="K85" s="819"/>
      <c r="L85" s="819"/>
      <c r="M85" s="820"/>
      <c r="N85" s="58">
        <f>L82+L83+L84</f>
        <v>364.72094704577393</v>
      </c>
    </row>
    <row r="86" spans="1:14" ht="15.75" thickBot="1">
      <c r="B86" s="39"/>
      <c r="C86" s="40"/>
      <c r="D86" s="40"/>
      <c r="E86" s="40"/>
      <c r="F86" s="40"/>
      <c r="G86" s="40"/>
      <c r="H86" s="40"/>
      <c r="I86" s="40"/>
      <c r="J86" s="40"/>
      <c r="K86" s="40"/>
      <c r="L86" s="40"/>
      <c r="M86" s="40"/>
      <c r="N86" s="41"/>
    </row>
    <row r="87" spans="1:14" ht="15.75" thickBot="1">
      <c r="A87" t="s">
        <v>2122</v>
      </c>
      <c r="B87" s="818" t="s">
        <v>1059</v>
      </c>
      <c r="C87" s="819"/>
      <c r="D87" s="819"/>
      <c r="E87" s="819"/>
      <c r="F87" s="819"/>
      <c r="G87" s="819"/>
      <c r="H87" s="819"/>
      <c r="I87" s="819"/>
      <c r="J87" s="819"/>
      <c r="K87" s="819"/>
      <c r="L87" s="819"/>
      <c r="M87" s="820"/>
      <c r="N87" s="197">
        <f>N77+N85</f>
        <v>1580.4574371983538</v>
      </c>
    </row>
    <row r="88" spans="1:14">
      <c r="B88" s="19"/>
      <c r="C88" s="20"/>
      <c r="D88" s="20"/>
      <c r="E88" s="20"/>
      <c r="F88" s="20"/>
      <c r="G88" s="20"/>
      <c r="H88" s="20"/>
      <c r="I88" s="20"/>
      <c r="J88" s="20"/>
      <c r="K88" s="20"/>
      <c r="L88" s="20"/>
      <c r="M88" s="20"/>
      <c r="N88" s="21"/>
    </row>
    <row r="89" spans="1:14">
      <c r="B89" s="22"/>
      <c r="C89" s="18"/>
      <c r="D89" s="18"/>
      <c r="E89" s="18"/>
      <c r="F89" s="18"/>
      <c r="G89" s="18"/>
      <c r="H89" s="18"/>
      <c r="I89" s="18"/>
      <c r="J89" s="18"/>
      <c r="K89" s="18"/>
      <c r="L89" s="18"/>
      <c r="M89" s="18"/>
      <c r="N89" s="23"/>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59" t="s">
        <v>1060</v>
      </c>
      <c r="F92" s="59"/>
      <c r="G92" s="59"/>
      <c r="H92" s="59"/>
      <c r="I92" s="59"/>
      <c r="J92" s="59"/>
      <c r="K92" s="18"/>
      <c r="L92" s="18"/>
      <c r="M92" s="18"/>
      <c r="N92" s="23"/>
    </row>
    <row r="93" spans="1:14">
      <c r="B93" s="22"/>
      <c r="C93" s="18"/>
      <c r="D93" s="18"/>
      <c r="E93" s="18" t="s">
        <v>1061</v>
      </c>
      <c r="F93" s="18"/>
      <c r="G93" s="18"/>
      <c r="H93" s="18"/>
      <c r="I93" s="18"/>
      <c r="J93" s="18"/>
      <c r="K93" s="18"/>
      <c r="L93" s="18"/>
      <c r="M93" s="18"/>
      <c r="N93" s="23"/>
    </row>
    <row r="94" spans="1:14">
      <c r="B94" s="22"/>
      <c r="C94" s="18"/>
      <c r="D94" s="18"/>
      <c r="E94" s="18" t="s">
        <v>1062</v>
      </c>
      <c r="F94" s="18"/>
      <c r="G94" s="18"/>
      <c r="H94" s="18"/>
      <c r="I94" s="18"/>
      <c r="J94" s="18"/>
      <c r="K94" s="18"/>
      <c r="L94" s="18"/>
      <c r="M94" s="18"/>
      <c r="N94" s="23"/>
    </row>
    <row r="95" spans="1:14">
      <c r="B95" s="22"/>
      <c r="C95" s="18"/>
      <c r="D95" s="18"/>
      <c r="E95" s="18" t="s">
        <v>1063</v>
      </c>
      <c r="F95" s="18"/>
      <c r="G95" s="18"/>
      <c r="H95" s="18"/>
      <c r="I95" s="18"/>
      <c r="J95" s="18"/>
      <c r="K95" s="18"/>
      <c r="L95" s="18"/>
      <c r="M95" s="18"/>
      <c r="N95" s="23"/>
    </row>
    <row r="96" spans="1:14" ht="15.75" thickBot="1">
      <c r="B96" s="22"/>
      <c r="C96" s="18"/>
      <c r="D96" s="18"/>
      <c r="E96" s="18"/>
      <c r="F96" s="18" t="s">
        <v>1064</v>
      </c>
      <c r="G96" s="18"/>
      <c r="H96" s="18"/>
      <c r="I96" s="18"/>
      <c r="J96" s="18"/>
      <c r="K96" s="18"/>
      <c r="L96" s="18"/>
      <c r="M96" s="18"/>
      <c r="N96" s="23"/>
    </row>
    <row r="97" spans="2:14">
      <c r="B97" s="239" t="s">
        <v>2322</v>
      </c>
      <c r="C97" s="240"/>
      <c r="D97" s="240"/>
      <c r="E97" s="240"/>
      <c r="F97" s="240"/>
      <c r="G97" s="240"/>
      <c r="H97" s="240"/>
      <c r="I97" s="240"/>
      <c r="J97" s="240"/>
      <c r="K97" s="240"/>
      <c r="L97" s="240"/>
      <c r="M97" s="240"/>
      <c r="N97" s="241"/>
    </row>
    <row r="98" spans="2:14">
      <c r="B98" s="242"/>
      <c r="C98" s="243"/>
      <c r="D98" s="243"/>
      <c r="E98" s="243"/>
      <c r="F98" s="243"/>
      <c r="G98" s="243"/>
      <c r="H98" s="243"/>
      <c r="I98" s="243"/>
      <c r="J98" s="243"/>
      <c r="K98" s="243"/>
      <c r="L98" s="243"/>
      <c r="M98" s="243"/>
      <c r="N98" s="244"/>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ht="15.75" thickBot="1">
      <c r="B101" s="245"/>
      <c r="C101" s="246"/>
      <c r="D101" s="246"/>
      <c r="E101" s="246"/>
      <c r="F101" s="246"/>
      <c r="G101" s="246"/>
      <c r="H101" s="246"/>
      <c r="I101" s="246"/>
      <c r="J101" s="246"/>
      <c r="K101" s="246"/>
      <c r="L101" s="246"/>
      <c r="M101" s="246"/>
      <c r="N101" s="247"/>
    </row>
    <row r="102" spans="2:14">
      <c r="B102" s="248"/>
      <c r="C102" s="249"/>
      <c r="D102" s="249"/>
      <c r="E102" s="249"/>
      <c r="F102" s="249"/>
      <c r="G102" s="249"/>
      <c r="H102" s="249"/>
      <c r="I102" s="249"/>
      <c r="J102" s="249"/>
      <c r="K102" s="249"/>
      <c r="L102" s="249"/>
      <c r="M102" s="249"/>
      <c r="N102" s="250"/>
    </row>
    <row r="103" spans="2:14">
      <c r="B103" s="234" t="s">
        <v>2323</v>
      </c>
      <c r="C103" s="37"/>
      <c r="D103" s="37"/>
      <c r="E103" s="37"/>
      <c r="F103" s="37"/>
      <c r="G103" s="37"/>
      <c r="H103" s="37"/>
      <c r="I103" s="37"/>
      <c r="J103" s="37"/>
      <c r="K103" s="37"/>
      <c r="L103" s="37"/>
      <c r="M103" s="37"/>
      <c r="N103" s="38"/>
    </row>
    <row r="104" spans="2:14" ht="15" customHeight="1">
      <c r="B104" s="856" t="s">
        <v>2324</v>
      </c>
      <c r="C104" s="857"/>
      <c r="D104" s="857"/>
      <c r="E104" s="857"/>
      <c r="F104" s="857"/>
      <c r="G104" s="857"/>
      <c r="H104" s="857"/>
      <c r="I104" s="857"/>
      <c r="J104" s="857"/>
      <c r="K104" s="857"/>
      <c r="L104" s="857"/>
      <c r="M104" s="857"/>
      <c r="N104" s="858"/>
    </row>
    <row r="105" spans="2:14" ht="15" customHeight="1">
      <c r="B105" s="856"/>
      <c r="C105" s="857"/>
      <c r="D105" s="857"/>
      <c r="E105" s="857"/>
      <c r="F105" s="857"/>
      <c r="G105" s="857"/>
      <c r="H105" s="857"/>
      <c r="I105" s="857"/>
      <c r="J105" s="857"/>
      <c r="K105" s="857"/>
      <c r="L105" s="857"/>
      <c r="M105" s="857"/>
      <c r="N105" s="858"/>
    </row>
    <row r="106" spans="2:14" ht="30" customHeight="1">
      <c r="B106" s="859" t="s">
        <v>2325</v>
      </c>
      <c r="C106" s="860"/>
      <c r="D106" s="860"/>
      <c r="E106" s="860"/>
      <c r="F106" s="860"/>
      <c r="G106" s="860"/>
      <c r="H106" s="860"/>
      <c r="I106" s="860"/>
      <c r="J106" s="860"/>
      <c r="K106" s="860"/>
      <c r="L106" s="860"/>
      <c r="M106" s="860"/>
      <c r="N106" s="861"/>
    </row>
    <row r="107" spans="2:14">
      <c r="B107" s="859"/>
      <c r="C107" s="860"/>
      <c r="D107" s="860"/>
      <c r="E107" s="860"/>
      <c r="F107" s="860"/>
      <c r="G107" s="860"/>
      <c r="H107" s="860"/>
      <c r="I107" s="860"/>
      <c r="J107" s="860"/>
      <c r="K107" s="860"/>
      <c r="L107" s="860"/>
      <c r="M107" s="860"/>
      <c r="N107" s="861"/>
    </row>
    <row r="108" spans="2:14">
      <c r="B108" s="343"/>
      <c r="C108" s="344"/>
      <c r="D108" s="344"/>
      <c r="E108" s="344"/>
      <c r="F108" s="344"/>
      <c r="G108" s="344"/>
      <c r="H108" s="344"/>
      <c r="I108" s="344"/>
      <c r="J108" s="344"/>
      <c r="K108" s="344"/>
      <c r="L108" s="344"/>
      <c r="M108" s="344"/>
      <c r="N108" s="345"/>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234"/>
      <c r="C111" s="37"/>
      <c r="D111" s="37"/>
      <c r="E111" s="37"/>
      <c r="F111" s="37"/>
      <c r="G111" s="37"/>
      <c r="H111" s="37"/>
      <c r="I111" s="37"/>
      <c r="J111" s="37"/>
      <c r="K111" s="37"/>
      <c r="L111" s="37"/>
      <c r="M111" s="37"/>
      <c r="N111" s="38"/>
    </row>
    <row r="112" spans="2:14">
      <c r="B112" s="22"/>
      <c r="C112" s="18"/>
      <c r="D112" s="18"/>
      <c r="E112" s="18" t="s">
        <v>1060</v>
      </c>
      <c r="F112" s="59"/>
      <c r="G112" s="59"/>
      <c r="H112" s="18"/>
      <c r="I112" s="18"/>
      <c r="J112" s="18"/>
      <c r="K112" s="18"/>
      <c r="L112" s="18"/>
      <c r="M112" s="18"/>
      <c r="N112" s="23"/>
    </row>
    <row r="113" spans="2:14">
      <c r="B113" s="22"/>
      <c r="C113" s="18"/>
      <c r="D113" s="18"/>
      <c r="E113" s="60" t="s">
        <v>1061</v>
      </c>
      <c r="F113" s="18"/>
      <c r="G113" s="18"/>
      <c r="H113" s="60"/>
      <c r="I113" s="60"/>
      <c r="J113" s="60"/>
      <c r="K113" s="18"/>
      <c r="L113" s="18"/>
      <c r="M113" s="18"/>
      <c r="N113" s="23"/>
    </row>
    <row r="114" spans="2:14">
      <c r="B114" s="22"/>
      <c r="C114" s="18"/>
      <c r="D114" s="18"/>
      <c r="E114" s="61" t="s">
        <v>1065</v>
      </c>
      <c r="F114" s="18"/>
      <c r="G114" s="18"/>
      <c r="H114" s="61"/>
      <c r="I114" s="61"/>
      <c r="J114" s="61"/>
      <c r="K114" s="18"/>
      <c r="L114" s="18"/>
      <c r="M114" s="18"/>
      <c r="N114" s="23"/>
    </row>
    <row r="115" spans="2:14">
      <c r="B115" s="62"/>
      <c r="C115" s="37"/>
      <c r="D115" s="37"/>
      <c r="E115" s="18" t="s">
        <v>1063</v>
      </c>
      <c r="F115" s="18"/>
      <c r="G115" s="18"/>
      <c r="H115" s="18"/>
      <c r="I115" s="18"/>
      <c r="J115" s="18"/>
      <c r="K115" s="37"/>
      <c r="L115" s="37"/>
      <c r="M115" s="37"/>
      <c r="N115" s="38"/>
    </row>
    <row r="116" spans="2:14">
      <c r="B116" s="62"/>
      <c r="C116" s="37"/>
      <c r="D116" s="37"/>
      <c r="E116" s="37"/>
      <c r="F116" s="18"/>
      <c r="G116" s="18"/>
      <c r="H116" s="18"/>
      <c r="I116" s="18"/>
      <c r="J116" s="18"/>
      <c r="K116" s="37"/>
      <c r="L116" s="37"/>
      <c r="M116" s="37"/>
      <c r="N116" s="38"/>
    </row>
    <row r="117" spans="2:14">
      <c r="B117" s="62" t="s">
        <v>2326</v>
      </c>
      <c r="C117" s="61"/>
      <c r="D117" s="61"/>
      <c r="E117" s="18"/>
      <c r="F117" s="18"/>
      <c r="G117" s="18"/>
      <c r="H117" s="18"/>
      <c r="I117" s="18"/>
      <c r="J117" s="795"/>
      <c r="K117" s="795"/>
      <c r="L117" s="795"/>
      <c r="M117" s="795"/>
      <c r="N117" s="796"/>
    </row>
    <row r="118" spans="2:14" ht="15.75" thickBot="1">
      <c r="B118" s="273" t="s">
        <v>2327</v>
      </c>
      <c r="C118" s="405"/>
      <c r="D118" s="405"/>
      <c r="E118" s="63"/>
      <c r="F118" s="63"/>
      <c r="G118" s="63"/>
      <c r="H118" s="63"/>
      <c r="I118" s="63"/>
      <c r="J118" s="797"/>
      <c r="K118" s="797"/>
      <c r="L118" s="797"/>
      <c r="M118" s="797"/>
      <c r="N118" s="798"/>
    </row>
  </sheetData>
  <mergeCells count="66">
    <mergeCell ref="B10:E10"/>
    <mergeCell ref="I10:J10"/>
    <mergeCell ref="F25:H25"/>
    <mergeCell ref="B27:N27"/>
    <mergeCell ref="L29:M29"/>
    <mergeCell ref="D11:E11"/>
    <mergeCell ref="C29:I29"/>
    <mergeCell ref="B106:N107"/>
    <mergeCell ref="B1:B6"/>
    <mergeCell ref="K5:K6"/>
    <mergeCell ref="L5:L6"/>
    <mergeCell ref="M5:M6"/>
    <mergeCell ref="N5:N6"/>
    <mergeCell ref="C6:J6"/>
    <mergeCell ref="C5:J5"/>
    <mergeCell ref="C1:J1"/>
    <mergeCell ref="K1:K2"/>
    <mergeCell ref="L1:N2"/>
    <mergeCell ref="C2:J2"/>
    <mergeCell ref="C3:J3"/>
    <mergeCell ref="K3:K4"/>
    <mergeCell ref="L3:N4"/>
    <mergeCell ref="C4:J4"/>
    <mergeCell ref="L83:M83"/>
    <mergeCell ref="L84:M84"/>
    <mergeCell ref="B85:M85"/>
    <mergeCell ref="B87:M87"/>
    <mergeCell ref="B104:N105"/>
    <mergeCell ref="B75:M75"/>
    <mergeCell ref="B77:M77"/>
    <mergeCell ref="B81:H81"/>
    <mergeCell ref="L81:M81"/>
    <mergeCell ref="B82:H82"/>
    <mergeCell ref="L82:M82"/>
    <mergeCell ref="B42:H42"/>
    <mergeCell ref="I42:J42"/>
    <mergeCell ref="L42:M42"/>
    <mergeCell ref="B74:H74"/>
    <mergeCell ref="L74:M74"/>
    <mergeCell ref="B47:I47"/>
    <mergeCell ref="L47:M47"/>
    <mergeCell ref="B52:I52"/>
    <mergeCell ref="L52:M52"/>
    <mergeCell ref="B53:M53"/>
    <mergeCell ref="L57:M57"/>
    <mergeCell ref="L58:M58"/>
    <mergeCell ref="L63:M63"/>
    <mergeCell ref="B64:M64"/>
    <mergeCell ref="B68:H68"/>
    <mergeCell ref="L68:M68"/>
    <mergeCell ref="J117:N118"/>
    <mergeCell ref="B35:H35"/>
    <mergeCell ref="I35:J35"/>
    <mergeCell ref="L35:M35"/>
    <mergeCell ref="L12:N12"/>
    <mergeCell ref="C30:I30"/>
    <mergeCell ref="L30:M30"/>
    <mergeCell ref="B43:M43"/>
    <mergeCell ref="B36:H36"/>
    <mergeCell ref="B37:H37"/>
    <mergeCell ref="B38:H38"/>
    <mergeCell ref="B39:H39"/>
    <mergeCell ref="I39:J39"/>
    <mergeCell ref="L39:M39"/>
    <mergeCell ref="B40:H40"/>
    <mergeCell ref="B41:D4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96257"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96257" r:id="rId4"/>
      </mc:Fallback>
    </mc:AlternateContent>
  </oleObjects>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76">
    <tabColor rgb="FFFFFFCC"/>
  </sheetPr>
  <dimension ref="A1:O119"/>
  <sheetViews>
    <sheetView zoomScale="78" zoomScaleNormal="78" workbookViewId="0"/>
  </sheetViews>
  <sheetFormatPr baseColWidth="10" defaultRowHeight="15"/>
  <cols>
    <col min="1" max="1" width="10" customWidth="1"/>
    <col min="2" max="2" width="17" customWidth="1"/>
    <col min="6" max="6" width="14.42578125" customWidth="1"/>
    <col min="9" max="9" width="12.5703125" bestFit="1" customWidth="1"/>
    <col min="10" max="10" width="15.5703125" customWidth="1"/>
    <col min="11" max="11" width="17.5703125" bestFit="1" customWidth="1"/>
    <col min="13" max="13" width="11.8554687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1112</v>
      </c>
      <c r="C31" s="87" t="s">
        <v>1288</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152</v>
      </c>
      <c r="B36" s="831" t="str">
        <f>VLOOKUP(A36,EQUIPOS!A6:D154,3,FALSE)</f>
        <v xml:space="preserve">Carrotanque de agua(1000 Galones) </v>
      </c>
      <c r="C36" s="832"/>
      <c r="D36" s="832"/>
      <c r="E36" s="832"/>
      <c r="F36" s="832"/>
      <c r="G36" s="832"/>
      <c r="H36" s="833"/>
      <c r="I36" s="279"/>
      <c r="J36" s="280"/>
      <c r="K36" s="281">
        <f>VLOOKUP(A36,EQUIPOS!A6:D163,4,FALSE)</f>
        <v>67000</v>
      </c>
      <c r="L36" s="282"/>
      <c r="M36" s="283">
        <v>45</v>
      </c>
      <c r="N36" s="284">
        <f>K36/M36</f>
        <v>1488.8888888888889</v>
      </c>
    </row>
    <row r="37" spans="1:14">
      <c r="A37" s="119" t="s">
        <v>269</v>
      </c>
      <c r="B37" s="831" t="str">
        <f>VLOOKUP(A37,EQUIPOS!A7:D154,3,FALSE)</f>
        <v>Motoniveladora  potencia 215 HP, ancho de cuchilla 4,27 m, peso 18 ton.</v>
      </c>
      <c r="C37" s="832"/>
      <c r="D37" s="832"/>
      <c r="E37" s="832"/>
      <c r="F37" s="832"/>
      <c r="G37" s="832"/>
      <c r="H37" s="833"/>
      <c r="I37" s="279"/>
      <c r="J37" s="280"/>
      <c r="K37" s="281">
        <f>VLOOKUP(A37,EQUIPOS!A7:D164,4,FALSE)</f>
        <v>154700</v>
      </c>
      <c r="L37" s="282"/>
      <c r="M37" s="283">
        <v>45</v>
      </c>
      <c r="N37" s="284">
        <f>K37/M37</f>
        <v>3437.7777777777778</v>
      </c>
    </row>
    <row r="38" spans="1:14">
      <c r="A38" t="s">
        <v>365</v>
      </c>
      <c r="B38" s="831" t="str">
        <f>VLOOKUP(A38,EQUIPOS!A8:D154,3,FALSE)</f>
        <v xml:space="preserve">Vibrocompatador, potencia 153 HP, peso 10 Ton. </v>
      </c>
      <c r="C38" s="832"/>
      <c r="D38" s="832"/>
      <c r="E38" s="832"/>
      <c r="F38" s="832"/>
      <c r="G38" s="832"/>
      <c r="H38" s="833"/>
      <c r="I38" s="279"/>
      <c r="J38" s="280"/>
      <c r="K38" s="281">
        <f>VLOOKUP(A38,EQUIPOS!A8:D165,4,FALSE)</f>
        <v>83219.519448030405</v>
      </c>
      <c r="L38" s="282"/>
      <c r="M38" s="283">
        <v>45</v>
      </c>
      <c r="N38" s="284">
        <f>K38/M38</f>
        <v>1849.3226544006757</v>
      </c>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t="s">
        <v>1036</v>
      </c>
      <c r="C41" s="839"/>
      <c r="D41" s="839"/>
      <c r="E41" s="44"/>
      <c r="F41" s="45"/>
      <c r="G41" s="45"/>
      <c r="H41" s="46"/>
      <c r="I41" s="42"/>
      <c r="J41" s="43"/>
      <c r="K41" s="291"/>
      <c r="L41" s="288"/>
      <c r="M41" s="413">
        <v>0.01</v>
      </c>
      <c r="N41" s="356">
        <f>N76*M41</f>
        <v>5.0547275925925925</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6781.0440486599355</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529</v>
      </c>
      <c r="B48" s="49" t="str">
        <f>VLOOKUP(A48,MATERIALES!A4:D373,3,FALSE)</f>
        <v xml:space="preserve">Material  de afirmado de la Zona </v>
      </c>
      <c r="C48" s="293"/>
      <c r="D48" s="293"/>
      <c r="E48" s="293"/>
      <c r="F48" s="293"/>
      <c r="G48" s="293"/>
      <c r="H48" s="293"/>
      <c r="I48" s="280"/>
      <c r="J48" s="236" t="str">
        <f>VLOOKUP(A48,MATERIALES!A4:D373,2,FALSE)</f>
        <v>m3</v>
      </c>
      <c r="K48" s="294">
        <v>1.25</v>
      </c>
      <c r="L48" s="279"/>
      <c r="M48" s="414">
        <f>VLOOKUP(A48,MATERIALES!A4:D395,4,FALSE)</f>
        <v>13050.386939696698</v>
      </c>
      <c r="N48" s="284">
        <f>K48*M48</f>
        <v>16312.983674620873</v>
      </c>
    </row>
    <row r="49" spans="1:14">
      <c r="A49" t="s">
        <v>845</v>
      </c>
      <c r="B49" s="49" t="str">
        <f>VLOOKUP(A49,MATERIALES!A5:D373,3,FALSE)</f>
        <v>Agua</v>
      </c>
      <c r="C49" s="293"/>
      <c r="D49" s="293"/>
      <c r="E49" s="293"/>
      <c r="F49" s="293"/>
      <c r="G49" s="293"/>
      <c r="H49" s="293"/>
      <c r="I49" s="280"/>
      <c r="J49" s="236" t="str">
        <f>VLOOKUP(A49,MATERIALES!A5:D373,2,FALSE)</f>
        <v>lt</v>
      </c>
      <c r="K49" s="294">
        <v>25</v>
      </c>
      <c r="L49" s="279"/>
      <c r="M49" s="414">
        <f>VLOOKUP(A49,MATERIALES!A5:D396,4,FALSE)</f>
        <v>35.656490152579906</v>
      </c>
      <c r="N49" s="284">
        <f>K49*M49</f>
        <v>891.4122538144976</v>
      </c>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17204.39592843537</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A59" t="s">
        <v>1325</v>
      </c>
      <c r="B59" s="52" t="str">
        <f>VLOOKUP(A59,TRANSPORTE!A5:D104,3,FALSE)</f>
        <v>Transporte de material de afirmado</v>
      </c>
      <c r="C59" s="329"/>
      <c r="D59" s="329"/>
      <c r="E59" s="329"/>
      <c r="F59" s="329"/>
      <c r="G59" s="329"/>
      <c r="H59" s="323" t="s">
        <v>339</v>
      </c>
      <c r="I59" s="291">
        <v>1.25</v>
      </c>
      <c r="J59" s="298">
        <v>1</v>
      </c>
      <c r="K59" s="291">
        <f>I59*J59</f>
        <v>1.25</v>
      </c>
      <c r="L59" s="822">
        <f>VLOOKUP(A59,TRANSPORTE!A5:D123,4,FALSE)</f>
        <v>946.969696969697</v>
      </c>
      <c r="M59" s="823"/>
      <c r="N59" s="299">
        <f>K59*L59</f>
        <v>1183.7121212121212</v>
      </c>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f>N59+N60+N61+N62+N63</f>
        <v>1183.7121212121212</v>
      </c>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30</v>
      </c>
      <c r="B70" s="55" t="str">
        <f>VLOOKUP(A70,'MANO DE OBRA'!A8:D68,3,FALSE)</f>
        <v>Oficial</v>
      </c>
      <c r="C70" s="53"/>
      <c r="D70" s="53"/>
      <c r="E70" s="53"/>
      <c r="F70" s="53"/>
      <c r="G70" s="53"/>
      <c r="H70" s="53"/>
      <c r="I70" s="304">
        <f>K70/J70*100</f>
        <v>49181.133333333331</v>
      </c>
      <c r="J70" s="305">
        <v>185</v>
      </c>
      <c r="K70" s="306">
        <f>VLOOKUP(A70,'MANO DE OBRA'!A8:D99,4,FALSE)</f>
        <v>90985.096666666665</v>
      </c>
      <c r="L70" s="56"/>
      <c r="M70" s="307">
        <v>360</v>
      </c>
      <c r="N70" s="407">
        <f>K70/M70</f>
        <v>252.73637962962962</v>
      </c>
      <c r="O70" s="112"/>
    </row>
    <row r="71" spans="1:15">
      <c r="A71" t="s">
        <v>7</v>
      </c>
      <c r="B71" s="55" t="str">
        <f>VLOOKUP(A71,'MANO DE OBRA'!A8:D69,3,FALSE)</f>
        <v>Obrero (2)</v>
      </c>
      <c r="C71" s="53"/>
      <c r="D71" s="53"/>
      <c r="E71" s="53"/>
      <c r="F71" s="53"/>
      <c r="G71" s="53"/>
      <c r="H71" s="53"/>
      <c r="I71" s="304">
        <f>K71/J71*100</f>
        <v>49181.133333333331</v>
      </c>
      <c r="J71" s="305">
        <v>185</v>
      </c>
      <c r="K71" s="306">
        <f>VLOOKUP(A71,'MANO DE OBRA'!A8:D100,4,FALSE)</f>
        <v>90985.096666666665</v>
      </c>
      <c r="L71" s="56"/>
      <c r="M71" s="311">
        <v>360</v>
      </c>
      <c r="N71" s="407">
        <f>K71/M71</f>
        <v>252.73637962962962</v>
      </c>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18" t="s">
        <v>1037</v>
      </c>
      <c r="C76" s="819"/>
      <c r="D76" s="819"/>
      <c r="E76" s="819"/>
      <c r="F76" s="819"/>
      <c r="G76" s="819"/>
      <c r="H76" s="819"/>
      <c r="I76" s="825"/>
      <c r="J76" s="825"/>
      <c r="K76" s="825"/>
      <c r="L76" s="825"/>
      <c r="M76" s="826"/>
      <c r="N76" s="313">
        <f>SUM(N70:N75)</f>
        <v>505.47275925925925</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25674.624857566687</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5134.9249715133374</v>
      </c>
      <c r="M83" s="853"/>
      <c r="N83" s="57"/>
    </row>
    <row r="84" spans="1:14">
      <c r="B84" s="95" t="s">
        <v>1057</v>
      </c>
      <c r="C84" s="96"/>
      <c r="D84" s="96"/>
      <c r="E84" s="96"/>
      <c r="F84" s="96"/>
      <c r="G84" s="96"/>
      <c r="H84" s="96"/>
      <c r="I84" s="93"/>
      <c r="J84" s="94"/>
      <c r="K84" s="316">
        <v>0.05</v>
      </c>
      <c r="L84" s="852">
        <f>N78*K84</f>
        <v>1283.7312428783343</v>
      </c>
      <c r="M84" s="853"/>
      <c r="N84" s="57"/>
    </row>
    <row r="85" spans="1:14" ht="15.75" thickBot="1">
      <c r="B85" s="97" t="s">
        <v>1058</v>
      </c>
      <c r="C85" s="98"/>
      <c r="D85" s="98"/>
      <c r="E85" s="98"/>
      <c r="F85" s="98"/>
      <c r="G85" s="98"/>
      <c r="H85" s="98"/>
      <c r="I85" s="99"/>
      <c r="J85" s="100"/>
      <c r="K85" s="317">
        <v>0.05</v>
      </c>
      <c r="L85" s="854">
        <f>N78*K85</f>
        <v>1283.7312428783343</v>
      </c>
      <c r="M85" s="855"/>
      <c r="N85" s="57"/>
    </row>
    <row r="86" spans="1:14" ht="15.75" thickBot="1">
      <c r="B86" s="818" t="s">
        <v>1037</v>
      </c>
      <c r="C86" s="819"/>
      <c r="D86" s="819"/>
      <c r="E86" s="819"/>
      <c r="F86" s="819"/>
      <c r="G86" s="819"/>
      <c r="H86" s="819"/>
      <c r="I86" s="819"/>
      <c r="J86" s="819"/>
      <c r="K86" s="819"/>
      <c r="L86" s="819"/>
      <c r="M86" s="820"/>
      <c r="N86" s="58">
        <f>L83+L84+L85</f>
        <v>7702.3874572700061</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33377.012314836691</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C29:I29"/>
    <mergeCell ref="B107:N108"/>
    <mergeCell ref="B1:B6"/>
    <mergeCell ref="K5:K6"/>
    <mergeCell ref="L5:L6"/>
    <mergeCell ref="M5:M6"/>
    <mergeCell ref="N5:N6"/>
    <mergeCell ref="C6:J6"/>
    <mergeCell ref="C5:J5"/>
    <mergeCell ref="C1:J1"/>
    <mergeCell ref="K1:K2"/>
    <mergeCell ref="L1:N2"/>
    <mergeCell ref="C2:J2"/>
    <mergeCell ref="C3:J3"/>
    <mergeCell ref="K3:K4"/>
    <mergeCell ref="L3:N4"/>
    <mergeCell ref="C4:J4"/>
    <mergeCell ref="L84:M84"/>
    <mergeCell ref="L85:M85"/>
    <mergeCell ref="B86:M86"/>
    <mergeCell ref="B88:M88"/>
    <mergeCell ref="B105:N106"/>
    <mergeCell ref="B76:M76"/>
    <mergeCell ref="B78:M78"/>
    <mergeCell ref="B82:H82"/>
    <mergeCell ref="L82:M82"/>
    <mergeCell ref="B83:H83"/>
    <mergeCell ref="L83:M83"/>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J118:N119"/>
    <mergeCell ref="B35:H35"/>
    <mergeCell ref="I35:J35"/>
    <mergeCell ref="L35:M35"/>
    <mergeCell ref="L12:N12"/>
    <mergeCell ref="C30:I30"/>
    <mergeCell ref="L30:M30"/>
    <mergeCell ref="B43:M43"/>
    <mergeCell ref="B36:H36"/>
    <mergeCell ref="B37:H37"/>
    <mergeCell ref="B38:H38"/>
    <mergeCell ref="B39:H39"/>
    <mergeCell ref="I39:J39"/>
    <mergeCell ref="L39:M39"/>
    <mergeCell ref="B40:H40"/>
    <mergeCell ref="B41:D4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97281"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97281" r:id="rId4"/>
      </mc:Fallback>
    </mc:AlternateContent>
  </oleObjects>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77">
    <tabColor rgb="FFFFFFCC"/>
  </sheetPr>
  <dimension ref="A1:O119"/>
  <sheetViews>
    <sheetView zoomScale="78" zoomScaleNormal="78" workbookViewId="0"/>
  </sheetViews>
  <sheetFormatPr baseColWidth="10" defaultRowHeight="15"/>
  <cols>
    <col min="1" max="1" width="10.28515625" bestFit="1" customWidth="1"/>
    <col min="2" max="2" width="17" customWidth="1"/>
    <col min="6" max="6" width="14.42578125" customWidth="1"/>
    <col min="9" max="9" width="12.5703125" bestFit="1" customWidth="1"/>
    <col min="10" max="10" width="15.5703125" customWidth="1"/>
    <col min="11" max="11" width="17.5703125" bestFit="1" customWidth="1"/>
    <col min="13" max="13" width="12.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1113</v>
      </c>
      <c r="C31" s="87" t="s">
        <v>1556</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152</v>
      </c>
      <c r="B36" s="831" t="str">
        <f>VLOOKUP(A36,EQUIPOS!A6:D154,3,FALSE)</f>
        <v xml:space="preserve">Carrotanque de agua(1000 Galones) </v>
      </c>
      <c r="C36" s="832"/>
      <c r="D36" s="832"/>
      <c r="E36" s="832"/>
      <c r="F36" s="832"/>
      <c r="G36" s="832"/>
      <c r="H36" s="833"/>
      <c r="I36" s="279"/>
      <c r="J36" s="280"/>
      <c r="K36" s="281">
        <f>VLOOKUP(A36,EQUIPOS!A6:D163,4,FALSE)</f>
        <v>67000</v>
      </c>
      <c r="L36" s="282"/>
      <c r="M36" s="283">
        <v>45</v>
      </c>
      <c r="N36" s="284">
        <f>K36/M36</f>
        <v>1488.8888888888889</v>
      </c>
    </row>
    <row r="37" spans="1:14">
      <c r="A37" s="119" t="s">
        <v>269</v>
      </c>
      <c r="B37" s="831" t="str">
        <f>VLOOKUP(A37,EQUIPOS!A7:D154,3,FALSE)</f>
        <v>Motoniveladora  potencia 215 HP, ancho de cuchilla 4,27 m, peso 18 ton.</v>
      </c>
      <c r="C37" s="832"/>
      <c r="D37" s="832"/>
      <c r="E37" s="832"/>
      <c r="F37" s="832"/>
      <c r="G37" s="832"/>
      <c r="H37" s="833"/>
      <c r="I37" s="279"/>
      <c r="J37" s="280"/>
      <c r="K37" s="281">
        <f>VLOOKUP(A37,EQUIPOS!A7:D164,4,FALSE)</f>
        <v>154700</v>
      </c>
      <c r="L37" s="282"/>
      <c r="M37" s="283">
        <v>45</v>
      </c>
      <c r="N37" s="284">
        <f>K37/M37</f>
        <v>3437.7777777777778</v>
      </c>
    </row>
    <row r="38" spans="1:14">
      <c r="A38" t="s">
        <v>365</v>
      </c>
      <c r="B38" s="831" t="str">
        <f>VLOOKUP(A38,EQUIPOS!A8:D154,3,FALSE)</f>
        <v xml:space="preserve">Vibrocompatador, potencia 153 HP, peso 10 Ton. </v>
      </c>
      <c r="C38" s="832"/>
      <c r="D38" s="832"/>
      <c r="E38" s="832"/>
      <c r="F38" s="832"/>
      <c r="G38" s="832"/>
      <c r="H38" s="833"/>
      <c r="I38" s="279"/>
      <c r="J38" s="280"/>
      <c r="K38" s="281">
        <f>VLOOKUP(A38,EQUIPOS!A8:D165,4,FALSE)</f>
        <v>83219.519448030405</v>
      </c>
      <c r="L38" s="282"/>
      <c r="M38" s="283">
        <v>45</v>
      </c>
      <c r="N38" s="284">
        <f>K38/M38</f>
        <v>1849.3226544006757</v>
      </c>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t="s">
        <v>1036</v>
      </c>
      <c r="C41" s="839"/>
      <c r="D41" s="839"/>
      <c r="E41" s="44"/>
      <c r="F41" s="45"/>
      <c r="G41" s="45"/>
      <c r="H41" s="46"/>
      <c r="I41" s="42"/>
      <c r="J41" s="43"/>
      <c r="K41" s="291"/>
      <c r="L41" s="288"/>
      <c r="M41" s="413">
        <v>0.01</v>
      </c>
      <c r="N41" s="356">
        <f>N76*M41</f>
        <v>5.0547275925925925</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6781.0440486599355</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545</v>
      </c>
      <c r="B48" s="49" t="str">
        <f>VLOOKUP(A48,MATERIALES!A4:D373,3,FALSE)</f>
        <v xml:space="preserve">Material de Sub- Base CBR=20%
</v>
      </c>
      <c r="C48" s="293"/>
      <c r="D48" s="293"/>
      <c r="E48" s="293"/>
      <c r="F48" s="293"/>
      <c r="G48" s="293"/>
      <c r="H48" s="293"/>
      <c r="I48" s="280"/>
      <c r="J48" s="236" t="str">
        <f>VLOOKUP(A48,MATERIALES!A4:D373,2,FALSE)</f>
        <v>m3</v>
      </c>
      <c r="K48" s="294">
        <v>1.3</v>
      </c>
      <c r="L48" s="279"/>
      <c r="M48" s="414">
        <f>VLOOKUP(A48,MATERIALES!A4:D395,4,FALSE)</f>
        <v>39291.982084233197</v>
      </c>
      <c r="N48" s="284">
        <f>K48*M48</f>
        <v>51079.576709503155</v>
      </c>
    </row>
    <row r="49" spans="1:14">
      <c r="A49" t="s">
        <v>845</v>
      </c>
      <c r="B49" s="49" t="str">
        <f>VLOOKUP(A49,MATERIALES!A5:D373,3,FALSE)</f>
        <v>Agua</v>
      </c>
      <c r="C49" s="293"/>
      <c r="D49" s="293"/>
      <c r="E49" s="293"/>
      <c r="F49" s="293"/>
      <c r="G49" s="293"/>
      <c r="H49" s="293"/>
      <c r="I49" s="280"/>
      <c r="J49" s="236" t="str">
        <f>VLOOKUP(A49,MATERIALES!A5:D373,2,FALSE)</f>
        <v>lt</v>
      </c>
      <c r="K49" s="294">
        <v>24</v>
      </c>
      <c r="L49" s="279"/>
      <c r="M49" s="414">
        <f>VLOOKUP(A49,MATERIALES!A5:D396,4,FALSE)</f>
        <v>35.656490152579906</v>
      </c>
      <c r="N49" s="284">
        <f>K49*M49</f>
        <v>855.75576366191774</v>
      </c>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51935.332473165072</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A59" t="s">
        <v>1348</v>
      </c>
      <c r="B59" s="52" t="str">
        <f>VLOOKUP(A59,TRANSPORTE!A5:D104,3,FALSE)</f>
        <v>Transporte de material de subbase</v>
      </c>
      <c r="C59" s="329"/>
      <c r="D59" s="329"/>
      <c r="E59" s="329"/>
      <c r="F59" s="329"/>
      <c r="G59" s="329"/>
      <c r="H59" s="323" t="s">
        <v>339</v>
      </c>
      <c r="I59" s="291">
        <v>1.3</v>
      </c>
      <c r="J59" s="298">
        <v>1</v>
      </c>
      <c r="K59" s="291">
        <f>I59*J59</f>
        <v>1.3</v>
      </c>
      <c r="L59" s="822">
        <f>VLOOKUP(A59,TRANSPORTE!A5:D123,4,FALSE)</f>
        <v>946.969696969697</v>
      </c>
      <c r="M59" s="823"/>
      <c r="N59" s="299">
        <f>K59*L59</f>
        <v>1231.0606060606062</v>
      </c>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f>N59+N60+N61+N62+N63</f>
        <v>1231.0606060606062</v>
      </c>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30</v>
      </c>
      <c r="B70" s="55" t="str">
        <f>VLOOKUP(A70,'MANO DE OBRA'!A8:D68,3,FALSE)</f>
        <v>Oficial</v>
      </c>
      <c r="C70" s="53"/>
      <c r="D70" s="53"/>
      <c r="E70" s="53"/>
      <c r="F70" s="53"/>
      <c r="G70" s="53"/>
      <c r="H70" s="53"/>
      <c r="I70" s="304">
        <f>K70/J70*100</f>
        <v>49181.133333333331</v>
      </c>
      <c r="J70" s="305">
        <v>185</v>
      </c>
      <c r="K70" s="306">
        <f>VLOOKUP(A70,'MANO DE OBRA'!A8:D99,4,FALSE)</f>
        <v>90985.096666666665</v>
      </c>
      <c r="L70" s="56"/>
      <c r="M70" s="307">
        <v>360</v>
      </c>
      <c r="N70" s="407">
        <f>K70/M70</f>
        <v>252.73637962962962</v>
      </c>
      <c r="O70" s="112"/>
    </row>
    <row r="71" spans="1:15">
      <c r="A71" t="s">
        <v>7</v>
      </c>
      <c r="B71" s="55" t="str">
        <f>VLOOKUP(A71,'MANO DE OBRA'!A8:D69,3,FALSE)</f>
        <v>Obrero (2)</v>
      </c>
      <c r="C71" s="53"/>
      <c r="D71" s="53"/>
      <c r="E71" s="53"/>
      <c r="F71" s="53"/>
      <c r="G71" s="53"/>
      <c r="H71" s="53"/>
      <c r="I71" s="304">
        <f>K71/J71*100</f>
        <v>49181.133333333331</v>
      </c>
      <c r="J71" s="305">
        <v>185</v>
      </c>
      <c r="K71" s="306">
        <f>VLOOKUP(A71,'MANO DE OBRA'!A8:D100,4,FALSE)</f>
        <v>90985.096666666665</v>
      </c>
      <c r="L71" s="56"/>
      <c r="M71" s="311">
        <v>360</v>
      </c>
      <c r="N71" s="407">
        <f>K71/M71</f>
        <v>252.73637962962962</v>
      </c>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18" t="s">
        <v>1037</v>
      </c>
      <c r="C76" s="819"/>
      <c r="D76" s="819"/>
      <c r="E76" s="819"/>
      <c r="F76" s="819"/>
      <c r="G76" s="819"/>
      <c r="H76" s="819"/>
      <c r="I76" s="825"/>
      <c r="J76" s="825"/>
      <c r="K76" s="825"/>
      <c r="L76" s="825"/>
      <c r="M76" s="826"/>
      <c r="N76" s="313">
        <f>SUM(N70:N75)</f>
        <v>505.47275925925925</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60452.909887144873</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12090.581977428976</v>
      </c>
      <c r="M83" s="853"/>
      <c r="N83" s="57"/>
    </row>
    <row r="84" spans="1:14">
      <c r="B84" s="95" t="s">
        <v>1057</v>
      </c>
      <c r="C84" s="96"/>
      <c r="D84" s="96"/>
      <c r="E84" s="96"/>
      <c r="F84" s="96"/>
      <c r="G84" s="96"/>
      <c r="H84" s="96"/>
      <c r="I84" s="93"/>
      <c r="J84" s="94"/>
      <c r="K84" s="316">
        <v>0.05</v>
      </c>
      <c r="L84" s="852">
        <f>N78*K84</f>
        <v>3022.6454943572439</v>
      </c>
      <c r="M84" s="853"/>
      <c r="N84" s="57"/>
    </row>
    <row r="85" spans="1:14" ht="15.75" thickBot="1">
      <c r="B85" s="97" t="s">
        <v>1058</v>
      </c>
      <c r="C85" s="98"/>
      <c r="D85" s="98"/>
      <c r="E85" s="98"/>
      <c r="F85" s="98"/>
      <c r="G85" s="98"/>
      <c r="H85" s="98"/>
      <c r="I85" s="99"/>
      <c r="J85" s="100"/>
      <c r="K85" s="317">
        <v>0.05</v>
      </c>
      <c r="L85" s="854">
        <f>N78*K85</f>
        <v>3022.6454943572439</v>
      </c>
      <c r="M85" s="855"/>
      <c r="N85" s="57"/>
    </row>
    <row r="86" spans="1:14" ht="15.75" thickBot="1">
      <c r="B86" s="818" t="s">
        <v>1037</v>
      </c>
      <c r="C86" s="819"/>
      <c r="D86" s="819"/>
      <c r="E86" s="819"/>
      <c r="F86" s="819"/>
      <c r="G86" s="819"/>
      <c r="H86" s="819"/>
      <c r="I86" s="819"/>
      <c r="J86" s="819"/>
      <c r="K86" s="819"/>
      <c r="L86" s="819"/>
      <c r="M86" s="820"/>
      <c r="N86" s="58">
        <f>L83+L84+L85</f>
        <v>18135.872966143463</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78588.782853288343</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C29:I29"/>
    <mergeCell ref="B107:N108"/>
    <mergeCell ref="B1:B6"/>
    <mergeCell ref="K5:K6"/>
    <mergeCell ref="L5:L6"/>
    <mergeCell ref="M5:M6"/>
    <mergeCell ref="N5:N6"/>
    <mergeCell ref="C6:J6"/>
    <mergeCell ref="C5:J5"/>
    <mergeCell ref="C1:J1"/>
    <mergeCell ref="K1:K2"/>
    <mergeCell ref="L1:N2"/>
    <mergeCell ref="C2:J2"/>
    <mergeCell ref="C3:J3"/>
    <mergeCell ref="K3:K4"/>
    <mergeCell ref="L3:N4"/>
    <mergeCell ref="C4:J4"/>
    <mergeCell ref="L84:M84"/>
    <mergeCell ref="L85:M85"/>
    <mergeCell ref="B86:M86"/>
    <mergeCell ref="B88:M88"/>
    <mergeCell ref="B105:N106"/>
    <mergeCell ref="B76:M76"/>
    <mergeCell ref="B78:M78"/>
    <mergeCell ref="B82:H82"/>
    <mergeCell ref="L82:M82"/>
    <mergeCell ref="B83:H83"/>
    <mergeCell ref="L83:M83"/>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J118:N119"/>
    <mergeCell ref="B35:H35"/>
    <mergeCell ref="I35:J35"/>
    <mergeCell ref="L35:M35"/>
    <mergeCell ref="L12:N12"/>
    <mergeCell ref="C30:I30"/>
    <mergeCell ref="L30:M30"/>
    <mergeCell ref="B43:M43"/>
    <mergeCell ref="B36:H36"/>
    <mergeCell ref="B37:H37"/>
    <mergeCell ref="B38:H38"/>
    <mergeCell ref="B39:H39"/>
    <mergeCell ref="I39:J39"/>
    <mergeCell ref="L39:M39"/>
    <mergeCell ref="B40:H40"/>
    <mergeCell ref="B41:D4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98305"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98305" r:id="rId4"/>
      </mc:Fallback>
    </mc:AlternateContent>
  </oleObjects>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78">
    <tabColor rgb="FFFFFFCC"/>
  </sheetPr>
  <dimension ref="A1:O119"/>
  <sheetViews>
    <sheetView zoomScale="78" zoomScaleNormal="78" workbookViewId="0"/>
  </sheetViews>
  <sheetFormatPr baseColWidth="10" defaultRowHeight="15"/>
  <cols>
    <col min="1" max="1" width="10" bestFit="1" customWidth="1"/>
    <col min="2" max="2" width="17" customWidth="1"/>
    <col min="6" max="6" width="14.42578125" customWidth="1"/>
    <col min="9" max="9" width="12.5703125" bestFit="1" customWidth="1"/>
    <col min="10" max="10" width="15.5703125" customWidth="1"/>
    <col min="11" max="11" width="17.5703125" bestFit="1" customWidth="1"/>
    <col min="13" max="13" width="12.285156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1114</v>
      </c>
      <c r="C31" s="87" t="s">
        <v>1555</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217" t="s">
        <v>152</v>
      </c>
      <c r="B36" s="831" t="str">
        <f>VLOOKUP(A36,EQUIPOS!A6:D154,3,FALSE)</f>
        <v xml:space="preserve">Carrotanque de agua(1000 Galones) </v>
      </c>
      <c r="C36" s="832"/>
      <c r="D36" s="832"/>
      <c r="E36" s="832"/>
      <c r="F36" s="832"/>
      <c r="G36" s="832"/>
      <c r="H36" s="833"/>
      <c r="I36" s="279"/>
      <c r="J36" s="280"/>
      <c r="K36" s="281">
        <f>VLOOKUP(A36,EQUIPOS!A6:D163,4,FALSE)</f>
        <v>67000</v>
      </c>
      <c r="L36" s="282"/>
      <c r="M36" s="283">
        <v>45</v>
      </c>
      <c r="N36" s="284">
        <f>K36/M36</f>
        <v>1488.8888888888889</v>
      </c>
    </row>
    <row r="37" spans="1:14">
      <c r="A37" s="119" t="s">
        <v>269</v>
      </c>
      <c r="B37" s="831" t="str">
        <f>VLOOKUP(A37,EQUIPOS!A7:D154,3,FALSE)</f>
        <v>Motoniveladora  potencia 215 HP, ancho de cuchilla 4,27 m, peso 18 ton.</v>
      </c>
      <c r="C37" s="832"/>
      <c r="D37" s="832"/>
      <c r="E37" s="832"/>
      <c r="F37" s="832"/>
      <c r="G37" s="832"/>
      <c r="H37" s="833"/>
      <c r="I37" s="279"/>
      <c r="J37" s="280"/>
      <c r="K37" s="281">
        <f>VLOOKUP(A37,EQUIPOS!A7:D164,4,FALSE)</f>
        <v>154700</v>
      </c>
      <c r="L37" s="282"/>
      <c r="M37" s="283">
        <v>45</v>
      </c>
      <c r="N37" s="284">
        <f>K37/M37</f>
        <v>3437.7777777777778</v>
      </c>
    </row>
    <row r="38" spans="1:14">
      <c r="A38" t="s">
        <v>365</v>
      </c>
      <c r="B38" s="831" t="str">
        <f>VLOOKUP(A38,EQUIPOS!A8:D154,3,FALSE)</f>
        <v xml:space="preserve">Vibrocompatador, potencia 153 HP, peso 10 Ton. </v>
      </c>
      <c r="C38" s="832"/>
      <c r="D38" s="832"/>
      <c r="E38" s="832"/>
      <c r="F38" s="832"/>
      <c r="G38" s="832"/>
      <c r="H38" s="833"/>
      <c r="I38" s="279"/>
      <c r="J38" s="280"/>
      <c r="K38" s="281">
        <f>VLOOKUP(A38,EQUIPOS!A8:D165,4,FALSE)</f>
        <v>83219.519448030405</v>
      </c>
      <c r="L38" s="282"/>
      <c r="M38" s="283">
        <v>45</v>
      </c>
      <c r="N38" s="284">
        <f>K38/M38</f>
        <v>1849.3226544006757</v>
      </c>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t="s">
        <v>1036</v>
      </c>
      <c r="C41" s="839"/>
      <c r="D41" s="839"/>
      <c r="E41" s="44"/>
      <c r="F41" s="45"/>
      <c r="G41" s="45"/>
      <c r="H41" s="46"/>
      <c r="I41" s="42"/>
      <c r="J41" s="43"/>
      <c r="K41" s="291"/>
      <c r="L41" s="288"/>
      <c r="M41" s="413">
        <v>0.01</v>
      </c>
      <c r="N41" s="356">
        <f>N76*M41</f>
        <v>5.0547275925925925</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6781.0440486599355</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547</v>
      </c>
      <c r="B48" s="49" t="str">
        <f>VLOOKUP(A48,MATERIALES!A4:D373,3,FALSE)</f>
        <v xml:space="preserve">Material de Sub- Base CBR=30%
</v>
      </c>
      <c r="C48" s="293"/>
      <c r="D48" s="293"/>
      <c r="E48" s="293"/>
      <c r="F48" s="293"/>
      <c r="G48" s="293"/>
      <c r="H48" s="293"/>
      <c r="I48" s="280"/>
      <c r="J48" s="236" t="str">
        <f>VLOOKUP(A48,MATERIALES!A4:D373,2,FALSE)</f>
        <v>m3</v>
      </c>
      <c r="K48" s="294">
        <v>1.3</v>
      </c>
      <c r="L48" s="279"/>
      <c r="M48" s="414">
        <f>VLOOKUP(A48,MATERIALES!A4:D395,4,FALSE)</f>
        <v>39723.132241803942</v>
      </c>
      <c r="N48" s="284">
        <f>K48*M48</f>
        <v>51640.071914345128</v>
      </c>
    </row>
    <row r="49" spans="1:14">
      <c r="A49" t="s">
        <v>845</v>
      </c>
      <c r="B49" s="49" t="str">
        <f>VLOOKUP(A49,MATERIALES!A5:D373,3,FALSE)</f>
        <v>Agua</v>
      </c>
      <c r="C49" s="293"/>
      <c r="D49" s="293"/>
      <c r="E49" s="293"/>
      <c r="F49" s="293"/>
      <c r="G49" s="293"/>
      <c r="H49" s="293"/>
      <c r="I49" s="280"/>
      <c r="J49" s="236" t="str">
        <f>VLOOKUP(A49,MATERIALES!A5:D373,2,FALSE)</f>
        <v>lt</v>
      </c>
      <c r="K49" s="294">
        <v>24</v>
      </c>
      <c r="L49" s="279"/>
      <c r="M49" s="414">
        <f>VLOOKUP(A49,MATERIALES!A5:D396,4,FALSE)</f>
        <v>35.656490152579906</v>
      </c>
      <c r="N49" s="284">
        <f>K49*M49</f>
        <v>855.75576366191774</v>
      </c>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52495.827678007045</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A59" t="s">
        <v>1348</v>
      </c>
      <c r="B59" s="52" t="str">
        <f>VLOOKUP(A59,TRANSPORTE!A5:D104,3,FALSE)</f>
        <v>Transporte de material de subbase</v>
      </c>
      <c r="C59" s="329"/>
      <c r="D59" s="329"/>
      <c r="E59" s="329"/>
      <c r="F59" s="329"/>
      <c r="G59" s="329"/>
      <c r="H59" s="323" t="s">
        <v>339</v>
      </c>
      <c r="I59" s="291">
        <v>1.3</v>
      </c>
      <c r="J59" s="298">
        <v>1</v>
      </c>
      <c r="K59" s="291">
        <f>I59*J59</f>
        <v>1.3</v>
      </c>
      <c r="L59" s="822">
        <f>VLOOKUP(A59,TRANSPORTE!A5:D123,4,FALSE)</f>
        <v>946.969696969697</v>
      </c>
      <c r="M59" s="823"/>
      <c r="N59" s="299">
        <f>K59*L59</f>
        <v>1231.0606060606062</v>
      </c>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f>N59+N60+N61+N62+N63</f>
        <v>1231.0606060606062</v>
      </c>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30</v>
      </c>
      <c r="B70" s="55" t="str">
        <f>VLOOKUP(A70,'MANO DE OBRA'!A8:D68,3,FALSE)</f>
        <v>Oficial</v>
      </c>
      <c r="C70" s="53"/>
      <c r="D70" s="53"/>
      <c r="E70" s="53"/>
      <c r="F70" s="53"/>
      <c r="G70" s="53"/>
      <c r="H70" s="53"/>
      <c r="I70" s="304">
        <f>K70/J70*100</f>
        <v>49181.133333333331</v>
      </c>
      <c r="J70" s="305">
        <v>185</v>
      </c>
      <c r="K70" s="306">
        <f>VLOOKUP(A70,'MANO DE OBRA'!A8:D99,4,FALSE)</f>
        <v>90985.096666666665</v>
      </c>
      <c r="L70" s="56"/>
      <c r="M70" s="307">
        <v>360</v>
      </c>
      <c r="N70" s="407">
        <f>K70/M70</f>
        <v>252.73637962962962</v>
      </c>
      <c r="O70" s="112"/>
    </row>
    <row r="71" spans="1:15">
      <c r="A71" t="s">
        <v>7</v>
      </c>
      <c r="B71" s="55" t="str">
        <f>VLOOKUP(A71,'MANO DE OBRA'!A8:D69,3,FALSE)</f>
        <v>Obrero (2)</v>
      </c>
      <c r="C71" s="53"/>
      <c r="D71" s="53"/>
      <c r="E71" s="53"/>
      <c r="F71" s="53"/>
      <c r="G71" s="53"/>
      <c r="H71" s="53"/>
      <c r="I71" s="304">
        <f>K71/J71*100</f>
        <v>49181.133333333331</v>
      </c>
      <c r="J71" s="305">
        <v>185</v>
      </c>
      <c r="K71" s="306">
        <f>VLOOKUP(A71,'MANO DE OBRA'!A8:D100,4,FALSE)</f>
        <v>90985.096666666665</v>
      </c>
      <c r="L71" s="56"/>
      <c r="M71" s="311">
        <v>360</v>
      </c>
      <c r="N71" s="407">
        <f>K71/M71</f>
        <v>252.73637962962962</v>
      </c>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18" t="s">
        <v>1037</v>
      </c>
      <c r="C76" s="819"/>
      <c r="D76" s="819"/>
      <c r="E76" s="819"/>
      <c r="F76" s="819"/>
      <c r="G76" s="819"/>
      <c r="H76" s="819"/>
      <c r="I76" s="825"/>
      <c r="J76" s="825"/>
      <c r="K76" s="825"/>
      <c r="L76" s="825"/>
      <c r="M76" s="826"/>
      <c r="N76" s="313">
        <f>SUM(N70:N75)</f>
        <v>505.47275925925925</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61013.405091986846</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12202.68101839737</v>
      </c>
      <c r="M83" s="853"/>
      <c r="N83" s="57"/>
    </row>
    <row r="84" spans="1:14">
      <c r="B84" s="95" t="s">
        <v>1057</v>
      </c>
      <c r="C84" s="96"/>
      <c r="D84" s="96"/>
      <c r="E84" s="96"/>
      <c r="F84" s="96"/>
      <c r="G84" s="96"/>
      <c r="H84" s="96"/>
      <c r="I84" s="93"/>
      <c r="J84" s="94"/>
      <c r="K84" s="316">
        <v>0.05</v>
      </c>
      <c r="L84" s="852">
        <f>N78*K84</f>
        <v>3050.6702545993426</v>
      </c>
      <c r="M84" s="853"/>
      <c r="N84" s="57"/>
    </row>
    <row r="85" spans="1:14" ht="15.75" thickBot="1">
      <c r="B85" s="97" t="s">
        <v>1058</v>
      </c>
      <c r="C85" s="98"/>
      <c r="D85" s="98"/>
      <c r="E85" s="98"/>
      <c r="F85" s="98"/>
      <c r="G85" s="98"/>
      <c r="H85" s="98"/>
      <c r="I85" s="99"/>
      <c r="J85" s="100"/>
      <c r="K85" s="317">
        <v>0.05</v>
      </c>
      <c r="L85" s="854">
        <f>N78*K85</f>
        <v>3050.6702545993426</v>
      </c>
      <c r="M85" s="855"/>
      <c r="N85" s="57"/>
    </row>
    <row r="86" spans="1:14" ht="15.75" thickBot="1">
      <c r="B86" s="818" t="s">
        <v>1037</v>
      </c>
      <c r="C86" s="819"/>
      <c r="D86" s="819"/>
      <c r="E86" s="819"/>
      <c r="F86" s="819"/>
      <c r="G86" s="819"/>
      <c r="H86" s="819"/>
      <c r="I86" s="819"/>
      <c r="J86" s="819"/>
      <c r="K86" s="819"/>
      <c r="L86" s="819"/>
      <c r="M86" s="820"/>
      <c r="N86" s="58">
        <f>L83+L84+L85</f>
        <v>18304.021527596055</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79317.426619582897</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C29:I29"/>
    <mergeCell ref="B107:N108"/>
    <mergeCell ref="B1:B6"/>
    <mergeCell ref="K5:K6"/>
    <mergeCell ref="L5:L6"/>
    <mergeCell ref="M5:M6"/>
    <mergeCell ref="N5:N6"/>
    <mergeCell ref="C6:J6"/>
    <mergeCell ref="C5:J5"/>
    <mergeCell ref="C1:J1"/>
    <mergeCell ref="K1:K2"/>
    <mergeCell ref="L1:N2"/>
    <mergeCell ref="C2:J2"/>
    <mergeCell ref="C3:J3"/>
    <mergeCell ref="K3:K4"/>
    <mergeCell ref="L3:N4"/>
    <mergeCell ref="C4:J4"/>
    <mergeCell ref="L84:M84"/>
    <mergeCell ref="L85:M85"/>
    <mergeCell ref="B86:M86"/>
    <mergeCell ref="B88:M88"/>
    <mergeCell ref="B105:N106"/>
    <mergeCell ref="B76:M76"/>
    <mergeCell ref="B78:M78"/>
    <mergeCell ref="B82:H82"/>
    <mergeCell ref="L82:M82"/>
    <mergeCell ref="B83:H83"/>
    <mergeCell ref="L83:M83"/>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J118:N119"/>
    <mergeCell ref="B35:H35"/>
    <mergeCell ref="I35:J35"/>
    <mergeCell ref="L35:M35"/>
    <mergeCell ref="L12:N12"/>
    <mergeCell ref="C30:I30"/>
    <mergeCell ref="L30:M30"/>
    <mergeCell ref="B43:M43"/>
    <mergeCell ref="B36:H36"/>
    <mergeCell ref="B37:H37"/>
    <mergeCell ref="B38:H38"/>
    <mergeCell ref="B39:H39"/>
    <mergeCell ref="I39:J39"/>
    <mergeCell ref="L39:M39"/>
    <mergeCell ref="B40:H40"/>
    <mergeCell ref="B41:D4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99329"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99329" r:id="rId4"/>
      </mc:Fallback>
    </mc:AlternateContent>
  </oleObjects>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79">
    <tabColor rgb="FFFFFFCC"/>
  </sheetPr>
  <dimension ref="A1:O119"/>
  <sheetViews>
    <sheetView zoomScale="78" zoomScaleNormal="78" workbookViewId="0"/>
  </sheetViews>
  <sheetFormatPr baseColWidth="10" defaultRowHeight="15"/>
  <cols>
    <col min="1" max="1" width="10.28515625" bestFit="1" customWidth="1"/>
    <col min="2" max="2" width="17" customWidth="1"/>
    <col min="6" max="6" width="14.42578125" customWidth="1"/>
    <col min="9" max="9" width="12.5703125" bestFit="1" customWidth="1"/>
    <col min="10" max="10" width="15.5703125" customWidth="1"/>
    <col min="11" max="11" width="17.5703125" bestFit="1" customWidth="1"/>
    <col min="13" max="13" width="12.285156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1557</v>
      </c>
      <c r="C31" s="87" t="s">
        <v>1558</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217" t="s">
        <v>152</v>
      </c>
      <c r="B36" s="831" t="str">
        <f>VLOOKUP(A36,EQUIPOS!A6:D154,3,FALSE)</f>
        <v xml:space="preserve">Carrotanque de agua(1000 Galones) </v>
      </c>
      <c r="C36" s="832"/>
      <c r="D36" s="832"/>
      <c r="E36" s="832"/>
      <c r="F36" s="832"/>
      <c r="G36" s="832"/>
      <c r="H36" s="833"/>
      <c r="I36" s="279"/>
      <c r="J36" s="280"/>
      <c r="K36" s="281">
        <f>VLOOKUP(A36,EQUIPOS!A6:D163,4,FALSE)</f>
        <v>67000</v>
      </c>
      <c r="L36" s="282"/>
      <c r="M36" s="283">
        <v>45</v>
      </c>
      <c r="N36" s="284">
        <f>K36/M36</f>
        <v>1488.8888888888889</v>
      </c>
    </row>
    <row r="37" spans="1:14">
      <c r="A37" s="119" t="s">
        <v>269</v>
      </c>
      <c r="B37" s="831" t="str">
        <f>VLOOKUP(A37,EQUIPOS!A7:D154,3,FALSE)</f>
        <v>Motoniveladora  potencia 215 HP, ancho de cuchilla 4,27 m, peso 18 ton.</v>
      </c>
      <c r="C37" s="832"/>
      <c r="D37" s="832"/>
      <c r="E37" s="832"/>
      <c r="F37" s="832"/>
      <c r="G37" s="832"/>
      <c r="H37" s="833"/>
      <c r="I37" s="279"/>
      <c r="J37" s="280"/>
      <c r="K37" s="281">
        <f>VLOOKUP(A37,EQUIPOS!A7:D164,4,FALSE)</f>
        <v>154700</v>
      </c>
      <c r="L37" s="282"/>
      <c r="M37" s="283">
        <v>45</v>
      </c>
      <c r="N37" s="284">
        <f>K37/M37</f>
        <v>3437.7777777777778</v>
      </c>
    </row>
    <row r="38" spans="1:14">
      <c r="A38" t="s">
        <v>365</v>
      </c>
      <c r="B38" s="831" t="str">
        <f>VLOOKUP(A38,EQUIPOS!A8:D154,3,FALSE)</f>
        <v xml:space="preserve">Vibrocompatador, potencia 153 HP, peso 10 Ton. </v>
      </c>
      <c r="C38" s="832"/>
      <c r="D38" s="832"/>
      <c r="E38" s="832"/>
      <c r="F38" s="832"/>
      <c r="G38" s="832"/>
      <c r="H38" s="833"/>
      <c r="I38" s="279"/>
      <c r="J38" s="280"/>
      <c r="K38" s="281">
        <f>VLOOKUP(A38,EQUIPOS!A8:D165,4,FALSE)</f>
        <v>83219.519448030405</v>
      </c>
      <c r="L38" s="282"/>
      <c r="M38" s="283">
        <v>45</v>
      </c>
      <c r="N38" s="284">
        <f>K38/M38</f>
        <v>1849.3226544006757</v>
      </c>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t="s">
        <v>1036</v>
      </c>
      <c r="C41" s="839"/>
      <c r="D41" s="839"/>
      <c r="E41" s="44"/>
      <c r="F41" s="45"/>
      <c r="G41" s="45"/>
      <c r="H41" s="46"/>
      <c r="I41" s="42"/>
      <c r="J41" s="43"/>
      <c r="K41" s="291"/>
      <c r="L41" s="288"/>
      <c r="M41" s="413">
        <v>0.01</v>
      </c>
      <c r="N41" s="356">
        <f>N76*M41</f>
        <v>5.0547275925925925</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6781.0440486599355</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549</v>
      </c>
      <c r="B48" s="49" t="str">
        <f>VLOOKUP(A48,MATERIALES!A4:D373,3,FALSE)</f>
        <v xml:space="preserve">Material de Sub Base CBR=40% </v>
      </c>
      <c r="C48" s="293"/>
      <c r="D48" s="293"/>
      <c r="E48" s="293"/>
      <c r="F48" s="293"/>
      <c r="G48" s="293"/>
      <c r="H48" s="293"/>
      <c r="I48" s="280"/>
      <c r="J48" s="236" t="str">
        <f>VLOOKUP(A48,MATERIALES!A4:D373,2,FALSE)</f>
        <v>m3</v>
      </c>
      <c r="K48" s="294">
        <v>1.3</v>
      </c>
      <c r="L48" s="279"/>
      <c r="M48" s="414">
        <f>VLOOKUP(A48,MATERIALES!A4:D395,4,FALSE)</f>
        <v>40273.171433826115</v>
      </c>
      <c r="N48" s="284">
        <f>K48*M48</f>
        <v>52355.122863973949</v>
      </c>
    </row>
    <row r="49" spans="1:14">
      <c r="A49" t="s">
        <v>845</v>
      </c>
      <c r="B49" s="49" t="str">
        <f>VLOOKUP(A49,MATERIALES!A5:D373,3,FALSE)</f>
        <v>Agua</v>
      </c>
      <c r="C49" s="293"/>
      <c r="D49" s="293"/>
      <c r="E49" s="293"/>
      <c r="F49" s="293"/>
      <c r="G49" s="293"/>
      <c r="H49" s="293"/>
      <c r="I49" s="280"/>
      <c r="J49" s="236" t="str">
        <f>VLOOKUP(A49,MATERIALES!A5:D373,2,FALSE)</f>
        <v>lt</v>
      </c>
      <c r="K49" s="294">
        <v>24</v>
      </c>
      <c r="L49" s="279"/>
      <c r="M49" s="414">
        <f>VLOOKUP(A49,MATERIALES!A5:D396,4,FALSE)</f>
        <v>35.656490152579906</v>
      </c>
      <c r="N49" s="284">
        <f>K49*M49</f>
        <v>855.75576366191774</v>
      </c>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53210.878627635866</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A59" t="s">
        <v>1348</v>
      </c>
      <c r="B59" s="52" t="str">
        <f>VLOOKUP(A59,TRANSPORTE!A5:D104,3,FALSE)</f>
        <v>Transporte de material de subbase</v>
      </c>
      <c r="C59" s="329"/>
      <c r="D59" s="329"/>
      <c r="E59" s="329"/>
      <c r="F59" s="329"/>
      <c r="G59" s="329"/>
      <c r="H59" s="323" t="s">
        <v>339</v>
      </c>
      <c r="I59" s="291">
        <v>1.3</v>
      </c>
      <c r="J59" s="298">
        <v>1</v>
      </c>
      <c r="K59" s="291">
        <f>I59*J59</f>
        <v>1.3</v>
      </c>
      <c r="L59" s="822">
        <f>VLOOKUP(A59,TRANSPORTE!A5:D123,4,FALSE)</f>
        <v>946.969696969697</v>
      </c>
      <c r="M59" s="823"/>
      <c r="N59" s="299">
        <f>K59*L59</f>
        <v>1231.0606060606062</v>
      </c>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f>N59+N60+N61+N62+N63</f>
        <v>1231.0606060606062</v>
      </c>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30</v>
      </c>
      <c r="B70" s="55" t="str">
        <f>VLOOKUP(A70,'MANO DE OBRA'!A8:D68,3,FALSE)</f>
        <v>Oficial</v>
      </c>
      <c r="C70" s="53"/>
      <c r="D70" s="53"/>
      <c r="E70" s="53"/>
      <c r="F70" s="53"/>
      <c r="G70" s="53"/>
      <c r="H70" s="53"/>
      <c r="I70" s="304">
        <f>K70/J70*100</f>
        <v>49181.133333333331</v>
      </c>
      <c r="J70" s="305">
        <v>185</v>
      </c>
      <c r="K70" s="306">
        <f>VLOOKUP(A70,'MANO DE OBRA'!A8:D99,4,FALSE)</f>
        <v>90985.096666666665</v>
      </c>
      <c r="L70" s="56"/>
      <c r="M70" s="307">
        <v>360</v>
      </c>
      <c r="N70" s="407">
        <f>K70/M70</f>
        <v>252.73637962962962</v>
      </c>
      <c r="O70" s="112"/>
    </row>
    <row r="71" spans="1:15">
      <c r="A71" t="s">
        <v>7</v>
      </c>
      <c r="B71" s="55" t="str">
        <f>VLOOKUP(A71,'MANO DE OBRA'!A8:D69,3,FALSE)</f>
        <v>Obrero (2)</v>
      </c>
      <c r="C71" s="53"/>
      <c r="D71" s="53"/>
      <c r="E71" s="53"/>
      <c r="F71" s="53"/>
      <c r="G71" s="53"/>
      <c r="H71" s="53"/>
      <c r="I71" s="304">
        <f>K71/J71*100</f>
        <v>49181.133333333331</v>
      </c>
      <c r="J71" s="305">
        <v>185</v>
      </c>
      <c r="K71" s="306">
        <f>VLOOKUP(A71,'MANO DE OBRA'!A8:D100,4,FALSE)</f>
        <v>90985.096666666665</v>
      </c>
      <c r="L71" s="56"/>
      <c r="M71" s="311">
        <v>360</v>
      </c>
      <c r="N71" s="407">
        <f>K71/M71</f>
        <v>252.73637962962962</v>
      </c>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18" t="s">
        <v>1037</v>
      </c>
      <c r="C76" s="819"/>
      <c r="D76" s="819"/>
      <c r="E76" s="819"/>
      <c r="F76" s="819"/>
      <c r="G76" s="819"/>
      <c r="H76" s="819"/>
      <c r="I76" s="825"/>
      <c r="J76" s="825"/>
      <c r="K76" s="825"/>
      <c r="L76" s="825"/>
      <c r="M76" s="826"/>
      <c r="N76" s="313">
        <f>SUM(N70:N75)</f>
        <v>505.47275925925925</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61728.456041615667</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12345.691208323135</v>
      </c>
      <c r="M83" s="853"/>
      <c r="N83" s="57"/>
    </row>
    <row r="84" spans="1:14">
      <c r="B84" s="95" t="s">
        <v>1057</v>
      </c>
      <c r="C84" s="96"/>
      <c r="D84" s="96"/>
      <c r="E84" s="96"/>
      <c r="F84" s="96"/>
      <c r="G84" s="96"/>
      <c r="H84" s="96"/>
      <c r="I84" s="93"/>
      <c r="J84" s="94"/>
      <c r="K84" s="316">
        <v>0.05</v>
      </c>
      <c r="L84" s="852">
        <f>N78*K84</f>
        <v>3086.4228020807836</v>
      </c>
      <c r="M84" s="853"/>
      <c r="N84" s="57"/>
    </row>
    <row r="85" spans="1:14" ht="15.75" thickBot="1">
      <c r="B85" s="97" t="s">
        <v>1058</v>
      </c>
      <c r="C85" s="98"/>
      <c r="D85" s="98"/>
      <c r="E85" s="98"/>
      <c r="F85" s="98"/>
      <c r="G85" s="98"/>
      <c r="H85" s="98"/>
      <c r="I85" s="99"/>
      <c r="J85" s="100"/>
      <c r="K85" s="317">
        <v>0.05</v>
      </c>
      <c r="L85" s="854">
        <f>N78*K85</f>
        <v>3086.4228020807836</v>
      </c>
      <c r="M85" s="855"/>
      <c r="N85" s="57"/>
    </row>
    <row r="86" spans="1:14" ht="15.75" thickBot="1">
      <c r="B86" s="818" t="s">
        <v>1037</v>
      </c>
      <c r="C86" s="819"/>
      <c r="D86" s="819"/>
      <c r="E86" s="819"/>
      <c r="F86" s="819"/>
      <c r="G86" s="819"/>
      <c r="H86" s="819"/>
      <c r="I86" s="819"/>
      <c r="J86" s="819"/>
      <c r="K86" s="819"/>
      <c r="L86" s="819"/>
      <c r="M86" s="820"/>
      <c r="N86" s="58">
        <f>L83+L84+L85</f>
        <v>18518.536812484701</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80246.992854100361</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C29:I29"/>
    <mergeCell ref="B107:N108"/>
    <mergeCell ref="B1:B6"/>
    <mergeCell ref="K5:K6"/>
    <mergeCell ref="L5:L6"/>
    <mergeCell ref="M5:M6"/>
    <mergeCell ref="N5:N6"/>
    <mergeCell ref="C6:J6"/>
    <mergeCell ref="C5:J5"/>
    <mergeCell ref="C1:J1"/>
    <mergeCell ref="K1:K2"/>
    <mergeCell ref="L1:N2"/>
    <mergeCell ref="C2:J2"/>
    <mergeCell ref="C3:J3"/>
    <mergeCell ref="K3:K4"/>
    <mergeCell ref="L3:N4"/>
    <mergeCell ref="C4:J4"/>
    <mergeCell ref="L84:M84"/>
    <mergeCell ref="L85:M85"/>
    <mergeCell ref="B86:M86"/>
    <mergeCell ref="B88:M88"/>
    <mergeCell ref="B105:N106"/>
    <mergeCell ref="B76:M76"/>
    <mergeCell ref="B78:M78"/>
    <mergeCell ref="B82:H82"/>
    <mergeCell ref="L82:M82"/>
    <mergeCell ref="B83:H83"/>
    <mergeCell ref="L83:M83"/>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J118:N119"/>
    <mergeCell ref="B35:H35"/>
    <mergeCell ref="I35:J35"/>
    <mergeCell ref="L35:M35"/>
    <mergeCell ref="L12:N12"/>
    <mergeCell ref="C30:I30"/>
    <mergeCell ref="L30:M30"/>
    <mergeCell ref="B43:M43"/>
    <mergeCell ref="B36:H36"/>
    <mergeCell ref="B37:H37"/>
    <mergeCell ref="B38:H38"/>
    <mergeCell ref="B39:H39"/>
    <mergeCell ref="I39:J39"/>
    <mergeCell ref="L39:M39"/>
    <mergeCell ref="B40:H40"/>
    <mergeCell ref="B41:D4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00353"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00353" r:id="rId4"/>
      </mc:Fallback>
    </mc:AlternateContent>
  </oleObjects>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80">
    <tabColor rgb="FFFFFFCC"/>
  </sheetPr>
  <dimension ref="A1:O119"/>
  <sheetViews>
    <sheetView zoomScale="78" zoomScaleNormal="78" workbookViewId="0"/>
  </sheetViews>
  <sheetFormatPr baseColWidth="10" defaultRowHeight="15"/>
  <cols>
    <col min="1" max="1" width="10" bestFit="1"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1559</v>
      </c>
      <c r="C31" s="87" t="s">
        <v>1560</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217" t="s">
        <v>162</v>
      </c>
      <c r="B36" s="831" t="str">
        <f>VLOOKUP(A36,EQUIPOS!A6:D154,3,FALSE)</f>
        <v>Compactador manual (SALTARIN) Peso de operación (Kg.) 52, Fuerza de impacto por golpe (KN) 12.</v>
      </c>
      <c r="C36" s="832"/>
      <c r="D36" s="832"/>
      <c r="E36" s="832"/>
      <c r="F36" s="832"/>
      <c r="G36" s="832"/>
      <c r="H36" s="833"/>
      <c r="I36" s="279"/>
      <c r="J36" s="280"/>
      <c r="K36" s="281">
        <f>VLOOKUP(A36,EQUIPOS!A6:D163,4,FALSE)</f>
        <v>7500</v>
      </c>
      <c r="L36" s="282"/>
      <c r="M36" s="283">
        <v>2.5</v>
      </c>
      <c r="N36" s="284">
        <f>K36/M36</f>
        <v>3000</v>
      </c>
    </row>
    <row r="37" spans="1:14">
      <c r="A37" s="119"/>
      <c r="B37" s="831"/>
      <c r="C37" s="832"/>
      <c r="D37" s="832"/>
      <c r="E37" s="832"/>
      <c r="F37" s="832"/>
      <c r="G37" s="832"/>
      <c r="H37" s="833"/>
      <c r="I37" s="279"/>
      <c r="J37" s="280"/>
      <c r="K37" s="281"/>
      <c r="L37" s="282"/>
      <c r="M37" s="283"/>
      <c r="N37" s="284"/>
    </row>
    <row r="38" spans="1:14">
      <c r="B38" s="831"/>
      <c r="C38" s="832"/>
      <c r="D38" s="832"/>
      <c r="E38" s="832"/>
      <c r="F38" s="832"/>
      <c r="G38" s="832"/>
      <c r="H38" s="833"/>
      <c r="I38" s="279"/>
      <c r="J38" s="280"/>
      <c r="K38" s="281"/>
      <c r="L38" s="282"/>
      <c r="M38" s="283"/>
      <c r="N38" s="415"/>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t="s">
        <v>1036</v>
      </c>
      <c r="C41" s="839"/>
      <c r="D41" s="839"/>
      <c r="E41" s="44"/>
      <c r="F41" s="45"/>
      <c r="G41" s="45"/>
      <c r="H41" s="46"/>
      <c r="I41" s="42"/>
      <c r="J41" s="43"/>
      <c r="K41" s="291"/>
      <c r="L41" s="288"/>
      <c r="M41" s="413">
        <v>0.05</v>
      </c>
      <c r="N41" s="356">
        <f>N76*M41</f>
        <v>682.38822500000015</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3682.3882250000001</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545</v>
      </c>
      <c r="B48" s="49" t="str">
        <f>VLOOKUP(A48,MATERIALES!A4:D373,3,FALSE)</f>
        <v xml:space="preserve">Material de Sub- Base CBR=20%
</v>
      </c>
      <c r="C48" s="293"/>
      <c r="D48" s="293"/>
      <c r="E48" s="293"/>
      <c r="F48" s="293"/>
      <c r="G48" s="293"/>
      <c r="H48" s="293"/>
      <c r="I48" s="280"/>
      <c r="J48" s="236" t="str">
        <f>VLOOKUP(A48,MATERIALES!A4:D373,2,FALSE)</f>
        <v>m3</v>
      </c>
      <c r="K48" s="294">
        <v>1.3</v>
      </c>
      <c r="L48" s="279"/>
      <c r="M48" s="414">
        <f>VLOOKUP(A48,MATERIALES!A4:D395,4,FALSE)</f>
        <v>39291.982084233197</v>
      </c>
      <c r="N48" s="284">
        <f>K48*M48</f>
        <v>51079.576709503155</v>
      </c>
    </row>
    <row r="49" spans="1:14">
      <c r="A49" t="s">
        <v>845</v>
      </c>
      <c r="B49" s="49" t="str">
        <f>VLOOKUP(A49,MATERIALES!A5:D373,3,FALSE)</f>
        <v>Agua</v>
      </c>
      <c r="C49" s="293"/>
      <c r="D49" s="293"/>
      <c r="E49" s="293"/>
      <c r="F49" s="293"/>
      <c r="G49" s="293"/>
      <c r="H49" s="293"/>
      <c r="I49" s="280"/>
      <c r="J49" s="236" t="str">
        <f>VLOOKUP(A49,MATERIALES!A5:D373,2,FALSE)</f>
        <v>lt</v>
      </c>
      <c r="K49" s="294">
        <v>24</v>
      </c>
      <c r="L49" s="279"/>
      <c r="M49" s="414">
        <f>VLOOKUP(A49,MATERIALES!A5:D396,4,FALSE)</f>
        <v>35.656490152579906</v>
      </c>
      <c r="N49" s="284">
        <f>K49*M49</f>
        <v>855.75576366191774</v>
      </c>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51935.332473165072</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A59" t="s">
        <v>1348</v>
      </c>
      <c r="B59" s="52" t="str">
        <f>VLOOKUP(A59,TRANSPORTE!A5:D104,3,FALSE)</f>
        <v>Transporte de material de subbase</v>
      </c>
      <c r="C59" s="329"/>
      <c r="D59" s="329"/>
      <c r="E59" s="329"/>
      <c r="F59" s="329"/>
      <c r="G59" s="329"/>
      <c r="H59" s="323" t="s">
        <v>339</v>
      </c>
      <c r="I59" s="291">
        <v>1.3</v>
      </c>
      <c r="J59" s="298">
        <v>1</v>
      </c>
      <c r="K59" s="291">
        <f>I59*J59</f>
        <v>1.3</v>
      </c>
      <c r="L59" s="822">
        <f>VLOOKUP(A59,TRANSPORTE!A5:D123,4,FALSE)</f>
        <v>946.969696969697</v>
      </c>
      <c r="M59" s="823"/>
      <c r="N59" s="299">
        <f>K59*L59</f>
        <v>1231.0606060606062</v>
      </c>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f>N59+N60+N61+N62+N63</f>
        <v>1231.0606060606062</v>
      </c>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30</v>
      </c>
      <c r="B70" s="55" t="str">
        <f>VLOOKUP(A70,'MANO DE OBRA'!A8:D68,3,FALSE)</f>
        <v>Oficial</v>
      </c>
      <c r="C70" s="53"/>
      <c r="D70" s="53"/>
      <c r="E70" s="53"/>
      <c r="F70" s="53"/>
      <c r="G70" s="53"/>
      <c r="H70" s="53"/>
      <c r="I70" s="304">
        <f>K70/J70*100</f>
        <v>49181.133333333331</v>
      </c>
      <c r="J70" s="305">
        <v>185</v>
      </c>
      <c r="K70" s="306">
        <f>VLOOKUP(A70,'MANO DE OBRA'!A8:D99,4,FALSE)</f>
        <v>90985.096666666665</v>
      </c>
      <c r="L70" s="56"/>
      <c r="M70" s="307">
        <v>20</v>
      </c>
      <c r="N70" s="407">
        <f>K70/M70</f>
        <v>4549.2548333333334</v>
      </c>
      <c r="O70" s="112"/>
    </row>
    <row r="71" spans="1:15">
      <c r="A71" t="s">
        <v>11</v>
      </c>
      <c r="B71" s="55" t="str">
        <f>VLOOKUP(A71,'MANO DE OBRA'!A8:D69,3,FALSE)</f>
        <v>Obrero (4)</v>
      </c>
      <c r="C71" s="53"/>
      <c r="D71" s="53"/>
      <c r="E71" s="53"/>
      <c r="F71" s="53"/>
      <c r="G71" s="53"/>
      <c r="H71" s="53"/>
      <c r="I71" s="304">
        <f>K71/J71*100</f>
        <v>98362.266666666663</v>
      </c>
      <c r="J71" s="305">
        <v>185</v>
      </c>
      <c r="K71" s="306">
        <f>VLOOKUP(A71,'MANO DE OBRA'!A8:D100,4,FALSE)</f>
        <v>181970.19333333333</v>
      </c>
      <c r="L71" s="56"/>
      <c r="M71" s="311">
        <v>20</v>
      </c>
      <c r="N71" s="407">
        <f>K71/M71</f>
        <v>9098.5096666666668</v>
      </c>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18" t="s">
        <v>1037</v>
      </c>
      <c r="C76" s="819"/>
      <c r="D76" s="819"/>
      <c r="E76" s="819"/>
      <c r="F76" s="819"/>
      <c r="G76" s="819"/>
      <c r="H76" s="819"/>
      <c r="I76" s="825"/>
      <c r="J76" s="825"/>
      <c r="K76" s="825"/>
      <c r="L76" s="825"/>
      <c r="M76" s="826"/>
      <c r="N76" s="313">
        <f>SUM(N70:N75)</f>
        <v>13647.764500000001</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70496.54580422568</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14099.309160845136</v>
      </c>
      <c r="M83" s="853"/>
      <c r="N83" s="57"/>
    </row>
    <row r="84" spans="1:14">
      <c r="B84" s="95" t="s">
        <v>1057</v>
      </c>
      <c r="C84" s="96"/>
      <c r="D84" s="96"/>
      <c r="E84" s="96"/>
      <c r="F84" s="96"/>
      <c r="G84" s="96"/>
      <c r="H84" s="96"/>
      <c r="I84" s="93"/>
      <c r="J84" s="94"/>
      <c r="K84" s="316">
        <v>0.05</v>
      </c>
      <c r="L84" s="852">
        <f>N78*K84</f>
        <v>3524.827290211284</v>
      </c>
      <c r="M84" s="853"/>
      <c r="N84" s="57"/>
    </row>
    <row r="85" spans="1:14" ht="15.75" thickBot="1">
      <c r="B85" s="97" t="s">
        <v>1058</v>
      </c>
      <c r="C85" s="98"/>
      <c r="D85" s="98"/>
      <c r="E85" s="98"/>
      <c r="F85" s="98"/>
      <c r="G85" s="98"/>
      <c r="H85" s="98"/>
      <c r="I85" s="99"/>
      <c r="J85" s="100"/>
      <c r="K85" s="317">
        <v>0.05</v>
      </c>
      <c r="L85" s="854">
        <f>N78*K85</f>
        <v>3524.827290211284</v>
      </c>
      <c r="M85" s="855"/>
      <c r="N85" s="57"/>
    </row>
    <row r="86" spans="1:14" ht="15.75" thickBot="1">
      <c r="B86" s="818" t="s">
        <v>1037</v>
      </c>
      <c r="C86" s="819"/>
      <c r="D86" s="819"/>
      <c r="E86" s="819"/>
      <c r="F86" s="819"/>
      <c r="G86" s="819"/>
      <c r="H86" s="819"/>
      <c r="I86" s="819"/>
      <c r="J86" s="819"/>
      <c r="K86" s="819"/>
      <c r="L86" s="819"/>
      <c r="M86" s="820"/>
      <c r="N86" s="58">
        <f>L83+L84+L85</f>
        <v>21148.963741267704</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91645.509545493376</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C29:I29"/>
    <mergeCell ref="B107:N108"/>
    <mergeCell ref="B1:B6"/>
    <mergeCell ref="K5:K6"/>
    <mergeCell ref="L5:L6"/>
    <mergeCell ref="M5:M6"/>
    <mergeCell ref="N5:N6"/>
    <mergeCell ref="C6:J6"/>
    <mergeCell ref="C5:J5"/>
    <mergeCell ref="C1:J1"/>
    <mergeCell ref="K1:K2"/>
    <mergeCell ref="L1:N2"/>
    <mergeCell ref="C2:J2"/>
    <mergeCell ref="C3:J3"/>
    <mergeCell ref="K3:K4"/>
    <mergeCell ref="L3:N4"/>
    <mergeCell ref="C4:J4"/>
    <mergeCell ref="L84:M84"/>
    <mergeCell ref="L85:M85"/>
    <mergeCell ref="B86:M86"/>
    <mergeCell ref="B88:M88"/>
    <mergeCell ref="B105:N106"/>
    <mergeCell ref="B76:M76"/>
    <mergeCell ref="B78:M78"/>
    <mergeCell ref="B82:H82"/>
    <mergeCell ref="L82:M82"/>
    <mergeCell ref="B83:H83"/>
    <mergeCell ref="L83:M83"/>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J118:N119"/>
    <mergeCell ref="B35:H35"/>
    <mergeCell ref="I35:J35"/>
    <mergeCell ref="L35:M35"/>
    <mergeCell ref="L12:N12"/>
    <mergeCell ref="C30:I30"/>
    <mergeCell ref="L30:M30"/>
    <mergeCell ref="B43:M43"/>
    <mergeCell ref="B36:H36"/>
    <mergeCell ref="B37:H37"/>
    <mergeCell ref="B38:H38"/>
    <mergeCell ref="B39:H39"/>
    <mergeCell ref="I39:J39"/>
    <mergeCell ref="L39:M39"/>
    <mergeCell ref="B40:H40"/>
    <mergeCell ref="B41:D4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01377"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01377" r:id="rId4"/>
      </mc:Fallback>
    </mc:AlternateContent>
  </oleObjects>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81">
    <tabColor rgb="FFFFFFCC"/>
  </sheetPr>
  <dimension ref="A1:O119"/>
  <sheetViews>
    <sheetView zoomScale="78" zoomScaleNormal="78" workbookViewId="0"/>
  </sheetViews>
  <sheetFormatPr baseColWidth="10" defaultRowHeight="15"/>
  <cols>
    <col min="1" max="1" width="10" bestFit="1" customWidth="1"/>
    <col min="2" max="2" width="17" customWidth="1"/>
    <col min="6" max="6" width="14.42578125" customWidth="1"/>
    <col min="9" max="9" width="12.5703125" bestFit="1" customWidth="1"/>
    <col min="10" max="10" width="15.5703125" customWidth="1"/>
    <col min="11" max="11" width="17.5703125" bestFit="1" customWidth="1"/>
    <col min="13" max="13" width="12.285156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1561</v>
      </c>
      <c r="C31" s="87" t="s">
        <v>1562</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217" t="s">
        <v>162</v>
      </c>
      <c r="B36" s="831" t="str">
        <f>VLOOKUP(A36,EQUIPOS!A6:D154,3,FALSE)</f>
        <v>Compactador manual (SALTARIN) Peso de operación (Kg.) 52, Fuerza de impacto por golpe (KN) 12.</v>
      </c>
      <c r="C36" s="832"/>
      <c r="D36" s="832"/>
      <c r="E36" s="832"/>
      <c r="F36" s="832"/>
      <c r="G36" s="832"/>
      <c r="H36" s="833"/>
      <c r="I36" s="279"/>
      <c r="J36" s="280"/>
      <c r="K36" s="281">
        <f>VLOOKUP(A36,EQUIPOS!A6:D163,4,FALSE)</f>
        <v>7500</v>
      </c>
      <c r="L36" s="282"/>
      <c r="M36" s="283">
        <v>2.5</v>
      </c>
      <c r="N36" s="284">
        <f>K36/M36</f>
        <v>3000</v>
      </c>
    </row>
    <row r="37" spans="1:14">
      <c r="A37" s="119"/>
      <c r="B37" s="831"/>
      <c r="C37" s="832"/>
      <c r="D37" s="832"/>
      <c r="E37" s="832"/>
      <c r="F37" s="832"/>
      <c r="G37" s="832"/>
      <c r="H37" s="833"/>
      <c r="I37" s="279"/>
      <c r="J37" s="280"/>
      <c r="K37" s="281"/>
      <c r="L37" s="282"/>
      <c r="M37" s="283"/>
      <c r="N37" s="284"/>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t="s">
        <v>1036</v>
      </c>
      <c r="C41" s="839"/>
      <c r="D41" s="839"/>
      <c r="E41" s="44"/>
      <c r="F41" s="45"/>
      <c r="G41" s="45"/>
      <c r="H41" s="46"/>
      <c r="I41" s="42"/>
      <c r="J41" s="43"/>
      <c r="K41" s="291"/>
      <c r="L41" s="288"/>
      <c r="M41" s="413">
        <v>0.05</v>
      </c>
      <c r="N41" s="356">
        <f>N76*M41</f>
        <v>682.38822500000015</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3682.3882250000001</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547</v>
      </c>
      <c r="B48" s="49" t="str">
        <f>VLOOKUP(A48,MATERIALES!A4:D373,3,FALSE)</f>
        <v xml:space="preserve">Material de Sub- Base CBR=30%
</v>
      </c>
      <c r="C48" s="293"/>
      <c r="D48" s="293"/>
      <c r="E48" s="293"/>
      <c r="F48" s="293"/>
      <c r="G48" s="293"/>
      <c r="H48" s="293"/>
      <c r="I48" s="280"/>
      <c r="J48" s="236" t="str">
        <f>VLOOKUP(A48,MATERIALES!A4:D373,2,FALSE)</f>
        <v>m3</v>
      </c>
      <c r="K48" s="294">
        <v>1.3</v>
      </c>
      <c r="L48" s="279"/>
      <c r="M48" s="414">
        <f>VLOOKUP(A48,MATERIALES!A4:D395,4,FALSE)</f>
        <v>39723.132241803942</v>
      </c>
      <c r="N48" s="284">
        <f>K48*M48</f>
        <v>51640.071914345128</v>
      </c>
    </row>
    <row r="49" spans="1:14">
      <c r="A49" t="s">
        <v>845</v>
      </c>
      <c r="B49" s="49" t="str">
        <f>VLOOKUP(A49,MATERIALES!A5:D373,3,FALSE)</f>
        <v>Agua</v>
      </c>
      <c r="C49" s="293"/>
      <c r="D49" s="293"/>
      <c r="E49" s="293"/>
      <c r="F49" s="293"/>
      <c r="G49" s="293"/>
      <c r="H49" s="293"/>
      <c r="I49" s="280"/>
      <c r="J49" s="236" t="str">
        <f>VLOOKUP(A49,MATERIALES!A5:D373,2,FALSE)</f>
        <v>lt</v>
      </c>
      <c r="K49" s="294">
        <v>24</v>
      </c>
      <c r="L49" s="279"/>
      <c r="M49" s="414">
        <f>VLOOKUP(A49,MATERIALES!A5:D396,4,FALSE)</f>
        <v>35.656490152579906</v>
      </c>
      <c r="N49" s="284">
        <f>K49*M49</f>
        <v>855.75576366191774</v>
      </c>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52495.827678007045</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A59" t="s">
        <v>1348</v>
      </c>
      <c r="B59" s="52" t="str">
        <f>VLOOKUP(A59,TRANSPORTE!A5:D104,3,FALSE)</f>
        <v>Transporte de material de subbase</v>
      </c>
      <c r="C59" s="329"/>
      <c r="D59" s="329"/>
      <c r="E59" s="329"/>
      <c r="F59" s="329"/>
      <c r="G59" s="329"/>
      <c r="H59" s="323" t="s">
        <v>339</v>
      </c>
      <c r="I59" s="291">
        <v>1.3</v>
      </c>
      <c r="J59" s="298">
        <v>1</v>
      </c>
      <c r="K59" s="291">
        <f>I59*J59</f>
        <v>1.3</v>
      </c>
      <c r="L59" s="822">
        <f>VLOOKUP(A59,TRANSPORTE!A5:D123,4,FALSE)</f>
        <v>946.969696969697</v>
      </c>
      <c r="M59" s="823"/>
      <c r="N59" s="299">
        <f>K59*L59</f>
        <v>1231.0606060606062</v>
      </c>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f>N59+N60+N61+N62+N63</f>
        <v>1231.0606060606062</v>
      </c>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30</v>
      </c>
      <c r="B70" s="55" t="str">
        <f>VLOOKUP(A70,'MANO DE OBRA'!A8:D68,3,FALSE)</f>
        <v>Oficial</v>
      </c>
      <c r="C70" s="53"/>
      <c r="D70" s="53"/>
      <c r="E70" s="53"/>
      <c r="F70" s="53"/>
      <c r="G70" s="53"/>
      <c r="H70" s="53"/>
      <c r="I70" s="304">
        <f>K70/J70*100</f>
        <v>49181.133333333331</v>
      </c>
      <c r="J70" s="305">
        <v>185</v>
      </c>
      <c r="K70" s="306">
        <f>VLOOKUP(A70,'MANO DE OBRA'!A8:D99,4,FALSE)</f>
        <v>90985.096666666665</v>
      </c>
      <c r="L70" s="56"/>
      <c r="M70" s="307">
        <v>20</v>
      </c>
      <c r="N70" s="407">
        <f>K70/M70</f>
        <v>4549.2548333333334</v>
      </c>
      <c r="O70" s="112"/>
    </row>
    <row r="71" spans="1:15">
      <c r="A71" t="s">
        <v>11</v>
      </c>
      <c r="B71" s="55" t="str">
        <f>VLOOKUP(A71,'MANO DE OBRA'!A8:D69,3,FALSE)</f>
        <v>Obrero (4)</v>
      </c>
      <c r="C71" s="53"/>
      <c r="D71" s="53"/>
      <c r="E71" s="53"/>
      <c r="F71" s="53"/>
      <c r="G71" s="53"/>
      <c r="H71" s="53"/>
      <c r="I71" s="304">
        <f>K71/J71*100</f>
        <v>98362.266666666663</v>
      </c>
      <c r="J71" s="305">
        <v>185</v>
      </c>
      <c r="K71" s="306">
        <f>VLOOKUP(A71,'MANO DE OBRA'!A8:D100,4,FALSE)</f>
        <v>181970.19333333333</v>
      </c>
      <c r="L71" s="56"/>
      <c r="M71" s="311">
        <v>20</v>
      </c>
      <c r="N71" s="407">
        <f>K71/M71</f>
        <v>9098.5096666666668</v>
      </c>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18" t="s">
        <v>1037</v>
      </c>
      <c r="C76" s="819"/>
      <c r="D76" s="819"/>
      <c r="E76" s="819"/>
      <c r="F76" s="819"/>
      <c r="G76" s="819"/>
      <c r="H76" s="819"/>
      <c r="I76" s="825"/>
      <c r="J76" s="825"/>
      <c r="K76" s="825"/>
      <c r="L76" s="825"/>
      <c r="M76" s="826"/>
      <c r="N76" s="313">
        <f>SUM(N70:N75)</f>
        <v>13647.764500000001</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71057.04100906766</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14211.408201813532</v>
      </c>
      <c r="M83" s="853"/>
      <c r="N83" s="57"/>
    </row>
    <row r="84" spans="1:14">
      <c r="B84" s="95" t="s">
        <v>1057</v>
      </c>
      <c r="C84" s="96"/>
      <c r="D84" s="96"/>
      <c r="E84" s="96"/>
      <c r="F84" s="96"/>
      <c r="G84" s="96"/>
      <c r="H84" s="96"/>
      <c r="I84" s="93"/>
      <c r="J84" s="94"/>
      <c r="K84" s="316">
        <v>0.05</v>
      </c>
      <c r="L84" s="852">
        <f>N78*K84</f>
        <v>3552.8520504533831</v>
      </c>
      <c r="M84" s="853"/>
      <c r="N84" s="57"/>
    </row>
    <row r="85" spans="1:14" ht="15.75" thickBot="1">
      <c r="B85" s="97" t="s">
        <v>1058</v>
      </c>
      <c r="C85" s="98"/>
      <c r="D85" s="98"/>
      <c r="E85" s="98"/>
      <c r="F85" s="98"/>
      <c r="G85" s="98"/>
      <c r="H85" s="98"/>
      <c r="I85" s="99"/>
      <c r="J85" s="100"/>
      <c r="K85" s="317">
        <v>0.05</v>
      </c>
      <c r="L85" s="854">
        <f>N78*K85</f>
        <v>3552.8520504533831</v>
      </c>
      <c r="M85" s="855"/>
      <c r="N85" s="57"/>
    </row>
    <row r="86" spans="1:14" ht="15.75" thickBot="1">
      <c r="B86" s="818" t="s">
        <v>1037</v>
      </c>
      <c r="C86" s="819"/>
      <c r="D86" s="819"/>
      <c r="E86" s="819"/>
      <c r="F86" s="819"/>
      <c r="G86" s="819"/>
      <c r="H86" s="819"/>
      <c r="I86" s="819"/>
      <c r="J86" s="819"/>
      <c r="K86" s="819"/>
      <c r="L86" s="819"/>
      <c r="M86" s="820"/>
      <c r="N86" s="58">
        <f>L83+L84+L85</f>
        <v>21317.112302720299</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92374.153311787959</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C29:I29"/>
    <mergeCell ref="B107:N108"/>
    <mergeCell ref="B1:B6"/>
    <mergeCell ref="K5:K6"/>
    <mergeCell ref="L5:L6"/>
    <mergeCell ref="M5:M6"/>
    <mergeCell ref="N5:N6"/>
    <mergeCell ref="C6:J6"/>
    <mergeCell ref="C5:J5"/>
    <mergeCell ref="C1:J1"/>
    <mergeCell ref="K1:K2"/>
    <mergeCell ref="L1:N2"/>
    <mergeCell ref="C2:J2"/>
    <mergeCell ref="C3:J3"/>
    <mergeCell ref="K3:K4"/>
    <mergeCell ref="L3:N4"/>
    <mergeCell ref="C4:J4"/>
    <mergeCell ref="L84:M84"/>
    <mergeCell ref="L85:M85"/>
    <mergeCell ref="B86:M86"/>
    <mergeCell ref="B88:M88"/>
    <mergeCell ref="B105:N106"/>
    <mergeCell ref="B76:M76"/>
    <mergeCell ref="B78:M78"/>
    <mergeCell ref="B82:H82"/>
    <mergeCell ref="L82:M82"/>
    <mergeCell ref="B83:H83"/>
    <mergeCell ref="L83:M83"/>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J118:N119"/>
    <mergeCell ref="B35:H35"/>
    <mergeCell ref="I35:J35"/>
    <mergeCell ref="L35:M35"/>
    <mergeCell ref="L12:N12"/>
    <mergeCell ref="C30:I30"/>
    <mergeCell ref="L30:M30"/>
    <mergeCell ref="B43:M43"/>
    <mergeCell ref="B36:H36"/>
    <mergeCell ref="B37:H37"/>
    <mergeCell ref="B38:H38"/>
    <mergeCell ref="B39:H39"/>
    <mergeCell ref="I39:J39"/>
    <mergeCell ref="L39:M39"/>
    <mergeCell ref="B40:H40"/>
    <mergeCell ref="B41:D4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02401"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02401" r:id="rId4"/>
      </mc:Fallback>
    </mc:AlternateContent>
  </oleObjects>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82">
    <tabColor rgb="FFFFFFCC"/>
  </sheetPr>
  <dimension ref="A1:O119"/>
  <sheetViews>
    <sheetView zoomScale="78" zoomScaleNormal="78" workbookViewId="0"/>
  </sheetViews>
  <sheetFormatPr baseColWidth="10" defaultRowHeight="15"/>
  <cols>
    <col min="1" max="1" width="10" bestFit="1" customWidth="1"/>
    <col min="2" max="2" width="17" customWidth="1"/>
    <col min="6" max="6" width="14.42578125" customWidth="1"/>
    <col min="9" max="9" width="12.5703125" bestFit="1" customWidth="1"/>
    <col min="10" max="10" width="15.5703125" customWidth="1"/>
    <col min="11" max="11" width="17.5703125" bestFit="1" customWidth="1"/>
    <col min="13" max="13" width="12.285156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1563</v>
      </c>
      <c r="C31" s="87" t="s">
        <v>1564</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217" t="s">
        <v>162</v>
      </c>
      <c r="B36" s="831" t="str">
        <f>VLOOKUP(A36,EQUIPOS!A6:D154,3,FALSE)</f>
        <v>Compactador manual (SALTARIN) Peso de operación (Kg.) 52, Fuerza de impacto por golpe (KN) 12.</v>
      </c>
      <c r="C36" s="832"/>
      <c r="D36" s="832"/>
      <c r="E36" s="832"/>
      <c r="F36" s="832"/>
      <c r="G36" s="832"/>
      <c r="H36" s="833"/>
      <c r="I36" s="279"/>
      <c r="J36" s="280"/>
      <c r="K36" s="281">
        <f>VLOOKUP(A36,EQUIPOS!A6:D163,4,FALSE)</f>
        <v>7500</v>
      </c>
      <c r="L36" s="282"/>
      <c r="M36" s="283">
        <v>2.5</v>
      </c>
      <c r="N36" s="284">
        <f>K36/M36</f>
        <v>3000</v>
      </c>
    </row>
    <row r="37" spans="1:14">
      <c r="A37" s="119"/>
      <c r="B37" s="831"/>
      <c r="C37" s="832"/>
      <c r="D37" s="832"/>
      <c r="E37" s="832"/>
      <c r="F37" s="832"/>
      <c r="G37" s="832"/>
      <c r="H37" s="833"/>
      <c r="I37" s="279"/>
      <c r="J37" s="280"/>
      <c r="K37" s="281"/>
      <c r="L37" s="282"/>
      <c r="M37" s="283"/>
      <c r="N37" s="284"/>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t="s">
        <v>1036</v>
      </c>
      <c r="C41" s="839"/>
      <c r="D41" s="839"/>
      <c r="E41" s="44"/>
      <c r="F41" s="45"/>
      <c r="G41" s="45"/>
      <c r="H41" s="46"/>
      <c r="I41" s="42"/>
      <c r="J41" s="43"/>
      <c r="K41" s="291"/>
      <c r="L41" s="288"/>
      <c r="M41" s="413">
        <v>0.05</v>
      </c>
      <c r="N41" s="356">
        <f>N76*M41</f>
        <v>682.38822500000015</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3682.3882250000001</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549</v>
      </c>
      <c r="B48" s="49" t="str">
        <f>VLOOKUP(A48,MATERIALES!A4:D373,3,FALSE)</f>
        <v xml:space="preserve">Material de Sub Base CBR=40% </v>
      </c>
      <c r="C48" s="293"/>
      <c r="D48" s="293"/>
      <c r="E48" s="293"/>
      <c r="F48" s="293"/>
      <c r="G48" s="293"/>
      <c r="H48" s="293"/>
      <c r="I48" s="280"/>
      <c r="J48" s="236" t="str">
        <f>VLOOKUP(A48,MATERIALES!A4:D373,2,FALSE)</f>
        <v>m3</v>
      </c>
      <c r="K48" s="294">
        <v>1.3</v>
      </c>
      <c r="L48" s="279"/>
      <c r="M48" s="414">
        <f>VLOOKUP(A48,MATERIALES!A4:D395,4,FALSE)</f>
        <v>40273.171433826115</v>
      </c>
      <c r="N48" s="284">
        <f>K48*M48</f>
        <v>52355.122863973949</v>
      </c>
    </row>
    <row r="49" spans="1:14">
      <c r="A49" t="s">
        <v>845</v>
      </c>
      <c r="B49" s="49" t="str">
        <f>VLOOKUP(A49,MATERIALES!A5:D373,3,FALSE)</f>
        <v>Agua</v>
      </c>
      <c r="C49" s="293"/>
      <c r="D49" s="293"/>
      <c r="E49" s="293"/>
      <c r="F49" s="293"/>
      <c r="G49" s="293"/>
      <c r="H49" s="293"/>
      <c r="I49" s="280"/>
      <c r="J49" s="236" t="str">
        <f>VLOOKUP(A49,MATERIALES!A5:D373,2,FALSE)</f>
        <v>lt</v>
      </c>
      <c r="K49" s="294">
        <v>24</v>
      </c>
      <c r="L49" s="279"/>
      <c r="M49" s="414">
        <f>VLOOKUP(A49,MATERIALES!A5:D396,4,FALSE)</f>
        <v>35.656490152579906</v>
      </c>
      <c r="N49" s="284">
        <f>K49*M49</f>
        <v>855.75576366191774</v>
      </c>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53210.878627635866</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A59" t="s">
        <v>1348</v>
      </c>
      <c r="B59" s="52" t="str">
        <f>VLOOKUP(A59,TRANSPORTE!A5:D104,3,FALSE)</f>
        <v>Transporte de material de subbase</v>
      </c>
      <c r="C59" s="329"/>
      <c r="D59" s="329"/>
      <c r="E59" s="329"/>
      <c r="F59" s="329"/>
      <c r="G59" s="329"/>
      <c r="H59" s="323" t="s">
        <v>339</v>
      </c>
      <c r="I59" s="291">
        <v>1.3</v>
      </c>
      <c r="J59" s="298">
        <v>1</v>
      </c>
      <c r="K59" s="291">
        <f>I59*J59</f>
        <v>1.3</v>
      </c>
      <c r="L59" s="822">
        <f>VLOOKUP(A59,TRANSPORTE!A5:D123,4,FALSE)</f>
        <v>946.969696969697</v>
      </c>
      <c r="M59" s="823"/>
      <c r="N59" s="299">
        <f>K59*L59</f>
        <v>1231.0606060606062</v>
      </c>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f>N59+N60+N61+N62+N63</f>
        <v>1231.0606060606062</v>
      </c>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30</v>
      </c>
      <c r="B70" s="55" t="str">
        <f>VLOOKUP(A70,'MANO DE OBRA'!A8:D68,3,FALSE)</f>
        <v>Oficial</v>
      </c>
      <c r="C70" s="53"/>
      <c r="D70" s="53"/>
      <c r="E70" s="53"/>
      <c r="F70" s="53"/>
      <c r="G70" s="53"/>
      <c r="H70" s="53"/>
      <c r="I70" s="304">
        <f>K70/J70*100</f>
        <v>49181.133333333331</v>
      </c>
      <c r="J70" s="305">
        <v>185</v>
      </c>
      <c r="K70" s="306">
        <f>VLOOKUP(A70,'MANO DE OBRA'!A8:D99,4,FALSE)</f>
        <v>90985.096666666665</v>
      </c>
      <c r="L70" s="56"/>
      <c r="M70" s="307">
        <v>20</v>
      </c>
      <c r="N70" s="407">
        <f>K70/M70</f>
        <v>4549.2548333333334</v>
      </c>
      <c r="O70" s="112"/>
    </row>
    <row r="71" spans="1:15">
      <c r="A71" t="s">
        <v>11</v>
      </c>
      <c r="B71" s="55" t="str">
        <f>VLOOKUP(A71,'MANO DE OBRA'!A8:D69,3,FALSE)</f>
        <v>Obrero (4)</v>
      </c>
      <c r="C71" s="53"/>
      <c r="D71" s="53"/>
      <c r="E71" s="53"/>
      <c r="F71" s="53"/>
      <c r="G71" s="53"/>
      <c r="H71" s="53"/>
      <c r="I71" s="304">
        <f>K71/J71*100</f>
        <v>98362.266666666663</v>
      </c>
      <c r="J71" s="305">
        <v>185</v>
      </c>
      <c r="K71" s="306">
        <f>VLOOKUP(A71,'MANO DE OBRA'!A8:D100,4,FALSE)</f>
        <v>181970.19333333333</v>
      </c>
      <c r="L71" s="56"/>
      <c r="M71" s="311">
        <v>20</v>
      </c>
      <c r="N71" s="407">
        <f>K71/M71</f>
        <v>9098.5096666666668</v>
      </c>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18" t="s">
        <v>1037</v>
      </c>
      <c r="C76" s="819"/>
      <c r="D76" s="819"/>
      <c r="E76" s="819"/>
      <c r="F76" s="819"/>
      <c r="G76" s="819"/>
      <c r="H76" s="819"/>
      <c r="I76" s="825"/>
      <c r="J76" s="825"/>
      <c r="K76" s="825"/>
      <c r="L76" s="825"/>
      <c r="M76" s="826"/>
      <c r="N76" s="313">
        <f>SUM(N70:N75)</f>
        <v>13647.764500000001</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71772.091958696474</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14354.418391739295</v>
      </c>
      <c r="M83" s="853"/>
      <c r="N83" s="57"/>
    </row>
    <row r="84" spans="1:14">
      <c r="B84" s="95" t="s">
        <v>1057</v>
      </c>
      <c r="C84" s="96"/>
      <c r="D84" s="96"/>
      <c r="E84" s="96"/>
      <c r="F84" s="96"/>
      <c r="G84" s="96"/>
      <c r="H84" s="96"/>
      <c r="I84" s="93"/>
      <c r="J84" s="94"/>
      <c r="K84" s="316">
        <v>0.05</v>
      </c>
      <c r="L84" s="852">
        <f>N78*K84</f>
        <v>3588.6045979348237</v>
      </c>
      <c r="M84" s="853"/>
      <c r="N84" s="57"/>
    </row>
    <row r="85" spans="1:14" ht="15.75" thickBot="1">
      <c r="B85" s="97" t="s">
        <v>1058</v>
      </c>
      <c r="C85" s="98"/>
      <c r="D85" s="98"/>
      <c r="E85" s="98"/>
      <c r="F85" s="98"/>
      <c r="G85" s="98"/>
      <c r="H85" s="98"/>
      <c r="I85" s="99"/>
      <c r="J85" s="100"/>
      <c r="K85" s="317">
        <v>0.05</v>
      </c>
      <c r="L85" s="854">
        <f>N78*K85</f>
        <v>3588.6045979348237</v>
      </c>
      <c r="M85" s="855"/>
      <c r="N85" s="57"/>
    </row>
    <row r="86" spans="1:14" ht="15.75" thickBot="1">
      <c r="B86" s="818" t="s">
        <v>1037</v>
      </c>
      <c r="C86" s="819"/>
      <c r="D86" s="819"/>
      <c r="E86" s="819"/>
      <c r="F86" s="819"/>
      <c r="G86" s="819"/>
      <c r="H86" s="819"/>
      <c r="I86" s="819"/>
      <c r="J86" s="819"/>
      <c r="K86" s="819"/>
      <c r="L86" s="819"/>
      <c r="M86" s="820"/>
      <c r="N86" s="58">
        <f>L83+L84+L85</f>
        <v>21531.627587608942</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93303.719546305423</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C29:I29"/>
    <mergeCell ref="B107:N108"/>
    <mergeCell ref="B1:B6"/>
    <mergeCell ref="K5:K6"/>
    <mergeCell ref="L5:L6"/>
    <mergeCell ref="M5:M6"/>
    <mergeCell ref="N5:N6"/>
    <mergeCell ref="C6:J6"/>
    <mergeCell ref="C5:J5"/>
    <mergeCell ref="C1:J1"/>
    <mergeCell ref="K1:K2"/>
    <mergeCell ref="L1:N2"/>
    <mergeCell ref="C2:J2"/>
    <mergeCell ref="C3:J3"/>
    <mergeCell ref="K3:K4"/>
    <mergeCell ref="L3:N4"/>
    <mergeCell ref="C4:J4"/>
    <mergeCell ref="L84:M84"/>
    <mergeCell ref="L85:M85"/>
    <mergeCell ref="B86:M86"/>
    <mergeCell ref="B88:M88"/>
    <mergeCell ref="B105:N106"/>
    <mergeCell ref="B76:M76"/>
    <mergeCell ref="B78:M78"/>
    <mergeCell ref="B82:H82"/>
    <mergeCell ref="L82:M82"/>
    <mergeCell ref="B83:H83"/>
    <mergeCell ref="L83:M83"/>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J118:N119"/>
    <mergeCell ref="B35:H35"/>
    <mergeCell ref="I35:J35"/>
    <mergeCell ref="L35:M35"/>
    <mergeCell ref="L12:N12"/>
    <mergeCell ref="C30:I30"/>
    <mergeCell ref="L30:M30"/>
    <mergeCell ref="B43:M43"/>
    <mergeCell ref="B36:H36"/>
    <mergeCell ref="B37:H37"/>
    <mergeCell ref="B38:H38"/>
    <mergeCell ref="B39:H39"/>
    <mergeCell ref="I39:J39"/>
    <mergeCell ref="L39:M39"/>
    <mergeCell ref="B40:H40"/>
    <mergeCell ref="B41:D4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03425"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03425" r:id="rId4"/>
      </mc:Fallback>
    </mc:AlternateContent>
  </oleObjects>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83">
    <tabColor rgb="FFFFFFCC"/>
  </sheetPr>
  <dimension ref="A1:O119"/>
  <sheetViews>
    <sheetView zoomScale="78" zoomScaleNormal="78" workbookViewId="0"/>
  </sheetViews>
  <sheetFormatPr baseColWidth="10" defaultRowHeight="15"/>
  <cols>
    <col min="1" max="1" width="10" bestFit="1" customWidth="1"/>
    <col min="2" max="2" width="17" customWidth="1"/>
    <col min="6" max="6" width="14.42578125" customWidth="1"/>
    <col min="9" max="9" width="12.5703125" bestFit="1" customWidth="1"/>
    <col min="10" max="10" width="15.5703125" customWidth="1"/>
    <col min="11" max="11" width="17.5703125" bestFit="1" customWidth="1"/>
    <col min="13" max="13" width="12.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1115</v>
      </c>
      <c r="C31" s="87" t="s">
        <v>1565</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217" t="s">
        <v>152</v>
      </c>
      <c r="B36" s="831" t="str">
        <f>VLOOKUP(A36,EQUIPOS!A6:D154,3,FALSE)</f>
        <v xml:space="preserve">Carrotanque de agua(1000 Galones) </v>
      </c>
      <c r="C36" s="832"/>
      <c r="D36" s="832"/>
      <c r="E36" s="832"/>
      <c r="F36" s="832"/>
      <c r="G36" s="832"/>
      <c r="H36" s="833"/>
      <c r="I36" s="279"/>
      <c r="J36" s="280"/>
      <c r="K36" s="281">
        <f>VLOOKUP(A36,EQUIPOS!A6:D163,4,FALSE)</f>
        <v>67000</v>
      </c>
      <c r="L36" s="282"/>
      <c r="M36" s="283">
        <v>45</v>
      </c>
      <c r="N36" s="284">
        <f>K36/M36</f>
        <v>1488.8888888888889</v>
      </c>
    </row>
    <row r="37" spans="1:14">
      <c r="A37" s="119" t="s">
        <v>269</v>
      </c>
      <c r="B37" s="831" t="str">
        <f>VLOOKUP(A37,EQUIPOS!A7:D154,3,FALSE)</f>
        <v>Motoniveladora  potencia 215 HP, ancho de cuchilla 4,27 m, peso 18 ton.</v>
      </c>
      <c r="C37" s="832"/>
      <c r="D37" s="832"/>
      <c r="E37" s="832"/>
      <c r="F37" s="832"/>
      <c r="G37" s="832"/>
      <c r="H37" s="833"/>
      <c r="I37" s="279"/>
      <c r="J37" s="280"/>
      <c r="K37" s="281">
        <f>VLOOKUP(A37,EQUIPOS!A7:D164,4,FALSE)</f>
        <v>154700</v>
      </c>
      <c r="L37" s="282"/>
      <c r="M37" s="283">
        <v>45</v>
      </c>
      <c r="N37" s="284">
        <f>K37/M37</f>
        <v>3437.7777777777778</v>
      </c>
    </row>
    <row r="38" spans="1:14">
      <c r="A38" t="s">
        <v>365</v>
      </c>
      <c r="B38" s="831" t="str">
        <f>VLOOKUP(A38,EQUIPOS!A8:D154,3,FALSE)</f>
        <v xml:space="preserve">Vibrocompatador, potencia 153 HP, peso 10 Ton. </v>
      </c>
      <c r="C38" s="832"/>
      <c r="D38" s="832"/>
      <c r="E38" s="832"/>
      <c r="F38" s="832"/>
      <c r="G38" s="832"/>
      <c r="H38" s="833"/>
      <c r="I38" s="279"/>
      <c r="J38" s="280"/>
      <c r="K38" s="281">
        <f>VLOOKUP(A38,EQUIPOS!A8:D165,4,FALSE)</f>
        <v>83219.519448030405</v>
      </c>
      <c r="L38" s="282"/>
      <c r="M38" s="283">
        <v>45</v>
      </c>
      <c r="N38" s="284">
        <f>K38/M38</f>
        <v>1849.3226544006757</v>
      </c>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t="s">
        <v>1036</v>
      </c>
      <c r="C41" s="839"/>
      <c r="D41" s="839"/>
      <c r="E41" s="44"/>
      <c r="F41" s="45"/>
      <c r="G41" s="45"/>
      <c r="H41" s="46"/>
      <c r="I41" s="42"/>
      <c r="J41" s="43"/>
      <c r="K41" s="291"/>
      <c r="L41" s="288"/>
      <c r="M41" s="413">
        <v>0.01</v>
      </c>
      <c r="N41" s="356">
        <f>N76*M41</f>
        <v>5.0547275925925925</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6781.0440486599355</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535</v>
      </c>
      <c r="B48" s="49" t="str">
        <f>VLOOKUP(A48,MATERIALES!A4:D373,3,FALSE)</f>
        <v>Material de base (gradación 1)</v>
      </c>
      <c r="C48" s="293"/>
      <c r="D48" s="293"/>
      <c r="E48" s="293"/>
      <c r="F48" s="293"/>
      <c r="G48" s="293"/>
      <c r="H48" s="293"/>
      <c r="I48" s="280"/>
      <c r="J48" s="236" t="str">
        <f>VLOOKUP(A48,MATERIALES!A4:D373,2,FALSE)</f>
        <v>m3</v>
      </c>
      <c r="K48" s="294">
        <v>1.3</v>
      </c>
      <c r="L48" s="279"/>
      <c r="M48" s="414">
        <f>VLOOKUP(A48,MATERIALES!A4:D395,4,FALSE)</f>
        <v>48347.48126433423</v>
      </c>
      <c r="N48" s="284">
        <f>K48*M48</f>
        <v>62851.725643634498</v>
      </c>
    </row>
    <row r="49" spans="1:14">
      <c r="A49" t="s">
        <v>845</v>
      </c>
      <c r="B49" s="49" t="str">
        <f>VLOOKUP(A49,MATERIALES!A5:D373,3,FALSE)</f>
        <v>Agua</v>
      </c>
      <c r="C49" s="293"/>
      <c r="D49" s="293"/>
      <c r="E49" s="293"/>
      <c r="F49" s="293"/>
      <c r="G49" s="293"/>
      <c r="H49" s="293"/>
      <c r="I49" s="280"/>
      <c r="J49" s="236" t="str">
        <f>VLOOKUP(A49,MATERIALES!A5:D373,2,FALSE)</f>
        <v>lt</v>
      </c>
      <c r="K49" s="294">
        <v>24</v>
      </c>
      <c r="L49" s="279"/>
      <c r="M49" s="414">
        <f>VLOOKUP(A49,MATERIALES!A5:D396,4,FALSE)</f>
        <v>35.656490152579906</v>
      </c>
      <c r="N49" s="284">
        <f>K49*M49</f>
        <v>855.75576366191774</v>
      </c>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63707.481407296415</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A59" t="s">
        <v>1348</v>
      </c>
      <c r="B59" s="52" t="str">
        <f>VLOOKUP(A59,TRANSPORTE!A5:D104,3,FALSE)</f>
        <v>Transporte de material de subbase</v>
      </c>
      <c r="C59" s="329"/>
      <c r="D59" s="329"/>
      <c r="E59" s="329"/>
      <c r="F59" s="329"/>
      <c r="G59" s="329"/>
      <c r="H59" s="323" t="s">
        <v>339</v>
      </c>
      <c r="I59" s="291">
        <v>1.3</v>
      </c>
      <c r="J59" s="298">
        <v>1</v>
      </c>
      <c r="K59" s="291">
        <f>I59*J59</f>
        <v>1.3</v>
      </c>
      <c r="L59" s="822">
        <f>VLOOKUP(A59,TRANSPORTE!A5:D123,4,FALSE)</f>
        <v>946.969696969697</v>
      </c>
      <c r="M59" s="823"/>
      <c r="N59" s="299">
        <f>K59*L59</f>
        <v>1231.0606060606062</v>
      </c>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f>N59+N60+N61+N62+N63</f>
        <v>1231.0606060606062</v>
      </c>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30</v>
      </c>
      <c r="B70" s="55" t="str">
        <f>VLOOKUP(A70,'MANO DE OBRA'!A8:D68,3,FALSE)</f>
        <v>Oficial</v>
      </c>
      <c r="C70" s="53"/>
      <c r="D70" s="53"/>
      <c r="E70" s="53"/>
      <c r="F70" s="53"/>
      <c r="G70" s="53"/>
      <c r="H70" s="53"/>
      <c r="I70" s="304">
        <f>K70/J70*100</f>
        <v>49181.133333333331</v>
      </c>
      <c r="J70" s="305">
        <v>185</v>
      </c>
      <c r="K70" s="306">
        <f>VLOOKUP(A70,'MANO DE OBRA'!A8:D99,4,FALSE)</f>
        <v>90985.096666666665</v>
      </c>
      <c r="L70" s="56"/>
      <c r="M70" s="307">
        <v>360</v>
      </c>
      <c r="N70" s="407">
        <f>K70/M70</f>
        <v>252.73637962962962</v>
      </c>
      <c r="O70" s="112"/>
    </row>
    <row r="71" spans="1:15">
      <c r="A71" t="s">
        <v>7</v>
      </c>
      <c r="B71" s="55" t="str">
        <f>VLOOKUP(A71,'MANO DE OBRA'!A8:D69,3,FALSE)</f>
        <v>Obrero (2)</v>
      </c>
      <c r="C71" s="53"/>
      <c r="D71" s="53"/>
      <c r="E71" s="53"/>
      <c r="F71" s="53"/>
      <c r="G71" s="53"/>
      <c r="H71" s="53"/>
      <c r="I71" s="304">
        <f>K71/J71*100</f>
        <v>49181.133333333331</v>
      </c>
      <c r="J71" s="305">
        <v>185</v>
      </c>
      <c r="K71" s="306">
        <f>VLOOKUP(A71,'MANO DE OBRA'!A8:D100,4,FALSE)</f>
        <v>90985.096666666665</v>
      </c>
      <c r="L71" s="56"/>
      <c r="M71" s="311">
        <v>360</v>
      </c>
      <c r="N71" s="407">
        <f>K71/M71</f>
        <v>252.73637962962962</v>
      </c>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18" t="s">
        <v>1037</v>
      </c>
      <c r="C76" s="819"/>
      <c r="D76" s="819"/>
      <c r="E76" s="819"/>
      <c r="F76" s="819"/>
      <c r="G76" s="819"/>
      <c r="H76" s="819"/>
      <c r="I76" s="825"/>
      <c r="J76" s="825"/>
      <c r="K76" s="825"/>
      <c r="L76" s="825"/>
      <c r="M76" s="826"/>
      <c r="N76" s="313">
        <f>SUM(N70:N75)</f>
        <v>505.47275925925925</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72225.058821276209</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14445.011764255243</v>
      </c>
      <c r="M83" s="853"/>
      <c r="N83" s="57"/>
    </row>
    <row r="84" spans="1:14">
      <c r="B84" s="95" t="s">
        <v>1057</v>
      </c>
      <c r="C84" s="96"/>
      <c r="D84" s="96"/>
      <c r="E84" s="96"/>
      <c r="F84" s="96"/>
      <c r="G84" s="96"/>
      <c r="H84" s="96"/>
      <c r="I84" s="93"/>
      <c r="J84" s="94"/>
      <c r="K84" s="316">
        <v>0.05</v>
      </c>
      <c r="L84" s="852">
        <f>N78*K84</f>
        <v>3611.2529410638108</v>
      </c>
      <c r="M84" s="853"/>
      <c r="N84" s="57"/>
    </row>
    <row r="85" spans="1:14" ht="15.75" thickBot="1">
      <c r="B85" s="97" t="s">
        <v>1058</v>
      </c>
      <c r="C85" s="98"/>
      <c r="D85" s="98"/>
      <c r="E85" s="98"/>
      <c r="F85" s="98"/>
      <c r="G85" s="98"/>
      <c r="H85" s="98"/>
      <c r="I85" s="99"/>
      <c r="J85" s="100"/>
      <c r="K85" s="317">
        <v>0.05</v>
      </c>
      <c r="L85" s="854">
        <f>N78*K85</f>
        <v>3611.2529410638108</v>
      </c>
      <c r="M85" s="855"/>
      <c r="N85" s="57"/>
    </row>
    <row r="86" spans="1:14" ht="15.75" thickBot="1">
      <c r="B86" s="818" t="s">
        <v>1037</v>
      </c>
      <c r="C86" s="819"/>
      <c r="D86" s="819"/>
      <c r="E86" s="819"/>
      <c r="F86" s="819"/>
      <c r="G86" s="819"/>
      <c r="H86" s="819"/>
      <c r="I86" s="819"/>
      <c r="J86" s="819"/>
      <c r="K86" s="819"/>
      <c r="L86" s="819"/>
      <c r="M86" s="820"/>
      <c r="N86" s="58">
        <f>L83+L84+L85</f>
        <v>21667.517646382861</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93892.576467659062</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C29:I29"/>
    <mergeCell ref="B107:N108"/>
    <mergeCell ref="B1:B6"/>
    <mergeCell ref="K5:K6"/>
    <mergeCell ref="L5:L6"/>
    <mergeCell ref="M5:M6"/>
    <mergeCell ref="N5:N6"/>
    <mergeCell ref="C6:J6"/>
    <mergeCell ref="C5:J5"/>
    <mergeCell ref="C1:J1"/>
    <mergeCell ref="K1:K2"/>
    <mergeCell ref="L1:N2"/>
    <mergeCell ref="C2:J2"/>
    <mergeCell ref="C3:J3"/>
    <mergeCell ref="K3:K4"/>
    <mergeCell ref="L3:N4"/>
    <mergeCell ref="C4:J4"/>
    <mergeCell ref="L84:M84"/>
    <mergeCell ref="L85:M85"/>
    <mergeCell ref="B86:M86"/>
    <mergeCell ref="B88:M88"/>
    <mergeCell ref="B105:N106"/>
    <mergeCell ref="B76:M76"/>
    <mergeCell ref="B78:M78"/>
    <mergeCell ref="B82:H82"/>
    <mergeCell ref="L82:M82"/>
    <mergeCell ref="B83:H83"/>
    <mergeCell ref="L83:M83"/>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J118:N119"/>
    <mergeCell ref="B35:H35"/>
    <mergeCell ref="I35:J35"/>
    <mergeCell ref="L35:M35"/>
    <mergeCell ref="L12:N12"/>
    <mergeCell ref="C30:I30"/>
    <mergeCell ref="L30:M30"/>
    <mergeCell ref="B43:M43"/>
    <mergeCell ref="B36:H36"/>
    <mergeCell ref="B37:H37"/>
    <mergeCell ref="B38:H38"/>
    <mergeCell ref="B39:H39"/>
    <mergeCell ref="I39:J39"/>
    <mergeCell ref="L39:M39"/>
    <mergeCell ref="B40:H40"/>
    <mergeCell ref="B41:D4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04449"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04449" r:id="rId4"/>
      </mc:Fallback>
    </mc:AlternateContent>
  </oleObjects>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84">
    <tabColor rgb="FFFFFFCC"/>
  </sheetPr>
  <dimension ref="A1:O119"/>
  <sheetViews>
    <sheetView zoomScale="78" zoomScaleNormal="78" workbookViewId="0"/>
  </sheetViews>
  <sheetFormatPr baseColWidth="10" defaultRowHeight="15"/>
  <cols>
    <col min="1" max="1" width="10" bestFit="1" customWidth="1"/>
    <col min="2" max="2" width="17" customWidth="1"/>
    <col min="6" max="6" width="14.42578125" customWidth="1"/>
    <col min="9" max="9" width="12.5703125" bestFit="1" customWidth="1"/>
    <col min="10" max="10" width="15.5703125" customWidth="1"/>
    <col min="11" max="11" width="17.5703125" bestFit="1" customWidth="1"/>
    <col min="13" max="13" width="12.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1116</v>
      </c>
      <c r="C31" s="87" t="s">
        <v>1566</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217" t="s">
        <v>152</v>
      </c>
      <c r="B36" s="831" t="str">
        <f>VLOOKUP(A36,EQUIPOS!A6:D154,3,FALSE)</f>
        <v xml:space="preserve">Carrotanque de agua(1000 Galones) </v>
      </c>
      <c r="C36" s="832"/>
      <c r="D36" s="832"/>
      <c r="E36" s="832"/>
      <c r="F36" s="832"/>
      <c r="G36" s="832"/>
      <c r="H36" s="833"/>
      <c r="I36" s="279"/>
      <c r="J36" s="280"/>
      <c r="K36" s="281">
        <f>VLOOKUP(A36,EQUIPOS!A6:D163,4,FALSE)</f>
        <v>67000</v>
      </c>
      <c r="L36" s="282"/>
      <c r="M36" s="283">
        <v>45</v>
      </c>
      <c r="N36" s="284">
        <f>K36/M36</f>
        <v>1488.8888888888889</v>
      </c>
    </row>
    <row r="37" spans="1:14">
      <c r="A37" s="119" t="s">
        <v>269</v>
      </c>
      <c r="B37" s="831" t="str">
        <f>VLOOKUP(A37,EQUIPOS!A7:D154,3,FALSE)</f>
        <v>Motoniveladora  potencia 215 HP, ancho de cuchilla 4,27 m, peso 18 ton.</v>
      </c>
      <c r="C37" s="832"/>
      <c r="D37" s="832"/>
      <c r="E37" s="832"/>
      <c r="F37" s="832"/>
      <c r="G37" s="832"/>
      <c r="H37" s="833"/>
      <c r="I37" s="279"/>
      <c r="J37" s="280"/>
      <c r="K37" s="281">
        <f>VLOOKUP(A37,EQUIPOS!A7:D164,4,FALSE)</f>
        <v>154700</v>
      </c>
      <c r="L37" s="282"/>
      <c r="M37" s="283">
        <v>45</v>
      </c>
      <c r="N37" s="284">
        <f>K37/M37</f>
        <v>3437.7777777777778</v>
      </c>
    </row>
    <row r="38" spans="1:14">
      <c r="A38" t="s">
        <v>365</v>
      </c>
      <c r="B38" s="831" t="str">
        <f>VLOOKUP(A38,EQUIPOS!A8:D154,3,FALSE)</f>
        <v xml:space="preserve">Vibrocompatador, potencia 153 HP, peso 10 Ton. </v>
      </c>
      <c r="C38" s="832"/>
      <c r="D38" s="832"/>
      <c r="E38" s="832"/>
      <c r="F38" s="832"/>
      <c r="G38" s="832"/>
      <c r="H38" s="833"/>
      <c r="I38" s="279"/>
      <c r="J38" s="280"/>
      <c r="K38" s="281">
        <f>VLOOKUP(A38,EQUIPOS!A8:D165,4,FALSE)</f>
        <v>83219.519448030405</v>
      </c>
      <c r="L38" s="282"/>
      <c r="M38" s="283">
        <v>45</v>
      </c>
      <c r="N38" s="284">
        <f>K38/M38</f>
        <v>1849.3226544006757</v>
      </c>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t="s">
        <v>1036</v>
      </c>
      <c r="C41" s="839"/>
      <c r="D41" s="839"/>
      <c r="E41" s="44"/>
      <c r="F41" s="45"/>
      <c r="G41" s="45"/>
      <c r="H41" s="46"/>
      <c r="I41" s="42"/>
      <c r="J41" s="43"/>
      <c r="K41" s="291"/>
      <c r="L41" s="288"/>
      <c r="M41" s="413">
        <v>0.01</v>
      </c>
      <c r="N41" s="356">
        <f>N76*M41</f>
        <v>5.0547275925925925</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6781.0440486599355</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537</v>
      </c>
      <c r="B48" s="49" t="str">
        <f>VLOOKUP(A48,MATERIALES!A4:D373,3,FALSE)</f>
        <v>Material de base (gradación 2)</v>
      </c>
      <c r="C48" s="293"/>
      <c r="D48" s="293"/>
      <c r="E48" s="293"/>
      <c r="F48" s="293"/>
      <c r="G48" s="293"/>
      <c r="H48" s="293"/>
      <c r="I48" s="280"/>
      <c r="J48" s="236" t="str">
        <f>VLOOKUP(A48,MATERIALES!A4:D373,2,FALSE)</f>
        <v>m3</v>
      </c>
      <c r="K48" s="294">
        <v>1.3</v>
      </c>
      <c r="L48" s="279"/>
      <c r="M48" s="414">
        <f>VLOOKUP(A48,MATERIALES!A4:D395,4,FALSE)</f>
        <v>47595.741759609664</v>
      </c>
      <c r="N48" s="284">
        <f>K48*M48</f>
        <v>61874.464287492563</v>
      </c>
    </row>
    <row r="49" spans="1:14">
      <c r="A49" t="s">
        <v>845</v>
      </c>
      <c r="B49" s="49" t="str">
        <f>VLOOKUP(A49,MATERIALES!A5:D373,3,FALSE)</f>
        <v>Agua</v>
      </c>
      <c r="C49" s="293"/>
      <c r="D49" s="293"/>
      <c r="E49" s="293"/>
      <c r="F49" s="293"/>
      <c r="G49" s="293"/>
      <c r="H49" s="293"/>
      <c r="I49" s="280"/>
      <c r="J49" s="236" t="str">
        <f>VLOOKUP(A49,MATERIALES!A5:D373,2,FALSE)</f>
        <v>lt</v>
      </c>
      <c r="K49" s="294">
        <v>24</v>
      </c>
      <c r="L49" s="279"/>
      <c r="M49" s="414">
        <f>VLOOKUP(A49,MATERIALES!A5:D396,4,FALSE)</f>
        <v>35.656490152579906</v>
      </c>
      <c r="N49" s="284">
        <f>K49*M49</f>
        <v>855.75576366191774</v>
      </c>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62730.22005115448</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A59" t="s">
        <v>1348</v>
      </c>
      <c r="B59" s="52" t="str">
        <f>VLOOKUP(A59,TRANSPORTE!A5:D104,3,FALSE)</f>
        <v>Transporte de material de subbase</v>
      </c>
      <c r="C59" s="329"/>
      <c r="D59" s="329"/>
      <c r="E59" s="329"/>
      <c r="F59" s="329"/>
      <c r="G59" s="329"/>
      <c r="H59" s="323" t="s">
        <v>339</v>
      </c>
      <c r="I59" s="291">
        <v>1.3</v>
      </c>
      <c r="J59" s="298">
        <v>1</v>
      </c>
      <c r="K59" s="291">
        <f>I59*J59</f>
        <v>1.3</v>
      </c>
      <c r="L59" s="822">
        <f>VLOOKUP(A59,TRANSPORTE!A5:D123,4,FALSE)</f>
        <v>946.969696969697</v>
      </c>
      <c r="M59" s="823"/>
      <c r="N59" s="299">
        <f>K59*L59</f>
        <v>1231.0606060606062</v>
      </c>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459"/>
      <c r="C64" s="460"/>
      <c r="D64" s="460"/>
      <c r="E64" s="460"/>
      <c r="F64" s="460"/>
      <c r="G64" s="460"/>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f>N59+N60+N61+N62+N63</f>
        <v>1231.0606060606062</v>
      </c>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30</v>
      </c>
      <c r="B70" s="55" t="str">
        <f>VLOOKUP(A70,'MANO DE OBRA'!A8:D68,3,FALSE)</f>
        <v>Oficial</v>
      </c>
      <c r="C70" s="53"/>
      <c r="D70" s="53"/>
      <c r="E70" s="53"/>
      <c r="F70" s="53"/>
      <c r="G70" s="53"/>
      <c r="H70" s="53"/>
      <c r="I70" s="304">
        <f>K70/J70*100</f>
        <v>49181.133333333331</v>
      </c>
      <c r="J70" s="305">
        <v>185</v>
      </c>
      <c r="K70" s="306">
        <f>VLOOKUP(A70,'MANO DE OBRA'!A8:D99,4,FALSE)</f>
        <v>90985.096666666665</v>
      </c>
      <c r="L70" s="56"/>
      <c r="M70" s="307">
        <v>360</v>
      </c>
      <c r="N70" s="407">
        <f>K70/M70</f>
        <v>252.73637962962962</v>
      </c>
      <c r="O70" s="112"/>
    </row>
    <row r="71" spans="1:15">
      <c r="A71" t="s">
        <v>7</v>
      </c>
      <c r="B71" s="55" t="str">
        <f>VLOOKUP(A71,'MANO DE OBRA'!A8:D69,3,FALSE)</f>
        <v>Obrero (2)</v>
      </c>
      <c r="C71" s="53"/>
      <c r="D71" s="53"/>
      <c r="E71" s="53"/>
      <c r="F71" s="53"/>
      <c r="G71" s="53"/>
      <c r="H71" s="53"/>
      <c r="I71" s="304">
        <f>K71/J71*100</f>
        <v>49181.133333333331</v>
      </c>
      <c r="J71" s="305">
        <v>185</v>
      </c>
      <c r="K71" s="306">
        <f>VLOOKUP(A71,'MANO DE OBRA'!A8:D100,4,FALSE)</f>
        <v>90985.096666666665</v>
      </c>
      <c r="L71" s="56"/>
      <c r="M71" s="311">
        <v>360</v>
      </c>
      <c r="N71" s="407">
        <f>K71/M71</f>
        <v>252.73637962962962</v>
      </c>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133"/>
    </row>
    <row r="76" spans="1:15" ht="15.75" thickBot="1">
      <c r="B76" s="824" t="s">
        <v>1037</v>
      </c>
      <c r="C76" s="825"/>
      <c r="D76" s="825"/>
      <c r="E76" s="825"/>
      <c r="F76" s="825"/>
      <c r="G76" s="825"/>
      <c r="H76" s="825"/>
      <c r="I76" s="825"/>
      <c r="J76" s="825"/>
      <c r="K76" s="825"/>
      <c r="L76" s="825"/>
      <c r="M76" s="826"/>
      <c r="N76" s="472">
        <f>SUM(N70:N75)</f>
        <v>505.47275925925925</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71247.797465134281</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14249.559493026856</v>
      </c>
      <c r="M83" s="853"/>
      <c r="N83" s="57"/>
    </row>
    <row r="84" spans="1:14">
      <c r="B84" s="95" t="s">
        <v>1057</v>
      </c>
      <c r="C84" s="96"/>
      <c r="D84" s="96"/>
      <c r="E84" s="96"/>
      <c r="F84" s="96"/>
      <c r="G84" s="96"/>
      <c r="H84" s="96"/>
      <c r="I84" s="93"/>
      <c r="J84" s="94"/>
      <c r="K84" s="316">
        <v>0.05</v>
      </c>
      <c r="L84" s="852">
        <f>N78*K84</f>
        <v>3562.3898732567141</v>
      </c>
      <c r="M84" s="853"/>
      <c r="N84" s="57"/>
    </row>
    <row r="85" spans="1:14" ht="15.75" thickBot="1">
      <c r="B85" s="97" t="s">
        <v>1058</v>
      </c>
      <c r="C85" s="98"/>
      <c r="D85" s="98"/>
      <c r="E85" s="98"/>
      <c r="F85" s="98"/>
      <c r="G85" s="98"/>
      <c r="H85" s="98"/>
      <c r="I85" s="99"/>
      <c r="J85" s="100"/>
      <c r="K85" s="317">
        <v>0.05</v>
      </c>
      <c r="L85" s="854">
        <f>N78*K85</f>
        <v>3562.3898732567141</v>
      </c>
      <c r="M85" s="855"/>
      <c r="N85" s="57"/>
    </row>
    <row r="86" spans="1:14" ht="15.75" thickBot="1">
      <c r="B86" s="818" t="s">
        <v>1037</v>
      </c>
      <c r="C86" s="819"/>
      <c r="D86" s="819"/>
      <c r="E86" s="819"/>
      <c r="F86" s="819"/>
      <c r="G86" s="819"/>
      <c r="H86" s="819"/>
      <c r="I86" s="819"/>
      <c r="J86" s="819"/>
      <c r="K86" s="819"/>
      <c r="L86" s="819"/>
      <c r="M86" s="820"/>
      <c r="N86" s="58">
        <f>L83+L84+L85</f>
        <v>21374.339239540284</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92622.136704674573</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08545"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08545" r:id="rId4"/>
      </mc:Fallback>
    </mc:AlternateContent>
  </oleObjects>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85">
    <tabColor rgb="FFFFFFCC"/>
  </sheetPr>
  <dimension ref="A1:O119"/>
  <sheetViews>
    <sheetView zoomScale="78" zoomScaleNormal="78" workbookViewId="0"/>
  </sheetViews>
  <sheetFormatPr baseColWidth="10" defaultRowHeight="15"/>
  <cols>
    <col min="1" max="1" width="10" bestFit="1" customWidth="1"/>
    <col min="2" max="2" width="17" customWidth="1"/>
    <col min="6" max="6" width="14.42578125" customWidth="1"/>
    <col min="9" max="9" width="12.5703125" bestFit="1" customWidth="1"/>
    <col min="10" max="10" width="15.5703125" customWidth="1"/>
    <col min="11" max="11" width="17.5703125" bestFit="1" customWidth="1"/>
    <col min="13" max="13" width="12.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1567</v>
      </c>
      <c r="C31" s="87" t="s">
        <v>1568</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217" t="s">
        <v>152</v>
      </c>
      <c r="B36" s="831" t="str">
        <f>VLOOKUP(A36,EQUIPOS!A6:D154,3,FALSE)</f>
        <v xml:space="preserve">Carrotanque de agua(1000 Galones) </v>
      </c>
      <c r="C36" s="832"/>
      <c r="D36" s="832"/>
      <c r="E36" s="832"/>
      <c r="F36" s="832"/>
      <c r="G36" s="832"/>
      <c r="H36" s="833"/>
      <c r="I36" s="279"/>
      <c r="J36" s="280"/>
      <c r="K36" s="281">
        <f>VLOOKUP(A36,EQUIPOS!A6:D163,4,FALSE)</f>
        <v>67000</v>
      </c>
      <c r="L36" s="282"/>
      <c r="M36" s="283">
        <v>45</v>
      </c>
      <c r="N36" s="284">
        <f>K36/M36</f>
        <v>1488.8888888888889</v>
      </c>
    </row>
    <row r="37" spans="1:14">
      <c r="A37" s="119" t="s">
        <v>269</v>
      </c>
      <c r="B37" s="831" t="str">
        <f>VLOOKUP(A37,EQUIPOS!A7:D154,3,FALSE)</f>
        <v>Motoniveladora  potencia 215 HP, ancho de cuchilla 4,27 m, peso 18 ton.</v>
      </c>
      <c r="C37" s="832"/>
      <c r="D37" s="832"/>
      <c r="E37" s="832"/>
      <c r="F37" s="832"/>
      <c r="G37" s="832"/>
      <c r="H37" s="833"/>
      <c r="I37" s="279"/>
      <c r="J37" s="280"/>
      <c r="K37" s="281">
        <f>VLOOKUP(A37,EQUIPOS!A7:D164,4,FALSE)</f>
        <v>154700</v>
      </c>
      <c r="L37" s="282"/>
      <c r="M37" s="283">
        <v>45</v>
      </c>
      <c r="N37" s="284">
        <f>K37/M37</f>
        <v>3437.7777777777778</v>
      </c>
    </row>
    <row r="38" spans="1:14">
      <c r="A38" t="s">
        <v>365</v>
      </c>
      <c r="B38" s="831" t="str">
        <f>VLOOKUP(A38,EQUIPOS!A8:D154,3,FALSE)</f>
        <v xml:space="preserve">Vibrocompatador, potencia 153 HP, peso 10 Ton. </v>
      </c>
      <c r="C38" s="832"/>
      <c r="D38" s="832"/>
      <c r="E38" s="832"/>
      <c r="F38" s="832"/>
      <c r="G38" s="832"/>
      <c r="H38" s="833"/>
      <c r="I38" s="279"/>
      <c r="J38" s="280"/>
      <c r="K38" s="281">
        <f>VLOOKUP(A38,EQUIPOS!A8:D165,4,FALSE)</f>
        <v>83219.519448030405</v>
      </c>
      <c r="L38" s="282"/>
      <c r="M38" s="283">
        <v>45</v>
      </c>
      <c r="N38" s="284">
        <f>K38/M38</f>
        <v>1849.3226544006757</v>
      </c>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t="s">
        <v>1036</v>
      </c>
      <c r="C41" s="839"/>
      <c r="D41" s="839"/>
      <c r="E41" s="44"/>
      <c r="F41" s="45"/>
      <c r="G41" s="45"/>
      <c r="H41" s="46"/>
      <c r="I41" s="42"/>
      <c r="J41" s="43"/>
      <c r="K41" s="291"/>
      <c r="L41" s="288"/>
      <c r="M41" s="413">
        <v>0.01</v>
      </c>
      <c r="N41" s="356">
        <f>N76*M41</f>
        <v>5.0547275925925925</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6781.0440486599355</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539</v>
      </c>
      <c r="B48" s="49" t="str">
        <f>VLOOKUP(A48,MATERIALES!A4:D373,3,FALSE)</f>
        <v>Material de base (gradación 3)</v>
      </c>
      <c r="C48" s="293"/>
      <c r="D48" s="293"/>
      <c r="E48" s="293"/>
      <c r="F48" s="293"/>
      <c r="G48" s="293"/>
      <c r="H48" s="293"/>
      <c r="I48" s="280"/>
      <c r="J48" s="236" t="str">
        <f>VLOOKUP(A48,MATERIALES!A4:D373,2,FALSE)</f>
        <v>m3</v>
      </c>
      <c r="K48" s="294">
        <v>1.3</v>
      </c>
      <c r="L48" s="279"/>
      <c r="M48" s="414">
        <f>VLOOKUP(A48,MATERIALES!A4:D395,4,FALSE)</f>
        <v>45240.388474835447</v>
      </c>
      <c r="N48" s="284">
        <f>K48*M48</f>
        <v>58812.505017286079</v>
      </c>
    </row>
    <row r="49" spans="1:14">
      <c r="A49" t="s">
        <v>845</v>
      </c>
      <c r="B49" s="49" t="str">
        <f>VLOOKUP(A49,MATERIALES!A5:D373,3,FALSE)</f>
        <v>Agua</v>
      </c>
      <c r="C49" s="293"/>
      <c r="D49" s="293"/>
      <c r="E49" s="293"/>
      <c r="F49" s="293"/>
      <c r="G49" s="293"/>
      <c r="H49" s="293"/>
      <c r="I49" s="280"/>
      <c r="J49" s="236" t="str">
        <f>VLOOKUP(A49,MATERIALES!A5:D373,2,FALSE)</f>
        <v>lt</v>
      </c>
      <c r="K49" s="294">
        <v>24</v>
      </c>
      <c r="L49" s="279"/>
      <c r="M49" s="414">
        <f>VLOOKUP(A49,MATERIALES!A5:D396,4,FALSE)</f>
        <v>35.656490152579906</v>
      </c>
      <c r="N49" s="284">
        <f>K49*M49</f>
        <v>855.75576366191774</v>
      </c>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59668.260780947996</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A59" t="s">
        <v>1348</v>
      </c>
      <c r="B59" s="52" t="str">
        <f>VLOOKUP(A59,TRANSPORTE!A5:D104,3,FALSE)</f>
        <v>Transporte de material de subbase</v>
      </c>
      <c r="C59" s="329"/>
      <c r="D59" s="329"/>
      <c r="E59" s="329"/>
      <c r="F59" s="329"/>
      <c r="G59" s="329"/>
      <c r="H59" s="323" t="s">
        <v>339</v>
      </c>
      <c r="I59" s="291">
        <v>1.3</v>
      </c>
      <c r="J59" s="298">
        <v>1</v>
      </c>
      <c r="K59" s="291">
        <f>I59*J59</f>
        <v>1.3</v>
      </c>
      <c r="L59" s="822">
        <f>VLOOKUP(A59,TRANSPORTE!A5:D123,4,FALSE)</f>
        <v>946.969696969697</v>
      </c>
      <c r="M59" s="823"/>
      <c r="N59" s="299">
        <f>K59*L59</f>
        <v>1231.0606060606062</v>
      </c>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459"/>
      <c r="C64" s="460"/>
      <c r="D64" s="460"/>
      <c r="E64" s="460"/>
      <c r="F64" s="460"/>
      <c r="G64" s="460"/>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f>N59+N60+N61+N62+N63</f>
        <v>1231.0606060606062</v>
      </c>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30</v>
      </c>
      <c r="B70" s="55" t="str">
        <f>VLOOKUP(A70,'MANO DE OBRA'!A8:D68,3,FALSE)</f>
        <v>Oficial</v>
      </c>
      <c r="C70" s="53"/>
      <c r="D70" s="53"/>
      <c r="E70" s="53"/>
      <c r="F70" s="53"/>
      <c r="G70" s="53"/>
      <c r="H70" s="53"/>
      <c r="I70" s="304">
        <f>K70/J70*100</f>
        <v>49181.133333333331</v>
      </c>
      <c r="J70" s="305">
        <v>185</v>
      </c>
      <c r="K70" s="306">
        <f>VLOOKUP(A70,'MANO DE OBRA'!A8:D99,4,FALSE)</f>
        <v>90985.096666666665</v>
      </c>
      <c r="L70" s="56"/>
      <c r="M70" s="307">
        <v>360</v>
      </c>
      <c r="N70" s="407">
        <f>K70/M70</f>
        <v>252.73637962962962</v>
      </c>
      <c r="O70" s="112"/>
    </row>
    <row r="71" spans="1:15">
      <c r="A71" t="s">
        <v>7</v>
      </c>
      <c r="B71" s="55" t="str">
        <f>VLOOKUP(A71,'MANO DE OBRA'!A8:D69,3,FALSE)</f>
        <v>Obrero (2)</v>
      </c>
      <c r="C71" s="53"/>
      <c r="D71" s="53"/>
      <c r="E71" s="53"/>
      <c r="F71" s="53"/>
      <c r="G71" s="53"/>
      <c r="H71" s="53"/>
      <c r="I71" s="304">
        <f>K71/J71*100</f>
        <v>49181.133333333331</v>
      </c>
      <c r="J71" s="305">
        <v>185</v>
      </c>
      <c r="K71" s="306">
        <f>VLOOKUP(A71,'MANO DE OBRA'!A8:D100,4,FALSE)</f>
        <v>90985.096666666665</v>
      </c>
      <c r="L71" s="56"/>
      <c r="M71" s="311">
        <v>360</v>
      </c>
      <c r="N71" s="407">
        <f>K71/M71</f>
        <v>252.73637962962962</v>
      </c>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24" t="s">
        <v>1037</v>
      </c>
      <c r="C76" s="825"/>
      <c r="D76" s="825"/>
      <c r="E76" s="825"/>
      <c r="F76" s="825"/>
      <c r="G76" s="825"/>
      <c r="H76" s="825"/>
      <c r="I76" s="825"/>
      <c r="J76" s="825"/>
      <c r="K76" s="825"/>
      <c r="L76" s="825"/>
      <c r="M76" s="826"/>
      <c r="N76" s="313">
        <f>SUM(N70:N75)</f>
        <v>505.47275925925925</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68185.838194927797</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13637.16763898556</v>
      </c>
      <c r="M83" s="853"/>
      <c r="N83" s="57"/>
    </row>
    <row r="84" spans="1:14">
      <c r="B84" s="95" t="s">
        <v>1057</v>
      </c>
      <c r="C84" s="96"/>
      <c r="D84" s="96"/>
      <c r="E84" s="96"/>
      <c r="F84" s="96"/>
      <c r="G84" s="96"/>
      <c r="H84" s="96"/>
      <c r="I84" s="93"/>
      <c r="J84" s="94"/>
      <c r="K84" s="316">
        <v>0.05</v>
      </c>
      <c r="L84" s="852">
        <f>N78*K84</f>
        <v>3409.29190974639</v>
      </c>
      <c r="M84" s="853"/>
      <c r="N84" s="57"/>
    </row>
    <row r="85" spans="1:14" ht="15.75" thickBot="1">
      <c r="B85" s="97" t="s">
        <v>1058</v>
      </c>
      <c r="C85" s="98"/>
      <c r="D85" s="98"/>
      <c r="E85" s="98"/>
      <c r="F85" s="98"/>
      <c r="G85" s="98"/>
      <c r="H85" s="98"/>
      <c r="I85" s="99"/>
      <c r="J85" s="100"/>
      <c r="K85" s="317">
        <v>0.05</v>
      </c>
      <c r="L85" s="854">
        <f>N78*K85</f>
        <v>3409.29190974639</v>
      </c>
      <c r="M85" s="855"/>
      <c r="N85" s="57"/>
    </row>
    <row r="86" spans="1:14" ht="15.75" thickBot="1">
      <c r="B86" s="818" t="s">
        <v>1037</v>
      </c>
      <c r="C86" s="819"/>
      <c r="D86" s="819"/>
      <c r="E86" s="819"/>
      <c r="F86" s="819"/>
      <c r="G86" s="819"/>
      <c r="H86" s="819"/>
      <c r="I86" s="819"/>
      <c r="J86" s="819"/>
      <c r="K86" s="819"/>
      <c r="L86" s="819"/>
      <c r="M86" s="820"/>
      <c r="N86" s="58">
        <f>L83+L84+L85</f>
        <v>20455.751458478338</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88641.589653406132</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09569"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09569" r:id="rId4"/>
      </mc:Fallback>
    </mc:AlternateContent>
  </oleObjects>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86">
    <tabColor rgb="FFFFFFCC"/>
  </sheetPr>
  <dimension ref="A1:O119"/>
  <sheetViews>
    <sheetView zoomScale="78" zoomScaleNormal="78" workbookViewId="0"/>
  </sheetViews>
  <sheetFormatPr baseColWidth="10" defaultRowHeight="15"/>
  <cols>
    <col min="1" max="1" width="10.28515625" bestFit="1" customWidth="1"/>
    <col min="2" max="2" width="17" customWidth="1"/>
    <col min="6" max="6" width="14.42578125" customWidth="1"/>
    <col min="9" max="9" width="12.5703125" bestFit="1" customWidth="1"/>
    <col min="10" max="10" width="15.5703125" customWidth="1"/>
    <col min="11" max="11" width="17.5703125" bestFit="1" customWidth="1"/>
    <col min="13" max="13" width="12.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1569</v>
      </c>
      <c r="C31" s="87" t="s">
        <v>1570</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217" t="s">
        <v>162</v>
      </c>
      <c r="B36" s="831" t="str">
        <f>VLOOKUP(A36,EQUIPOS!A6:D154,3,FALSE)</f>
        <v>Compactador manual (SALTARIN) Peso de operación (Kg.) 52, Fuerza de impacto por golpe (KN) 12.</v>
      </c>
      <c r="C36" s="832"/>
      <c r="D36" s="832"/>
      <c r="E36" s="832"/>
      <c r="F36" s="832"/>
      <c r="G36" s="832"/>
      <c r="H36" s="833"/>
      <c r="I36" s="279"/>
      <c r="J36" s="280"/>
      <c r="K36" s="281">
        <f>VLOOKUP(A36,EQUIPOS!A6:D163,4,FALSE)</f>
        <v>7500</v>
      </c>
      <c r="L36" s="282"/>
      <c r="M36" s="283">
        <v>2.5</v>
      </c>
      <c r="N36" s="284">
        <f>K36/M36</f>
        <v>3000</v>
      </c>
    </row>
    <row r="37" spans="1:14">
      <c r="A37" s="119"/>
      <c r="B37" s="831"/>
      <c r="C37" s="832"/>
      <c r="D37" s="832"/>
      <c r="E37" s="832"/>
      <c r="F37" s="832"/>
      <c r="G37" s="832"/>
      <c r="H37" s="833"/>
      <c r="I37" s="279"/>
      <c r="J37" s="280"/>
      <c r="K37" s="281"/>
      <c r="L37" s="282"/>
      <c r="M37" s="283"/>
      <c r="N37" s="284"/>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t="s">
        <v>1036</v>
      </c>
      <c r="C41" s="839"/>
      <c r="D41" s="839"/>
      <c r="E41" s="44"/>
      <c r="F41" s="45"/>
      <c r="G41" s="45"/>
      <c r="H41" s="46"/>
      <c r="I41" s="42"/>
      <c r="J41" s="43"/>
      <c r="K41" s="291"/>
      <c r="L41" s="288"/>
      <c r="M41" s="413">
        <v>0.05</v>
      </c>
      <c r="N41" s="356">
        <f>N76*M41</f>
        <v>682.38822500000015</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3682.3882250000001</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535</v>
      </c>
      <c r="B48" s="49" t="str">
        <f>VLOOKUP(A48,MATERIALES!A4:D373,3,FALSE)</f>
        <v>Material de base (gradación 1)</v>
      </c>
      <c r="C48" s="293"/>
      <c r="D48" s="293"/>
      <c r="E48" s="293"/>
      <c r="F48" s="293"/>
      <c r="G48" s="293"/>
      <c r="H48" s="293"/>
      <c r="I48" s="280"/>
      <c r="J48" s="236" t="str">
        <f>VLOOKUP(A48,MATERIALES!A4:D373,2,FALSE)</f>
        <v>m3</v>
      </c>
      <c r="K48" s="294">
        <v>1.3</v>
      </c>
      <c r="L48" s="279"/>
      <c r="M48" s="414">
        <f>VLOOKUP(A48,MATERIALES!A4:D395,4,FALSE)</f>
        <v>48347.48126433423</v>
      </c>
      <c r="N48" s="284">
        <f>K48*M48</f>
        <v>62851.725643634498</v>
      </c>
    </row>
    <row r="49" spans="1:14">
      <c r="A49" t="s">
        <v>845</v>
      </c>
      <c r="B49" s="49" t="str">
        <f>VLOOKUP(A49,MATERIALES!A5:D373,3,FALSE)</f>
        <v>Agua</v>
      </c>
      <c r="C49" s="293"/>
      <c r="D49" s="293"/>
      <c r="E49" s="293"/>
      <c r="F49" s="293"/>
      <c r="G49" s="293"/>
      <c r="H49" s="293"/>
      <c r="I49" s="280"/>
      <c r="J49" s="236" t="str">
        <f>VLOOKUP(A49,MATERIALES!A5:D373,2,FALSE)</f>
        <v>lt</v>
      </c>
      <c r="K49" s="294">
        <v>24</v>
      </c>
      <c r="L49" s="279"/>
      <c r="M49" s="414">
        <f>VLOOKUP(A49,MATERIALES!A5:D396,4,FALSE)</f>
        <v>35.656490152579906</v>
      </c>
      <c r="N49" s="284">
        <f>K49*M49</f>
        <v>855.75576366191774</v>
      </c>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63707.481407296415</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A59" t="s">
        <v>1348</v>
      </c>
      <c r="B59" s="52" t="str">
        <f>VLOOKUP(A59,TRANSPORTE!A5:D104,3,FALSE)</f>
        <v>Transporte de material de subbase</v>
      </c>
      <c r="C59" s="329"/>
      <c r="D59" s="329"/>
      <c r="E59" s="329"/>
      <c r="F59" s="329"/>
      <c r="G59" s="329"/>
      <c r="H59" s="323" t="s">
        <v>339</v>
      </c>
      <c r="I59" s="291">
        <v>1.3</v>
      </c>
      <c r="J59" s="298">
        <v>1</v>
      </c>
      <c r="K59" s="291">
        <f>I59*J59</f>
        <v>1.3</v>
      </c>
      <c r="L59" s="822">
        <f>VLOOKUP(A59,TRANSPORTE!A5:D123,4,FALSE)</f>
        <v>946.969696969697</v>
      </c>
      <c r="M59" s="823"/>
      <c r="N59" s="299">
        <f>K59*L59</f>
        <v>1231.0606060606062</v>
      </c>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459"/>
      <c r="C64" s="460"/>
      <c r="D64" s="460"/>
      <c r="E64" s="460"/>
      <c r="F64" s="460"/>
      <c r="G64" s="460"/>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f>N59+N60+N61+N62+N63</f>
        <v>1231.0606060606062</v>
      </c>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30</v>
      </c>
      <c r="B70" s="55" t="str">
        <f>VLOOKUP(A70,'MANO DE OBRA'!A8:D68,3,FALSE)</f>
        <v>Oficial</v>
      </c>
      <c r="C70" s="53"/>
      <c r="D70" s="53"/>
      <c r="E70" s="53"/>
      <c r="F70" s="53"/>
      <c r="G70" s="53"/>
      <c r="H70" s="53"/>
      <c r="I70" s="304">
        <f>K70/J70*100</f>
        <v>49181.133333333331</v>
      </c>
      <c r="J70" s="305">
        <v>185</v>
      </c>
      <c r="K70" s="306">
        <f>VLOOKUP(A70,'MANO DE OBRA'!A8:D99,4,FALSE)</f>
        <v>90985.096666666665</v>
      </c>
      <c r="L70" s="56"/>
      <c r="M70" s="307">
        <v>20</v>
      </c>
      <c r="N70" s="407">
        <f>K70/M70</f>
        <v>4549.2548333333334</v>
      </c>
      <c r="O70" s="112"/>
    </row>
    <row r="71" spans="1:15">
      <c r="A71" t="s">
        <v>11</v>
      </c>
      <c r="B71" s="55" t="str">
        <f>VLOOKUP(A71,'MANO DE OBRA'!A8:D69,3,FALSE)</f>
        <v>Obrero (4)</v>
      </c>
      <c r="C71" s="53"/>
      <c r="D71" s="53"/>
      <c r="E71" s="53"/>
      <c r="F71" s="53"/>
      <c r="G71" s="53"/>
      <c r="H71" s="53"/>
      <c r="I71" s="304">
        <f>K71/J71*100</f>
        <v>98362.266666666663</v>
      </c>
      <c r="J71" s="305">
        <v>185</v>
      </c>
      <c r="K71" s="306">
        <f>VLOOKUP(A71,'MANO DE OBRA'!A8:D100,4,FALSE)</f>
        <v>181970.19333333333</v>
      </c>
      <c r="L71" s="56"/>
      <c r="M71" s="311">
        <v>20</v>
      </c>
      <c r="N71" s="407">
        <f>K71/M71</f>
        <v>9098.5096666666668</v>
      </c>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24" t="s">
        <v>1037</v>
      </c>
      <c r="C76" s="825"/>
      <c r="D76" s="825"/>
      <c r="E76" s="825"/>
      <c r="F76" s="825"/>
      <c r="G76" s="825"/>
      <c r="H76" s="825"/>
      <c r="I76" s="825"/>
      <c r="J76" s="825"/>
      <c r="K76" s="825"/>
      <c r="L76" s="825"/>
      <c r="M76" s="826"/>
      <c r="N76" s="313">
        <f>SUM(N70:N75)</f>
        <v>13647.764500000001</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82268.694738357022</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16453.738947671405</v>
      </c>
      <c r="M83" s="853"/>
      <c r="N83" s="57"/>
    </row>
    <row r="84" spans="1:14">
      <c r="B84" s="95" t="s">
        <v>1057</v>
      </c>
      <c r="C84" s="96"/>
      <c r="D84" s="96"/>
      <c r="E84" s="96"/>
      <c r="F84" s="96"/>
      <c r="G84" s="96"/>
      <c r="H84" s="96"/>
      <c r="I84" s="93"/>
      <c r="J84" s="94"/>
      <c r="K84" s="316">
        <v>0.05</v>
      </c>
      <c r="L84" s="852">
        <f>N78*K84</f>
        <v>4113.4347369178513</v>
      </c>
      <c r="M84" s="853"/>
      <c r="N84" s="57"/>
    </row>
    <row r="85" spans="1:14" ht="15.75" thickBot="1">
      <c r="B85" s="97" t="s">
        <v>1058</v>
      </c>
      <c r="C85" s="98"/>
      <c r="D85" s="98"/>
      <c r="E85" s="98"/>
      <c r="F85" s="98"/>
      <c r="G85" s="98"/>
      <c r="H85" s="98"/>
      <c r="I85" s="99"/>
      <c r="J85" s="100"/>
      <c r="K85" s="317">
        <v>0.05</v>
      </c>
      <c r="L85" s="854">
        <f>N78*K85</f>
        <v>4113.4347369178513</v>
      </c>
      <c r="M85" s="855"/>
      <c r="N85" s="57"/>
    </row>
    <row r="86" spans="1:14" ht="15.75" thickBot="1">
      <c r="B86" s="818" t="s">
        <v>1037</v>
      </c>
      <c r="C86" s="819"/>
      <c r="D86" s="819"/>
      <c r="E86" s="819"/>
      <c r="F86" s="819"/>
      <c r="G86" s="819"/>
      <c r="H86" s="819"/>
      <c r="I86" s="819"/>
      <c r="J86" s="819"/>
      <c r="K86" s="819"/>
      <c r="L86" s="819"/>
      <c r="M86" s="820"/>
      <c r="N86" s="58">
        <f>L83+L84+L85</f>
        <v>24680.608421507106</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106949.30315986412</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10593"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10593" r:id="rId4"/>
      </mc:Fallback>
    </mc:AlternateContent>
  </oleObjects>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87">
    <tabColor rgb="FFFFFFCC"/>
  </sheetPr>
  <dimension ref="A1:O119"/>
  <sheetViews>
    <sheetView zoomScale="78" zoomScaleNormal="78" workbookViewId="0"/>
  </sheetViews>
  <sheetFormatPr baseColWidth="10" defaultRowHeight="15"/>
  <cols>
    <col min="1" max="1" width="10.28515625" bestFit="1" customWidth="1"/>
    <col min="2" max="2" width="17" customWidth="1"/>
    <col min="6" max="6" width="14.42578125" customWidth="1"/>
    <col min="9" max="9" width="12.5703125" bestFit="1" customWidth="1"/>
    <col min="10" max="10" width="15.5703125" customWidth="1"/>
    <col min="11" max="11" width="17.5703125" bestFit="1" customWidth="1"/>
    <col min="13" max="13" width="12.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1571</v>
      </c>
      <c r="C31" s="87" t="s">
        <v>1572</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217" t="s">
        <v>162</v>
      </c>
      <c r="B36" s="831" t="str">
        <f>VLOOKUP(A36,EQUIPOS!A6:D154,3,FALSE)</f>
        <v>Compactador manual (SALTARIN) Peso de operación (Kg.) 52, Fuerza de impacto por golpe (KN) 12.</v>
      </c>
      <c r="C36" s="832"/>
      <c r="D36" s="832"/>
      <c r="E36" s="832"/>
      <c r="F36" s="832"/>
      <c r="G36" s="832"/>
      <c r="H36" s="833"/>
      <c r="I36" s="279"/>
      <c r="J36" s="280"/>
      <c r="K36" s="281">
        <f>VLOOKUP(A36,EQUIPOS!A6:D163,4,FALSE)</f>
        <v>7500</v>
      </c>
      <c r="L36" s="282"/>
      <c r="M36" s="283">
        <v>2.5</v>
      </c>
      <c r="N36" s="284">
        <f>K36/M36</f>
        <v>3000</v>
      </c>
    </row>
    <row r="37" spans="1:14">
      <c r="A37" s="119"/>
      <c r="B37" s="831"/>
      <c r="C37" s="832"/>
      <c r="D37" s="832"/>
      <c r="E37" s="832"/>
      <c r="F37" s="832"/>
      <c r="G37" s="832"/>
      <c r="H37" s="833"/>
      <c r="I37" s="279"/>
      <c r="J37" s="280"/>
      <c r="K37" s="281"/>
      <c r="L37" s="282"/>
      <c r="M37" s="283"/>
      <c r="N37" s="284"/>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t="s">
        <v>1036</v>
      </c>
      <c r="C41" s="839"/>
      <c r="D41" s="839"/>
      <c r="E41" s="44"/>
      <c r="F41" s="45"/>
      <c r="G41" s="45"/>
      <c r="H41" s="46"/>
      <c r="I41" s="42"/>
      <c r="J41" s="43"/>
      <c r="K41" s="291"/>
      <c r="L41" s="288"/>
      <c r="M41" s="413">
        <v>0.05</v>
      </c>
      <c r="N41" s="356">
        <f>N76*M41</f>
        <v>682.38822500000015</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3682.3882250000001</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537</v>
      </c>
      <c r="B48" s="49" t="str">
        <f>VLOOKUP(A48,MATERIALES!A4:D373,3,FALSE)</f>
        <v>Material de base (gradación 2)</v>
      </c>
      <c r="C48" s="293"/>
      <c r="D48" s="293"/>
      <c r="E48" s="293"/>
      <c r="F48" s="293"/>
      <c r="G48" s="293"/>
      <c r="H48" s="293"/>
      <c r="I48" s="280"/>
      <c r="J48" s="236" t="str">
        <f>VLOOKUP(A48,MATERIALES!A4:D373,2,FALSE)</f>
        <v>m3</v>
      </c>
      <c r="K48" s="294">
        <v>1.3</v>
      </c>
      <c r="L48" s="279"/>
      <c r="M48" s="414">
        <f>VLOOKUP(A48,MATERIALES!A4:D395,4,FALSE)</f>
        <v>47595.741759609664</v>
      </c>
      <c r="N48" s="284">
        <f>K48*M48</f>
        <v>61874.464287492563</v>
      </c>
    </row>
    <row r="49" spans="1:14">
      <c r="A49" t="s">
        <v>845</v>
      </c>
      <c r="B49" s="49" t="str">
        <f>VLOOKUP(A49,MATERIALES!A5:D373,3,FALSE)</f>
        <v>Agua</v>
      </c>
      <c r="C49" s="293"/>
      <c r="D49" s="293"/>
      <c r="E49" s="293"/>
      <c r="F49" s="293"/>
      <c r="G49" s="293"/>
      <c r="H49" s="293"/>
      <c r="I49" s="280"/>
      <c r="J49" s="236" t="str">
        <f>VLOOKUP(A49,MATERIALES!A5:D373,2,FALSE)</f>
        <v>lt</v>
      </c>
      <c r="K49" s="294">
        <v>24</v>
      </c>
      <c r="L49" s="279"/>
      <c r="M49" s="414">
        <f>VLOOKUP(A49,MATERIALES!A5:D396,4,FALSE)</f>
        <v>35.656490152579906</v>
      </c>
      <c r="N49" s="284">
        <f>K49*M49</f>
        <v>855.75576366191774</v>
      </c>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62730.22005115448</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A59" t="s">
        <v>1348</v>
      </c>
      <c r="B59" s="52" t="str">
        <f>VLOOKUP(A59,TRANSPORTE!A5:D104,3,FALSE)</f>
        <v>Transporte de material de subbase</v>
      </c>
      <c r="C59" s="329"/>
      <c r="D59" s="329"/>
      <c r="E59" s="329"/>
      <c r="F59" s="329"/>
      <c r="G59" s="329"/>
      <c r="H59" s="323" t="s">
        <v>339</v>
      </c>
      <c r="I59" s="291">
        <v>1.3</v>
      </c>
      <c r="J59" s="298">
        <v>1</v>
      </c>
      <c r="K59" s="291">
        <f>I59*J59</f>
        <v>1.3</v>
      </c>
      <c r="L59" s="822">
        <f>VLOOKUP(A59,TRANSPORTE!A5:D123,4,FALSE)</f>
        <v>946.969696969697</v>
      </c>
      <c r="M59" s="823"/>
      <c r="N59" s="299">
        <f>K59*L59</f>
        <v>1231.0606060606062</v>
      </c>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459"/>
      <c r="C64" s="460"/>
      <c r="D64" s="460"/>
      <c r="E64" s="460"/>
      <c r="F64" s="460"/>
      <c r="G64" s="460"/>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f>N59+N60+N61+N62+N63</f>
        <v>1231.0606060606062</v>
      </c>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30</v>
      </c>
      <c r="B70" s="55" t="str">
        <f>VLOOKUP(A70,'MANO DE OBRA'!A8:D68,3,FALSE)</f>
        <v>Oficial</v>
      </c>
      <c r="C70" s="53"/>
      <c r="D70" s="53"/>
      <c r="E70" s="53"/>
      <c r="F70" s="53"/>
      <c r="G70" s="53"/>
      <c r="H70" s="53"/>
      <c r="I70" s="304">
        <f>K70/J70*100</f>
        <v>49181.133333333331</v>
      </c>
      <c r="J70" s="305">
        <v>185</v>
      </c>
      <c r="K70" s="306">
        <f>VLOOKUP(A70,'MANO DE OBRA'!A8:D99,4,FALSE)</f>
        <v>90985.096666666665</v>
      </c>
      <c r="L70" s="56"/>
      <c r="M70" s="307">
        <v>20</v>
      </c>
      <c r="N70" s="407">
        <f>K70/M70</f>
        <v>4549.2548333333334</v>
      </c>
      <c r="O70" s="112"/>
    </row>
    <row r="71" spans="1:15">
      <c r="A71" t="s">
        <v>11</v>
      </c>
      <c r="B71" s="55" t="str">
        <f>VLOOKUP(A71,'MANO DE OBRA'!A8:D69,3,FALSE)</f>
        <v>Obrero (4)</v>
      </c>
      <c r="C71" s="53"/>
      <c r="D71" s="53"/>
      <c r="E71" s="53"/>
      <c r="F71" s="53"/>
      <c r="G71" s="53"/>
      <c r="H71" s="53"/>
      <c r="I71" s="304">
        <f>K71/J71*100</f>
        <v>98362.266666666663</v>
      </c>
      <c r="J71" s="305">
        <v>185</v>
      </c>
      <c r="K71" s="306">
        <f>VLOOKUP(A71,'MANO DE OBRA'!A8:D100,4,FALSE)</f>
        <v>181970.19333333333</v>
      </c>
      <c r="L71" s="56"/>
      <c r="M71" s="311">
        <v>20</v>
      </c>
      <c r="N71" s="407">
        <f>K71/M71</f>
        <v>9098.5096666666668</v>
      </c>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133"/>
    </row>
    <row r="76" spans="1:15" ht="15.75" thickBot="1">
      <c r="B76" s="824" t="s">
        <v>1037</v>
      </c>
      <c r="C76" s="825"/>
      <c r="D76" s="825"/>
      <c r="E76" s="825"/>
      <c r="F76" s="825"/>
      <c r="G76" s="825"/>
      <c r="H76" s="825"/>
      <c r="I76" s="825"/>
      <c r="J76" s="825"/>
      <c r="K76" s="825"/>
      <c r="L76" s="825"/>
      <c r="M76" s="826"/>
      <c r="N76" s="472">
        <f>SUM(N70:N75)</f>
        <v>13647.764500000001</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81291.433382215095</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16258.28667644302</v>
      </c>
      <c r="M83" s="853"/>
      <c r="N83" s="57"/>
    </row>
    <row r="84" spans="1:14">
      <c r="B84" s="95" t="s">
        <v>1057</v>
      </c>
      <c r="C84" s="96"/>
      <c r="D84" s="96"/>
      <c r="E84" s="96"/>
      <c r="F84" s="96"/>
      <c r="G84" s="96"/>
      <c r="H84" s="96"/>
      <c r="I84" s="93"/>
      <c r="J84" s="94"/>
      <c r="K84" s="316">
        <v>0.05</v>
      </c>
      <c r="L84" s="852">
        <f>N78*K84</f>
        <v>4064.571669110755</v>
      </c>
      <c r="M84" s="853"/>
      <c r="N84" s="57"/>
    </row>
    <row r="85" spans="1:14" ht="15.75" thickBot="1">
      <c r="B85" s="97" t="s">
        <v>1058</v>
      </c>
      <c r="C85" s="98"/>
      <c r="D85" s="98"/>
      <c r="E85" s="98"/>
      <c r="F85" s="98"/>
      <c r="G85" s="98"/>
      <c r="H85" s="98"/>
      <c r="I85" s="99"/>
      <c r="J85" s="100"/>
      <c r="K85" s="317">
        <v>0.05</v>
      </c>
      <c r="L85" s="854">
        <f>N78*K85</f>
        <v>4064.571669110755</v>
      </c>
      <c r="M85" s="855"/>
      <c r="N85" s="57"/>
    </row>
    <row r="86" spans="1:14" ht="15.75" thickBot="1">
      <c r="B86" s="818" t="s">
        <v>1037</v>
      </c>
      <c r="C86" s="819"/>
      <c r="D86" s="819"/>
      <c r="E86" s="819"/>
      <c r="F86" s="819"/>
      <c r="G86" s="819"/>
      <c r="H86" s="819"/>
      <c r="I86" s="819"/>
      <c r="J86" s="819"/>
      <c r="K86" s="819"/>
      <c r="L86" s="819"/>
      <c r="M86" s="820"/>
      <c r="N86" s="58">
        <f>L83+L84+L85</f>
        <v>24387.430014664529</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105678.86339687962</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11617"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11617" r:id="rId4"/>
      </mc:Fallback>
    </mc:AlternateContent>
  </oleObjects>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88">
    <tabColor rgb="FFFFFFCC"/>
  </sheetPr>
  <dimension ref="A1:O119"/>
  <sheetViews>
    <sheetView zoomScale="78" zoomScaleNormal="78" workbookViewId="0"/>
  </sheetViews>
  <sheetFormatPr baseColWidth="10" defaultRowHeight="15"/>
  <cols>
    <col min="1" max="1" width="10" bestFit="1" customWidth="1"/>
    <col min="2" max="2" width="17" customWidth="1"/>
    <col min="6" max="6" width="14.42578125" customWidth="1"/>
    <col min="9" max="9" width="12.5703125" bestFit="1" customWidth="1"/>
    <col min="10" max="10" width="15.5703125" customWidth="1"/>
    <col min="11" max="11" width="17.5703125" bestFit="1" customWidth="1"/>
    <col min="13" max="13" width="12.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1573</v>
      </c>
      <c r="C31" s="87" t="s">
        <v>1574</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217" t="s">
        <v>162</v>
      </c>
      <c r="B36" s="831" t="str">
        <f>VLOOKUP(A36,EQUIPOS!A6:D154,3,FALSE)</f>
        <v>Compactador manual (SALTARIN) Peso de operación (Kg.) 52, Fuerza de impacto por golpe (KN) 12.</v>
      </c>
      <c r="C36" s="832"/>
      <c r="D36" s="832"/>
      <c r="E36" s="832"/>
      <c r="F36" s="832"/>
      <c r="G36" s="832"/>
      <c r="H36" s="833"/>
      <c r="I36" s="279"/>
      <c r="J36" s="280"/>
      <c r="K36" s="281">
        <f>VLOOKUP(A36,EQUIPOS!A6:D163,4,FALSE)</f>
        <v>7500</v>
      </c>
      <c r="L36" s="282"/>
      <c r="M36" s="283">
        <v>2.5</v>
      </c>
      <c r="N36" s="284">
        <f>K36/M36</f>
        <v>3000</v>
      </c>
    </row>
    <row r="37" spans="1:14">
      <c r="A37" s="119"/>
      <c r="B37" s="831"/>
      <c r="C37" s="832"/>
      <c r="D37" s="832"/>
      <c r="E37" s="832"/>
      <c r="F37" s="832"/>
      <c r="G37" s="832"/>
      <c r="H37" s="833"/>
      <c r="I37" s="279"/>
      <c r="J37" s="280"/>
      <c r="K37" s="281"/>
      <c r="L37" s="282"/>
      <c r="M37" s="283"/>
      <c r="N37" s="284"/>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t="s">
        <v>1036</v>
      </c>
      <c r="C41" s="839"/>
      <c r="D41" s="839"/>
      <c r="E41" s="44"/>
      <c r="F41" s="45"/>
      <c r="G41" s="45"/>
      <c r="H41" s="46"/>
      <c r="I41" s="42"/>
      <c r="J41" s="43"/>
      <c r="K41" s="291"/>
      <c r="L41" s="288"/>
      <c r="M41" s="413">
        <v>0.05</v>
      </c>
      <c r="N41" s="356">
        <f>N76*M41</f>
        <v>682.38822500000015</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3682.3882250000001</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539</v>
      </c>
      <c r="B48" s="49" t="str">
        <f>VLOOKUP(A48,MATERIALES!A4:D373,3,FALSE)</f>
        <v>Material de base (gradación 3)</v>
      </c>
      <c r="C48" s="293"/>
      <c r="D48" s="293"/>
      <c r="E48" s="293"/>
      <c r="F48" s="293"/>
      <c r="G48" s="293"/>
      <c r="H48" s="293"/>
      <c r="I48" s="280"/>
      <c r="J48" s="236" t="str">
        <f>VLOOKUP(A48,MATERIALES!A4:D373,2,FALSE)</f>
        <v>m3</v>
      </c>
      <c r="K48" s="294">
        <v>1.3</v>
      </c>
      <c r="L48" s="279"/>
      <c r="M48" s="414">
        <f>VLOOKUP(A48,MATERIALES!A4:D395,4,FALSE)</f>
        <v>45240.388474835447</v>
      </c>
      <c r="N48" s="284">
        <f>K48*M48</f>
        <v>58812.505017286079</v>
      </c>
    </row>
    <row r="49" spans="1:14">
      <c r="A49" t="s">
        <v>845</v>
      </c>
      <c r="B49" s="49" t="str">
        <f>VLOOKUP(A49,MATERIALES!A5:D373,3,FALSE)</f>
        <v>Agua</v>
      </c>
      <c r="C49" s="293"/>
      <c r="D49" s="293"/>
      <c r="E49" s="293"/>
      <c r="F49" s="293"/>
      <c r="G49" s="293"/>
      <c r="H49" s="293"/>
      <c r="I49" s="280"/>
      <c r="J49" s="236" t="str">
        <f>VLOOKUP(A49,MATERIALES!A5:D373,2,FALSE)</f>
        <v>lt</v>
      </c>
      <c r="K49" s="294">
        <v>24</v>
      </c>
      <c r="L49" s="279"/>
      <c r="M49" s="414">
        <f>VLOOKUP(A49,MATERIALES!A5:D396,4,FALSE)</f>
        <v>35.656490152579906</v>
      </c>
      <c r="N49" s="284">
        <f>K49*M49</f>
        <v>855.75576366191774</v>
      </c>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59668.260780947996</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A59" t="s">
        <v>1348</v>
      </c>
      <c r="B59" s="52" t="str">
        <f>VLOOKUP(A59,TRANSPORTE!A5:D104,3,FALSE)</f>
        <v>Transporte de material de subbase</v>
      </c>
      <c r="C59" s="329"/>
      <c r="D59" s="329"/>
      <c r="E59" s="329"/>
      <c r="F59" s="329"/>
      <c r="G59" s="329"/>
      <c r="H59" s="323" t="s">
        <v>339</v>
      </c>
      <c r="I59" s="291">
        <v>1.3</v>
      </c>
      <c r="J59" s="298">
        <v>1</v>
      </c>
      <c r="K59" s="291">
        <f>I59*J59</f>
        <v>1.3</v>
      </c>
      <c r="L59" s="822">
        <f>VLOOKUP(A59,TRANSPORTE!A5:D123,4,FALSE)</f>
        <v>946.969696969697</v>
      </c>
      <c r="M59" s="823"/>
      <c r="N59" s="299">
        <f>K59*L59</f>
        <v>1231.0606060606062</v>
      </c>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f>N59+N60+N61+N62+N63</f>
        <v>1231.0606060606062</v>
      </c>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30</v>
      </c>
      <c r="B70" s="55" t="str">
        <f>VLOOKUP(A70,'MANO DE OBRA'!A8:D68,3,FALSE)</f>
        <v>Oficial</v>
      </c>
      <c r="C70" s="53"/>
      <c r="D70" s="53"/>
      <c r="E70" s="53"/>
      <c r="F70" s="53"/>
      <c r="G70" s="53"/>
      <c r="H70" s="53"/>
      <c r="I70" s="304">
        <f>K70/J70*100</f>
        <v>49181.133333333331</v>
      </c>
      <c r="J70" s="305">
        <v>185</v>
      </c>
      <c r="K70" s="306">
        <f>VLOOKUP(A70,'MANO DE OBRA'!A8:D99,4,FALSE)</f>
        <v>90985.096666666665</v>
      </c>
      <c r="L70" s="56"/>
      <c r="M70" s="307">
        <v>20</v>
      </c>
      <c r="N70" s="407">
        <f>K70/M70</f>
        <v>4549.2548333333334</v>
      </c>
      <c r="O70" s="112"/>
    </row>
    <row r="71" spans="1:15">
      <c r="A71" t="s">
        <v>11</v>
      </c>
      <c r="B71" s="55" t="str">
        <f>VLOOKUP(A71,'MANO DE OBRA'!A8:D69,3,FALSE)</f>
        <v>Obrero (4)</v>
      </c>
      <c r="C71" s="53"/>
      <c r="D71" s="53"/>
      <c r="E71" s="53"/>
      <c r="F71" s="53"/>
      <c r="G71" s="53"/>
      <c r="H71" s="53"/>
      <c r="I71" s="304">
        <f>K71/J71*100</f>
        <v>98362.266666666663</v>
      </c>
      <c r="J71" s="305">
        <v>185</v>
      </c>
      <c r="K71" s="306">
        <f>VLOOKUP(A71,'MANO DE OBRA'!A8:D100,4,FALSE)</f>
        <v>181970.19333333333</v>
      </c>
      <c r="L71" s="56"/>
      <c r="M71" s="311">
        <v>20</v>
      </c>
      <c r="N71" s="407">
        <f>K71/M71</f>
        <v>9098.5096666666668</v>
      </c>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24" t="s">
        <v>1037</v>
      </c>
      <c r="C76" s="825"/>
      <c r="D76" s="825"/>
      <c r="E76" s="825"/>
      <c r="F76" s="825"/>
      <c r="G76" s="825"/>
      <c r="H76" s="825"/>
      <c r="I76" s="825"/>
      <c r="J76" s="825"/>
      <c r="K76" s="825"/>
      <c r="L76" s="825"/>
      <c r="M76" s="826"/>
      <c r="N76" s="313">
        <f>SUM(N70:N75)</f>
        <v>13647.764500000001</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78229.474112008611</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15645.894822401722</v>
      </c>
      <c r="M83" s="853"/>
      <c r="N83" s="57"/>
    </row>
    <row r="84" spans="1:14">
      <c r="B84" s="95" t="s">
        <v>1057</v>
      </c>
      <c r="C84" s="96"/>
      <c r="D84" s="96"/>
      <c r="E84" s="96"/>
      <c r="F84" s="96"/>
      <c r="G84" s="96"/>
      <c r="H84" s="96"/>
      <c r="I84" s="93"/>
      <c r="J84" s="94"/>
      <c r="K84" s="316">
        <v>0.05</v>
      </c>
      <c r="L84" s="852">
        <f>N78*K84</f>
        <v>3911.4737056004305</v>
      </c>
      <c r="M84" s="853"/>
      <c r="N84" s="57"/>
    </row>
    <row r="85" spans="1:14" ht="15.75" thickBot="1">
      <c r="B85" s="97" t="s">
        <v>1058</v>
      </c>
      <c r="C85" s="98"/>
      <c r="D85" s="98"/>
      <c r="E85" s="98"/>
      <c r="F85" s="98"/>
      <c r="G85" s="98"/>
      <c r="H85" s="98"/>
      <c r="I85" s="99"/>
      <c r="J85" s="100"/>
      <c r="K85" s="317">
        <v>0.05</v>
      </c>
      <c r="L85" s="854">
        <f>N78*K85</f>
        <v>3911.4737056004305</v>
      </c>
      <c r="M85" s="855"/>
      <c r="N85" s="57"/>
    </row>
    <row r="86" spans="1:14" ht="15.75" thickBot="1">
      <c r="B86" s="818" t="s">
        <v>1037</v>
      </c>
      <c r="C86" s="819"/>
      <c r="D86" s="819"/>
      <c r="E86" s="819"/>
      <c r="F86" s="819"/>
      <c r="G86" s="819"/>
      <c r="H86" s="819"/>
      <c r="I86" s="819"/>
      <c r="J86" s="819"/>
      <c r="K86" s="819"/>
      <c r="L86" s="819"/>
      <c r="M86" s="820"/>
      <c r="N86" s="58">
        <f>L83+L84+L85</f>
        <v>23468.842233602583</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101698.31634561119</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12641"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12641" r:id="rId4"/>
      </mc:Fallback>
    </mc:AlternateContent>
  </oleObjects>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89">
    <tabColor rgb="FFFFFFCC"/>
  </sheetPr>
  <dimension ref="A1:O119"/>
  <sheetViews>
    <sheetView zoomScale="78" zoomScaleNormal="78" workbookViewId="0"/>
  </sheetViews>
  <sheetFormatPr baseColWidth="10" defaultRowHeight="15"/>
  <cols>
    <col min="1" max="1" width="10" bestFit="1" customWidth="1"/>
    <col min="2" max="2" width="17" customWidth="1"/>
    <col min="6" max="6" width="14.42578125" customWidth="1"/>
    <col min="9" max="9" width="12.5703125" bestFit="1" customWidth="1"/>
    <col min="10" max="10" width="15.5703125" customWidth="1"/>
    <col min="11" max="11" width="17.5703125" bestFit="1" customWidth="1"/>
    <col min="13" max="13" width="12.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1117</v>
      </c>
      <c r="C31" s="87" t="s">
        <v>1575</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217" t="s">
        <v>154</v>
      </c>
      <c r="B36" s="831" t="str">
        <f>VLOOKUP(A36,EQUIPOS!A6:D154,3,FALSE)</f>
        <v>Carrotanque Irrigador de asfalto, 1000 GALONES DE CAPACIDAD</v>
      </c>
      <c r="C36" s="832"/>
      <c r="D36" s="832"/>
      <c r="E36" s="832"/>
      <c r="F36" s="832"/>
      <c r="G36" s="832"/>
      <c r="H36" s="833"/>
      <c r="I36" s="279"/>
      <c r="J36" s="280"/>
      <c r="K36" s="281">
        <f>VLOOKUP(A36,EQUIPOS!A6:D163,4,FALSE)</f>
        <v>63899.202672115338</v>
      </c>
      <c r="L36" s="282"/>
      <c r="M36" s="283">
        <v>30</v>
      </c>
      <c r="N36" s="284">
        <f>K36/M36</f>
        <v>2129.9734224038448</v>
      </c>
    </row>
    <row r="37" spans="1:14">
      <c r="A37" s="119" t="s">
        <v>271</v>
      </c>
      <c r="B37" s="831" t="str">
        <f>VLOOKUP(A37,EQUIPOS!A7:D154,3,FALSE)</f>
        <v>Motoniveladora, potencia 140 HP, ancho de cuchilla 3,66 m, peso 11 ton.</v>
      </c>
      <c r="C37" s="832"/>
      <c r="D37" s="832"/>
      <c r="E37" s="832"/>
      <c r="F37" s="832"/>
      <c r="G37" s="832"/>
      <c r="H37" s="833"/>
      <c r="I37" s="279"/>
      <c r="J37" s="280"/>
      <c r="K37" s="281">
        <f>VLOOKUP(A37,EQUIPOS!A7:D164,4,FALSE)</f>
        <v>154700</v>
      </c>
      <c r="L37" s="282"/>
      <c r="M37" s="283">
        <v>30</v>
      </c>
      <c r="N37" s="284">
        <f>K37/M37</f>
        <v>5156.666666666667</v>
      </c>
    </row>
    <row r="38" spans="1:14">
      <c r="A38" t="s">
        <v>365</v>
      </c>
      <c r="B38" s="831" t="str">
        <f>VLOOKUP(A38,EQUIPOS!A8:D154,3,FALSE)</f>
        <v xml:space="preserve">Vibrocompatador, potencia 153 HP, peso 10 Ton. </v>
      </c>
      <c r="C38" s="832"/>
      <c r="D38" s="832"/>
      <c r="E38" s="832"/>
      <c r="F38" s="832"/>
      <c r="G38" s="832"/>
      <c r="H38" s="833"/>
      <c r="I38" s="279"/>
      <c r="J38" s="280"/>
      <c r="K38" s="281">
        <f>VLOOKUP(A38,EQUIPOS!A8:D165,4,FALSE)</f>
        <v>83219.519448030405</v>
      </c>
      <c r="L38" s="282"/>
      <c r="M38" s="283">
        <v>30</v>
      </c>
      <c r="N38" s="284">
        <f>K38/M38</f>
        <v>2773.9839816010135</v>
      </c>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t="s">
        <v>1036</v>
      </c>
      <c r="C41" s="839"/>
      <c r="D41" s="839"/>
      <c r="E41" s="44"/>
      <c r="F41" s="45"/>
      <c r="G41" s="45"/>
      <c r="H41" s="46"/>
      <c r="I41" s="42"/>
      <c r="J41" s="43"/>
      <c r="K41" s="291"/>
      <c r="L41" s="288"/>
      <c r="M41" s="413">
        <v>0.01</v>
      </c>
      <c r="N41" s="356">
        <f>N76*M41</f>
        <v>7.5820913888888892</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10068.206162060414</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535</v>
      </c>
      <c r="B48" s="49" t="str">
        <f>VLOOKUP(A48,MATERIALES!A4:D373,3,FALSE)</f>
        <v>Material de base (gradación 1)</v>
      </c>
      <c r="C48" s="293"/>
      <c r="D48" s="293"/>
      <c r="E48" s="293"/>
      <c r="F48" s="293"/>
      <c r="G48" s="293"/>
      <c r="H48" s="293"/>
      <c r="I48" s="280"/>
      <c r="J48" s="236" t="str">
        <f>VLOOKUP(A48,MATERIALES!A4:D373,2,FALSE)</f>
        <v>m3</v>
      </c>
      <c r="K48" s="294">
        <v>1.25</v>
      </c>
      <c r="L48" s="279"/>
      <c r="M48" s="414">
        <f>VLOOKUP(A48,MATERIALES!A4:D395,4,FALSE)</f>
        <v>48347.48126433423</v>
      </c>
      <c r="N48" s="284">
        <f>K48*M48</f>
        <v>60434.351580417788</v>
      </c>
    </row>
    <row r="49" spans="1:14">
      <c r="B49" s="49"/>
      <c r="C49" s="293"/>
      <c r="D49" s="293"/>
      <c r="E49" s="293"/>
      <c r="F49" s="293"/>
      <c r="G49" s="293"/>
      <c r="H49" s="293"/>
      <c r="I49" s="280"/>
      <c r="J49" s="236"/>
      <c r="K49" s="294"/>
      <c r="L49" s="279"/>
      <c r="M49" s="414"/>
      <c r="N49" s="284"/>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60434.351580417788</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A59" t="s">
        <v>1338</v>
      </c>
      <c r="B59" s="52" t="str">
        <f>VLOOKUP(A59,TRANSPORTE!A5:D104,3,FALSE)</f>
        <v>Transporte de Material de Base</v>
      </c>
      <c r="C59" s="329"/>
      <c r="D59" s="329"/>
      <c r="E59" s="329"/>
      <c r="F59" s="329"/>
      <c r="G59" s="329"/>
      <c r="H59" s="323" t="s">
        <v>339</v>
      </c>
      <c r="I59" s="291">
        <v>1.25</v>
      </c>
      <c r="J59" s="298">
        <v>1</v>
      </c>
      <c r="K59" s="291">
        <f>I59*J59</f>
        <v>1.25</v>
      </c>
      <c r="L59" s="822">
        <f>VLOOKUP(A59,TRANSPORTE!A5:D123,4,FALSE)</f>
        <v>946.969696969697</v>
      </c>
      <c r="M59" s="823"/>
      <c r="N59" s="299">
        <f>K59*L59</f>
        <v>1183.7121212121212</v>
      </c>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f>N59+N60+N61+N62+N63</f>
        <v>1183.7121212121212</v>
      </c>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30</v>
      </c>
      <c r="B70" s="55" t="str">
        <f>VLOOKUP(A70,'MANO DE OBRA'!A8:D68,3,FALSE)</f>
        <v>Oficial</v>
      </c>
      <c r="C70" s="53"/>
      <c r="D70" s="53"/>
      <c r="E70" s="53"/>
      <c r="F70" s="53"/>
      <c r="G70" s="53"/>
      <c r="H70" s="53"/>
      <c r="I70" s="304">
        <f>K70/J70*100</f>
        <v>49181.133333333331</v>
      </c>
      <c r="J70" s="305">
        <v>185</v>
      </c>
      <c r="K70" s="306">
        <f>VLOOKUP(A70,'MANO DE OBRA'!A8:D99,4,FALSE)</f>
        <v>90985.096666666665</v>
      </c>
      <c r="L70" s="56"/>
      <c r="M70" s="307">
        <v>240</v>
      </c>
      <c r="N70" s="407">
        <f>K70/M70</f>
        <v>379.10456944444445</v>
      </c>
      <c r="O70" s="112"/>
    </row>
    <row r="71" spans="1:15">
      <c r="A71" t="s">
        <v>7</v>
      </c>
      <c r="B71" s="55" t="str">
        <f>VLOOKUP(A71,'MANO DE OBRA'!A8:D69,3,FALSE)</f>
        <v>Obrero (2)</v>
      </c>
      <c r="C71" s="53"/>
      <c r="D71" s="53"/>
      <c r="E71" s="53"/>
      <c r="F71" s="53"/>
      <c r="G71" s="53"/>
      <c r="H71" s="53"/>
      <c r="I71" s="304">
        <f>K71/J71*100</f>
        <v>49181.133333333331</v>
      </c>
      <c r="J71" s="305">
        <v>185</v>
      </c>
      <c r="K71" s="306">
        <f>VLOOKUP(A71,'MANO DE OBRA'!A8:D100,4,FALSE)</f>
        <v>90985.096666666665</v>
      </c>
      <c r="L71" s="56"/>
      <c r="M71" s="311">
        <v>240</v>
      </c>
      <c r="N71" s="407">
        <f>K71/M71</f>
        <v>379.10456944444445</v>
      </c>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133"/>
    </row>
    <row r="76" spans="1:15" ht="15.75" thickBot="1">
      <c r="B76" s="818" t="s">
        <v>1037</v>
      </c>
      <c r="C76" s="819"/>
      <c r="D76" s="819"/>
      <c r="E76" s="819"/>
      <c r="F76" s="819"/>
      <c r="G76" s="819"/>
      <c r="H76" s="819"/>
      <c r="I76" s="825"/>
      <c r="J76" s="825"/>
      <c r="K76" s="825"/>
      <c r="L76" s="825"/>
      <c r="M76" s="826"/>
      <c r="N76" s="472">
        <f>SUM(N70:N75)</f>
        <v>758.2091388888889</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72444.479002579232</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14488.895800515847</v>
      </c>
      <c r="M83" s="853"/>
      <c r="N83" s="57"/>
    </row>
    <row r="84" spans="1:14">
      <c r="B84" s="95" t="s">
        <v>1057</v>
      </c>
      <c r="C84" s="96"/>
      <c r="D84" s="96"/>
      <c r="E84" s="96"/>
      <c r="F84" s="96"/>
      <c r="G84" s="96"/>
      <c r="H84" s="96"/>
      <c r="I84" s="93"/>
      <c r="J84" s="94"/>
      <c r="K84" s="316">
        <v>0.05</v>
      </c>
      <c r="L84" s="852">
        <f>N78*K84</f>
        <v>3622.2239501289619</v>
      </c>
      <c r="M84" s="853"/>
      <c r="N84" s="57"/>
    </row>
    <row r="85" spans="1:14" ht="15.75" thickBot="1">
      <c r="B85" s="97" t="s">
        <v>1058</v>
      </c>
      <c r="C85" s="98"/>
      <c r="D85" s="98"/>
      <c r="E85" s="98"/>
      <c r="F85" s="98"/>
      <c r="G85" s="98"/>
      <c r="H85" s="98"/>
      <c r="I85" s="99"/>
      <c r="J85" s="100"/>
      <c r="K85" s="317">
        <v>0.05</v>
      </c>
      <c r="L85" s="854">
        <f>N78*K85</f>
        <v>3622.2239501289619</v>
      </c>
      <c r="M85" s="855"/>
      <c r="N85" s="57"/>
    </row>
    <row r="86" spans="1:14" ht="15.75" thickBot="1">
      <c r="B86" s="818" t="s">
        <v>1037</v>
      </c>
      <c r="C86" s="819"/>
      <c r="D86" s="819"/>
      <c r="E86" s="819"/>
      <c r="F86" s="819"/>
      <c r="G86" s="819"/>
      <c r="H86" s="819"/>
      <c r="I86" s="819"/>
      <c r="J86" s="819"/>
      <c r="K86" s="819"/>
      <c r="L86" s="819"/>
      <c r="M86" s="820"/>
      <c r="N86" s="58">
        <f>L83+L84+L85</f>
        <v>21733.34370077377</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94177.822703352998</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13665"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13665" r:id="rId4"/>
      </mc:Fallback>
    </mc:AlternateContent>
  </oleObjects>
</worksheet>
</file>

<file path=xl/worksheets/sheet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91">
    <tabColor rgb="FFFFFFCC"/>
  </sheetPr>
  <dimension ref="A1:O119"/>
  <sheetViews>
    <sheetView zoomScale="78" zoomScaleNormal="78" workbookViewId="0"/>
  </sheetViews>
  <sheetFormatPr baseColWidth="10" defaultRowHeight="15"/>
  <cols>
    <col min="1" max="1" width="10" bestFit="1" customWidth="1"/>
    <col min="2" max="2" width="17" customWidth="1"/>
    <col min="6" max="6" width="14.42578125" customWidth="1"/>
    <col min="9" max="9" width="12.5703125" bestFit="1" customWidth="1"/>
    <col min="10" max="10" width="15.5703125" customWidth="1"/>
    <col min="11" max="11" width="17.5703125" bestFit="1" customWidth="1"/>
    <col min="13" max="13" width="12.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1118</v>
      </c>
      <c r="C31" s="87" t="s">
        <v>1576</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217" t="s">
        <v>154</v>
      </c>
      <c r="B36" s="831" t="str">
        <f>VLOOKUP(A36,EQUIPOS!A6:D154,3,FALSE)</f>
        <v>Carrotanque Irrigador de asfalto, 1000 GALONES DE CAPACIDAD</v>
      </c>
      <c r="C36" s="832"/>
      <c r="D36" s="832"/>
      <c r="E36" s="832"/>
      <c r="F36" s="832"/>
      <c r="G36" s="832"/>
      <c r="H36" s="833"/>
      <c r="I36" s="279"/>
      <c r="J36" s="280"/>
      <c r="K36" s="281">
        <f>VLOOKUP(A36,EQUIPOS!A6:D163,4,FALSE)</f>
        <v>63899.202672115338</v>
      </c>
      <c r="L36" s="282"/>
      <c r="M36" s="283">
        <v>30</v>
      </c>
      <c r="N36" s="284">
        <f>K36/M36</f>
        <v>2129.9734224038448</v>
      </c>
    </row>
    <row r="37" spans="1:14">
      <c r="A37" s="119" t="s">
        <v>271</v>
      </c>
      <c r="B37" s="831" t="str">
        <f>VLOOKUP(A37,EQUIPOS!A7:D154,3,FALSE)</f>
        <v>Motoniveladora, potencia 140 HP, ancho de cuchilla 3,66 m, peso 11 ton.</v>
      </c>
      <c r="C37" s="832"/>
      <c r="D37" s="832"/>
      <c r="E37" s="832"/>
      <c r="F37" s="832"/>
      <c r="G37" s="832"/>
      <c r="H37" s="833"/>
      <c r="I37" s="279"/>
      <c r="J37" s="280"/>
      <c r="K37" s="281">
        <f>VLOOKUP(A37,EQUIPOS!A7:D164,4,FALSE)</f>
        <v>154700</v>
      </c>
      <c r="L37" s="282"/>
      <c r="M37" s="283">
        <v>30</v>
      </c>
      <c r="N37" s="284">
        <f>K37/M37</f>
        <v>5156.666666666667</v>
      </c>
    </row>
    <row r="38" spans="1:14">
      <c r="A38" t="s">
        <v>365</v>
      </c>
      <c r="B38" s="831" t="str">
        <f>VLOOKUP(A38,EQUIPOS!A8:D154,3,FALSE)</f>
        <v xml:space="preserve">Vibrocompatador, potencia 153 HP, peso 10 Ton. </v>
      </c>
      <c r="C38" s="832"/>
      <c r="D38" s="832"/>
      <c r="E38" s="832"/>
      <c r="F38" s="832"/>
      <c r="G38" s="832"/>
      <c r="H38" s="833"/>
      <c r="I38" s="279"/>
      <c r="J38" s="280"/>
      <c r="K38" s="281">
        <f>VLOOKUP(A38,EQUIPOS!A8:D165,4,FALSE)</f>
        <v>83219.519448030405</v>
      </c>
      <c r="L38" s="282"/>
      <c r="M38" s="283">
        <v>30</v>
      </c>
      <c r="N38" s="284">
        <f>K38/M38</f>
        <v>2773.9839816010135</v>
      </c>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t="s">
        <v>1036</v>
      </c>
      <c r="C41" s="839"/>
      <c r="D41" s="839"/>
      <c r="E41" s="44"/>
      <c r="F41" s="45"/>
      <c r="G41" s="45"/>
      <c r="H41" s="46"/>
      <c r="I41" s="42"/>
      <c r="J41" s="43"/>
      <c r="K41" s="291"/>
      <c r="L41" s="288"/>
      <c r="M41" s="413">
        <v>0.01</v>
      </c>
      <c r="N41" s="356">
        <f>N76*M41</f>
        <v>7.5820913888888892</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10068.206162060414</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539</v>
      </c>
      <c r="B48" s="49" t="str">
        <f>VLOOKUP(A48,MATERIALES!A4:D373,3,FALSE)</f>
        <v>Material de base (gradación 3)</v>
      </c>
      <c r="C48" s="293"/>
      <c r="D48" s="293"/>
      <c r="E48" s="293"/>
      <c r="F48" s="293"/>
      <c r="G48" s="293"/>
      <c r="H48" s="293"/>
      <c r="I48" s="280"/>
      <c r="J48" s="236" t="str">
        <f>VLOOKUP(A48,MATERIALES!A4:D373,2,FALSE)</f>
        <v>m3</v>
      </c>
      <c r="K48" s="294">
        <v>1.25</v>
      </c>
      <c r="L48" s="279"/>
      <c r="M48" s="414">
        <f>VLOOKUP(A48,MATERIALES!A4:D395,4,FALSE)</f>
        <v>45240.388474835447</v>
      </c>
      <c r="N48" s="284">
        <f>K48*M48</f>
        <v>56550.485593544305</v>
      </c>
    </row>
    <row r="49" spans="1:14">
      <c r="B49" s="49"/>
      <c r="C49" s="293"/>
      <c r="D49" s="293"/>
      <c r="E49" s="293"/>
      <c r="F49" s="293"/>
      <c r="G49" s="293"/>
      <c r="H49" s="293"/>
      <c r="I49" s="280"/>
      <c r="J49" s="236"/>
      <c r="K49" s="294"/>
      <c r="L49" s="279"/>
      <c r="M49" s="414"/>
      <c r="N49" s="284"/>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56550.485593544305</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A59" t="s">
        <v>1338</v>
      </c>
      <c r="B59" s="52" t="str">
        <f>VLOOKUP(A59,TRANSPORTE!A5:D104,3,FALSE)</f>
        <v>Transporte de Material de Base</v>
      </c>
      <c r="C59" s="329"/>
      <c r="D59" s="329"/>
      <c r="E59" s="329"/>
      <c r="F59" s="329"/>
      <c r="G59" s="329"/>
      <c r="H59" s="323" t="s">
        <v>339</v>
      </c>
      <c r="I59" s="291">
        <v>1.25</v>
      </c>
      <c r="J59" s="298">
        <v>1</v>
      </c>
      <c r="K59" s="291">
        <f>I59*J59</f>
        <v>1.25</v>
      </c>
      <c r="L59" s="822">
        <f>VLOOKUP(A59,TRANSPORTE!A5:D123,4,FALSE)</f>
        <v>946.969696969697</v>
      </c>
      <c r="M59" s="823"/>
      <c r="N59" s="299">
        <f>K59*L59</f>
        <v>1183.7121212121212</v>
      </c>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459"/>
      <c r="C64" s="460"/>
      <c r="D64" s="460"/>
      <c r="E64" s="460"/>
      <c r="F64" s="460"/>
      <c r="G64" s="460"/>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f>N59+N60+N61+N62+N63</f>
        <v>1183.7121212121212</v>
      </c>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30</v>
      </c>
      <c r="B70" s="55" t="str">
        <f>VLOOKUP(A70,'MANO DE OBRA'!A8:D68,3,FALSE)</f>
        <v>Oficial</v>
      </c>
      <c r="C70" s="53"/>
      <c r="D70" s="53"/>
      <c r="E70" s="53"/>
      <c r="F70" s="53"/>
      <c r="G70" s="53"/>
      <c r="H70" s="53"/>
      <c r="I70" s="304">
        <f>K70/J70*100</f>
        <v>49181.133333333331</v>
      </c>
      <c r="J70" s="305">
        <v>185</v>
      </c>
      <c r="K70" s="306">
        <f>VLOOKUP(A70,'MANO DE OBRA'!A8:D99,4,FALSE)</f>
        <v>90985.096666666665</v>
      </c>
      <c r="L70" s="56"/>
      <c r="M70" s="307">
        <v>240</v>
      </c>
      <c r="N70" s="407">
        <f>K70/M70</f>
        <v>379.10456944444445</v>
      </c>
      <c r="O70" s="112"/>
    </row>
    <row r="71" spans="1:15">
      <c r="A71" t="s">
        <v>7</v>
      </c>
      <c r="B71" s="55" t="str">
        <f>VLOOKUP(A71,'MANO DE OBRA'!A8:D69,3,FALSE)</f>
        <v>Obrero (2)</v>
      </c>
      <c r="C71" s="53"/>
      <c r="D71" s="53"/>
      <c r="E71" s="53"/>
      <c r="F71" s="53"/>
      <c r="G71" s="53"/>
      <c r="H71" s="53"/>
      <c r="I71" s="304">
        <f>K71/J71*100</f>
        <v>49181.133333333331</v>
      </c>
      <c r="J71" s="305">
        <v>185</v>
      </c>
      <c r="K71" s="306">
        <f>VLOOKUP(A71,'MANO DE OBRA'!A8:D100,4,FALSE)</f>
        <v>90985.096666666665</v>
      </c>
      <c r="L71" s="56"/>
      <c r="M71" s="311">
        <v>240</v>
      </c>
      <c r="N71" s="407">
        <f>K71/M71</f>
        <v>379.10456944444445</v>
      </c>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24" t="s">
        <v>1037</v>
      </c>
      <c r="C76" s="825"/>
      <c r="D76" s="825"/>
      <c r="E76" s="825"/>
      <c r="F76" s="825"/>
      <c r="G76" s="825"/>
      <c r="H76" s="825"/>
      <c r="I76" s="825"/>
      <c r="J76" s="825"/>
      <c r="K76" s="825"/>
      <c r="L76" s="825"/>
      <c r="M76" s="826"/>
      <c r="N76" s="313">
        <f>SUM(N70:N75)</f>
        <v>758.2091388888889</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68560.613015705749</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13712.12260314115</v>
      </c>
      <c r="M83" s="853"/>
      <c r="N83" s="57"/>
    </row>
    <row r="84" spans="1:14">
      <c r="B84" s="95" t="s">
        <v>1057</v>
      </c>
      <c r="C84" s="96"/>
      <c r="D84" s="96"/>
      <c r="E84" s="96"/>
      <c r="F84" s="96"/>
      <c r="G84" s="96"/>
      <c r="H84" s="96"/>
      <c r="I84" s="93"/>
      <c r="J84" s="94"/>
      <c r="K84" s="316">
        <v>0.05</v>
      </c>
      <c r="L84" s="852">
        <f>N78*K84</f>
        <v>3428.0306507852874</v>
      </c>
      <c r="M84" s="853"/>
      <c r="N84" s="57"/>
    </row>
    <row r="85" spans="1:14" ht="15.75" thickBot="1">
      <c r="B85" s="97" t="s">
        <v>1058</v>
      </c>
      <c r="C85" s="98"/>
      <c r="D85" s="98"/>
      <c r="E85" s="98"/>
      <c r="F85" s="98"/>
      <c r="G85" s="98"/>
      <c r="H85" s="98"/>
      <c r="I85" s="99"/>
      <c r="J85" s="100"/>
      <c r="K85" s="317">
        <v>0.05</v>
      </c>
      <c r="L85" s="854">
        <f>N78*K85</f>
        <v>3428.0306507852874</v>
      </c>
      <c r="M85" s="855"/>
      <c r="N85" s="57"/>
    </row>
    <row r="86" spans="1:14" ht="15.75" thickBot="1">
      <c r="B86" s="818" t="s">
        <v>1037</v>
      </c>
      <c r="C86" s="819"/>
      <c r="D86" s="819"/>
      <c r="E86" s="819"/>
      <c r="F86" s="819"/>
      <c r="G86" s="819"/>
      <c r="H86" s="819"/>
      <c r="I86" s="819"/>
      <c r="J86" s="819"/>
      <c r="K86" s="819"/>
      <c r="L86" s="819"/>
      <c r="M86" s="820"/>
      <c r="N86" s="58">
        <f>L83+L84+L85</f>
        <v>20568.183904711725</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89128.796920417473</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15713"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15713" r:id="rId4"/>
      </mc:Fallback>
    </mc:AlternateContent>
  </oleObjects>
</worksheet>
</file>

<file path=xl/worksheets/sheet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92">
    <tabColor rgb="FFFFFFCC"/>
  </sheetPr>
  <dimension ref="A1:O119"/>
  <sheetViews>
    <sheetView zoomScale="78" zoomScaleNormal="78" workbookViewId="0"/>
  </sheetViews>
  <sheetFormatPr baseColWidth="10" defaultRowHeight="15"/>
  <cols>
    <col min="1" max="1" width="10" bestFit="1" customWidth="1"/>
    <col min="2" max="2" width="17" customWidth="1"/>
    <col min="6" max="6" width="14.42578125" customWidth="1"/>
    <col min="9" max="9" width="12.5703125" bestFit="1" customWidth="1"/>
    <col min="10" max="10" width="15.5703125" customWidth="1"/>
    <col min="11" max="11" width="17.5703125" bestFit="1" customWidth="1"/>
    <col min="13" max="13" width="12.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1119</v>
      </c>
      <c r="C31" s="87" t="s">
        <v>1577</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217" t="s">
        <v>154</v>
      </c>
      <c r="B36" s="831" t="str">
        <f>VLOOKUP(A36,EQUIPOS!A6:D154,3,FALSE)</f>
        <v>Carrotanque Irrigador de asfalto, 1000 GALONES DE CAPACIDAD</v>
      </c>
      <c r="C36" s="832"/>
      <c r="D36" s="832"/>
      <c r="E36" s="832"/>
      <c r="F36" s="832"/>
      <c r="G36" s="832"/>
      <c r="H36" s="833"/>
      <c r="I36" s="279"/>
      <c r="J36" s="280"/>
      <c r="K36" s="281">
        <f>VLOOKUP(A36,EQUIPOS!A6:D163,4,FALSE)</f>
        <v>63899.202672115338</v>
      </c>
      <c r="L36" s="282"/>
      <c r="M36" s="283">
        <v>30</v>
      </c>
      <c r="N36" s="284">
        <f>K36/M36</f>
        <v>2129.9734224038448</v>
      </c>
    </row>
    <row r="37" spans="1:14">
      <c r="A37" s="119" t="s">
        <v>271</v>
      </c>
      <c r="B37" s="831" t="str">
        <f>VLOOKUP(A37,EQUIPOS!A7:D154,3,FALSE)</f>
        <v>Motoniveladora, potencia 140 HP, ancho de cuchilla 3,66 m, peso 11 ton.</v>
      </c>
      <c r="C37" s="832"/>
      <c r="D37" s="832"/>
      <c r="E37" s="832"/>
      <c r="F37" s="832"/>
      <c r="G37" s="832"/>
      <c r="H37" s="833"/>
      <c r="I37" s="279"/>
      <c r="J37" s="280"/>
      <c r="K37" s="281">
        <f>VLOOKUP(A37,EQUIPOS!A7:D164,4,FALSE)</f>
        <v>154700</v>
      </c>
      <c r="L37" s="282"/>
      <c r="M37" s="283">
        <v>30</v>
      </c>
      <c r="N37" s="284">
        <f>K37/M37</f>
        <v>5156.666666666667</v>
      </c>
    </row>
    <row r="38" spans="1:14">
      <c r="A38" t="s">
        <v>365</v>
      </c>
      <c r="B38" s="831" t="str">
        <f>VLOOKUP(A38,EQUIPOS!A8:D154,3,FALSE)</f>
        <v xml:space="preserve">Vibrocompatador, potencia 153 HP, peso 10 Ton. </v>
      </c>
      <c r="C38" s="832"/>
      <c r="D38" s="832"/>
      <c r="E38" s="832"/>
      <c r="F38" s="832"/>
      <c r="G38" s="832"/>
      <c r="H38" s="833"/>
      <c r="I38" s="279"/>
      <c r="J38" s="280"/>
      <c r="K38" s="281">
        <f>VLOOKUP(A38,EQUIPOS!A8:D165,4,FALSE)</f>
        <v>83219.519448030405</v>
      </c>
      <c r="L38" s="282"/>
      <c r="M38" s="283">
        <v>30</v>
      </c>
      <c r="N38" s="284">
        <f>K38/M38</f>
        <v>2773.9839816010135</v>
      </c>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t="s">
        <v>1036</v>
      </c>
      <c r="C41" s="839"/>
      <c r="D41" s="839"/>
      <c r="E41" s="44"/>
      <c r="F41" s="45"/>
      <c r="G41" s="45"/>
      <c r="H41" s="46"/>
      <c r="I41" s="42"/>
      <c r="J41" s="43"/>
      <c r="K41" s="291"/>
      <c r="L41" s="288"/>
      <c r="M41" s="413">
        <v>0.01</v>
      </c>
      <c r="N41" s="356">
        <f>N76*M41</f>
        <v>7.5820913888888892</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10068.206162060414</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539</v>
      </c>
      <c r="B48" s="49" t="str">
        <f>VLOOKUP(A48,MATERIALES!A4:D373,3,FALSE)</f>
        <v>Material de base (gradación 3)</v>
      </c>
      <c r="C48" s="293"/>
      <c r="D48" s="293"/>
      <c r="E48" s="293"/>
      <c r="F48" s="293"/>
      <c r="G48" s="293"/>
      <c r="H48" s="293"/>
      <c r="I48" s="280"/>
      <c r="J48" s="236" t="str">
        <f>VLOOKUP(A48,MATERIALES!A4:D373,2,FALSE)</f>
        <v>m3</v>
      </c>
      <c r="K48" s="294">
        <v>1.25</v>
      </c>
      <c r="L48" s="279"/>
      <c r="M48" s="414">
        <f>VLOOKUP(A48,MATERIALES!A4:D395,4,FALSE)</f>
        <v>45240.388474835447</v>
      </c>
      <c r="N48" s="284">
        <f>K48*M48</f>
        <v>56550.485593544305</v>
      </c>
    </row>
    <row r="49" spans="1:14">
      <c r="B49" s="49"/>
      <c r="C49" s="293"/>
      <c r="D49" s="293"/>
      <c r="E49" s="293"/>
      <c r="F49" s="293"/>
      <c r="G49" s="293"/>
      <c r="H49" s="293"/>
      <c r="I49" s="280"/>
      <c r="J49" s="236"/>
      <c r="K49" s="294"/>
      <c r="L49" s="279"/>
      <c r="M49" s="414"/>
      <c r="N49" s="284"/>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56550.485593544305</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A59" t="s">
        <v>1338</v>
      </c>
      <c r="B59" s="52" t="str">
        <f>VLOOKUP(A59,TRANSPORTE!A5:D104,3,FALSE)</f>
        <v>Transporte de Material de Base</v>
      </c>
      <c r="C59" s="329"/>
      <c r="D59" s="329"/>
      <c r="E59" s="329"/>
      <c r="F59" s="329"/>
      <c r="G59" s="329"/>
      <c r="H59" s="323" t="s">
        <v>339</v>
      </c>
      <c r="I59" s="291">
        <v>1.25</v>
      </c>
      <c r="J59" s="298">
        <v>1</v>
      </c>
      <c r="K59" s="291">
        <f>I59*J59</f>
        <v>1.25</v>
      </c>
      <c r="L59" s="822">
        <f>VLOOKUP(A59,TRANSPORTE!A5:D123,4,FALSE)</f>
        <v>946.969696969697</v>
      </c>
      <c r="M59" s="823"/>
      <c r="N59" s="299">
        <f>K59*L59</f>
        <v>1183.7121212121212</v>
      </c>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459"/>
      <c r="C64" s="460"/>
      <c r="D64" s="460"/>
      <c r="E64" s="460"/>
      <c r="F64" s="460"/>
      <c r="G64" s="460"/>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f>N59+N60+N61+N62+N63</f>
        <v>1183.7121212121212</v>
      </c>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30</v>
      </c>
      <c r="B70" s="55" t="str">
        <f>VLOOKUP(A70,'MANO DE OBRA'!A8:D68,3,FALSE)</f>
        <v>Oficial</v>
      </c>
      <c r="C70" s="53"/>
      <c r="D70" s="53"/>
      <c r="E70" s="53"/>
      <c r="F70" s="53"/>
      <c r="G70" s="53"/>
      <c r="H70" s="53"/>
      <c r="I70" s="304">
        <f>K70/J70*100</f>
        <v>49181.133333333331</v>
      </c>
      <c r="J70" s="305">
        <v>185</v>
      </c>
      <c r="K70" s="306">
        <f>VLOOKUP(A70,'MANO DE OBRA'!A8:D99,4,FALSE)</f>
        <v>90985.096666666665</v>
      </c>
      <c r="L70" s="56"/>
      <c r="M70" s="307">
        <v>240</v>
      </c>
      <c r="N70" s="407">
        <f>K70/M70</f>
        <v>379.10456944444445</v>
      </c>
      <c r="O70" s="112"/>
    </row>
    <row r="71" spans="1:15">
      <c r="A71" t="s">
        <v>7</v>
      </c>
      <c r="B71" s="55" t="str">
        <f>VLOOKUP(A71,'MANO DE OBRA'!A8:D69,3,FALSE)</f>
        <v>Obrero (2)</v>
      </c>
      <c r="C71" s="53"/>
      <c r="D71" s="53"/>
      <c r="E71" s="53"/>
      <c r="F71" s="53"/>
      <c r="G71" s="53"/>
      <c r="H71" s="53"/>
      <c r="I71" s="304">
        <f>K71/J71*100</f>
        <v>49181.133333333331</v>
      </c>
      <c r="J71" s="305">
        <v>185</v>
      </c>
      <c r="K71" s="306">
        <f>VLOOKUP(A71,'MANO DE OBRA'!A8:D100,4,FALSE)</f>
        <v>90985.096666666665</v>
      </c>
      <c r="L71" s="56"/>
      <c r="M71" s="311">
        <v>240</v>
      </c>
      <c r="N71" s="407">
        <f>K71/M71</f>
        <v>379.10456944444445</v>
      </c>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24" t="s">
        <v>1037</v>
      </c>
      <c r="C76" s="825"/>
      <c r="D76" s="825"/>
      <c r="E76" s="825"/>
      <c r="F76" s="825"/>
      <c r="G76" s="825"/>
      <c r="H76" s="825"/>
      <c r="I76" s="825"/>
      <c r="J76" s="825"/>
      <c r="K76" s="825"/>
      <c r="L76" s="825"/>
      <c r="M76" s="826"/>
      <c r="N76" s="313">
        <f>SUM(N70:N75)</f>
        <v>758.2091388888889</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68560.613015705749</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13712.12260314115</v>
      </c>
      <c r="M83" s="853"/>
      <c r="N83" s="57"/>
    </row>
    <row r="84" spans="1:14">
      <c r="B84" s="95" t="s">
        <v>1057</v>
      </c>
      <c r="C84" s="96"/>
      <c r="D84" s="96"/>
      <c r="E84" s="96"/>
      <c r="F84" s="96"/>
      <c r="G84" s="96"/>
      <c r="H84" s="96"/>
      <c r="I84" s="93"/>
      <c r="J84" s="94"/>
      <c r="K84" s="316">
        <v>0.05</v>
      </c>
      <c r="L84" s="852">
        <f>N78*K84</f>
        <v>3428.0306507852874</v>
      </c>
      <c r="M84" s="853"/>
      <c r="N84" s="57"/>
    </row>
    <row r="85" spans="1:14" ht="15.75" thickBot="1">
      <c r="B85" s="97" t="s">
        <v>1058</v>
      </c>
      <c r="C85" s="98"/>
      <c r="D85" s="98"/>
      <c r="E85" s="98"/>
      <c r="F85" s="98"/>
      <c r="G85" s="98"/>
      <c r="H85" s="98"/>
      <c r="I85" s="99"/>
      <c r="J85" s="100"/>
      <c r="K85" s="317">
        <v>0.05</v>
      </c>
      <c r="L85" s="854">
        <f>N78*K85</f>
        <v>3428.0306507852874</v>
      </c>
      <c r="M85" s="855"/>
      <c r="N85" s="57"/>
    </row>
    <row r="86" spans="1:14" ht="15.75" thickBot="1">
      <c r="B86" s="818" t="s">
        <v>1037</v>
      </c>
      <c r="C86" s="819"/>
      <c r="D86" s="819"/>
      <c r="E86" s="819"/>
      <c r="F86" s="819"/>
      <c r="G86" s="819"/>
      <c r="H86" s="819"/>
      <c r="I86" s="819"/>
      <c r="J86" s="819"/>
      <c r="K86" s="819"/>
      <c r="L86" s="819"/>
      <c r="M86" s="820"/>
      <c r="N86" s="58">
        <f>L83+L84+L85</f>
        <v>20568.183904711725</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89128.796920417473</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16737"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16737" r:id="rId4"/>
      </mc:Fallback>
    </mc:AlternateContent>
  </oleObjects>
</worksheet>
</file>

<file path=xl/worksheets/sheet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93">
    <tabColor rgb="FFFFFFCC"/>
  </sheetPr>
  <dimension ref="A1:O119"/>
  <sheetViews>
    <sheetView zoomScale="78" zoomScaleNormal="78" workbookViewId="0"/>
  </sheetViews>
  <sheetFormatPr baseColWidth="10" defaultRowHeight="15"/>
  <cols>
    <col min="1" max="1" width="10" bestFit="1" customWidth="1"/>
    <col min="2" max="2" width="17" customWidth="1"/>
    <col min="6" max="6" width="14.42578125" customWidth="1"/>
    <col min="9" max="9" width="12.5703125" bestFit="1" customWidth="1"/>
    <col min="10" max="10" width="15.5703125" customWidth="1"/>
    <col min="11" max="11" width="17.5703125" bestFit="1" customWidth="1"/>
    <col min="13" max="13" width="12.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1578</v>
      </c>
      <c r="C31" s="87" t="s">
        <v>2127</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217" t="s">
        <v>152</v>
      </c>
      <c r="B36" s="831" t="str">
        <f>VLOOKUP(A36,EQUIPOS!A6:D154,3,FALSE)</f>
        <v xml:space="preserve">Carrotanque de agua(1000 Galones) </v>
      </c>
      <c r="C36" s="832"/>
      <c r="D36" s="832"/>
      <c r="E36" s="832"/>
      <c r="F36" s="832"/>
      <c r="G36" s="832"/>
      <c r="H36" s="833"/>
      <c r="I36" s="279"/>
      <c r="J36" s="280"/>
      <c r="K36" s="281">
        <f>VLOOKUP(A36,EQUIPOS!A6:D163,4,FALSE)</f>
        <v>67000</v>
      </c>
      <c r="L36" s="282"/>
      <c r="M36" s="283">
        <v>45</v>
      </c>
      <c r="N36" s="284">
        <f>K36/M36</f>
        <v>1488.8888888888889</v>
      </c>
    </row>
    <row r="37" spans="1:14">
      <c r="A37" s="119" t="s">
        <v>271</v>
      </c>
      <c r="B37" s="831" t="str">
        <f>VLOOKUP(A37,EQUIPOS!A7:D154,3,FALSE)</f>
        <v>Motoniveladora, potencia 140 HP, ancho de cuchilla 3,66 m, peso 11 ton.</v>
      </c>
      <c r="C37" s="832"/>
      <c r="D37" s="832"/>
      <c r="E37" s="832"/>
      <c r="F37" s="832"/>
      <c r="G37" s="832"/>
      <c r="H37" s="833"/>
      <c r="I37" s="279"/>
      <c r="J37" s="280"/>
      <c r="K37" s="281">
        <f>VLOOKUP(A37,EQUIPOS!A7:D164,4,FALSE)</f>
        <v>154700</v>
      </c>
      <c r="L37" s="282"/>
      <c r="M37" s="283">
        <v>45</v>
      </c>
      <c r="N37" s="284">
        <f>K37/M37</f>
        <v>3437.7777777777778</v>
      </c>
    </row>
    <row r="38" spans="1:14">
      <c r="A38" t="s">
        <v>365</v>
      </c>
      <c r="B38" s="831" t="str">
        <f>VLOOKUP(A38,EQUIPOS!A8:D154,3,FALSE)</f>
        <v xml:space="preserve">Vibrocompatador, potencia 153 HP, peso 10 Ton. </v>
      </c>
      <c r="C38" s="832"/>
      <c r="D38" s="832"/>
      <c r="E38" s="832"/>
      <c r="F38" s="832"/>
      <c r="G38" s="832"/>
      <c r="H38" s="833"/>
      <c r="I38" s="279"/>
      <c r="J38" s="280"/>
      <c r="K38" s="281">
        <f>VLOOKUP(A38,EQUIPOS!A8:D165,4,FALSE)</f>
        <v>83219.519448030405</v>
      </c>
      <c r="L38" s="282"/>
      <c r="M38" s="283">
        <v>45</v>
      </c>
      <c r="N38" s="284">
        <f>K38/M38</f>
        <v>1849.3226544006757</v>
      </c>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t="s">
        <v>1036</v>
      </c>
      <c r="C41" s="839"/>
      <c r="D41" s="839"/>
      <c r="E41" s="44"/>
      <c r="F41" s="45"/>
      <c r="G41" s="45"/>
      <c r="H41" s="46"/>
      <c r="I41" s="42"/>
      <c r="J41" s="43"/>
      <c r="K41" s="291"/>
      <c r="L41" s="288"/>
      <c r="M41" s="413">
        <v>0.01</v>
      </c>
      <c r="N41" s="356">
        <f>N76*M41</f>
        <v>5.0547275925925925</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6781.0440486599355</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535</v>
      </c>
      <c r="B48" s="49" t="str">
        <f>VLOOKUP(A48,MATERIALES!A4:D373,3,FALSE)</f>
        <v>Material de base (gradación 1)</v>
      </c>
      <c r="C48" s="293"/>
      <c r="D48" s="293"/>
      <c r="E48" s="293"/>
      <c r="F48" s="293"/>
      <c r="G48" s="293"/>
      <c r="H48" s="293"/>
      <c r="I48" s="280"/>
      <c r="J48" s="236" t="str">
        <f>VLOOKUP(A48,MATERIALES!A4:D373,2,FALSE)</f>
        <v>m3</v>
      </c>
      <c r="K48" s="294">
        <v>1.3</v>
      </c>
      <c r="L48" s="279"/>
      <c r="M48" s="414">
        <f>VLOOKUP(A48,MATERIALES!A4:D395,4,FALSE)</f>
        <v>48347.48126433423</v>
      </c>
      <c r="N48" s="284">
        <f>K48*M48</f>
        <v>62851.725643634498</v>
      </c>
    </row>
    <row r="49" spans="1:14">
      <c r="A49" t="s">
        <v>875</v>
      </c>
      <c r="B49" s="49" t="str">
        <f>VLOOKUP(A49,MATERIALES!A5:D373,3,FALSE)</f>
        <v xml:space="preserve">Cemento gris
</v>
      </c>
      <c r="C49" s="293"/>
      <c r="D49" s="293"/>
      <c r="E49" s="293"/>
      <c r="F49" s="293"/>
      <c r="G49" s="293"/>
      <c r="H49" s="293"/>
      <c r="I49" s="280"/>
      <c r="J49" s="236" t="str">
        <f>VLOOKUP(A49,MATERIALES!A5:D373,2,FALSE)</f>
        <v>kg</v>
      </c>
      <c r="K49" s="294">
        <v>90</v>
      </c>
      <c r="L49" s="279"/>
      <c r="M49" s="414">
        <f>VLOOKUP(A49,MATERIALES!A5:D396,4,FALSE)</f>
        <v>470</v>
      </c>
      <c r="N49" s="284">
        <f>K49*M49</f>
        <v>42300</v>
      </c>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105151.72564363451</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A59" t="s">
        <v>1338</v>
      </c>
      <c r="B59" s="52" t="str">
        <f>VLOOKUP(A59,TRANSPORTE!A5:D104,3,FALSE)</f>
        <v>Transporte de Material de Base</v>
      </c>
      <c r="C59" s="329"/>
      <c r="D59" s="329"/>
      <c r="E59" s="329"/>
      <c r="F59" s="329"/>
      <c r="G59" s="329"/>
      <c r="H59" s="323" t="s">
        <v>339</v>
      </c>
      <c r="I59" s="291">
        <v>1.3</v>
      </c>
      <c r="J59" s="298">
        <v>1</v>
      </c>
      <c r="K59" s="291">
        <f>I59*J59</f>
        <v>1.3</v>
      </c>
      <c r="L59" s="822">
        <f>VLOOKUP(A59,TRANSPORTE!A5:D123,4,FALSE)</f>
        <v>946.969696969697</v>
      </c>
      <c r="M59" s="823"/>
      <c r="N59" s="299">
        <f>K59*L59</f>
        <v>1231.0606060606062</v>
      </c>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f>N59+N60+N61+N62+N63</f>
        <v>1231.0606060606062</v>
      </c>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30</v>
      </c>
      <c r="B70" s="55" t="str">
        <f>VLOOKUP(A70,'MANO DE OBRA'!A8:D68,3,FALSE)</f>
        <v>Oficial</v>
      </c>
      <c r="C70" s="53"/>
      <c r="D70" s="53"/>
      <c r="E70" s="53"/>
      <c r="F70" s="53"/>
      <c r="G70" s="53"/>
      <c r="H70" s="53"/>
      <c r="I70" s="304">
        <f>K70/J70*100</f>
        <v>49181.133333333331</v>
      </c>
      <c r="J70" s="305">
        <v>185</v>
      </c>
      <c r="K70" s="306">
        <f>VLOOKUP(A70,'MANO DE OBRA'!A8:D99,4,FALSE)</f>
        <v>90985.096666666665</v>
      </c>
      <c r="L70" s="56"/>
      <c r="M70" s="307">
        <v>360</v>
      </c>
      <c r="N70" s="407">
        <f>K70/M70</f>
        <v>252.73637962962962</v>
      </c>
      <c r="O70" s="112"/>
    </row>
    <row r="71" spans="1:15">
      <c r="A71" t="s">
        <v>7</v>
      </c>
      <c r="B71" s="55" t="str">
        <f>VLOOKUP(A71,'MANO DE OBRA'!A8:D69,3,FALSE)</f>
        <v>Obrero (2)</v>
      </c>
      <c r="C71" s="53"/>
      <c r="D71" s="53"/>
      <c r="E71" s="53"/>
      <c r="F71" s="53"/>
      <c r="G71" s="53"/>
      <c r="H71" s="53"/>
      <c r="I71" s="304">
        <f>K71/J71*100</f>
        <v>49181.133333333331</v>
      </c>
      <c r="J71" s="305">
        <v>185</v>
      </c>
      <c r="K71" s="306">
        <f>VLOOKUP(A71,'MANO DE OBRA'!A8:D100,4,FALSE)</f>
        <v>90985.096666666665</v>
      </c>
      <c r="L71" s="56"/>
      <c r="M71" s="311">
        <v>360</v>
      </c>
      <c r="N71" s="407">
        <f>K71/M71</f>
        <v>252.73637962962962</v>
      </c>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18" t="s">
        <v>1037</v>
      </c>
      <c r="C76" s="819"/>
      <c r="D76" s="819"/>
      <c r="E76" s="819"/>
      <c r="F76" s="819"/>
      <c r="G76" s="819"/>
      <c r="H76" s="819"/>
      <c r="I76" s="825"/>
      <c r="J76" s="825"/>
      <c r="K76" s="825"/>
      <c r="L76" s="825"/>
      <c r="M76" s="826"/>
      <c r="N76" s="313">
        <f>SUM(N70:N75)</f>
        <v>505.47275925925925</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113669.30305761431</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22733.860611522861</v>
      </c>
      <c r="M83" s="853"/>
      <c r="N83" s="57"/>
    </row>
    <row r="84" spans="1:14">
      <c r="B84" s="95" t="s">
        <v>1057</v>
      </c>
      <c r="C84" s="96"/>
      <c r="D84" s="96"/>
      <c r="E84" s="96"/>
      <c r="F84" s="96"/>
      <c r="G84" s="96"/>
      <c r="H84" s="96"/>
      <c r="I84" s="93"/>
      <c r="J84" s="94"/>
      <c r="K84" s="316">
        <v>0.05</v>
      </c>
      <c r="L84" s="852">
        <f>N78*K84</f>
        <v>5683.4651528807153</v>
      </c>
      <c r="M84" s="853"/>
      <c r="N84" s="57"/>
    </row>
    <row r="85" spans="1:14" ht="15.75" thickBot="1">
      <c r="B85" s="97" t="s">
        <v>1058</v>
      </c>
      <c r="C85" s="98"/>
      <c r="D85" s="98"/>
      <c r="E85" s="98"/>
      <c r="F85" s="98"/>
      <c r="G85" s="98"/>
      <c r="H85" s="98"/>
      <c r="I85" s="99"/>
      <c r="J85" s="100"/>
      <c r="K85" s="317">
        <v>0.05</v>
      </c>
      <c r="L85" s="854">
        <f>N78*K85</f>
        <v>5683.4651528807153</v>
      </c>
      <c r="M85" s="855"/>
      <c r="N85" s="57"/>
    </row>
    <row r="86" spans="1:14" ht="15.75" thickBot="1">
      <c r="B86" s="818" t="s">
        <v>1037</v>
      </c>
      <c r="C86" s="819"/>
      <c r="D86" s="819"/>
      <c r="E86" s="819"/>
      <c r="F86" s="819"/>
      <c r="G86" s="819"/>
      <c r="H86" s="819"/>
      <c r="I86" s="819"/>
      <c r="J86" s="819"/>
      <c r="K86" s="819"/>
      <c r="L86" s="819"/>
      <c r="M86" s="820"/>
      <c r="N86" s="58">
        <f>L83+L84+L85</f>
        <v>34100.790917284292</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147770.0939748986</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17761"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17761" r:id="rId4"/>
      </mc:Fallback>
    </mc:AlternateContent>
  </oleObjects>
</worksheet>
</file>

<file path=xl/worksheets/sheet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94">
    <tabColor rgb="FFFFFFCC"/>
  </sheetPr>
  <dimension ref="A1:O119"/>
  <sheetViews>
    <sheetView zoomScale="78" zoomScaleNormal="78" workbookViewId="0"/>
  </sheetViews>
  <sheetFormatPr baseColWidth="10" defaultRowHeight="15"/>
  <cols>
    <col min="1" max="1" width="10" bestFit="1" customWidth="1"/>
    <col min="2" max="2" width="17" customWidth="1"/>
    <col min="6" max="6" width="14.42578125" customWidth="1"/>
    <col min="9" max="9" width="12.5703125" bestFit="1" customWidth="1"/>
    <col min="10" max="10" width="15.5703125" customWidth="1"/>
    <col min="11" max="11" width="17.5703125" bestFit="1" customWidth="1"/>
    <col min="13" max="13" width="12.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1579</v>
      </c>
      <c r="C31" s="87" t="s">
        <v>2128</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217" t="s">
        <v>152</v>
      </c>
      <c r="B36" s="831" t="str">
        <f>VLOOKUP(A36,EQUIPOS!A6:D154,3,FALSE)</f>
        <v xml:space="preserve">Carrotanque de agua(1000 Galones) </v>
      </c>
      <c r="C36" s="832"/>
      <c r="D36" s="832"/>
      <c r="E36" s="832"/>
      <c r="F36" s="832"/>
      <c r="G36" s="832"/>
      <c r="H36" s="833"/>
      <c r="I36" s="279"/>
      <c r="J36" s="280"/>
      <c r="K36" s="281">
        <f>VLOOKUP(A36,EQUIPOS!A6:D163,4,FALSE)</f>
        <v>67000</v>
      </c>
      <c r="L36" s="282"/>
      <c r="M36" s="283">
        <v>45</v>
      </c>
      <c r="N36" s="284">
        <f>K36/M36</f>
        <v>1488.8888888888889</v>
      </c>
    </row>
    <row r="37" spans="1:14">
      <c r="A37" s="119" t="s">
        <v>271</v>
      </c>
      <c r="B37" s="831" t="str">
        <f>VLOOKUP(A37,EQUIPOS!A7:D154,3,FALSE)</f>
        <v>Motoniveladora, potencia 140 HP, ancho de cuchilla 3,66 m, peso 11 ton.</v>
      </c>
      <c r="C37" s="832"/>
      <c r="D37" s="832"/>
      <c r="E37" s="832"/>
      <c r="F37" s="832"/>
      <c r="G37" s="832"/>
      <c r="H37" s="833"/>
      <c r="I37" s="279"/>
      <c r="J37" s="280"/>
      <c r="K37" s="281">
        <f>VLOOKUP(A37,EQUIPOS!A7:D164,4,FALSE)</f>
        <v>154700</v>
      </c>
      <c r="L37" s="282"/>
      <c r="M37" s="283">
        <v>45</v>
      </c>
      <c r="N37" s="284">
        <f>K37/M37</f>
        <v>3437.7777777777778</v>
      </c>
    </row>
    <row r="38" spans="1:14">
      <c r="A38" t="s">
        <v>365</v>
      </c>
      <c r="B38" s="831" t="str">
        <f>VLOOKUP(A38,EQUIPOS!A8:D154,3,FALSE)</f>
        <v xml:space="preserve">Vibrocompatador, potencia 153 HP, peso 10 Ton. </v>
      </c>
      <c r="C38" s="832"/>
      <c r="D38" s="832"/>
      <c r="E38" s="832"/>
      <c r="F38" s="832"/>
      <c r="G38" s="832"/>
      <c r="H38" s="833"/>
      <c r="I38" s="279"/>
      <c r="J38" s="280"/>
      <c r="K38" s="281">
        <f>VLOOKUP(A38,EQUIPOS!A8:D165,4,FALSE)</f>
        <v>83219.519448030405</v>
      </c>
      <c r="L38" s="282"/>
      <c r="M38" s="283">
        <v>45</v>
      </c>
      <c r="N38" s="284">
        <f>K38/M38</f>
        <v>1849.3226544006757</v>
      </c>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t="s">
        <v>1036</v>
      </c>
      <c r="C41" s="839"/>
      <c r="D41" s="839"/>
      <c r="E41" s="44"/>
      <c r="F41" s="45"/>
      <c r="G41" s="45"/>
      <c r="H41" s="46"/>
      <c r="I41" s="42"/>
      <c r="J41" s="43"/>
      <c r="K41" s="291"/>
      <c r="L41" s="288"/>
      <c r="M41" s="413">
        <v>0.01</v>
      </c>
      <c r="N41" s="356">
        <f>N76*M41</f>
        <v>5.0547275925925925</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6781.0440486599355</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537</v>
      </c>
      <c r="B48" s="49" t="str">
        <f>VLOOKUP(A48,MATERIALES!A4:D373,3,FALSE)</f>
        <v>Material de base (gradación 2)</v>
      </c>
      <c r="C48" s="293"/>
      <c r="D48" s="293"/>
      <c r="E48" s="293"/>
      <c r="F48" s="293"/>
      <c r="G48" s="293"/>
      <c r="H48" s="293"/>
      <c r="I48" s="280"/>
      <c r="J48" s="236" t="str">
        <f>VLOOKUP(A48,MATERIALES!A4:D373,2,FALSE)</f>
        <v>m3</v>
      </c>
      <c r="K48" s="294">
        <v>1.3</v>
      </c>
      <c r="L48" s="279"/>
      <c r="M48" s="414">
        <f>VLOOKUP(A48,MATERIALES!A4:D395,4,FALSE)</f>
        <v>47595.741759609664</v>
      </c>
      <c r="N48" s="284">
        <f>K48*M48</f>
        <v>61874.464287492563</v>
      </c>
    </row>
    <row r="49" spans="1:14">
      <c r="A49" t="s">
        <v>875</v>
      </c>
      <c r="B49" s="49" t="str">
        <f>VLOOKUP(A49,MATERIALES!A5:D373,3,FALSE)</f>
        <v xml:space="preserve">Cemento gris
</v>
      </c>
      <c r="C49" s="293"/>
      <c r="D49" s="293"/>
      <c r="E49" s="293"/>
      <c r="F49" s="293"/>
      <c r="G49" s="293"/>
      <c r="H49" s="293"/>
      <c r="I49" s="280"/>
      <c r="J49" s="236" t="str">
        <f>VLOOKUP(A49,MATERIALES!A5:D373,2,FALSE)</f>
        <v>kg</v>
      </c>
      <c r="K49" s="294">
        <v>90</v>
      </c>
      <c r="L49" s="279"/>
      <c r="M49" s="414">
        <f>VLOOKUP(A49,MATERIALES!A5:D396,4,FALSE)</f>
        <v>470</v>
      </c>
      <c r="N49" s="284">
        <f>K49*M49</f>
        <v>42300</v>
      </c>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104174.46428749256</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A59" t="s">
        <v>1338</v>
      </c>
      <c r="B59" s="52" t="str">
        <f>VLOOKUP(A59,TRANSPORTE!A5:D104,3,FALSE)</f>
        <v>Transporte de Material de Base</v>
      </c>
      <c r="C59" s="329"/>
      <c r="D59" s="329"/>
      <c r="E59" s="329"/>
      <c r="F59" s="329"/>
      <c r="G59" s="329"/>
      <c r="H59" s="323" t="s">
        <v>339</v>
      </c>
      <c r="I59" s="291">
        <v>1.3</v>
      </c>
      <c r="J59" s="298">
        <v>1</v>
      </c>
      <c r="K59" s="291">
        <f>I59*J59</f>
        <v>1.3</v>
      </c>
      <c r="L59" s="822">
        <f>VLOOKUP(A59,TRANSPORTE!A5:D123,4,FALSE)</f>
        <v>946.969696969697</v>
      </c>
      <c r="M59" s="823"/>
      <c r="N59" s="299">
        <f>K59*L59</f>
        <v>1231.0606060606062</v>
      </c>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f>N59+N60+N61+N62+N63</f>
        <v>1231.0606060606062</v>
      </c>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30</v>
      </c>
      <c r="B70" s="55" t="str">
        <f>VLOOKUP(A70,'MANO DE OBRA'!A8:D68,3,FALSE)</f>
        <v>Oficial</v>
      </c>
      <c r="C70" s="53"/>
      <c r="D70" s="53"/>
      <c r="E70" s="53"/>
      <c r="F70" s="53"/>
      <c r="G70" s="53"/>
      <c r="H70" s="53"/>
      <c r="I70" s="304">
        <f>K70/J70*100</f>
        <v>49181.133333333331</v>
      </c>
      <c r="J70" s="305">
        <v>185</v>
      </c>
      <c r="K70" s="306">
        <f>VLOOKUP(A70,'MANO DE OBRA'!A8:D99,4,FALSE)</f>
        <v>90985.096666666665</v>
      </c>
      <c r="L70" s="56"/>
      <c r="M70" s="307">
        <v>360</v>
      </c>
      <c r="N70" s="407">
        <f>K70/M70</f>
        <v>252.73637962962962</v>
      </c>
      <c r="O70" s="112"/>
    </row>
    <row r="71" spans="1:15">
      <c r="A71" t="s">
        <v>7</v>
      </c>
      <c r="B71" s="55" t="str">
        <f>VLOOKUP(A71,'MANO DE OBRA'!A8:D69,3,FALSE)</f>
        <v>Obrero (2)</v>
      </c>
      <c r="C71" s="53"/>
      <c r="D71" s="53"/>
      <c r="E71" s="53"/>
      <c r="F71" s="53"/>
      <c r="G71" s="53"/>
      <c r="H71" s="53"/>
      <c r="I71" s="304">
        <f>K71/J71*100</f>
        <v>49181.133333333331</v>
      </c>
      <c r="J71" s="305">
        <v>185</v>
      </c>
      <c r="K71" s="306">
        <f>VLOOKUP(A71,'MANO DE OBRA'!A8:D100,4,FALSE)</f>
        <v>90985.096666666665</v>
      </c>
      <c r="L71" s="56"/>
      <c r="M71" s="311">
        <v>360</v>
      </c>
      <c r="N71" s="407">
        <f>K71/M71</f>
        <v>252.73637962962962</v>
      </c>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18" t="s">
        <v>1037</v>
      </c>
      <c r="C76" s="819"/>
      <c r="D76" s="819"/>
      <c r="E76" s="819"/>
      <c r="F76" s="819"/>
      <c r="G76" s="819"/>
      <c r="H76" s="819"/>
      <c r="I76" s="825"/>
      <c r="J76" s="825"/>
      <c r="K76" s="825"/>
      <c r="L76" s="825"/>
      <c r="M76" s="826"/>
      <c r="N76" s="313">
        <f>SUM(N70:N75)</f>
        <v>505.47275925925925</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112692.04170147236</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22538.408340294474</v>
      </c>
      <c r="M83" s="853"/>
      <c r="N83" s="57"/>
    </row>
    <row r="84" spans="1:14">
      <c r="B84" s="95" t="s">
        <v>1057</v>
      </c>
      <c r="C84" s="96"/>
      <c r="D84" s="96"/>
      <c r="E84" s="96"/>
      <c r="F84" s="96"/>
      <c r="G84" s="96"/>
      <c r="H84" s="96"/>
      <c r="I84" s="93"/>
      <c r="J84" s="94"/>
      <c r="K84" s="316">
        <v>0.05</v>
      </c>
      <c r="L84" s="852">
        <f>N78*K84</f>
        <v>5634.6020850736186</v>
      </c>
      <c r="M84" s="853"/>
      <c r="N84" s="57"/>
    </row>
    <row r="85" spans="1:14" ht="15.75" thickBot="1">
      <c r="B85" s="97" t="s">
        <v>1058</v>
      </c>
      <c r="C85" s="98"/>
      <c r="D85" s="98"/>
      <c r="E85" s="98"/>
      <c r="F85" s="98"/>
      <c r="G85" s="98"/>
      <c r="H85" s="98"/>
      <c r="I85" s="99"/>
      <c r="J85" s="100"/>
      <c r="K85" s="317">
        <v>0.05</v>
      </c>
      <c r="L85" s="854">
        <f>N78*K85</f>
        <v>5634.6020850736186</v>
      </c>
      <c r="M85" s="855"/>
      <c r="N85" s="57"/>
    </row>
    <row r="86" spans="1:14" ht="15.75" thickBot="1">
      <c r="B86" s="818" t="s">
        <v>1037</v>
      </c>
      <c r="C86" s="819"/>
      <c r="D86" s="819"/>
      <c r="E86" s="819"/>
      <c r="F86" s="819"/>
      <c r="G86" s="819"/>
      <c r="H86" s="819"/>
      <c r="I86" s="819"/>
      <c r="J86" s="819"/>
      <c r="K86" s="819"/>
      <c r="L86" s="819"/>
      <c r="M86" s="820"/>
      <c r="N86" s="58">
        <f>L83+L84+L85</f>
        <v>33807.612510441708</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146499.65421191408</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18785"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18785" r:id="rId4"/>
      </mc:Fallback>
    </mc:AlternateContent>
  </oleObjects>
</worksheet>
</file>

<file path=xl/worksheets/sheet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95">
    <tabColor rgb="FFFFFFCC"/>
  </sheetPr>
  <dimension ref="A1:O119"/>
  <sheetViews>
    <sheetView zoomScale="78" zoomScaleNormal="78" workbookViewId="0"/>
  </sheetViews>
  <sheetFormatPr baseColWidth="10" defaultRowHeight="15"/>
  <cols>
    <col min="1" max="1" width="10" bestFit="1" customWidth="1"/>
    <col min="2" max="2" width="17" customWidth="1"/>
    <col min="6" max="6" width="14.42578125" customWidth="1"/>
    <col min="9" max="9" width="12.5703125" bestFit="1" customWidth="1"/>
    <col min="10" max="10" width="15.5703125" customWidth="1"/>
    <col min="11" max="11" width="17.5703125" bestFit="1" customWidth="1"/>
    <col min="13" max="13" width="12.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1580</v>
      </c>
      <c r="C31" s="87" t="s">
        <v>1581</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217" t="s">
        <v>152</v>
      </c>
      <c r="B36" s="831" t="str">
        <f>VLOOKUP(A36,EQUIPOS!A6:D154,3,FALSE)</f>
        <v xml:space="preserve">Carrotanque de agua(1000 Galones) </v>
      </c>
      <c r="C36" s="832"/>
      <c r="D36" s="832"/>
      <c r="E36" s="832"/>
      <c r="F36" s="832"/>
      <c r="G36" s="832"/>
      <c r="H36" s="833"/>
      <c r="I36" s="279"/>
      <c r="J36" s="280"/>
      <c r="K36" s="281">
        <f>VLOOKUP(A36,EQUIPOS!A6:D163,4,FALSE)</f>
        <v>67000</v>
      </c>
      <c r="L36" s="282"/>
      <c r="M36" s="283">
        <v>45</v>
      </c>
      <c r="N36" s="284">
        <f>K36/M36</f>
        <v>1488.8888888888889</v>
      </c>
    </row>
    <row r="37" spans="1:14">
      <c r="A37" s="119" t="s">
        <v>271</v>
      </c>
      <c r="B37" s="831" t="str">
        <f>VLOOKUP(A37,EQUIPOS!A7:D154,3,FALSE)</f>
        <v>Motoniveladora, potencia 140 HP, ancho de cuchilla 3,66 m, peso 11 ton.</v>
      </c>
      <c r="C37" s="832"/>
      <c r="D37" s="832"/>
      <c r="E37" s="832"/>
      <c r="F37" s="832"/>
      <c r="G37" s="832"/>
      <c r="H37" s="833"/>
      <c r="I37" s="279"/>
      <c r="J37" s="280"/>
      <c r="K37" s="281">
        <f>VLOOKUP(A37,EQUIPOS!A7:D164,4,FALSE)</f>
        <v>154700</v>
      </c>
      <c r="L37" s="282"/>
      <c r="M37" s="283">
        <v>45</v>
      </c>
      <c r="N37" s="284">
        <f>K37/M37</f>
        <v>3437.7777777777778</v>
      </c>
    </row>
    <row r="38" spans="1:14">
      <c r="A38" t="s">
        <v>365</v>
      </c>
      <c r="B38" s="831" t="str">
        <f>VLOOKUP(A38,EQUIPOS!A8:D154,3,FALSE)</f>
        <v xml:space="preserve">Vibrocompatador, potencia 153 HP, peso 10 Ton. </v>
      </c>
      <c r="C38" s="832"/>
      <c r="D38" s="832"/>
      <c r="E38" s="832"/>
      <c r="F38" s="832"/>
      <c r="G38" s="832"/>
      <c r="H38" s="833"/>
      <c r="I38" s="279"/>
      <c r="J38" s="280"/>
      <c r="K38" s="281">
        <f>VLOOKUP(A38,EQUIPOS!A8:D165,4,FALSE)</f>
        <v>83219.519448030405</v>
      </c>
      <c r="L38" s="282"/>
      <c r="M38" s="283">
        <v>45</v>
      </c>
      <c r="N38" s="284">
        <f>K38/M38</f>
        <v>1849.3226544006757</v>
      </c>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t="s">
        <v>1036</v>
      </c>
      <c r="C41" s="839"/>
      <c r="D41" s="839"/>
      <c r="E41" s="44"/>
      <c r="F41" s="45"/>
      <c r="G41" s="45"/>
      <c r="H41" s="46"/>
      <c r="I41" s="42"/>
      <c r="J41" s="43"/>
      <c r="K41" s="291"/>
      <c r="L41" s="288"/>
      <c r="M41" s="413">
        <v>0.01</v>
      </c>
      <c r="N41" s="356">
        <f>N76*M41</f>
        <v>5.0547275925925925</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6781.0440486599355</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535</v>
      </c>
      <c r="B48" s="49" t="str">
        <f>VLOOKUP(A48,MATERIALES!A4:D373,3,FALSE)</f>
        <v>Material de base (gradación 1)</v>
      </c>
      <c r="C48" s="293"/>
      <c r="D48" s="293"/>
      <c r="E48" s="293"/>
      <c r="F48" s="293"/>
      <c r="G48" s="293"/>
      <c r="H48" s="293"/>
      <c r="I48" s="280"/>
      <c r="J48" s="236" t="str">
        <f>VLOOKUP(A48,MATERIALES!A4:D373,2,FALSE)</f>
        <v>m3</v>
      </c>
      <c r="K48" s="294">
        <v>1.3</v>
      </c>
      <c r="L48" s="279"/>
      <c r="M48" s="414">
        <f>VLOOKUP(A48,MATERIALES!A4:D395,4,FALSE)</f>
        <v>48347.48126433423</v>
      </c>
      <c r="N48" s="284">
        <f>K48*M48</f>
        <v>62851.725643634498</v>
      </c>
    </row>
    <row r="49" spans="1:14">
      <c r="A49" t="s">
        <v>875</v>
      </c>
      <c r="B49" s="49" t="str">
        <f>VLOOKUP(A49,MATERIALES!A5:D373,3,FALSE)</f>
        <v xml:space="preserve">Cemento gris
</v>
      </c>
      <c r="C49" s="293"/>
      <c r="D49" s="293"/>
      <c r="E49" s="293"/>
      <c r="F49" s="293"/>
      <c r="G49" s="293"/>
      <c r="H49" s="293"/>
      <c r="I49" s="280"/>
      <c r="J49" s="236" t="str">
        <f>VLOOKUP(A49,MATERIALES!A5:D373,2,FALSE)</f>
        <v>kg</v>
      </c>
      <c r="K49" s="294">
        <v>90</v>
      </c>
      <c r="L49" s="279"/>
      <c r="M49" s="414">
        <f>VLOOKUP(A49,MATERIALES!A5:D396,4,FALSE)</f>
        <v>470</v>
      </c>
      <c r="N49" s="284">
        <f>K49*M49</f>
        <v>42300</v>
      </c>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105151.72564363451</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A59" t="s">
        <v>1338</v>
      </c>
      <c r="B59" s="52" t="str">
        <f>VLOOKUP(A59,TRANSPORTE!A5:D104,3,FALSE)</f>
        <v>Transporte de Material de Base</v>
      </c>
      <c r="C59" s="329"/>
      <c r="D59" s="329"/>
      <c r="E59" s="329"/>
      <c r="F59" s="329"/>
      <c r="G59" s="329"/>
      <c r="H59" s="323" t="s">
        <v>339</v>
      </c>
      <c r="I59" s="291">
        <v>1.3</v>
      </c>
      <c r="J59" s="298">
        <v>1</v>
      </c>
      <c r="K59" s="291">
        <f>I59*J59</f>
        <v>1.3</v>
      </c>
      <c r="L59" s="822">
        <f>VLOOKUP(A59,TRANSPORTE!A5:D123,4,FALSE)</f>
        <v>946.969696969697</v>
      </c>
      <c r="M59" s="823"/>
      <c r="N59" s="299">
        <f>K59*L59</f>
        <v>1231.0606060606062</v>
      </c>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459"/>
      <c r="C64" s="460"/>
      <c r="D64" s="460"/>
      <c r="E64" s="460"/>
      <c r="F64" s="460"/>
      <c r="G64" s="460"/>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f>N59+N60+N61+N62+N63</f>
        <v>1231.0606060606062</v>
      </c>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30</v>
      </c>
      <c r="B70" s="55" t="str">
        <f>VLOOKUP(A70,'MANO DE OBRA'!A8:D68,3,FALSE)</f>
        <v>Oficial</v>
      </c>
      <c r="C70" s="53"/>
      <c r="D70" s="53"/>
      <c r="E70" s="53"/>
      <c r="F70" s="53"/>
      <c r="G70" s="53"/>
      <c r="H70" s="53"/>
      <c r="I70" s="304">
        <f>K70/J70*100</f>
        <v>49181.133333333331</v>
      </c>
      <c r="J70" s="305">
        <v>185</v>
      </c>
      <c r="K70" s="306">
        <f>VLOOKUP(A70,'MANO DE OBRA'!A8:D99,4,FALSE)</f>
        <v>90985.096666666665</v>
      </c>
      <c r="L70" s="56"/>
      <c r="M70" s="307">
        <v>360</v>
      </c>
      <c r="N70" s="407">
        <f>K70/M70</f>
        <v>252.73637962962962</v>
      </c>
      <c r="O70" s="112"/>
    </row>
    <row r="71" spans="1:15">
      <c r="A71" t="s">
        <v>7</v>
      </c>
      <c r="B71" s="55" t="str">
        <f>VLOOKUP(A71,'MANO DE OBRA'!A8:D69,3,FALSE)</f>
        <v>Obrero (2)</v>
      </c>
      <c r="C71" s="53"/>
      <c r="D71" s="53"/>
      <c r="E71" s="53"/>
      <c r="F71" s="53"/>
      <c r="G71" s="53"/>
      <c r="H71" s="53"/>
      <c r="I71" s="304">
        <f>K71/J71*100</f>
        <v>49181.133333333331</v>
      </c>
      <c r="J71" s="305">
        <v>185</v>
      </c>
      <c r="K71" s="306">
        <f>VLOOKUP(A71,'MANO DE OBRA'!A8:D100,4,FALSE)</f>
        <v>90985.096666666665</v>
      </c>
      <c r="L71" s="56"/>
      <c r="M71" s="311">
        <v>360</v>
      </c>
      <c r="N71" s="407">
        <f>K71/M71</f>
        <v>252.73637962962962</v>
      </c>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18" t="s">
        <v>1037</v>
      </c>
      <c r="C76" s="819"/>
      <c r="D76" s="819"/>
      <c r="E76" s="819"/>
      <c r="F76" s="819"/>
      <c r="G76" s="819"/>
      <c r="H76" s="819"/>
      <c r="I76" s="825"/>
      <c r="J76" s="825"/>
      <c r="K76" s="825"/>
      <c r="L76" s="825"/>
      <c r="M76" s="826"/>
      <c r="N76" s="313">
        <f>SUM(N70:N75)</f>
        <v>505.47275925925925</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113669.30305761431</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22733.860611522861</v>
      </c>
      <c r="M83" s="853"/>
      <c r="N83" s="57"/>
    </row>
    <row r="84" spans="1:14">
      <c r="B84" s="95" t="s">
        <v>1057</v>
      </c>
      <c r="C84" s="96"/>
      <c r="D84" s="96"/>
      <c r="E84" s="96"/>
      <c r="F84" s="96"/>
      <c r="G84" s="96"/>
      <c r="H84" s="96"/>
      <c r="I84" s="93"/>
      <c r="J84" s="94"/>
      <c r="K84" s="316">
        <v>0.05</v>
      </c>
      <c r="L84" s="852">
        <f>N78*K84</f>
        <v>5683.4651528807153</v>
      </c>
      <c r="M84" s="853"/>
      <c r="N84" s="57"/>
    </row>
    <row r="85" spans="1:14" ht="15.75" thickBot="1">
      <c r="B85" s="97" t="s">
        <v>1058</v>
      </c>
      <c r="C85" s="98"/>
      <c r="D85" s="98"/>
      <c r="E85" s="98"/>
      <c r="F85" s="98"/>
      <c r="G85" s="98"/>
      <c r="H85" s="98"/>
      <c r="I85" s="99"/>
      <c r="J85" s="100"/>
      <c r="K85" s="317">
        <v>0.05</v>
      </c>
      <c r="L85" s="854">
        <f>N78*K85</f>
        <v>5683.4651528807153</v>
      </c>
      <c r="M85" s="855"/>
      <c r="N85" s="57"/>
    </row>
    <row r="86" spans="1:14" ht="15.75" thickBot="1">
      <c r="B86" s="818" t="s">
        <v>1037</v>
      </c>
      <c r="C86" s="819"/>
      <c r="D86" s="819"/>
      <c r="E86" s="819"/>
      <c r="F86" s="819"/>
      <c r="G86" s="819"/>
      <c r="H86" s="819"/>
      <c r="I86" s="819"/>
      <c r="J86" s="819"/>
      <c r="K86" s="819"/>
      <c r="L86" s="819"/>
      <c r="M86" s="820"/>
      <c r="N86" s="58">
        <f>L83+L84+L85</f>
        <v>34100.790917284292</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147770.0939748986</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19809"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19809" r:id="rId4"/>
      </mc:Fallback>
    </mc:AlternateContent>
  </oleObjects>
</worksheet>
</file>

<file path=xl/worksheets/sheet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96">
    <tabColor rgb="FFFFFFCC"/>
  </sheetPr>
  <dimension ref="A1:O119"/>
  <sheetViews>
    <sheetView zoomScale="78" zoomScaleNormal="78" workbookViewId="0"/>
  </sheetViews>
  <sheetFormatPr baseColWidth="10" defaultRowHeight="15"/>
  <cols>
    <col min="1" max="1" width="10" bestFit="1" customWidth="1"/>
    <col min="2" max="2" width="17" customWidth="1"/>
    <col min="6" max="6" width="14.42578125" customWidth="1"/>
    <col min="9" max="9" width="12.5703125" bestFit="1" customWidth="1"/>
    <col min="10" max="10" width="15.5703125" customWidth="1"/>
    <col min="11" max="11" width="17.5703125" bestFit="1" customWidth="1"/>
    <col min="13" max="13" width="12.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1582</v>
      </c>
      <c r="C31" s="87" t="s">
        <v>1583</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217" t="s">
        <v>152</v>
      </c>
      <c r="B36" s="831" t="str">
        <f>VLOOKUP(A36,EQUIPOS!A6:D154,3,FALSE)</f>
        <v xml:space="preserve">Carrotanque de agua(1000 Galones) </v>
      </c>
      <c r="C36" s="832"/>
      <c r="D36" s="832"/>
      <c r="E36" s="832"/>
      <c r="F36" s="832"/>
      <c r="G36" s="832"/>
      <c r="H36" s="833"/>
      <c r="I36" s="279"/>
      <c r="J36" s="280"/>
      <c r="K36" s="281">
        <f>VLOOKUP(A36,EQUIPOS!A6:D163,4,FALSE)</f>
        <v>67000</v>
      </c>
      <c r="L36" s="282"/>
      <c r="M36" s="283">
        <v>45</v>
      </c>
      <c r="N36" s="284">
        <f>K36/M36</f>
        <v>1488.8888888888889</v>
      </c>
    </row>
    <row r="37" spans="1:14">
      <c r="A37" s="119" t="s">
        <v>271</v>
      </c>
      <c r="B37" s="831" t="str">
        <f>VLOOKUP(A37,EQUIPOS!A7:D154,3,FALSE)</f>
        <v>Motoniveladora, potencia 140 HP, ancho de cuchilla 3,66 m, peso 11 ton.</v>
      </c>
      <c r="C37" s="832"/>
      <c r="D37" s="832"/>
      <c r="E37" s="832"/>
      <c r="F37" s="832"/>
      <c r="G37" s="832"/>
      <c r="H37" s="833"/>
      <c r="I37" s="279"/>
      <c r="J37" s="280"/>
      <c r="K37" s="281">
        <f>VLOOKUP(A37,EQUIPOS!A7:D164,4,FALSE)</f>
        <v>154700</v>
      </c>
      <c r="L37" s="282"/>
      <c r="M37" s="283">
        <v>45</v>
      </c>
      <c r="N37" s="284">
        <f>K37/M37</f>
        <v>3437.7777777777778</v>
      </c>
    </row>
    <row r="38" spans="1:14">
      <c r="A38" t="s">
        <v>365</v>
      </c>
      <c r="B38" s="831" t="str">
        <f>VLOOKUP(A38,EQUIPOS!A8:D154,3,FALSE)</f>
        <v xml:space="preserve">Vibrocompatador, potencia 153 HP, peso 10 Ton. </v>
      </c>
      <c r="C38" s="832"/>
      <c r="D38" s="832"/>
      <c r="E38" s="832"/>
      <c r="F38" s="832"/>
      <c r="G38" s="832"/>
      <c r="H38" s="833"/>
      <c r="I38" s="279"/>
      <c r="J38" s="280"/>
      <c r="K38" s="281">
        <f>VLOOKUP(A38,EQUIPOS!A8:D165,4,FALSE)</f>
        <v>83219.519448030405</v>
      </c>
      <c r="L38" s="282"/>
      <c r="M38" s="283">
        <v>45</v>
      </c>
      <c r="N38" s="284">
        <f>K38/M38</f>
        <v>1849.3226544006757</v>
      </c>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t="s">
        <v>1036</v>
      </c>
      <c r="C41" s="839"/>
      <c r="D41" s="839"/>
      <c r="E41" s="44"/>
      <c r="F41" s="45"/>
      <c r="G41" s="45"/>
      <c r="H41" s="46"/>
      <c r="I41" s="42"/>
      <c r="J41" s="43"/>
      <c r="K41" s="291"/>
      <c r="L41" s="288"/>
      <c r="M41" s="413">
        <v>0.01</v>
      </c>
      <c r="N41" s="356">
        <f>N76*M41</f>
        <v>5.0547275925925925</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6781.0440486599355</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537</v>
      </c>
      <c r="B48" s="49" t="str">
        <f>VLOOKUP(A48,MATERIALES!A4:D373,3,FALSE)</f>
        <v>Material de base (gradación 2)</v>
      </c>
      <c r="C48" s="293"/>
      <c r="D48" s="293"/>
      <c r="E48" s="293"/>
      <c r="F48" s="293"/>
      <c r="G48" s="293"/>
      <c r="H48" s="293"/>
      <c r="I48" s="280"/>
      <c r="J48" s="236" t="str">
        <f>VLOOKUP(A48,MATERIALES!A4:D373,2,FALSE)</f>
        <v>m3</v>
      </c>
      <c r="K48" s="294">
        <v>1.3</v>
      </c>
      <c r="L48" s="279"/>
      <c r="M48" s="414">
        <f>VLOOKUP(A48,MATERIALES!A4:D395,4,FALSE)</f>
        <v>47595.741759609664</v>
      </c>
      <c r="N48" s="284">
        <f>K48*M48</f>
        <v>61874.464287492563</v>
      </c>
    </row>
    <row r="49" spans="1:14">
      <c r="A49" t="s">
        <v>875</v>
      </c>
      <c r="B49" s="49" t="str">
        <f>VLOOKUP(A49,MATERIALES!A5:D373,3,FALSE)</f>
        <v xml:space="preserve">Cemento gris
</v>
      </c>
      <c r="C49" s="293"/>
      <c r="D49" s="293"/>
      <c r="E49" s="293"/>
      <c r="F49" s="293"/>
      <c r="G49" s="293"/>
      <c r="H49" s="293"/>
      <c r="I49" s="280"/>
      <c r="J49" s="236" t="str">
        <f>VLOOKUP(A49,MATERIALES!A5:D373,2,FALSE)</f>
        <v>kg</v>
      </c>
      <c r="K49" s="294">
        <v>90</v>
      </c>
      <c r="L49" s="279"/>
      <c r="M49" s="414">
        <f>VLOOKUP(A49,MATERIALES!A5:D396,4,FALSE)</f>
        <v>470</v>
      </c>
      <c r="N49" s="284">
        <f>K49*M49</f>
        <v>42300</v>
      </c>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104174.46428749256</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A59" t="s">
        <v>1338</v>
      </c>
      <c r="B59" s="52" t="str">
        <f>VLOOKUP(A59,TRANSPORTE!A5:D104,3,FALSE)</f>
        <v>Transporte de Material de Base</v>
      </c>
      <c r="C59" s="329"/>
      <c r="D59" s="329"/>
      <c r="E59" s="329"/>
      <c r="F59" s="329"/>
      <c r="G59" s="329"/>
      <c r="H59" s="323" t="s">
        <v>339</v>
      </c>
      <c r="I59" s="291">
        <v>1.3</v>
      </c>
      <c r="J59" s="298">
        <v>1</v>
      </c>
      <c r="K59" s="291">
        <f>I59*J59</f>
        <v>1.3</v>
      </c>
      <c r="L59" s="822">
        <f>VLOOKUP(A59,TRANSPORTE!A5:D123,4,FALSE)</f>
        <v>946.969696969697</v>
      </c>
      <c r="M59" s="823"/>
      <c r="N59" s="299">
        <f>K59*L59</f>
        <v>1231.0606060606062</v>
      </c>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f>N59+N60+N61+N62+N63</f>
        <v>1231.0606060606062</v>
      </c>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30</v>
      </c>
      <c r="B70" s="55" t="str">
        <f>VLOOKUP(A70,'MANO DE OBRA'!A8:D68,3,FALSE)</f>
        <v>Oficial</v>
      </c>
      <c r="C70" s="53"/>
      <c r="D70" s="53"/>
      <c r="E70" s="53"/>
      <c r="F70" s="53"/>
      <c r="G70" s="53"/>
      <c r="H70" s="53"/>
      <c r="I70" s="304">
        <f>K70/J70*100</f>
        <v>49181.133333333331</v>
      </c>
      <c r="J70" s="305">
        <v>185</v>
      </c>
      <c r="K70" s="306">
        <f>VLOOKUP(A70,'MANO DE OBRA'!A8:D99,4,FALSE)</f>
        <v>90985.096666666665</v>
      </c>
      <c r="L70" s="56"/>
      <c r="M70" s="307">
        <v>360</v>
      </c>
      <c r="N70" s="407">
        <f>K70/M70</f>
        <v>252.73637962962962</v>
      </c>
      <c r="O70" s="112"/>
    </row>
    <row r="71" spans="1:15">
      <c r="A71" t="s">
        <v>7</v>
      </c>
      <c r="B71" s="55" t="str">
        <f>VLOOKUP(A71,'MANO DE OBRA'!A8:D69,3,FALSE)</f>
        <v>Obrero (2)</v>
      </c>
      <c r="C71" s="53"/>
      <c r="D71" s="53"/>
      <c r="E71" s="53"/>
      <c r="F71" s="53"/>
      <c r="G71" s="53"/>
      <c r="H71" s="53"/>
      <c r="I71" s="304">
        <f>K71/J71*100</f>
        <v>49181.133333333331</v>
      </c>
      <c r="J71" s="305">
        <v>185</v>
      </c>
      <c r="K71" s="306">
        <f>VLOOKUP(A71,'MANO DE OBRA'!A8:D100,4,FALSE)</f>
        <v>90985.096666666665</v>
      </c>
      <c r="L71" s="56"/>
      <c r="M71" s="311">
        <v>360</v>
      </c>
      <c r="N71" s="407">
        <f>K71/M71</f>
        <v>252.73637962962962</v>
      </c>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18" t="s">
        <v>1037</v>
      </c>
      <c r="C76" s="819"/>
      <c r="D76" s="819"/>
      <c r="E76" s="819"/>
      <c r="F76" s="819"/>
      <c r="G76" s="819"/>
      <c r="H76" s="819"/>
      <c r="I76" s="825"/>
      <c r="J76" s="825"/>
      <c r="K76" s="825"/>
      <c r="L76" s="825"/>
      <c r="M76" s="826"/>
      <c r="N76" s="313">
        <f>SUM(N70:N75)</f>
        <v>505.47275925925925</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112692.04170147236</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22538.408340294474</v>
      </c>
      <c r="M83" s="853"/>
      <c r="N83" s="57"/>
    </row>
    <row r="84" spans="1:14">
      <c r="B84" s="95" t="s">
        <v>1057</v>
      </c>
      <c r="C84" s="96"/>
      <c r="D84" s="96"/>
      <c r="E84" s="96"/>
      <c r="F84" s="96"/>
      <c r="G84" s="96"/>
      <c r="H84" s="96"/>
      <c r="I84" s="93"/>
      <c r="J84" s="94"/>
      <c r="K84" s="316">
        <v>0.05</v>
      </c>
      <c r="L84" s="852">
        <f>N78*K84</f>
        <v>5634.6020850736186</v>
      </c>
      <c r="M84" s="853"/>
      <c r="N84" s="57"/>
    </row>
    <row r="85" spans="1:14" ht="15.75" thickBot="1">
      <c r="B85" s="97" t="s">
        <v>1058</v>
      </c>
      <c r="C85" s="98"/>
      <c r="D85" s="98"/>
      <c r="E85" s="98"/>
      <c r="F85" s="98"/>
      <c r="G85" s="98"/>
      <c r="H85" s="98"/>
      <c r="I85" s="99"/>
      <c r="J85" s="100"/>
      <c r="K85" s="317">
        <v>0.05</v>
      </c>
      <c r="L85" s="854">
        <f>N78*K85</f>
        <v>5634.6020850736186</v>
      </c>
      <c r="M85" s="855"/>
      <c r="N85" s="57"/>
    </row>
    <row r="86" spans="1:14" ht="15.75" thickBot="1">
      <c r="B86" s="818" t="s">
        <v>1037</v>
      </c>
      <c r="C86" s="819"/>
      <c r="D86" s="819"/>
      <c r="E86" s="819"/>
      <c r="F86" s="819"/>
      <c r="G86" s="819"/>
      <c r="H86" s="819"/>
      <c r="I86" s="819"/>
      <c r="J86" s="819"/>
      <c r="K86" s="819"/>
      <c r="L86" s="819"/>
      <c r="M86" s="820"/>
      <c r="N86" s="58">
        <f>L83+L84+L85</f>
        <v>33807.612510441708</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146499.65421191408</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20833"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20833" r:id="rId4"/>
      </mc:Fallback>
    </mc:AlternateContent>
  </oleObjects>
</worksheet>
</file>

<file path=xl/worksheets/sheet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97">
    <tabColor rgb="FFFFFFCC"/>
  </sheetPr>
  <dimension ref="A1:O119"/>
  <sheetViews>
    <sheetView zoomScale="78" zoomScaleNormal="78" workbookViewId="0"/>
  </sheetViews>
  <sheetFormatPr baseColWidth="10" defaultRowHeight="15"/>
  <cols>
    <col min="1" max="1" width="10" bestFit="1" customWidth="1"/>
    <col min="2" max="2" width="17" customWidth="1"/>
    <col min="6" max="6" width="14.42578125" customWidth="1"/>
    <col min="9" max="9" width="12.5703125" bestFit="1" customWidth="1"/>
    <col min="10" max="10" width="15.5703125" customWidth="1"/>
    <col min="11" max="11" width="17.5703125" bestFit="1" customWidth="1"/>
    <col min="13" max="13" width="12.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1584</v>
      </c>
      <c r="C31" s="87" t="s">
        <v>1585</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217" t="s">
        <v>152</v>
      </c>
      <c r="B36" s="831" t="str">
        <f>VLOOKUP(A36,EQUIPOS!A6:D154,3,FALSE)</f>
        <v xml:space="preserve">Carrotanque de agua(1000 Galones) </v>
      </c>
      <c r="C36" s="832"/>
      <c r="D36" s="832"/>
      <c r="E36" s="832"/>
      <c r="F36" s="832"/>
      <c r="G36" s="832"/>
      <c r="H36" s="833"/>
      <c r="I36" s="279"/>
      <c r="J36" s="280"/>
      <c r="K36" s="281">
        <f>VLOOKUP(A36,EQUIPOS!A6:D163,4,FALSE)</f>
        <v>67000</v>
      </c>
      <c r="L36" s="282"/>
      <c r="M36" s="283">
        <v>45</v>
      </c>
      <c r="N36" s="284">
        <f>K36/M36</f>
        <v>1488.8888888888889</v>
      </c>
    </row>
    <row r="37" spans="1:14">
      <c r="A37" s="119" t="s">
        <v>271</v>
      </c>
      <c r="B37" s="831" t="str">
        <f>VLOOKUP(A37,EQUIPOS!A7:D154,3,FALSE)</f>
        <v>Motoniveladora, potencia 140 HP, ancho de cuchilla 3,66 m, peso 11 ton.</v>
      </c>
      <c r="C37" s="832"/>
      <c r="D37" s="832"/>
      <c r="E37" s="832"/>
      <c r="F37" s="832"/>
      <c r="G37" s="832"/>
      <c r="H37" s="833"/>
      <c r="I37" s="279"/>
      <c r="J37" s="280"/>
      <c r="K37" s="281">
        <f>VLOOKUP(A37,EQUIPOS!A7:D164,4,FALSE)</f>
        <v>154700</v>
      </c>
      <c r="L37" s="282"/>
      <c r="M37" s="283">
        <v>45</v>
      </c>
      <c r="N37" s="284">
        <f>K37/M37</f>
        <v>3437.7777777777778</v>
      </c>
    </row>
    <row r="38" spans="1:14">
      <c r="A38" t="s">
        <v>365</v>
      </c>
      <c r="B38" s="831" t="str">
        <f>VLOOKUP(A38,EQUIPOS!A8:D154,3,FALSE)</f>
        <v xml:space="preserve">Vibrocompatador, potencia 153 HP, peso 10 Ton. </v>
      </c>
      <c r="C38" s="832"/>
      <c r="D38" s="832"/>
      <c r="E38" s="832"/>
      <c r="F38" s="832"/>
      <c r="G38" s="832"/>
      <c r="H38" s="833"/>
      <c r="I38" s="279"/>
      <c r="J38" s="280"/>
      <c r="K38" s="281">
        <f>VLOOKUP(A38,EQUIPOS!A8:D165,4,FALSE)</f>
        <v>83219.519448030405</v>
      </c>
      <c r="L38" s="282"/>
      <c r="M38" s="283">
        <v>45</v>
      </c>
      <c r="N38" s="284">
        <f>K38/M38</f>
        <v>1849.3226544006757</v>
      </c>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t="s">
        <v>1036</v>
      </c>
      <c r="C41" s="839"/>
      <c r="D41" s="839"/>
      <c r="E41" s="44"/>
      <c r="F41" s="45"/>
      <c r="G41" s="45"/>
      <c r="H41" s="46"/>
      <c r="I41" s="42"/>
      <c r="J41" s="43"/>
      <c r="K41" s="291"/>
      <c r="L41" s="288"/>
      <c r="M41" s="413">
        <v>0.01</v>
      </c>
      <c r="N41" s="356">
        <f>N76*M41</f>
        <v>5.0547275925925925</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6781.0440486599355</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535</v>
      </c>
      <c r="B48" s="49" t="str">
        <f>VLOOKUP(A48,MATERIALES!A4:D373,3,FALSE)</f>
        <v>Material de base (gradación 1)</v>
      </c>
      <c r="C48" s="293"/>
      <c r="D48" s="293"/>
      <c r="E48" s="293"/>
      <c r="F48" s="293"/>
      <c r="G48" s="293"/>
      <c r="H48" s="293"/>
      <c r="I48" s="280"/>
      <c r="J48" s="236" t="str">
        <f>VLOOKUP(A48,MATERIALES!A4:D373,2,FALSE)</f>
        <v>m3</v>
      </c>
      <c r="K48" s="294">
        <v>1.3</v>
      </c>
      <c r="L48" s="279"/>
      <c r="M48" s="414">
        <f>VLOOKUP(A48,MATERIALES!A4:D395,4,FALSE)</f>
        <v>48347.48126433423</v>
      </c>
      <c r="N48" s="284">
        <f>K48*M48</f>
        <v>62851.725643634498</v>
      </c>
    </row>
    <row r="49" spans="1:14">
      <c r="B49" s="49"/>
      <c r="C49" s="293"/>
      <c r="D49" s="293"/>
      <c r="E49" s="293"/>
      <c r="F49" s="293"/>
      <c r="G49" s="293"/>
      <c r="H49" s="293"/>
      <c r="I49" s="280"/>
      <c r="J49" s="236"/>
      <c r="K49" s="294"/>
      <c r="L49" s="279"/>
      <c r="M49" s="414"/>
      <c r="N49" s="284"/>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62851.725643634498</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A59" t="s">
        <v>1338</v>
      </c>
      <c r="B59" s="52" t="str">
        <f>VLOOKUP(A59,TRANSPORTE!A5:D104,3,FALSE)</f>
        <v>Transporte de Material de Base</v>
      </c>
      <c r="C59" s="329"/>
      <c r="D59" s="329"/>
      <c r="E59" s="329"/>
      <c r="F59" s="329"/>
      <c r="G59" s="329"/>
      <c r="H59" s="323" t="s">
        <v>339</v>
      </c>
      <c r="I59" s="291">
        <v>1.3</v>
      </c>
      <c r="J59" s="298">
        <v>1</v>
      </c>
      <c r="K59" s="291">
        <f>I59*J59</f>
        <v>1.3</v>
      </c>
      <c r="L59" s="822">
        <f>VLOOKUP(A59,TRANSPORTE!A5:D123,4,FALSE)</f>
        <v>946.969696969697</v>
      </c>
      <c r="M59" s="823"/>
      <c r="N59" s="299">
        <f>K59*L59</f>
        <v>1231.0606060606062</v>
      </c>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f>N59+N60+N61+N62+N63</f>
        <v>1231.0606060606062</v>
      </c>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30</v>
      </c>
      <c r="B70" s="55" t="str">
        <f>VLOOKUP(A70,'MANO DE OBRA'!A8:D68,3,FALSE)</f>
        <v>Oficial</v>
      </c>
      <c r="C70" s="53"/>
      <c r="D70" s="53"/>
      <c r="E70" s="53"/>
      <c r="F70" s="53"/>
      <c r="G70" s="53"/>
      <c r="H70" s="53"/>
      <c r="I70" s="304">
        <f>K70/J70*100</f>
        <v>49181.133333333331</v>
      </c>
      <c r="J70" s="305">
        <v>185</v>
      </c>
      <c r="K70" s="306">
        <f>VLOOKUP(A70,'MANO DE OBRA'!A8:D99,4,FALSE)</f>
        <v>90985.096666666665</v>
      </c>
      <c r="L70" s="56"/>
      <c r="M70" s="307">
        <v>360</v>
      </c>
      <c r="N70" s="407">
        <f>K70/M70</f>
        <v>252.73637962962962</v>
      </c>
      <c r="O70" s="112"/>
    </row>
    <row r="71" spans="1:15">
      <c r="A71" t="s">
        <v>7</v>
      </c>
      <c r="B71" s="55" t="str">
        <f>VLOOKUP(A71,'MANO DE OBRA'!A8:D69,3,FALSE)</f>
        <v>Obrero (2)</v>
      </c>
      <c r="C71" s="53"/>
      <c r="D71" s="53"/>
      <c r="E71" s="53"/>
      <c r="F71" s="53"/>
      <c r="G71" s="53"/>
      <c r="H71" s="53"/>
      <c r="I71" s="304">
        <f>K71/J71*100</f>
        <v>49181.133333333331</v>
      </c>
      <c r="J71" s="305">
        <v>185</v>
      </c>
      <c r="K71" s="306">
        <f>VLOOKUP(A71,'MANO DE OBRA'!A8:D100,4,FALSE)</f>
        <v>90985.096666666665</v>
      </c>
      <c r="L71" s="56"/>
      <c r="M71" s="311">
        <v>360</v>
      </c>
      <c r="N71" s="407">
        <f>K71/M71</f>
        <v>252.73637962962962</v>
      </c>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18" t="s">
        <v>1037</v>
      </c>
      <c r="C76" s="819"/>
      <c r="D76" s="819"/>
      <c r="E76" s="819"/>
      <c r="F76" s="819"/>
      <c r="G76" s="819"/>
      <c r="H76" s="819"/>
      <c r="I76" s="825"/>
      <c r="J76" s="825"/>
      <c r="K76" s="825"/>
      <c r="L76" s="825"/>
      <c r="M76" s="826"/>
      <c r="N76" s="313">
        <f>SUM(N70:N75)</f>
        <v>505.47275925925925</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71369.303057614292</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14273.860611522859</v>
      </c>
      <c r="M83" s="853"/>
      <c r="N83" s="57"/>
    </row>
    <row r="84" spans="1:14">
      <c r="B84" s="95" t="s">
        <v>1057</v>
      </c>
      <c r="C84" s="96"/>
      <c r="D84" s="96"/>
      <c r="E84" s="96"/>
      <c r="F84" s="96"/>
      <c r="G84" s="96"/>
      <c r="H84" s="96"/>
      <c r="I84" s="93"/>
      <c r="J84" s="94"/>
      <c r="K84" s="316">
        <v>0.05</v>
      </c>
      <c r="L84" s="852">
        <f>N78*K84</f>
        <v>3568.4651528807149</v>
      </c>
      <c r="M84" s="853"/>
      <c r="N84" s="57"/>
    </row>
    <row r="85" spans="1:14" ht="15.75" thickBot="1">
      <c r="B85" s="97" t="s">
        <v>1058</v>
      </c>
      <c r="C85" s="98"/>
      <c r="D85" s="98"/>
      <c r="E85" s="98"/>
      <c r="F85" s="98"/>
      <c r="G85" s="98"/>
      <c r="H85" s="98"/>
      <c r="I85" s="99"/>
      <c r="J85" s="100"/>
      <c r="K85" s="317">
        <v>0.05</v>
      </c>
      <c r="L85" s="854">
        <f>N78*K85</f>
        <v>3568.4651528807149</v>
      </c>
      <c r="M85" s="855"/>
      <c r="N85" s="57"/>
    </row>
    <row r="86" spans="1:14" ht="15.75" thickBot="1">
      <c r="B86" s="818" t="s">
        <v>1037</v>
      </c>
      <c r="C86" s="819"/>
      <c r="D86" s="819"/>
      <c r="E86" s="819"/>
      <c r="F86" s="819"/>
      <c r="G86" s="819"/>
      <c r="H86" s="819"/>
      <c r="I86" s="819"/>
      <c r="J86" s="819"/>
      <c r="K86" s="819"/>
      <c r="L86" s="819"/>
      <c r="M86" s="820"/>
      <c r="N86" s="58">
        <f>L83+L84+L85</f>
        <v>21410.790917284288</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92780.093974898584</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21857"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21857" r:id="rId4"/>
      </mc:Fallback>
    </mc:AlternateContent>
  </oleObjects>
</worksheet>
</file>

<file path=xl/worksheets/sheet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98">
    <tabColor rgb="FFFFFFCC"/>
  </sheetPr>
  <dimension ref="A1:O119"/>
  <sheetViews>
    <sheetView zoomScale="78" zoomScaleNormal="78" workbookViewId="0"/>
  </sheetViews>
  <sheetFormatPr baseColWidth="10" defaultRowHeight="15"/>
  <cols>
    <col min="1" max="1" width="10" bestFit="1" customWidth="1"/>
    <col min="2" max="2" width="17" customWidth="1"/>
    <col min="6" max="6" width="14.42578125" customWidth="1"/>
    <col min="9" max="9" width="12.5703125" bestFit="1" customWidth="1"/>
    <col min="10" max="10" width="15.5703125" customWidth="1"/>
    <col min="11" max="11" width="17.5703125" bestFit="1" customWidth="1"/>
    <col min="13" max="13" width="12.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1586</v>
      </c>
      <c r="C31" s="87" t="s">
        <v>1587</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217" t="s">
        <v>152</v>
      </c>
      <c r="B36" s="831" t="str">
        <f>VLOOKUP(A36,EQUIPOS!A6:D154,3,FALSE)</f>
        <v xml:space="preserve">Carrotanque de agua(1000 Galones) </v>
      </c>
      <c r="C36" s="832"/>
      <c r="D36" s="832"/>
      <c r="E36" s="832"/>
      <c r="F36" s="832"/>
      <c r="G36" s="832"/>
      <c r="H36" s="833"/>
      <c r="I36" s="279"/>
      <c r="J36" s="280"/>
      <c r="K36" s="281">
        <f>VLOOKUP(A36,EQUIPOS!A6:D163,4,FALSE)</f>
        <v>67000</v>
      </c>
      <c r="L36" s="282"/>
      <c r="M36" s="283">
        <v>45</v>
      </c>
      <c r="N36" s="284">
        <f>K36/M36</f>
        <v>1488.8888888888889</v>
      </c>
    </row>
    <row r="37" spans="1:14">
      <c r="A37" s="119" t="s">
        <v>271</v>
      </c>
      <c r="B37" s="831" t="str">
        <f>VLOOKUP(A37,EQUIPOS!A7:D154,3,FALSE)</f>
        <v>Motoniveladora, potencia 140 HP, ancho de cuchilla 3,66 m, peso 11 ton.</v>
      </c>
      <c r="C37" s="832"/>
      <c r="D37" s="832"/>
      <c r="E37" s="832"/>
      <c r="F37" s="832"/>
      <c r="G37" s="832"/>
      <c r="H37" s="833"/>
      <c r="I37" s="279"/>
      <c r="J37" s="280"/>
      <c r="K37" s="281">
        <f>VLOOKUP(A37,EQUIPOS!A7:D164,4,FALSE)</f>
        <v>154700</v>
      </c>
      <c r="L37" s="282"/>
      <c r="M37" s="283">
        <v>45</v>
      </c>
      <c r="N37" s="284">
        <f>K37/M37</f>
        <v>3437.7777777777778</v>
      </c>
    </row>
    <row r="38" spans="1:14">
      <c r="A38" t="s">
        <v>365</v>
      </c>
      <c r="B38" s="831" t="str">
        <f>VLOOKUP(A38,EQUIPOS!A8:D154,3,FALSE)</f>
        <v xml:space="preserve">Vibrocompatador, potencia 153 HP, peso 10 Ton. </v>
      </c>
      <c r="C38" s="832"/>
      <c r="D38" s="832"/>
      <c r="E38" s="832"/>
      <c r="F38" s="832"/>
      <c r="G38" s="832"/>
      <c r="H38" s="833"/>
      <c r="I38" s="279"/>
      <c r="J38" s="280"/>
      <c r="K38" s="281">
        <f>VLOOKUP(A38,EQUIPOS!A8:D165,4,FALSE)</f>
        <v>83219.519448030405</v>
      </c>
      <c r="L38" s="282"/>
      <c r="M38" s="283">
        <v>45</v>
      </c>
      <c r="N38" s="284">
        <f>K38/M38</f>
        <v>1849.3226544006757</v>
      </c>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t="s">
        <v>1036</v>
      </c>
      <c r="C41" s="839"/>
      <c r="D41" s="839"/>
      <c r="E41" s="44"/>
      <c r="F41" s="45"/>
      <c r="G41" s="45"/>
      <c r="H41" s="46"/>
      <c r="I41" s="42"/>
      <c r="J41" s="43"/>
      <c r="K41" s="291"/>
      <c r="L41" s="288"/>
      <c r="M41" s="413">
        <v>0.01</v>
      </c>
      <c r="N41" s="356">
        <f>N76*M41</f>
        <v>5.0547275925925925</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6781.0440486599355</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537</v>
      </c>
      <c r="B48" s="49" t="str">
        <f>VLOOKUP(A48,MATERIALES!A4:D373,3,FALSE)</f>
        <v>Material de base (gradación 2)</v>
      </c>
      <c r="C48" s="293"/>
      <c r="D48" s="293"/>
      <c r="E48" s="293"/>
      <c r="F48" s="293"/>
      <c r="G48" s="293"/>
      <c r="H48" s="293"/>
      <c r="I48" s="280"/>
      <c r="J48" s="236" t="str">
        <f>VLOOKUP(A48,MATERIALES!A4:D373,2,FALSE)</f>
        <v>m3</v>
      </c>
      <c r="K48" s="294">
        <v>1.3</v>
      </c>
      <c r="L48" s="279"/>
      <c r="M48" s="414">
        <f>VLOOKUP(A48,MATERIALES!A4:D395,4,FALSE)</f>
        <v>47595.741759609664</v>
      </c>
      <c r="N48" s="284">
        <f>K48*M48</f>
        <v>61874.464287492563</v>
      </c>
    </row>
    <row r="49" spans="1:14">
      <c r="B49" s="49"/>
      <c r="C49" s="293"/>
      <c r="D49" s="293"/>
      <c r="E49" s="293"/>
      <c r="F49" s="293"/>
      <c r="G49" s="293"/>
      <c r="H49" s="293"/>
      <c r="I49" s="280"/>
      <c r="J49" s="236"/>
      <c r="K49" s="294"/>
      <c r="L49" s="279"/>
      <c r="M49" s="414"/>
      <c r="N49" s="284"/>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61874.464287492563</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A59" t="s">
        <v>1338</v>
      </c>
      <c r="B59" s="52" t="str">
        <f>VLOOKUP(A59,TRANSPORTE!A5:D104,3,FALSE)</f>
        <v>Transporte de Material de Base</v>
      </c>
      <c r="C59" s="329"/>
      <c r="D59" s="329"/>
      <c r="E59" s="329"/>
      <c r="F59" s="329"/>
      <c r="G59" s="329"/>
      <c r="H59" s="323" t="s">
        <v>339</v>
      </c>
      <c r="I59" s="291">
        <v>1.3</v>
      </c>
      <c r="J59" s="298">
        <v>1</v>
      </c>
      <c r="K59" s="291">
        <f>I59*J59</f>
        <v>1.3</v>
      </c>
      <c r="L59" s="822">
        <f>VLOOKUP(A59,TRANSPORTE!A5:D123,4,FALSE)</f>
        <v>946.969696969697</v>
      </c>
      <c r="M59" s="823"/>
      <c r="N59" s="299">
        <f>K59*L59</f>
        <v>1231.0606060606062</v>
      </c>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f>N59+N60+N61+N62+N63</f>
        <v>1231.0606060606062</v>
      </c>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30</v>
      </c>
      <c r="B70" s="55" t="str">
        <f>VLOOKUP(A70,'MANO DE OBRA'!A8:D68,3,FALSE)</f>
        <v>Oficial</v>
      </c>
      <c r="C70" s="53"/>
      <c r="D70" s="53"/>
      <c r="E70" s="53"/>
      <c r="F70" s="53"/>
      <c r="G70" s="53"/>
      <c r="H70" s="53"/>
      <c r="I70" s="304">
        <f>K70/J70*100</f>
        <v>49181.133333333331</v>
      </c>
      <c r="J70" s="305">
        <v>185</v>
      </c>
      <c r="K70" s="306">
        <f>VLOOKUP(A70,'MANO DE OBRA'!A8:D99,4,FALSE)</f>
        <v>90985.096666666665</v>
      </c>
      <c r="L70" s="56"/>
      <c r="M70" s="307">
        <v>360</v>
      </c>
      <c r="N70" s="407">
        <f>K70/M70</f>
        <v>252.73637962962962</v>
      </c>
      <c r="O70" s="112"/>
    </row>
    <row r="71" spans="1:15">
      <c r="A71" t="s">
        <v>7</v>
      </c>
      <c r="B71" s="55" t="str">
        <f>VLOOKUP(A71,'MANO DE OBRA'!A8:D69,3,FALSE)</f>
        <v>Obrero (2)</v>
      </c>
      <c r="C71" s="53"/>
      <c r="D71" s="53"/>
      <c r="E71" s="53"/>
      <c r="F71" s="53"/>
      <c r="G71" s="53"/>
      <c r="H71" s="53"/>
      <c r="I71" s="304">
        <f>K71/J71*100</f>
        <v>49181.133333333331</v>
      </c>
      <c r="J71" s="305">
        <v>185</v>
      </c>
      <c r="K71" s="306">
        <f>VLOOKUP(A71,'MANO DE OBRA'!A8:D100,4,FALSE)</f>
        <v>90985.096666666665</v>
      </c>
      <c r="L71" s="56"/>
      <c r="M71" s="311">
        <v>360</v>
      </c>
      <c r="N71" s="407">
        <f>K71/M71</f>
        <v>252.73637962962962</v>
      </c>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18" t="s">
        <v>1037</v>
      </c>
      <c r="C76" s="819"/>
      <c r="D76" s="819"/>
      <c r="E76" s="819"/>
      <c r="F76" s="819"/>
      <c r="G76" s="819"/>
      <c r="H76" s="819"/>
      <c r="I76" s="825"/>
      <c r="J76" s="825"/>
      <c r="K76" s="825"/>
      <c r="L76" s="825"/>
      <c r="M76" s="826"/>
      <c r="N76" s="313">
        <f>SUM(N70:N75)</f>
        <v>505.47275925925925</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70392.041701472364</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14078.408340294474</v>
      </c>
      <c r="M83" s="853"/>
      <c r="N83" s="57"/>
    </row>
    <row r="84" spans="1:14">
      <c r="B84" s="95" t="s">
        <v>1057</v>
      </c>
      <c r="C84" s="96"/>
      <c r="D84" s="96"/>
      <c r="E84" s="96"/>
      <c r="F84" s="96"/>
      <c r="G84" s="96"/>
      <c r="H84" s="96"/>
      <c r="I84" s="93"/>
      <c r="J84" s="94"/>
      <c r="K84" s="316">
        <v>0.05</v>
      </c>
      <c r="L84" s="852">
        <f>N78*K84</f>
        <v>3519.6020850736186</v>
      </c>
      <c r="M84" s="853"/>
      <c r="N84" s="57"/>
    </row>
    <row r="85" spans="1:14" ht="15.75" thickBot="1">
      <c r="B85" s="97" t="s">
        <v>1058</v>
      </c>
      <c r="C85" s="98"/>
      <c r="D85" s="98"/>
      <c r="E85" s="98"/>
      <c r="F85" s="98"/>
      <c r="G85" s="98"/>
      <c r="H85" s="98"/>
      <c r="I85" s="99"/>
      <c r="J85" s="100"/>
      <c r="K85" s="317">
        <v>0.05</v>
      </c>
      <c r="L85" s="854">
        <f>N78*K85</f>
        <v>3519.6020850736186</v>
      </c>
      <c r="M85" s="855"/>
      <c r="N85" s="57"/>
    </row>
    <row r="86" spans="1:14" ht="15.75" thickBot="1">
      <c r="B86" s="818" t="s">
        <v>1037</v>
      </c>
      <c r="C86" s="819"/>
      <c r="D86" s="819"/>
      <c r="E86" s="819"/>
      <c r="F86" s="819"/>
      <c r="G86" s="819"/>
      <c r="H86" s="819"/>
      <c r="I86" s="819"/>
      <c r="J86" s="819"/>
      <c r="K86" s="819"/>
      <c r="L86" s="819"/>
      <c r="M86" s="820"/>
      <c r="N86" s="58">
        <f>L83+L84+L85</f>
        <v>21117.612510441708</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91509.654211914079</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C29:I29"/>
    <mergeCell ref="B107:N108"/>
    <mergeCell ref="B1:B6"/>
    <mergeCell ref="K5:K6"/>
    <mergeCell ref="L5:L6"/>
    <mergeCell ref="M5:M6"/>
    <mergeCell ref="N5:N6"/>
    <mergeCell ref="C6:J6"/>
    <mergeCell ref="C5:J5"/>
    <mergeCell ref="C1:J1"/>
    <mergeCell ref="K1:K2"/>
    <mergeCell ref="L1:N2"/>
    <mergeCell ref="C2:J2"/>
    <mergeCell ref="C3:J3"/>
    <mergeCell ref="K3:K4"/>
    <mergeCell ref="L3:N4"/>
    <mergeCell ref="C4:J4"/>
    <mergeCell ref="L84:M84"/>
    <mergeCell ref="L85:M85"/>
    <mergeCell ref="B86:M86"/>
    <mergeCell ref="B88:M88"/>
    <mergeCell ref="B105:N106"/>
    <mergeCell ref="B76:M76"/>
    <mergeCell ref="B78:M78"/>
    <mergeCell ref="B82:H82"/>
    <mergeCell ref="L82:M82"/>
    <mergeCell ref="B83:H83"/>
    <mergeCell ref="L83:M83"/>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J118:N119"/>
    <mergeCell ref="B35:H35"/>
    <mergeCell ref="I35:J35"/>
    <mergeCell ref="L35:M35"/>
    <mergeCell ref="L12:N12"/>
    <mergeCell ref="C30:I30"/>
    <mergeCell ref="L30:M30"/>
    <mergeCell ref="B43:M43"/>
    <mergeCell ref="B36:H36"/>
    <mergeCell ref="B37:H37"/>
    <mergeCell ref="B38:H38"/>
    <mergeCell ref="B39:H39"/>
    <mergeCell ref="I39:J39"/>
    <mergeCell ref="L39:M39"/>
    <mergeCell ref="B40:H40"/>
    <mergeCell ref="B41:D4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24929"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24929" r:id="rId4"/>
      </mc:Fallback>
    </mc:AlternateContent>
  </oleObjects>
</worksheet>
</file>

<file path=xl/worksheets/sheet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99">
    <tabColor rgb="FFFFFFCC"/>
  </sheetPr>
  <dimension ref="A1:O119"/>
  <sheetViews>
    <sheetView zoomScale="78" zoomScaleNormal="78" workbookViewId="0"/>
  </sheetViews>
  <sheetFormatPr baseColWidth="10" defaultRowHeight="15"/>
  <cols>
    <col min="1" max="1" width="10" bestFit="1" customWidth="1"/>
    <col min="2" max="2" width="17" customWidth="1"/>
    <col min="6" max="6" width="14.42578125" customWidth="1"/>
    <col min="9" max="9" width="12.5703125" bestFit="1" customWidth="1"/>
    <col min="10" max="10" width="15.5703125" customWidth="1"/>
    <col min="11" max="11" width="17.5703125" bestFit="1" customWidth="1"/>
    <col min="13" max="13" width="12.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1588</v>
      </c>
      <c r="C31" s="87" t="s">
        <v>1589</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217" t="s">
        <v>152</v>
      </c>
      <c r="B36" s="831" t="str">
        <f>VLOOKUP(A36,EQUIPOS!A6:D154,3,FALSE)</f>
        <v xml:space="preserve">Carrotanque de agua(1000 Galones) </v>
      </c>
      <c r="C36" s="832"/>
      <c r="D36" s="832"/>
      <c r="E36" s="832"/>
      <c r="F36" s="832"/>
      <c r="G36" s="832"/>
      <c r="H36" s="833"/>
      <c r="I36" s="279"/>
      <c r="J36" s="280"/>
      <c r="K36" s="281">
        <f>VLOOKUP(A36,EQUIPOS!A6:D163,4,FALSE)</f>
        <v>67000</v>
      </c>
      <c r="L36" s="282"/>
      <c r="M36" s="283">
        <v>45</v>
      </c>
      <c r="N36" s="284">
        <f>K36/M36</f>
        <v>1488.8888888888889</v>
      </c>
    </row>
    <row r="37" spans="1:14">
      <c r="A37" s="119" t="s">
        <v>271</v>
      </c>
      <c r="B37" s="831" t="str">
        <f>VLOOKUP(A37,EQUIPOS!A7:D154,3,FALSE)</f>
        <v>Motoniveladora, potencia 140 HP, ancho de cuchilla 3,66 m, peso 11 ton.</v>
      </c>
      <c r="C37" s="832"/>
      <c r="D37" s="832"/>
      <c r="E37" s="832"/>
      <c r="F37" s="832"/>
      <c r="G37" s="832"/>
      <c r="H37" s="833"/>
      <c r="I37" s="279"/>
      <c r="J37" s="280"/>
      <c r="K37" s="281">
        <f>VLOOKUP(A37,EQUIPOS!A7:D164,4,FALSE)</f>
        <v>154700</v>
      </c>
      <c r="L37" s="282"/>
      <c r="M37" s="283">
        <v>45</v>
      </c>
      <c r="N37" s="284">
        <f>K37/M37</f>
        <v>3437.7777777777778</v>
      </c>
    </row>
    <row r="38" spans="1:14">
      <c r="A38" t="s">
        <v>365</v>
      </c>
      <c r="B38" s="831" t="str">
        <f>VLOOKUP(A38,EQUIPOS!A8:D154,3,FALSE)</f>
        <v xml:space="preserve">Vibrocompatador, potencia 153 HP, peso 10 Ton. </v>
      </c>
      <c r="C38" s="832"/>
      <c r="D38" s="832"/>
      <c r="E38" s="832"/>
      <c r="F38" s="832"/>
      <c r="G38" s="832"/>
      <c r="H38" s="833"/>
      <c r="I38" s="279"/>
      <c r="J38" s="280"/>
      <c r="K38" s="281">
        <f>VLOOKUP(A38,EQUIPOS!A8:D165,4,FALSE)</f>
        <v>83219.519448030405</v>
      </c>
      <c r="L38" s="282"/>
      <c r="M38" s="283">
        <v>45</v>
      </c>
      <c r="N38" s="284">
        <f>K38/M38</f>
        <v>1849.3226544006757</v>
      </c>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t="s">
        <v>1036</v>
      </c>
      <c r="C41" s="839"/>
      <c r="D41" s="839"/>
      <c r="E41" s="44"/>
      <c r="F41" s="45"/>
      <c r="G41" s="45"/>
      <c r="H41" s="46"/>
      <c r="I41" s="42"/>
      <c r="J41" s="43"/>
      <c r="K41" s="291"/>
      <c r="L41" s="288"/>
      <c r="M41" s="413">
        <v>0.01</v>
      </c>
      <c r="N41" s="356">
        <f>N76*M41</f>
        <v>5.0547275925925925</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6781.0440486599355</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535</v>
      </c>
      <c r="B48" s="49" t="str">
        <f>VLOOKUP(A48,MATERIALES!A4:D373,3,FALSE)</f>
        <v>Material de base (gradación 1)</v>
      </c>
      <c r="C48" s="293"/>
      <c r="D48" s="293"/>
      <c r="E48" s="293"/>
      <c r="F48" s="293"/>
      <c r="G48" s="293"/>
      <c r="H48" s="293"/>
      <c r="I48" s="280"/>
      <c r="J48" s="236" t="str">
        <f>VLOOKUP(A48,MATERIALES!A4:D373,2,FALSE)</f>
        <v>m3</v>
      </c>
      <c r="K48" s="294">
        <v>1.3</v>
      </c>
      <c r="L48" s="279"/>
      <c r="M48" s="414">
        <f>VLOOKUP(A48,MATERIALES!A4:D395,4,FALSE)</f>
        <v>48347.48126433423</v>
      </c>
      <c r="N48" s="284">
        <f>K48*M48</f>
        <v>62851.725643634498</v>
      </c>
    </row>
    <row r="49" spans="1:14">
      <c r="B49" s="49"/>
      <c r="C49" s="293"/>
      <c r="D49" s="293"/>
      <c r="E49" s="293"/>
      <c r="F49" s="293"/>
      <c r="G49" s="293"/>
      <c r="H49" s="293"/>
      <c r="I49" s="280"/>
      <c r="J49" s="236"/>
      <c r="K49" s="294"/>
      <c r="L49" s="279"/>
      <c r="M49" s="414"/>
      <c r="N49" s="284"/>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62851.725643634498</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A59" t="s">
        <v>1338</v>
      </c>
      <c r="B59" s="52" t="str">
        <f>VLOOKUP(A59,TRANSPORTE!A5:D104,3,FALSE)</f>
        <v>Transporte de Material de Base</v>
      </c>
      <c r="C59" s="329"/>
      <c r="D59" s="329"/>
      <c r="E59" s="329"/>
      <c r="F59" s="329"/>
      <c r="G59" s="329"/>
      <c r="H59" s="323" t="s">
        <v>339</v>
      </c>
      <c r="I59" s="291">
        <v>1.3</v>
      </c>
      <c r="J59" s="298">
        <v>1</v>
      </c>
      <c r="K59" s="291">
        <f>I59*J59</f>
        <v>1.3</v>
      </c>
      <c r="L59" s="822">
        <f>VLOOKUP(A59,TRANSPORTE!A5:D123,4,FALSE)</f>
        <v>946.969696969697</v>
      </c>
      <c r="M59" s="823"/>
      <c r="N59" s="299">
        <f>K59*L59</f>
        <v>1231.0606060606062</v>
      </c>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459"/>
      <c r="C64" s="460"/>
      <c r="D64" s="460"/>
      <c r="E64" s="460"/>
      <c r="F64" s="460"/>
      <c r="G64" s="460"/>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f>N59+N60+N61+N62+N63</f>
        <v>1231.0606060606062</v>
      </c>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30</v>
      </c>
      <c r="B70" s="55" t="str">
        <f>VLOOKUP(A70,'MANO DE OBRA'!A8:D68,3,FALSE)</f>
        <v>Oficial</v>
      </c>
      <c r="C70" s="53"/>
      <c r="D70" s="53"/>
      <c r="E70" s="53"/>
      <c r="F70" s="53"/>
      <c r="G70" s="53"/>
      <c r="H70" s="53"/>
      <c r="I70" s="304">
        <f>K70/J70*100</f>
        <v>49181.133333333331</v>
      </c>
      <c r="J70" s="305">
        <v>185</v>
      </c>
      <c r="K70" s="306">
        <f>VLOOKUP(A70,'MANO DE OBRA'!A8:D99,4,FALSE)</f>
        <v>90985.096666666665</v>
      </c>
      <c r="L70" s="56"/>
      <c r="M70" s="307">
        <v>360</v>
      </c>
      <c r="N70" s="407">
        <f>K70/M70</f>
        <v>252.73637962962962</v>
      </c>
      <c r="O70" s="112"/>
    </row>
    <row r="71" spans="1:15">
      <c r="A71" t="s">
        <v>7</v>
      </c>
      <c r="B71" s="55" t="str">
        <f>VLOOKUP(A71,'MANO DE OBRA'!A8:D69,3,FALSE)</f>
        <v>Obrero (2)</v>
      </c>
      <c r="C71" s="53"/>
      <c r="D71" s="53"/>
      <c r="E71" s="53"/>
      <c r="F71" s="53"/>
      <c r="G71" s="53"/>
      <c r="H71" s="53"/>
      <c r="I71" s="304">
        <f>K71/J71*100</f>
        <v>49181.133333333331</v>
      </c>
      <c r="J71" s="305">
        <v>185</v>
      </c>
      <c r="K71" s="306">
        <f>VLOOKUP(A71,'MANO DE OBRA'!A8:D100,4,FALSE)</f>
        <v>90985.096666666665</v>
      </c>
      <c r="L71" s="56"/>
      <c r="M71" s="311">
        <v>360</v>
      </c>
      <c r="N71" s="407">
        <f>K71/M71</f>
        <v>252.73637962962962</v>
      </c>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24" t="s">
        <v>1037</v>
      </c>
      <c r="C76" s="825"/>
      <c r="D76" s="825"/>
      <c r="E76" s="825"/>
      <c r="F76" s="825"/>
      <c r="G76" s="825"/>
      <c r="H76" s="825"/>
      <c r="I76" s="825"/>
      <c r="J76" s="825"/>
      <c r="K76" s="825"/>
      <c r="L76" s="825"/>
      <c r="M76" s="826"/>
      <c r="N76" s="313">
        <f>SUM(N70:N75)</f>
        <v>505.47275925925925</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71369.303057614292</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14273.860611522859</v>
      </c>
      <c r="M83" s="853"/>
      <c r="N83" s="57"/>
    </row>
    <row r="84" spans="1:14">
      <c r="B84" s="95" t="s">
        <v>1057</v>
      </c>
      <c r="C84" s="96"/>
      <c r="D84" s="96"/>
      <c r="E84" s="96"/>
      <c r="F84" s="96"/>
      <c r="G84" s="96"/>
      <c r="H84" s="96"/>
      <c r="I84" s="93"/>
      <c r="J84" s="94"/>
      <c r="K84" s="316">
        <v>0.05</v>
      </c>
      <c r="L84" s="852">
        <f>N78*K84</f>
        <v>3568.4651528807149</v>
      </c>
      <c r="M84" s="853"/>
      <c r="N84" s="57"/>
    </row>
    <row r="85" spans="1:14" ht="15.75" thickBot="1">
      <c r="B85" s="97" t="s">
        <v>1058</v>
      </c>
      <c r="C85" s="98"/>
      <c r="D85" s="98"/>
      <c r="E85" s="98"/>
      <c r="F85" s="98"/>
      <c r="G85" s="98"/>
      <c r="H85" s="98"/>
      <c r="I85" s="99"/>
      <c r="J85" s="100"/>
      <c r="K85" s="317">
        <v>0.05</v>
      </c>
      <c r="L85" s="854">
        <f>N78*K85</f>
        <v>3568.4651528807149</v>
      </c>
      <c r="M85" s="855"/>
      <c r="N85" s="57"/>
    </row>
    <row r="86" spans="1:14" ht="15.75" thickBot="1">
      <c r="B86" s="818" t="s">
        <v>1037</v>
      </c>
      <c r="C86" s="819"/>
      <c r="D86" s="819"/>
      <c r="E86" s="819"/>
      <c r="F86" s="819"/>
      <c r="G86" s="819"/>
      <c r="H86" s="819"/>
      <c r="I86" s="819"/>
      <c r="J86" s="819"/>
      <c r="K86" s="819"/>
      <c r="L86" s="819"/>
      <c r="M86" s="820"/>
      <c r="N86" s="58">
        <f>L83+L84+L85</f>
        <v>21410.790917284288</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92780.093974898584</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C29:I29"/>
    <mergeCell ref="B107:N108"/>
    <mergeCell ref="B1:B6"/>
    <mergeCell ref="K5:K6"/>
    <mergeCell ref="L5:L6"/>
    <mergeCell ref="M5:M6"/>
    <mergeCell ref="N5:N6"/>
    <mergeCell ref="C6:J6"/>
    <mergeCell ref="C5:J5"/>
    <mergeCell ref="C1:J1"/>
    <mergeCell ref="K1:K2"/>
    <mergeCell ref="L1:N2"/>
    <mergeCell ref="C2:J2"/>
    <mergeCell ref="C3:J3"/>
    <mergeCell ref="K3:K4"/>
    <mergeCell ref="L3:N4"/>
    <mergeCell ref="C4:J4"/>
    <mergeCell ref="L84:M84"/>
    <mergeCell ref="L85:M85"/>
    <mergeCell ref="B86:M86"/>
    <mergeCell ref="B88:M88"/>
    <mergeCell ref="B105:N106"/>
    <mergeCell ref="B76:M76"/>
    <mergeCell ref="B78:M78"/>
    <mergeCell ref="B82:H82"/>
    <mergeCell ref="L82:M82"/>
    <mergeCell ref="B83:H83"/>
    <mergeCell ref="L83:M83"/>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J118:N119"/>
    <mergeCell ref="B35:H35"/>
    <mergeCell ref="I35:J35"/>
    <mergeCell ref="L35:M35"/>
    <mergeCell ref="L12:N12"/>
    <mergeCell ref="C30:I30"/>
    <mergeCell ref="L30:M30"/>
    <mergeCell ref="B43:M43"/>
    <mergeCell ref="B36:H36"/>
    <mergeCell ref="B37:H37"/>
    <mergeCell ref="B38:H38"/>
    <mergeCell ref="B39:H39"/>
    <mergeCell ref="I39:J39"/>
    <mergeCell ref="L39:M39"/>
    <mergeCell ref="B40:H40"/>
    <mergeCell ref="B41:D4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26977"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26977" r:id="rId4"/>
      </mc:Fallback>
    </mc:AlternateContent>
  </oleObjects>
</worksheet>
</file>

<file path=xl/worksheets/sheet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00">
    <tabColor rgb="FFFFFFCC"/>
  </sheetPr>
  <dimension ref="A1:O119"/>
  <sheetViews>
    <sheetView zoomScale="78" zoomScaleNormal="78" workbookViewId="0"/>
  </sheetViews>
  <sheetFormatPr baseColWidth="10" defaultRowHeight="15"/>
  <cols>
    <col min="1" max="1" width="10" bestFit="1" customWidth="1"/>
    <col min="2" max="2" width="17" customWidth="1"/>
    <col min="6" max="6" width="14.42578125" customWidth="1"/>
    <col min="9" max="9" width="12.5703125" bestFit="1" customWidth="1"/>
    <col min="10" max="10" width="15.5703125" customWidth="1"/>
    <col min="11" max="11" width="17.5703125" bestFit="1" customWidth="1"/>
    <col min="13" max="13" width="12.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1590</v>
      </c>
      <c r="C31" s="87" t="s">
        <v>1591</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217" t="s">
        <v>152</v>
      </c>
      <c r="B36" s="831" t="str">
        <f>VLOOKUP(A36,EQUIPOS!A6:D154,3,FALSE)</f>
        <v xml:space="preserve">Carrotanque de agua(1000 Galones) </v>
      </c>
      <c r="C36" s="832"/>
      <c r="D36" s="832"/>
      <c r="E36" s="832"/>
      <c r="F36" s="832"/>
      <c r="G36" s="832"/>
      <c r="H36" s="833"/>
      <c r="I36" s="279"/>
      <c r="J36" s="280"/>
      <c r="K36" s="281">
        <f>VLOOKUP(A36,EQUIPOS!A6:D163,4,FALSE)</f>
        <v>67000</v>
      </c>
      <c r="L36" s="282"/>
      <c r="M36" s="283">
        <v>45</v>
      </c>
      <c r="N36" s="284">
        <f>K36/M36</f>
        <v>1488.8888888888889</v>
      </c>
    </row>
    <row r="37" spans="1:14">
      <c r="A37" s="119" t="s">
        <v>271</v>
      </c>
      <c r="B37" s="831" t="str">
        <f>VLOOKUP(A37,EQUIPOS!A7:D154,3,FALSE)</f>
        <v>Motoniveladora, potencia 140 HP, ancho de cuchilla 3,66 m, peso 11 ton.</v>
      </c>
      <c r="C37" s="832"/>
      <c r="D37" s="832"/>
      <c r="E37" s="832"/>
      <c r="F37" s="832"/>
      <c r="G37" s="832"/>
      <c r="H37" s="833"/>
      <c r="I37" s="279"/>
      <c r="J37" s="280"/>
      <c r="K37" s="281">
        <f>VLOOKUP(A37,EQUIPOS!A7:D164,4,FALSE)</f>
        <v>154700</v>
      </c>
      <c r="L37" s="282"/>
      <c r="M37" s="283">
        <v>45</v>
      </c>
      <c r="N37" s="284">
        <f>K37/M37</f>
        <v>3437.7777777777778</v>
      </c>
    </row>
    <row r="38" spans="1:14">
      <c r="A38" t="s">
        <v>365</v>
      </c>
      <c r="B38" s="831" t="str">
        <f>VLOOKUP(A38,EQUIPOS!A8:D154,3,FALSE)</f>
        <v xml:space="preserve">Vibrocompatador, potencia 153 HP, peso 10 Ton. </v>
      </c>
      <c r="C38" s="832"/>
      <c r="D38" s="832"/>
      <c r="E38" s="832"/>
      <c r="F38" s="832"/>
      <c r="G38" s="832"/>
      <c r="H38" s="833"/>
      <c r="I38" s="279"/>
      <c r="J38" s="280"/>
      <c r="K38" s="281">
        <f>VLOOKUP(A38,EQUIPOS!A8:D165,4,FALSE)</f>
        <v>83219.519448030405</v>
      </c>
      <c r="L38" s="282"/>
      <c r="M38" s="283">
        <v>45</v>
      </c>
      <c r="N38" s="284">
        <f>K38/M38</f>
        <v>1849.3226544006757</v>
      </c>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t="s">
        <v>1036</v>
      </c>
      <c r="C41" s="839"/>
      <c r="D41" s="839"/>
      <c r="E41" s="44"/>
      <c r="F41" s="45"/>
      <c r="G41" s="45"/>
      <c r="H41" s="46"/>
      <c r="I41" s="42"/>
      <c r="J41" s="43"/>
      <c r="K41" s="291"/>
      <c r="L41" s="288"/>
      <c r="M41" s="413">
        <v>0.01</v>
      </c>
      <c r="N41" s="356">
        <f>N76*M41</f>
        <v>5.0547275925925925</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6781.0440486599355</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537</v>
      </c>
      <c r="B48" s="49" t="str">
        <f>VLOOKUP(A48,MATERIALES!A4:D373,3,FALSE)</f>
        <v>Material de base (gradación 2)</v>
      </c>
      <c r="C48" s="293"/>
      <c r="D48" s="293"/>
      <c r="E48" s="293"/>
      <c r="F48" s="293"/>
      <c r="G48" s="293"/>
      <c r="H48" s="293"/>
      <c r="I48" s="280"/>
      <c r="J48" s="236" t="str">
        <f>VLOOKUP(A48,MATERIALES!A4:D373,2,FALSE)</f>
        <v>m3</v>
      </c>
      <c r="K48" s="294">
        <v>1.3</v>
      </c>
      <c r="L48" s="279"/>
      <c r="M48" s="414">
        <f>VLOOKUP(A48,MATERIALES!A4:D395,4,FALSE)</f>
        <v>47595.741759609664</v>
      </c>
      <c r="N48" s="284">
        <f>K48*M48</f>
        <v>61874.464287492563</v>
      </c>
    </row>
    <row r="49" spans="1:14">
      <c r="B49" s="49"/>
      <c r="C49" s="293"/>
      <c r="D49" s="293"/>
      <c r="E49" s="293"/>
      <c r="F49" s="293"/>
      <c r="G49" s="293"/>
      <c r="H49" s="293"/>
      <c r="I49" s="280"/>
      <c r="J49" s="236"/>
      <c r="K49" s="294"/>
      <c r="L49" s="279"/>
      <c r="M49" s="414"/>
      <c r="N49" s="284"/>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61874.464287492563</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A59" t="s">
        <v>1338</v>
      </c>
      <c r="B59" s="52" t="str">
        <f>VLOOKUP(A59,TRANSPORTE!A5:D104,3,FALSE)</f>
        <v>Transporte de Material de Base</v>
      </c>
      <c r="C59" s="329"/>
      <c r="D59" s="329"/>
      <c r="E59" s="329"/>
      <c r="F59" s="329"/>
      <c r="G59" s="329"/>
      <c r="H59" s="323" t="s">
        <v>339</v>
      </c>
      <c r="I59" s="291">
        <v>1.3</v>
      </c>
      <c r="J59" s="298">
        <v>1</v>
      </c>
      <c r="K59" s="291">
        <f>I59*J59</f>
        <v>1.3</v>
      </c>
      <c r="L59" s="822">
        <f>VLOOKUP(A59,TRANSPORTE!A5:D123,4,FALSE)</f>
        <v>946.969696969697</v>
      </c>
      <c r="M59" s="823"/>
      <c r="N59" s="299">
        <f>K59*L59</f>
        <v>1231.0606060606062</v>
      </c>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459"/>
      <c r="C64" s="460"/>
      <c r="D64" s="460"/>
      <c r="E64" s="460"/>
      <c r="F64" s="460"/>
      <c r="G64" s="460"/>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f>N59+N60+N61+N62+N63</f>
        <v>1231.0606060606062</v>
      </c>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30</v>
      </c>
      <c r="B70" s="55" t="str">
        <f>VLOOKUP(A70,'MANO DE OBRA'!A8:D68,3,FALSE)</f>
        <v>Oficial</v>
      </c>
      <c r="C70" s="53"/>
      <c r="D70" s="53"/>
      <c r="E70" s="53"/>
      <c r="F70" s="53"/>
      <c r="G70" s="53"/>
      <c r="H70" s="53"/>
      <c r="I70" s="304">
        <f>K70/J70*100</f>
        <v>49181.133333333331</v>
      </c>
      <c r="J70" s="305">
        <v>185</v>
      </c>
      <c r="K70" s="306">
        <f>VLOOKUP(A70,'MANO DE OBRA'!A8:D99,4,FALSE)</f>
        <v>90985.096666666665</v>
      </c>
      <c r="L70" s="56"/>
      <c r="M70" s="307">
        <v>360</v>
      </c>
      <c r="N70" s="407">
        <f>K70/M70</f>
        <v>252.73637962962962</v>
      </c>
      <c r="O70" s="112"/>
    </row>
    <row r="71" spans="1:15">
      <c r="A71" t="s">
        <v>7</v>
      </c>
      <c r="B71" s="55" t="str">
        <f>VLOOKUP(A71,'MANO DE OBRA'!A8:D69,3,FALSE)</f>
        <v>Obrero (2)</v>
      </c>
      <c r="C71" s="53"/>
      <c r="D71" s="53"/>
      <c r="E71" s="53"/>
      <c r="F71" s="53"/>
      <c r="G71" s="53"/>
      <c r="H71" s="53"/>
      <c r="I71" s="304">
        <f>K71/J71*100</f>
        <v>49181.133333333331</v>
      </c>
      <c r="J71" s="305">
        <v>185</v>
      </c>
      <c r="K71" s="306">
        <f>VLOOKUP(A71,'MANO DE OBRA'!A8:D100,4,FALSE)</f>
        <v>90985.096666666665</v>
      </c>
      <c r="L71" s="56"/>
      <c r="M71" s="311">
        <v>360</v>
      </c>
      <c r="N71" s="407">
        <f>K71/M71</f>
        <v>252.73637962962962</v>
      </c>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24" t="s">
        <v>1037</v>
      </c>
      <c r="C76" s="825"/>
      <c r="D76" s="825"/>
      <c r="E76" s="825"/>
      <c r="F76" s="825"/>
      <c r="G76" s="825"/>
      <c r="H76" s="825"/>
      <c r="I76" s="825"/>
      <c r="J76" s="825"/>
      <c r="K76" s="825"/>
      <c r="L76" s="825"/>
      <c r="M76" s="826"/>
      <c r="N76" s="313">
        <f>SUM(N70:N75)</f>
        <v>505.47275925925925</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70392.041701472364</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14078.408340294474</v>
      </c>
      <c r="M83" s="853"/>
      <c r="N83" s="57"/>
    </row>
    <row r="84" spans="1:14">
      <c r="B84" s="95" t="s">
        <v>1057</v>
      </c>
      <c r="C84" s="96"/>
      <c r="D84" s="96"/>
      <c r="E84" s="96"/>
      <c r="F84" s="96"/>
      <c r="G84" s="96"/>
      <c r="H84" s="96"/>
      <c r="I84" s="93"/>
      <c r="J84" s="94"/>
      <c r="K84" s="316">
        <v>0.05</v>
      </c>
      <c r="L84" s="852">
        <f>N78*K84</f>
        <v>3519.6020850736186</v>
      </c>
      <c r="M84" s="853"/>
      <c r="N84" s="57"/>
    </row>
    <row r="85" spans="1:14" ht="15.75" thickBot="1">
      <c r="B85" s="97" t="s">
        <v>1058</v>
      </c>
      <c r="C85" s="98"/>
      <c r="D85" s="98"/>
      <c r="E85" s="98"/>
      <c r="F85" s="98"/>
      <c r="G85" s="98"/>
      <c r="H85" s="98"/>
      <c r="I85" s="99"/>
      <c r="J85" s="100"/>
      <c r="K85" s="317">
        <v>0.05</v>
      </c>
      <c r="L85" s="854">
        <f>N78*K85</f>
        <v>3519.6020850736186</v>
      </c>
      <c r="M85" s="855"/>
      <c r="N85" s="57"/>
    </row>
    <row r="86" spans="1:14" ht="15.75" thickBot="1">
      <c r="B86" s="818" t="s">
        <v>1037</v>
      </c>
      <c r="C86" s="819"/>
      <c r="D86" s="819"/>
      <c r="E86" s="819"/>
      <c r="F86" s="819"/>
      <c r="G86" s="819"/>
      <c r="H86" s="819"/>
      <c r="I86" s="819"/>
      <c r="J86" s="819"/>
      <c r="K86" s="819"/>
      <c r="L86" s="819"/>
      <c r="M86" s="820"/>
      <c r="N86" s="58">
        <f>L83+L84+L85</f>
        <v>21117.612510441708</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91509.654211914079</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C29:I29"/>
    <mergeCell ref="B107:N108"/>
    <mergeCell ref="B1:B6"/>
    <mergeCell ref="K5:K6"/>
    <mergeCell ref="L5:L6"/>
    <mergeCell ref="M5:M6"/>
    <mergeCell ref="N5:N6"/>
    <mergeCell ref="C6:J6"/>
    <mergeCell ref="C5:J5"/>
    <mergeCell ref="C1:J1"/>
    <mergeCell ref="K1:K2"/>
    <mergeCell ref="L1:N2"/>
    <mergeCell ref="C2:J2"/>
    <mergeCell ref="C3:J3"/>
    <mergeCell ref="K3:K4"/>
    <mergeCell ref="L3:N4"/>
    <mergeCell ref="C4:J4"/>
    <mergeCell ref="L84:M84"/>
    <mergeCell ref="L85:M85"/>
    <mergeCell ref="B86:M86"/>
    <mergeCell ref="B88:M88"/>
    <mergeCell ref="B105:N106"/>
    <mergeCell ref="B76:M76"/>
    <mergeCell ref="B78:M78"/>
    <mergeCell ref="B82:H82"/>
    <mergeCell ref="L82:M82"/>
    <mergeCell ref="B83:H83"/>
    <mergeCell ref="L83:M83"/>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J118:N119"/>
    <mergeCell ref="B35:H35"/>
    <mergeCell ref="I35:J35"/>
    <mergeCell ref="L35:M35"/>
    <mergeCell ref="L12:N12"/>
    <mergeCell ref="C30:I30"/>
    <mergeCell ref="L30:M30"/>
    <mergeCell ref="B43:M43"/>
    <mergeCell ref="B36:H36"/>
    <mergeCell ref="B37:H37"/>
    <mergeCell ref="B38:H38"/>
    <mergeCell ref="B39:H39"/>
    <mergeCell ref="I39:J39"/>
    <mergeCell ref="L39:M39"/>
    <mergeCell ref="B40:H40"/>
    <mergeCell ref="B41:D4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28001"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28001" r:id="rId4"/>
      </mc:Fallback>
    </mc:AlternateContent>
  </oleObjects>
</worksheet>
</file>

<file path=xl/worksheets/sheet1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01">
    <tabColor rgb="FFFFFFCC"/>
  </sheetPr>
  <dimension ref="A1:O119"/>
  <sheetViews>
    <sheetView zoomScale="78" zoomScaleNormal="78" workbookViewId="0"/>
  </sheetViews>
  <sheetFormatPr baseColWidth="10" defaultRowHeight="15"/>
  <cols>
    <col min="1" max="1" width="8.85546875"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1592</v>
      </c>
      <c r="C31" s="87" t="s">
        <v>1593</v>
      </c>
      <c r="D31" s="88"/>
      <c r="E31" s="88"/>
      <c r="F31" s="88"/>
      <c r="G31" s="88"/>
      <c r="H31" s="88"/>
      <c r="I31" s="88"/>
      <c r="J31" s="89"/>
      <c r="K31" s="320"/>
      <c r="L31" s="318" t="s">
        <v>1082</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283"/>
      <c r="N36" s="284"/>
    </row>
    <row r="37" spans="1:14">
      <c r="A37" s="119"/>
      <c r="B37" s="831"/>
      <c r="C37" s="832"/>
      <c r="D37" s="832"/>
      <c r="E37" s="832"/>
      <c r="F37" s="832"/>
      <c r="G37" s="832"/>
      <c r="H37" s="833"/>
      <c r="I37" s="279"/>
      <c r="J37" s="280"/>
      <c r="K37" s="281"/>
      <c r="L37" s="282"/>
      <c r="M37" s="283"/>
      <c r="N37" s="284"/>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413"/>
      <c r="N41" s="356"/>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875</v>
      </c>
      <c r="B48" s="49" t="str">
        <f>VLOOKUP(A48,MATERIALES!A4:D373,3,FALSE)</f>
        <v xml:space="preserve">Cemento gris
</v>
      </c>
      <c r="C48" s="293"/>
      <c r="D48" s="293"/>
      <c r="E48" s="293"/>
      <c r="F48" s="293"/>
      <c r="G48" s="293"/>
      <c r="H48" s="293"/>
      <c r="I48" s="280"/>
      <c r="J48" s="236" t="str">
        <f>VLOOKUP(A48,MATERIALES!A4:D373,2,FALSE)</f>
        <v>kg</v>
      </c>
      <c r="K48" s="294">
        <v>1</v>
      </c>
      <c r="L48" s="279"/>
      <c r="M48" s="414">
        <f>VLOOKUP(A48,MATERIALES!A4:D395,4,FALSE)</f>
        <v>470</v>
      </c>
      <c r="N48" s="284">
        <f>K48*M48</f>
        <v>470</v>
      </c>
    </row>
    <row r="49" spans="1:14">
      <c r="B49" s="49"/>
      <c r="C49" s="293"/>
      <c r="D49" s="293"/>
      <c r="E49" s="293"/>
      <c r="F49" s="293"/>
      <c r="G49" s="293"/>
      <c r="H49" s="293"/>
      <c r="I49" s="280"/>
      <c r="J49" s="236"/>
      <c r="K49" s="294"/>
      <c r="L49" s="279"/>
      <c r="M49" s="414"/>
      <c r="N49" s="284"/>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470</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B59" s="52"/>
      <c r="C59" s="329"/>
      <c r="D59" s="329"/>
      <c r="E59" s="329"/>
      <c r="F59" s="329"/>
      <c r="G59" s="329"/>
      <c r="H59" s="323"/>
      <c r="I59" s="291"/>
      <c r="J59" s="298"/>
      <c r="K59" s="291"/>
      <c r="L59" s="822"/>
      <c r="M59" s="823"/>
      <c r="N59" s="299"/>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133"/>
    </row>
    <row r="65" spans="2:15" ht="15.75" thickBot="1">
      <c r="B65" s="824" t="s">
        <v>1037</v>
      </c>
      <c r="C65" s="825"/>
      <c r="D65" s="825"/>
      <c r="E65" s="825"/>
      <c r="F65" s="825"/>
      <c r="G65" s="825"/>
      <c r="H65" s="825"/>
      <c r="I65" s="825"/>
      <c r="J65" s="825"/>
      <c r="K65" s="825"/>
      <c r="L65" s="825"/>
      <c r="M65" s="826"/>
      <c r="N65" s="110"/>
    </row>
    <row r="66" spans="2:15">
      <c r="B66" s="39"/>
      <c r="C66" s="40"/>
      <c r="D66" s="40"/>
      <c r="E66" s="40"/>
      <c r="F66" s="40"/>
      <c r="G66" s="40"/>
      <c r="H66" s="40"/>
      <c r="I66" s="40"/>
      <c r="J66" s="40"/>
      <c r="K66" s="40"/>
      <c r="L66" s="40"/>
      <c r="M66" s="40"/>
      <c r="N66" s="41"/>
    </row>
    <row r="67" spans="2:15">
      <c r="B67" s="70" t="s">
        <v>1046</v>
      </c>
      <c r="C67" s="71"/>
      <c r="D67" s="71"/>
      <c r="E67" s="71"/>
      <c r="F67" s="71"/>
      <c r="G67" s="71"/>
      <c r="H67" s="71"/>
      <c r="I67" s="71"/>
      <c r="J67" s="71"/>
      <c r="K67" s="71"/>
      <c r="L67" s="71"/>
      <c r="M67" s="71"/>
      <c r="N67" s="72"/>
    </row>
    <row r="68" spans="2:15" ht="15.75" thickBot="1">
      <c r="B68" s="74"/>
      <c r="C68" s="67"/>
      <c r="D68" s="67"/>
      <c r="E68" s="67"/>
      <c r="F68" s="67"/>
      <c r="G68" s="67"/>
      <c r="H68" s="67"/>
      <c r="I68" s="67"/>
      <c r="J68" s="67"/>
      <c r="K68" s="67"/>
      <c r="L68" s="67"/>
      <c r="M68" s="67"/>
      <c r="N68" s="69"/>
    </row>
    <row r="69" spans="2:15" ht="25.5">
      <c r="B69" s="844" t="s">
        <v>1047</v>
      </c>
      <c r="C69" s="845"/>
      <c r="D69" s="845"/>
      <c r="E69" s="845"/>
      <c r="F69" s="845"/>
      <c r="G69" s="845"/>
      <c r="H69" s="845"/>
      <c r="I69" s="79" t="s">
        <v>1048</v>
      </c>
      <c r="J69" s="81" t="s">
        <v>1494</v>
      </c>
      <c r="K69" s="80" t="s">
        <v>1050</v>
      </c>
      <c r="L69" s="846" t="s">
        <v>1034</v>
      </c>
      <c r="M69" s="847"/>
      <c r="N69" s="104" t="s">
        <v>1035</v>
      </c>
    </row>
    <row r="70" spans="2:15">
      <c r="B70" s="55"/>
      <c r="C70" s="53"/>
      <c r="D70" s="53"/>
      <c r="E70" s="53"/>
      <c r="F70" s="53"/>
      <c r="G70" s="53"/>
      <c r="H70" s="53"/>
      <c r="I70" s="304"/>
      <c r="J70" s="305"/>
      <c r="K70" s="306"/>
      <c r="L70" s="56"/>
      <c r="M70" s="307"/>
      <c r="N70" s="407"/>
      <c r="O70" s="112"/>
    </row>
    <row r="71" spans="2:15">
      <c r="B71" s="55"/>
      <c r="C71" s="53"/>
      <c r="D71" s="53"/>
      <c r="E71" s="53"/>
      <c r="F71" s="53"/>
      <c r="G71" s="53"/>
      <c r="H71" s="53"/>
      <c r="I71" s="304"/>
      <c r="J71" s="305"/>
      <c r="K71" s="306"/>
      <c r="L71" s="56"/>
      <c r="M71" s="311"/>
      <c r="N71" s="407"/>
    </row>
    <row r="72" spans="2:15">
      <c r="B72" s="55"/>
      <c r="C72" s="53"/>
      <c r="D72" s="53"/>
      <c r="E72" s="53"/>
      <c r="F72" s="53"/>
      <c r="G72" s="53"/>
      <c r="H72" s="53"/>
      <c r="I72" s="291"/>
      <c r="J72" s="309"/>
      <c r="K72" s="310"/>
      <c r="L72" s="56"/>
      <c r="M72" s="312"/>
      <c r="N72" s="308"/>
    </row>
    <row r="73" spans="2:15">
      <c r="B73" s="55"/>
      <c r="C73" s="53"/>
      <c r="D73" s="53"/>
      <c r="E73" s="53"/>
      <c r="F73" s="53"/>
      <c r="G73" s="53"/>
      <c r="H73" s="53"/>
      <c r="I73" s="291"/>
      <c r="J73" s="309"/>
      <c r="K73" s="310"/>
      <c r="L73" s="330"/>
      <c r="M73" s="312"/>
      <c r="N73" s="308"/>
    </row>
    <row r="74" spans="2:15">
      <c r="B74" s="55"/>
      <c r="C74" s="53"/>
      <c r="D74" s="53"/>
      <c r="E74" s="53"/>
      <c r="F74" s="53"/>
      <c r="G74" s="53"/>
      <c r="H74" s="53"/>
      <c r="I74" s="291"/>
      <c r="J74" s="309"/>
      <c r="K74" s="310"/>
      <c r="L74" s="330"/>
      <c r="M74" s="312"/>
      <c r="N74" s="308"/>
    </row>
    <row r="75" spans="2:15" ht="15.75" thickBot="1">
      <c r="B75" s="805"/>
      <c r="C75" s="806"/>
      <c r="D75" s="806"/>
      <c r="E75" s="806"/>
      <c r="F75" s="806"/>
      <c r="G75" s="806"/>
      <c r="H75" s="806"/>
      <c r="I75" s="132"/>
      <c r="J75" s="132"/>
      <c r="K75" s="132"/>
      <c r="L75" s="906"/>
      <c r="M75" s="906"/>
      <c r="N75" s="51"/>
    </row>
    <row r="76" spans="2:15" ht="15.75" thickBot="1">
      <c r="B76" s="818" t="s">
        <v>1037</v>
      </c>
      <c r="C76" s="819"/>
      <c r="D76" s="819"/>
      <c r="E76" s="819"/>
      <c r="F76" s="819"/>
      <c r="G76" s="819"/>
      <c r="H76" s="819"/>
      <c r="I76" s="825"/>
      <c r="J76" s="825"/>
      <c r="K76" s="825"/>
      <c r="L76" s="825"/>
      <c r="M76" s="826"/>
      <c r="N76" s="313"/>
    </row>
    <row r="77" spans="2:15" ht="15.75" thickBot="1">
      <c r="B77" s="39"/>
      <c r="C77" s="40"/>
      <c r="D77" s="40"/>
      <c r="E77" s="40"/>
      <c r="F77" s="40"/>
      <c r="G77" s="40"/>
      <c r="H77" s="40"/>
      <c r="I77" s="40"/>
      <c r="J77" s="40"/>
      <c r="K77" s="40"/>
      <c r="L77" s="40"/>
      <c r="M77" s="40"/>
      <c r="N77" s="41"/>
    </row>
    <row r="78" spans="2:15" ht="15.75" thickBot="1">
      <c r="B78" s="818" t="s">
        <v>1051</v>
      </c>
      <c r="C78" s="819"/>
      <c r="D78" s="819"/>
      <c r="E78" s="819"/>
      <c r="F78" s="819"/>
      <c r="G78" s="819"/>
      <c r="H78" s="819"/>
      <c r="I78" s="819"/>
      <c r="J78" s="819"/>
      <c r="K78" s="819"/>
      <c r="L78" s="819"/>
      <c r="M78" s="820"/>
      <c r="N78" s="105">
        <f>N43+N54+N65+N76</f>
        <v>470</v>
      </c>
    </row>
    <row r="79" spans="2:15">
      <c r="B79" s="39"/>
      <c r="C79" s="40"/>
      <c r="D79" s="40"/>
      <c r="E79" s="40"/>
      <c r="F79" s="40"/>
      <c r="G79" s="40"/>
      <c r="H79" s="40"/>
      <c r="I79" s="40"/>
      <c r="J79" s="40"/>
      <c r="K79" s="40"/>
      <c r="L79" s="40"/>
      <c r="M79" s="40"/>
      <c r="N79" s="41"/>
    </row>
    <row r="80" spans="2: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94</v>
      </c>
      <c r="M83" s="853"/>
      <c r="N83" s="57"/>
    </row>
    <row r="84" spans="1:14">
      <c r="B84" s="95" t="s">
        <v>1057</v>
      </c>
      <c r="C84" s="96"/>
      <c r="D84" s="96"/>
      <c r="E84" s="96"/>
      <c r="F84" s="96"/>
      <c r="G84" s="96"/>
      <c r="H84" s="96"/>
      <c r="I84" s="93"/>
      <c r="J84" s="94"/>
      <c r="K84" s="316">
        <v>0.05</v>
      </c>
      <c r="L84" s="852">
        <f>N78*K84</f>
        <v>23.5</v>
      </c>
      <c r="M84" s="853"/>
      <c r="N84" s="57"/>
    </row>
    <row r="85" spans="1:14" ht="15.75" thickBot="1">
      <c r="B85" s="97" t="s">
        <v>1058</v>
      </c>
      <c r="C85" s="98"/>
      <c r="D85" s="98"/>
      <c r="E85" s="98"/>
      <c r="F85" s="98"/>
      <c r="G85" s="98"/>
      <c r="H85" s="98"/>
      <c r="I85" s="99"/>
      <c r="J85" s="100"/>
      <c r="K85" s="317">
        <v>0.05</v>
      </c>
      <c r="L85" s="854">
        <f>N78*K85</f>
        <v>23.5</v>
      </c>
      <c r="M85" s="855"/>
      <c r="N85" s="57"/>
    </row>
    <row r="86" spans="1:14" ht="15.75" thickBot="1">
      <c r="B86" s="818" t="s">
        <v>1037</v>
      </c>
      <c r="C86" s="819"/>
      <c r="D86" s="819"/>
      <c r="E86" s="819"/>
      <c r="F86" s="819"/>
      <c r="G86" s="819"/>
      <c r="H86" s="819"/>
      <c r="I86" s="819"/>
      <c r="J86" s="819"/>
      <c r="K86" s="819"/>
      <c r="L86" s="819"/>
      <c r="M86" s="820"/>
      <c r="N86" s="58">
        <f>L83+L84+L85</f>
        <v>141</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611</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C29:I29"/>
    <mergeCell ref="B107:N108"/>
    <mergeCell ref="B1:B6"/>
    <mergeCell ref="K5:K6"/>
    <mergeCell ref="L5:L6"/>
    <mergeCell ref="M5:M6"/>
    <mergeCell ref="N5:N6"/>
    <mergeCell ref="C6:J6"/>
    <mergeCell ref="C5:J5"/>
    <mergeCell ref="C1:J1"/>
    <mergeCell ref="K1:K2"/>
    <mergeCell ref="L1:N2"/>
    <mergeCell ref="C2:J2"/>
    <mergeCell ref="C3:J3"/>
    <mergeCell ref="K3:K4"/>
    <mergeCell ref="L3:N4"/>
    <mergeCell ref="C4:J4"/>
    <mergeCell ref="L84:M84"/>
    <mergeCell ref="L85:M85"/>
    <mergeCell ref="B86:M86"/>
    <mergeCell ref="B88:M88"/>
    <mergeCell ref="B105:N106"/>
    <mergeCell ref="B76:M76"/>
    <mergeCell ref="B78:M78"/>
    <mergeCell ref="B82:H82"/>
    <mergeCell ref="L82:M82"/>
    <mergeCell ref="B83:H83"/>
    <mergeCell ref="L83:M83"/>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J118:N119"/>
    <mergeCell ref="B35:H35"/>
    <mergeCell ref="I35:J35"/>
    <mergeCell ref="L35:M35"/>
    <mergeCell ref="L12:N12"/>
    <mergeCell ref="C30:I30"/>
    <mergeCell ref="L30:M30"/>
    <mergeCell ref="B43:M43"/>
    <mergeCell ref="B36:H36"/>
    <mergeCell ref="B37:H37"/>
    <mergeCell ref="B38:H38"/>
    <mergeCell ref="B39:H39"/>
    <mergeCell ref="I39:J39"/>
    <mergeCell ref="L39:M39"/>
    <mergeCell ref="B40:H40"/>
    <mergeCell ref="B41:D4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29025"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29025" r:id="rId4"/>
      </mc:Fallback>
    </mc:AlternateContent>
  </oleObjects>
</worksheet>
</file>

<file path=xl/worksheets/sheet1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02">
    <tabColor rgb="FFFFFFCC"/>
  </sheetPr>
  <dimension ref="A1:O119"/>
  <sheetViews>
    <sheetView zoomScale="78" zoomScaleNormal="78" workbookViewId="0"/>
  </sheetViews>
  <sheetFormatPr baseColWidth="10" defaultRowHeight="15"/>
  <cols>
    <col min="1" max="1" width="10" bestFit="1" customWidth="1"/>
    <col min="2" max="2" width="17" customWidth="1"/>
    <col min="6" max="6" width="14.42578125" customWidth="1"/>
    <col min="9" max="9" width="12.5703125" bestFit="1" customWidth="1"/>
    <col min="10" max="10" width="15.5703125" customWidth="1"/>
    <col min="11" max="11" width="17.5703125" bestFit="1" customWidth="1"/>
    <col min="13" max="13" width="12.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1594</v>
      </c>
      <c r="C31" s="87" t="s">
        <v>1595</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217" t="s">
        <v>152</v>
      </c>
      <c r="B36" s="831" t="str">
        <f>VLOOKUP(A36,EQUIPOS!A6:D154,3,FALSE)</f>
        <v xml:space="preserve">Carrotanque de agua(1000 Galones) </v>
      </c>
      <c r="C36" s="832"/>
      <c r="D36" s="832"/>
      <c r="E36" s="832"/>
      <c r="F36" s="832"/>
      <c r="G36" s="832"/>
      <c r="H36" s="833"/>
      <c r="I36" s="279"/>
      <c r="J36" s="280"/>
      <c r="K36" s="281">
        <f>VLOOKUP(A36,EQUIPOS!A6:D163,4,FALSE)</f>
        <v>67000</v>
      </c>
      <c r="L36" s="282"/>
      <c r="M36" s="283">
        <v>45</v>
      </c>
      <c r="N36" s="284">
        <f>K36/M36</f>
        <v>1488.8888888888889</v>
      </c>
    </row>
    <row r="37" spans="1:14">
      <c r="A37" s="119" t="s">
        <v>271</v>
      </c>
      <c r="B37" s="831" t="str">
        <f>VLOOKUP(A37,EQUIPOS!A7:D154,3,FALSE)</f>
        <v>Motoniveladora, potencia 140 HP, ancho de cuchilla 3,66 m, peso 11 ton.</v>
      </c>
      <c r="C37" s="832"/>
      <c r="D37" s="832"/>
      <c r="E37" s="832"/>
      <c r="F37" s="832"/>
      <c r="G37" s="832"/>
      <c r="H37" s="833"/>
      <c r="I37" s="279"/>
      <c r="J37" s="280"/>
      <c r="K37" s="281">
        <f>VLOOKUP(A37,EQUIPOS!A7:D164,4,FALSE)</f>
        <v>154700</v>
      </c>
      <c r="L37" s="282"/>
      <c r="M37" s="283">
        <v>45</v>
      </c>
      <c r="N37" s="284">
        <f>K37/M37</f>
        <v>3437.7777777777778</v>
      </c>
    </row>
    <row r="38" spans="1:14">
      <c r="A38" t="s">
        <v>365</v>
      </c>
      <c r="B38" s="831" t="str">
        <f>VLOOKUP(A38,EQUIPOS!A8:D154,3,FALSE)</f>
        <v xml:space="preserve">Vibrocompatador, potencia 153 HP, peso 10 Ton. </v>
      </c>
      <c r="C38" s="832"/>
      <c r="D38" s="832"/>
      <c r="E38" s="832"/>
      <c r="F38" s="832"/>
      <c r="G38" s="832"/>
      <c r="H38" s="833"/>
      <c r="I38" s="279"/>
      <c r="J38" s="280"/>
      <c r="K38" s="281">
        <f>VLOOKUP(A38,EQUIPOS!A8:D165,4,FALSE)</f>
        <v>83219.519448030405</v>
      </c>
      <c r="L38" s="282"/>
      <c r="M38" s="283">
        <v>45</v>
      </c>
      <c r="N38" s="284">
        <f>K38/M38</f>
        <v>1849.3226544006757</v>
      </c>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t="s">
        <v>1036</v>
      </c>
      <c r="C41" s="839"/>
      <c r="D41" s="839"/>
      <c r="E41" s="44"/>
      <c r="F41" s="45"/>
      <c r="G41" s="45"/>
      <c r="H41" s="46"/>
      <c r="I41" s="42"/>
      <c r="J41" s="43"/>
      <c r="K41" s="291"/>
      <c r="L41" s="288"/>
      <c r="M41" s="413">
        <v>0.01</v>
      </c>
      <c r="N41" s="356">
        <f>N76*M41</f>
        <v>5.0547275925925925</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6781.0440486599355</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537</v>
      </c>
      <c r="B48" s="49" t="str">
        <f>VLOOKUP(A48,MATERIALES!A4:D373,3,FALSE)</f>
        <v>Material de base (gradación 2)</v>
      </c>
      <c r="C48" s="293"/>
      <c r="D48" s="293"/>
      <c r="E48" s="293"/>
      <c r="F48" s="293"/>
      <c r="G48" s="293"/>
      <c r="H48" s="293"/>
      <c r="I48" s="280"/>
      <c r="J48" s="236" t="str">
        <f>VLOOKUP(A48,MATERIALES!A4:D373,2,FALSE)</f>
        <v>m3</v>
      </c>
      <c r="K48" s="294">
        <v>1.3</v>
      </c>
      <c r="L48" s="279"/>
      <c r="M48" s="414">
        <f>VLOOKUP(A48,MATERIALES!A4:D395,4,FALSE)</f>
        <v>47595.741759609664</v>
      </c>
      <c r="N48" s="284">
        <f>K48*M48</f>
        <v>61874.464287492563</v>
      </c>
    </row>
    <row r="49" spans="1:14">
      <c r="A49" t="s">
        <v>875</v>
      </c>
      <c r="B49" s="49" t="str">
        <f>VLOOKUP(A49,MATERIALES!A5:D373,3,FALSE)</f>
        <v xml:space="preserve">Cemento gris
</v>
      </c>
      <c r="C49" s="293"/>
      <c r="D49" s="293"/>
      <c r="E49" s="293"/>
      <c r="F49" s="293"/>
      <c r="G49" s="293"/>
      <c r="H49" s="293"/>
      <c r="I49" s="280"/>
      <c r="J49" s="236" t="str">
        <f>VLOOKUP(A49,MATERIALES!A5:D373,2,FALSE)</f>
        <v>kg</v>
      </c>
      <c r="K49" s="294">
        <v>90</v>
      </c>
      <c r="L49" s="279"/>
      <c r="M49" s="414">
        <f>VLOOKUP(A49,MATERIALES!A5:D396,4,FALSE)</f>
        <v>470</v>
      </c>
      <c r="N49" s="284">
        <f>K49*M49</f>
        <v>42300</v>
      </c>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104174.46428749256</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A59" t="s">
        <v>1338</v>
      </c>
      <c r="B59" s="52" t="str">
        <f>VLOOKUP(A59,TRANSPORTE!A5:D104,3,FALSE)</f>
        <v>Transporte de Material de Base</v>
      </c>
      <c r="C59" s="329"/>
      <c r="D59" s="329"/>
      <c r="E59" s="329"/>
      <c r="F59" s="329"/>
      <c r="G59" s="329"/>
      <c r="H59" s="323" t="s">
        <v>339</v>
      </c>
      <c r="I59" s="291">
        <v>1.3</v>
      </c>
      <c r="J59" s="298">
        <v>1</v>
      </c>
      <c r="K59" s="291">
        <f>I59*J59</f>
        <v>1.3</v>
      </c>
      <c r="L59" s="822">
        <f>VLOOKUP(A59,TRANSPORTE!A5:D123,4,FALSE)</f>
        <v>946.969696969697</v>
      </c>
      <c r="M59" s="823"/>
      <c r="N59" s="299">
        <f>K59*L59</f>
        <v>1231.0606060606062</v>
      </c>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459"/>
      <c r="C64" s="460"/>
      <c r="D64" s="460"/>
      <c r="E64" s="460"/>
      <c r="F64" s="460"/>
      <c r="G64" s="460"/>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f>N59+N60+N61+N62+N63</f>
        <v>1231.0606060606062</v>
      </c>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30</v>
      </c>
      <c r="B70" s="55" t="str">
        <f>VLOOKUP(A70,'MANO DE OBRA'!A8:D68,3,FALSE)</f>
        <v>Oficial</v>
      </c>
      <c r="C70" s="53"/>
      <c r="D70" s="53"/>
      <c r="E70" s="53"/>
      <c r="F70" s="53"/>
      <c r="G70" s="53"/>
      <c r="H70" s="53"/>
      <c r="I70" s="304">
        <f>K70/J70*100</f>
        <v>49181.133333333331</v>
      </c>
      <c r="J70" s="305">
        <v>185</v>
      </c>
      <c r="K70" s="306">
        <f>VLOOKUP(A70,'MANO DE OBRA'!A8:D99,4,FALSE)</f>
        <v>90985.096666666665</v>
      </c>
      <c r="L70" s="56"/>
      <c r="M70" s="307">
        <v>360</v>
      </c>
      <c r="N70" s="407">
        <f>K70/M70</f>
        <v>252.73637962962962</v>
      </c>
      <c r="O70" s="112"/>
    </row>
    <row r="71" spans="1:15">
      <c r="A71" t="s">
        <v>7</v>
      </c>
      <c r="B71" s="55" t="str">
        <f>VLOOKUP(A71,'MANO DE OBRA'!A8:D69,3,FALSE)</f>
        <v>Obrero (2)</v>
      </c>
      <c r="C71" s="53"/>
      <c r="D71" s="53"/>
      <c r="E71" s="53"/>
      <c r="F71" s="53"/>
      <c r="G71" s="53"/>
      <c r="H71" s="53"/>
      <c r="I71" s="304">
        <f>K71/J71*100</f>
        <v>49181.133333333331</v>
      </c>
      <c r="J71" s="305">
        <v>185</v>
      </c>
      <c r="K71" s="306">
        <f>VLOOKUP(A71,'MANO DE OBRA'!A8:D100,4,FALSE)</f>
        <v>90985.096666666665</v>
      </c>
      <c r="L71" s="56"/>
      <c r="M71" s="311">
        <v>360</v>
      </c>
      <c r="N71" s="407">
        <f>K71/M71</f>
        <v>252.73637962962962</v>
      </c>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24" t="s">
        <v>1037</v>
      </c>
      <c r="C76" s="825"/>
      <c r="D76" s="825"/>
      <c r="E76" s="825"/>
      <c r="F76" s="825"/>
      <c r="G76" s="825"/>
      <c r="H76" s="825"/>
      <c r="I76" s="825"/>
      <c r="J76" s="825"/>
      <c r="K76" s="825"/>
      <c r="L76" s="825"/>
      <c r="M76" s="826"/>
      <c r="N76" s="313">
        <f>SUM(N70:N75)</f>
        <v>505.47275925925925</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112692.04170147236</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22538.408340294474</v>
      </c>
      <c r="M83" s="853"/>
      <c r="N83" s="57"/>
    </row>
    <row r="84" spans="1:14">
      <c r="B84" s="95" t="s">
        <v>1057</v>
      </c>
      <c r="C84" s="96"/>
      <c r="D84" s="96"/>
      <c r="E84" s="96"/>
      <c r="F84" s="96"/>
      <c r="G84" s="96"/>
      <c r="H84" s="96"/>
      <c r="I84" s="93"/>
      <c r="J84" s="94"/>
      <c r="K84" s="316">
        <v>0.05</v>
      </c>
      <c r="L84" s="852">
        <f>N78*K84</f>
        <v>5634.6020850736186</v>
      </c>
      <c r="M84" s="853"/>
      <c r="N84" s="57"/>
    </row>
    <row r="85" spans="1:14" ht="15.75" thickBot="1">
      <c r="B85" s="97" t="s">
        <v>1058</v>
      </c>
      <c r="C85" s="98"/>
      <c r="D85" s="98"/>
      <c r="E85" s="98"/>
      <c r="F85" s="98"/>
      <c r="G85" s="98"/>
      <c r="H85" s="98"/>
      <c r="I85" s="99"/>
      <c r="J85" s="100"/>
      <c r="K85" s="317">
        <v>0.05</v>
      </c>
      <c r="L85" s="854">
        <f>N78*K85</f>
        <v>5634.6020850736186</v>
      </c>
      <c r="M85" s="855"/>
      <c r="N85" s="57"/>
    </row>
    <row r="86" spans="1:14" ht="15.75" thickBot="1">
      <c r="B86" s="818" t="s">
        <v>1037</v>
      </c>
      <c r="C86" s="819"/>
      <c r="D86" s="819"/>
      <c r="E86" s="819"/>
      <c r="F86" s="819"/>
      <c r="G86" s="819"/>
      <c r="H86" s="819"/>
      <c r="I86" s="819"/>
      <c r="J86" s="819"/>
      <c r="K86" s="819"/>
      <c r="L86" s="819"/>
      <c r="M86" s="820"/>
      <c r="N86" s="58">
        <f>L83+L84+L85</f>
        <v>33807.612510441708</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146499.65421191408</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C29:I29"/>
    <mergeCell ref="B107:N108"/>
    <mergeCell ref="B1:B6"/>
    <mergeCell ref="K5:K6"/>
    <mergeCell ref="L5:L6"/>
    <mergeCell ref="M5:M6"/>
    <mergeCell ref="N5:N6"/>
    <mergeCell ref="C6:J6"/>
    <mergeCell ref="C5:J5"/>
    <mergeCell ref="C1:J1"/>
    <mergeCell ref="K1:K2"/>
    <mergeCell ref="L1:N2"/>
    <mergeCell ref="C2:J2"/>
    <mergeCell ref="C3:J3"/>
    <mergeCell ref="K3:K4"/>
    <mergeCell ref="L3:N4"/>
    <mergeCell ref="C4:J4"/>
    <mergeCell ref="L84:M84"/>
    <mergeCell ref="L85:M85"/>
    <mergeCell ref="B86:M86"/>
    <mergeCell ref="B88:M88"/>
    <mergeCell ref="B105:N106"/>
    <mergeCell ref="B76:M76"/>
    <mergeCell ref="B78:M78"/>
    <mergeCell ref="B82:H82"/>
    <mergeCell ref="L82:M82"/>
    <mergeCell ref="B83:H83"/>
    <mergeCell ref="L83:M83"/>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J118:N119"/>
    <mergeCell ref="B35:H35"/>
    <mergeCell ref="I35:J35"/>
    <mergeCell ref="L35:M35"/>
    <mergeCell ref="L12:N12"/>
    <mergeCell ref="C30:I30"/>
    <mergeCell ref="L30:M30"/>
    <mergeCell ref="B43:M43"/>
    <mergeCell ref="B36:H36"/>
    <mergeCell ref="B37:H37"/>
    <mergeCell ref="B38:H38"/>
    <mergeCell ref="B39:H39"/>
    <mergeCell ref="I39:J39"/>
    <mergeCell ref="L39:M39"/>
    <mergeCell ref="B40:H40"/>
    <mergeCell ref="B41:D4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30049"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30049" r:id="rId4"/>
      </mc:Fallback>
    </mc:AlternateContent>
  </oleObjects>
</worksheet>
</file>

<file path=xl/worksheets/sheet1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03">
    <tabColor rgb="FFFFFFCC"/>
  </sheetPr>
  <dimension ref="A1:O119"/>
  <sheetViews>
    <sheetView zoomScale="78" zoomScaleNormal="78" workbookViewId="0"/>
  </sheetViews>
  <sheetFormatPr baseColWidth="10" defaultRowHeight="15"/>
  <cols>
    <col min="1" max="1" width="10.28515625" bestFit="1" customWidth="1"/>
    <col min="2" max="2" width="17" customWidth="1"/>
    <col min="6" max="6" width="14.42578125" customWidth="1"/>
    <col min="9" max="9" width="12.5703125" bestFit="1" customWidth="1"/>
    <col min="10" max="10" width="15.5703125" customWidth="1"/>
    <col min="11" max="11" width="17.5703125" bestFit="1" customWidth="1"/>
    <col min="13" max="13" width="12.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1596</v>
      </c>
      <c r="C31" s="87" t="s">
        <v>1597</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217" t="s">
        <v>152</v>
      </c>
      <c r="B36" s="831" t="str">
        <f>VLOOKUP(A36,EQUIPOS!A6:D154,3,FALSE)</f>
        <v xml:space="preserve">Carrotanque de agua(1000 Galones) </v>
      </c>
      <c r="C36" s="832"/>
      <c r="D36" s="832"/>
      <c r="E36" s="832"/>
      <c r="F36" s="832"/>
      <c r="G36" s="832"/>
      <c r="H36" s="833"/>
      <c r="I36" s="279"/>
      <c r="J36" s="280"/>
      <c r="K36" s="281">
        <f>VLOOKUP(A36,EQUIPOS!A6:D163,4,FALSE)</f>
        <v>67000</v>
      </c>
      <c r="L36" s="282"/>
      <c r="M36" s="283">
        <v>45</v>
      </c>
      <c r="N36" s="284">
        <f>K36/M36</f>
        <v>1488.8888888888889</v>
      </c>
    </row>
    <row r="37" spans="1:14">
      <c r="A37" s="119" t="s">
        <v>271</v>
      </c>
      <c r="B37" s="831" t="str">
        <f>VLOOKUP(A37,EQUIPOS!A7:D154,3,FALSE)</f>
        <v>Motoniveladora, potencia 140 HP, ancho de cuchilla 3,66 m, peso 11 ton.</v>
      </c>
      <c r="C37" s="832"/>
      <c r="D37" s="832"/>
      <c r="E37" s="832"/>
      <c r="F37" s="832"/>
      <c r="G37" s="832"/>
      <c r="H37" s="833"/>
      <c r="I37" s="279"/>
      <c r="J37" s="280"/>
      <c r="K37" s="281">
        <f>VLOOKUP(A37,EQUIPOS!A7:D164,4,FALSE)</f>
        <v>154700</v>
      </c>
      <c r="L37" s="282"/>
      <c r="M37" s="283">
        <v>45</v>
      </c>
      <c r="N37" s="284">
        <f>K37/M37</f>
        <v>3437.7777777777778</v>
      </c>
    </row>
    <row r="38" spans="1:14">
      <c r="A38" t="s">
        <v>365</v>
      </c>
      <c r="B38" s="831" t="str">
        <f>VLOOKUP(A38,EQUIPOS!A8:D154,3,FALSE)</f>
        <v xml:space="preserve">Vibrocompatador, potencia 153 HP, peso 10 Ton. </v>
      </c>
      <c r="C38" s="832"/>
      <c r="D38" s="832"/>
      <c r="E38" s="832"/>
      <c r="F38" s="832"/>
      <c r="G38" s="832"/>
      <c r="H38" s="833"/>
      <c r="I38" s="279"/>
      <c r="J38" s="280"/>
      <c r="K38" s="281">
        <f>VLOOKUP(A38,EQUIPOS!A8:D165,4,FALSE)</f>
        <v>83219.519448030405</v>
      </c>
      <c r="L38" s="282"/>
      <c r="M38" s="283">
        <v>45</v>
      </c>
      <c r="N38" s="284">
        <f>K38/M38</f>
        <v>1849.3226544006757</v>
      </c>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t="s">
        <v>1036</v>
      </c>
      <c r="C41" s="839"/>
      <c r="D41" s="839"/>
      <c r="E41" s="44"/>
      <c r="F41" s="45"/>
      <c r="G41" s="45"/>
      <c r="H41" s="46"/>
      <c r="I41" s="42"/>
      <c r="J41" s="43"/>
      <c r="K41" s="291"/>
      <c r="L41" s="288"/>
      <c r="M41" s="413">
        <v>0.01</v>
      </c>
      <c r="N41" s="356">
        <f>N76*M41</f>
        <v>5.0547275925925925</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6781.0440486599355</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537</v>
      </c>
      <c r="B48" s="49" t="str">
        <f>VLOOKUP(A48,MATERIALES!A4:D373,3,FALSE)</f>
        <v>Material de base (gradación 2)</v>
      </c>
      <c r="C48" s="293"/>
      <c r="D48" s="293"/>
      <c r="E48" s="293"/>
      <c r="F48" s="293"/>
      <c r="G48" s="293"/>
      <c r="H48" s="293"/>
      <c r="I48" s="280"/>
      <c r="J48" s="236" t="str">
        <f>VLOOKUP(A48,MATERIALES!A4:D373,2,FALSE)</f>
        <v>m3</v>
      </c>
      <c r="K48" s="294">
        <v>1.3</v>
      </c>
      <c r="L48" s="279"/>
      <c r="M48" s="414">
        <f>VLOOKUP(A48,MATERIALES!A4:D395,4,FALSE)</f>
        <v>47595.741759609664</v>
      </c>
      <c r="N48" s="284">
        <f>K48*M48</f>
        <v>61874.464287492563</v>
      </c>
    </row>
    <row r="49" spans="1:14">
      <c r="A49" t="s">
        <v>875</v>
      </c>
      <c r="B49" s="49" t="str">
        <f>VLOOKUP(A49,MATERIALES!A5:D373,3,FALSE)</f>
        <v xml:space="preserve">Cemento gris
</v>
      </c>
      <c r="C49" s="293"/>
      <c r="D49" s="293"/>
      <c r="E49" s="293"/>
      <c r="F49" s="293"/>
      <c r="G49" s="293"/>
      <c r="H49" s="293"/>
      <c r="I49" s="280"/>
      <c r="J49" s="236" t="str">
        <f>VLOOKUP(A49,MATERIALES!A5:D373,2,FALSE)</f>
        <v>kg</v>
      </c>
      <c r="K49" s="294">
        <v>90</v>
      </c>
      <c r="L49" s="279"/>
      <c r="M49" s="414">
        <f>VLOOKUP(A49,MATERIALES!A5:D396,4,FALSE)</f>
        <v>470</v>
      </c>
      <c r="N49" s="284">
        <f>K49*M49</f>
        <v>42300</v>
      </c>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104174.46428749256</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A59" t="s">
        <v>1338</v>
      </c>
      <c r="B59" s="52" t="str">
        <f>VLOOKUP(A59,TRANSPORTE!A5:D104,3,FALSE)</f>
        <v>Transporte de Material de Base</v>
      </c>
      <c r="C59" s="329"/>
      <c r="D59" s="329"/>
      <c r="E59" s="329"/>
      <c r="F59" s="329"/>
      <c r="G59" s="329"/>
      <c r="H59" s="323" t="s">
        <v>339</v>
      </c>
      <c r="I59" s="291">
        <v>1.3</v>
      </c>
      <c r="J59" s="298">
        <v>1</v>
      </c>
      <c r="K59" s="291">
        <f>I59*J59</f>
        <v>1.3</v>
      </c>
      <c r="L59" s="822">
        <f>VLOOKUP(A59,TRANSPORTE!A5:D123,4,FALSE)</f>
        <v>946.969696969697</v>
      </c>
      <c r="M59" s="823"/>
      <c r="N59" s="299">
        <f>K59*L59</f>
        <v>1231.0606060606062</v>
      </c>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f>N59+N60+N61+N62+N63</f>
        <v>1231.0606060606062</v>
      </c>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30</v>
      </c>
      <c r="B70" s="55" t="str">
        <f>VLOOKUP(A70,'MANO DE OBRA'!A8:D68,3,FALSE)</f>
        <v>Oficial</v>
      </c>
      <c r="C70" s="53"/>
      <c r="D70" s="53"/>
      <c r="E70" s="53"/>
      <c r="F70" s="53"/>
      <c r="G70" s="53"/>
      <c r="H70" s="53"/>
      <c r="I70" s="304">
        <f>K70/J70*100</f>
        <v>49181.133333333331</v>
      </c>
      <c r="J70" s="305">
        <v>185</v>
      </c>
      <c r="K70" s="306">
        <f>VLOOKUP(A70,'MANO DE OBRA'!A8:D99,4,FALSE)</f>
        <v>90985.096666666665</v>
      </c>
      <c r="L70" s="56"/>
      <c r="M70" s="307">
        <v>360</v>
      </c>
      <c r="N70" s="407">
        <f>K70/M70</f>
        <v>252.73637962962962</v>
      </c>
      <c r="O70" s="112"/>
    </row>
    <row r="71" spans="1:15">
      <c r="A71" t="s">
        <v>7</v>
      </c>
      <c r="B71" s="55" t="str">
        <f>VLOOKUP(A71,'MANO DE OBRA'!A8:D69,3,FALSE)</f>
        <v>Obrero (2)</v>
      </c>
      <c r="C71" s="53"/>
      <c r="D71" s="53"/>
      <c r="E71" s="53"/>
      <c r="F71" s="53"/>
      <c r="G71" s="53"/>
      <c r="H71" s="53"/>
      <c r="I71" s="304">
        <f>K71/J71*100</f>
        <v>49181.133333333331</v>
      </c>
      <c r="J71" s="305">
        <v>185</v>
      </c>
      <c r="K71" s="306">
        <f>VLOOKUP(A71,'MANO DE OBRA'!A8:D100,4,FALSE)</f>
        <v>90985.096666666665</v>
      </c>
      <c r="L71" s="56"/>
      <c r="M71" s="311">
        <v>360</v>
      </c>
      <c r="N71" s="407">
        <f>K71/M71</f>
        <v>252.73637962962962</v>
      </c>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24" t="s">
        <v>1037</v>
      </c>
      <c r="C76" s="825"/>
      <c r="D76" s="825"/>
      <c r="E76" s="825"/>
      <c r="F76" s="825"/>
      <c r="G76" s="825"/>
      <c r="H76" s="825"/>
      <c r="I76" s="825"/>
      <c r="J76" s="825"/>
      <c r="K76" s="825"/>
      <c r="L76" s="825"/>
      <c r="M76" s="826"/>
      <c r="N76" s="313">
        <f>SUM(N70:N75)</f>
        <v>505.47275925925925</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112692.04170147236</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22538.408340294474</v>
      </c>
      <c r="M83" s="853"/>
      <c r="N83" s="57"/>
    </row>
    <row r="84" spans="1:14">
      <c r="B84" s="95" t="s">
        <v>1057</v>
      </c>
      <c r="C84" s="96"/>
      <c r="D84" s="96"/>
      <c r="E84" s="96"/>
      <c r="F84" s="96"/>
      <c r="G84" s="96"/>
      <c r="H84" s="96"/>
      <c r="I84" s="93"/>
      <c r="J84" s="94"/>
      <c r="K84" s="316">
        <v>0.05</v>
      </c>
      <c r="L84" s="852">
        <f>N78*K84</f>
        <v>5634.6020850736186</v>
      </c>
      <c r="M84" s="853"/>
      <c r="N84" s="57"/>
    </row>
    <row r="85" spans="1:14" ht="15.75" thickBot="1">
      <c r="B85" s="97" t="s">
        <v>1058</v>
      </c>
      <c r="C85" s="98"/>
      <c r="D85" s="98"/>
      <c r="E85" s="98"/>
      <c r="F85" s="98"/>
      <c r="G85" s="98"/>
      <c r="H85" s="98"/>
      <c r="I85" s="99"/>
      <c r="J85" s="100"/>
      <c r="K85" s="317">
        <v>0.05</v>
      </c>
      <c r="L85" s="854">
        <f>N78*K85</f>
        <v>5634.6020850736186</v>
      </c>
      <c r="M85" s="855"/>
      <c r="N85" s="57"/>
    </row>
    <row r="86" spans="1:14" ht="15.75" thickBot="1">
      <c r="B86" s="818" t="s">
        <v>1037</v>
      </c>
      <c r="C86" s="819"/>
      <c r="D86" s="819"/>
      <c r="E86" s="819"/>
      <c r="F86" s="819"/>
      <c r="G86" s="819"/>
      <c r="H86" s="819"/>
      <c r="I86" s="819"/>
      <c r="J86" s="819"/>
      <c r="K86" s="819"/>
      <c r="L86" s="819"/>
      <c r="M86" s="820"/>
      <c r="N86" s="58">
        <f>L83+L84+L85</f>
        <v>33807.612510441708</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146499.65421191408</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C29:I29"/>
    <mergeCell ref="B107:N108"/>
    <mergeCell ref="B1:B6"/>
    <mergeCell ref="K5:K6"/>
    <mergeCell ref="L5:L6"/>
    <mergeCell ref="M5:M6"/>
    <mergeCell ref="N5:N6"/>
    <mergeCell ref="C6:J6"/>
    <mergeCell ref="C5:J5"/>
    <mergeCell ref="C1:J1"/>
    <mergeCell ref="K1:K2"/>
    <mergeCell ref="L1:N2"/>
    <mergeCell ref="C2:J2"/>
    <mergeCell ref="C3:J3"/>
    <mergeCell ref="K3:K4"/>
    <mergeCell ref="L3:N4"/>
    <mergeCell ref="C4:J4"/>
    <mergeCell ref="L84:M84"/>
    <mergeCell ref="L85:M85"/>
    <mergeCell ref="B86:M86"/>
    <mergeCell ref="B88:M88"/>
    <mergeCell ref="B105:N106"/>
    <mergeCell ref="B76:M76"/>
    <mergeCell ref="B78:M78"/>
    <mergeCell ref="B82:H82"/>
    <mergeCell ref="L82:M82"/>
    <mergeCell ref="B83:H83"/>
    <mergeCell ref="L83:M83"/>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J118:N119"/>
    <mergeCell ref="B35:H35"/>
    <mergeCell ref="I35:J35"/>
    <mergeCell ref="L35:M35"/>
    <mergeCell ref="L12:N12"/>
    <mergeCell ref="C30:I30"/>
    <mergeCell ref="L30:M30"/>
    <mergeCell ref="B43:M43"/>
    <mergeCell ref="B36:H36"/>
    <mergeCell ref="B37:H37"/>
    <mergeCell ref="B38:H38"/>
    <mergeCell ref="B39:H39"/>
    <mergeCell ref="I39:J39"/>
    <mergeCell ref="L39:M39"/>
    <mergeCell ref="B40:H40"/>
    <mergeCell ref="B41:D4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31073"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31073" r:id="rId4"/>
      </mc:Fallback>
    </mc:AlternateContent>
  </oleObjects>
</worksheet>
</file>

<file path=xl/worksheets/sheet1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04">
    <tabColor rgb="FFFFFFCC"/>
  </sheetPr>
  <dimension ref="A1:O119"/>
  <sheetViews>
    <sheetView zoomScale="78" zoomScaleNormal="78" workbookViewId="0"/>
  </sheetViews>
  <sheetFormatPr baseColWidth="10" defaultRowHeight="15"/>
  <cols>
    <col min="1" max="1" width="10.28515625" bestFit="1" customWidth="1"/>
    <col min="2" max="2" width="17" customWidth="1"/>
    <col min="6" max="6" width="14.42578125" customWidth="1"/>
    <col min="9" max="9" width="12.5703125" bestFit="1" customWidth="1"/>
    <col min="10" max="10" width="15.5703125" customWidth="1"/>
    <col min="11" max="11" width="17.5703125" bestFit="1" customWidth="1"/>
    <col min="13" max="13" width="12.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1598</v>
      </c>
      <c r="C31" s="87" t="s">
        <v>1599</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217" t="s">
        <v>152</v>
      </c>
      <c r="B36" s="831" t="str">
        <f>VLOOKUP(A36,EQUIPOS!A6:D154,3,FALSE)</f>
        <v xml:space="preserve">Carrotanque de agua(1000 Galones) </v>
      </c>
      <c r="C36" s="832"/>
      <c r="D36" s="832"/>
      <c r="E36" s="832"/>
      <c r="F36" s="832"/>
      <c r="G36" s="832"/>
      <c r="H36" s="833"/>
      <c r="I36" s="279"/>
      <c r="J36" s="280"/>
      <c r="K36" s="281">
        <f>VLOOKUP(A36,EQUIPOS!A6:D163,4,FALSE)</f>
        <v>67000</v>
      </c>
      <c r="L36" s="282"/>
      <c r="M36" s="283">
        <v>45</v>
      </c>
      <c r="N36" s="284">
        <f>K36/M36</f>
        <v>1488.8888888888889</v>
      </c>
    </row>
    <row r="37" spans="1:14">
      <c r="A37" s="119" t="s">
        <v>271</v>
      </c>
      <c r="B37" s="831" t="str">
        <f>VLOOKUP(A37,EQUIPOS!A7:D154,3,FALSE)</f>
        <v>Motoniveladora, potencia 140 HP, ancho de cuchilla 3,66 m, peso 11 ton.</v>
      </c>
      <c r="C37" s="832"/>
      <c r="D37" s="832"/>
      <c r="E37" s="832"/>
      <c r="F37" s="832"/>
      <c r="G37" s="832"/>
      <c r="H37" s="833"/>
      <c r="I37" s="279"/>
      <c r="J37" s="280"/>
      <c r="K37" s="281">
        <f>VLOOKUP(A37,EQUIPOS!A7:D164,4,FALSE)</f>
        <v>154700</v>
      </c>
      <c r="L37" s="282"/>
      <c r="M37" s="283">
        <v>45</v>
      </c>
      <c r="N37" s="284">
        <f>K37/M37</f>
        <v>3437.7777777777778</v>
      </c>
    </row>
    <row r="38" spans="1:14">
      <c r="A38" t="s">
        <v>365</v>
      </c>
      <c r="B38" s="831" t="str">
        <f>VLOOKUP(A38,EQUIPOS!A8:D154,3,FALSE)</f>
        <v xml:space="preserve">Vibrocompatador, potencia 153 HP, peso 10 Ton. </v>
      </c>
      <c r="C38" s="832"/>
      <c r="D38" s="832"/>
      <c r="E38" s="832"/>
      <c r="F38" s="832"/>
      <c r="G38" s="832"/>
      <c r="H38" s="833"/>
      <c r="I38" s="279"/>
      <c r="J38" s="280"/>
      <c r="K38" s="281">
        <f>VLOOKUP(A38,EQUIPOS!A8:D165,4,FALSE)</f>
        <v>83219.519448030405</v>
      </c>
      <c r="L38" s="282"/>
      <c r="M38" s="283">
        <v>45</v>
      </c>
      <c r="N38" s="284">
        <f>K38/M38</f>
        <v>1849.3226544006757</v>
      </c>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t="s">
        <v>1036</v>
      </c>
      <c r="C41" s="839"/>
      <c r="D41" s="839"/>
      <c r="E41" s="44"/>
      <c r="F41" s="45"/>
      <c r="G41" s="45"/>
      <c r="H41" s="46"/>
      <c r="I41" s="42"/>
      <c r="J41" s="43"/>
      <c r="K41" s="291"/>
      <c r="L41" s="288"/>
      <c r="M41" s="413">
        <v>0.01</v>
      </c>
      <c r="N41" s="356">
        <f>N76*M41</f>
        <v>5.0547275925925925</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6781.0440486599355</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537</v>
      </c>
      <c r="B48" s="49" t="str">
        <f>VLOOKUP(A48,MATERIALES!A4:D373,3,FALSE)</f>
        <v>Material de base (gradación 2)</v>
      </c>
      <c r="C48" s="293"/>
      <c r="D48" s="293"/>
      <c r="E48" s="293"/>
      <c r="F48" s="293"/>
      <c r="G48" s="293"/>
      <c r="H48" s="293"/>
      <c r="I48" s="280"/>
      <c r="J48" s="236" t="str">
        <f>VLOOKUP(A48,MATERIALES!A4:D373,2,FALSE)</f>
        <v>m3</v>
      </c>
      <c r="K48" s="294">
        <v>1.3</v>
      </c>
      <c r="L48" s="279"/>
      <c r="M48" s="414">
        <f>VLOOKUP(A48,MATERIALES!A4:D395,4,FALSE)</f>
        <v>47595.741759609664</v>
      </c>
      <c r="N48" s="284">
        <f>K48*M48</f>
        <v>61874.464287492563</v>
      </c>
    </row>
    <row r="49" spans="1:14">
      <c r="B49" s="49"/>
      <c r="C49" s="293"/>
      <c r="D49" s="293"/>
      <c r="E49" s="293"/>
      <c r="F49" s="293"/>
      <c r="G49" s="293"/>
      <c r="H49" s="293"/>
      <c r="I49" s="280"/>
      <c r="J49" s="236"/>
      <c r="K49" s="294"/>
      <c r="L49" s="279"/>
      <c r="M49" s="414"/>
      <c r="N49" s="284"/>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61874.464287492563</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A59" t="s">
        <v>1338</v>
      </c>
      <c r="B59" s="52" t="str">
        <f>VLOOKUP(A59,TRANSPORTE!A5:D104,3,FALSE)</f>
        <v>Transporte de Material de Base</v>
      </c>
      <c r="C59" s="329"/>
      <c r="D59" s="329"/>
      <c r="E59" s="329"/>
      <c r="F59" s="329"/>
      <c r="G59" s="329"/>
      <c r="H59" s="323" t="s">
        <v>339</v>
      </c>
      <c r="I59" s="291">
        <v>1.3</v>
      </c>
      <c r="J59" s="298">
        <v>1</v>
      </c>
      <c r="K59" s="291">
        <f>I59*J59</f>
        <v>1.3</v>
      </c>
      <c r="L59" s="822">
        <f>VLOOKUP(A59,TRANSPORTE!A5:D123,4,FALSE)</f>
        <v>946.969696969697</v>
      </c>
      <c r="M59" s="823"/>
      <c r="N59" s="299">
        <f>K59*L59</f>
        <v>1231.0606060606062</v>
      </c>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f>N59+N60+N61+N62+N63</f>
        <v>1231.0606060606062</v>
      </c>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30</v>
      </c>
      <c r="B70" s="55" t="str">
        <f>VLOOKUP(A70,'MANO DE OBRA'!A8:D68,3,FALSE)</f>
        <v>Oficial</v>
      </c>
      <c r="C70" s="53"/>
      <c r="D70" s="53"/>
      <c r="E70" s="53"/>
      <c r="F70" s="53"/>
      <c r="G70" s="53"/>
      <c r="H70" s="53"/>
      <c r="I70" s="304">
        <f>K70/J70*100</f>
        <v>49181.133333333331</v>
      </c>
      <c r="J70" s="305">
        <v>185</v>
      </c>
      <c r="K70" s="306">
        <f>VLOOKUP(A70,'MANO DE OBRA'!A8:D99,4,FALSE)</f>
        <v>90985.096666666665</v>
      </c>
      <c r="L70" s="56"/>
      <c r="M70" s="307">
        <v>360</v>
      </c>
      <c r="N70" s="407">
        <f>K70/M70</f>
        <v>252.73637962962962</v>
      </c>
      <c r="O70" s="112"/>
    </row>
    <row r="71" spans="1:15">
      <c r="A71" t="s">
        <v>7</v>
      </c>
      <c r="B71" s="55" t="str">
        <f>VLOOKUP(A71,'MANO DE OBRA'!A8:D69,3,FALSE)</f>
        <v>Obrero (2)</v>
      </c>
      <c r="C71" s="53"/>
      <c r="D71" s="53"/>
      <c r="E71" s="53"/>
      <c r="F71" s="53"/>
      <c r="G71" s="53"/>
      <c r="H71" s="53"/>
      <c r="I71" s="304">
        <f>K71/J71*100</f>
        <v>49181.133333333331</v>
      </c>
      <c r="J71" s="305">
        <v>185</v>
      </c>
      <c r="K71" s="306">
        <f>VLOOKUP(A71,'MANO DE OBRA'!A8:D100,4,FALSE)</f>
        <v>90985.096666666665</v>
      </c>
      <c r="L71" s="56"/>
      <c r="M71" s="311">
        <v>360</v>
      </c>
      <c r="N71" s="407">
        <f>K71/M71</f>
        <v>252.73637962962962</v>
      </c>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18" t="s">
        <v>1037</v>
      </c>
      <c r="C76" s="819"/>
      <c r="D76" s="819"/>
      <c r="E76" s="819"/>
      <c r="F76" s="819"/>
      <c r="G76" s="819"/>
      <c r="H76" s="819"/>
      <c r="I76" s="825"/>
      <c r="J76" s="825"/>
      <c r="K76" s="825"/>
      <c r="L76" s="825"/>
      <c r="M76" s="826"/>
      <c r="N76" s="313">
        <f>SUM(N70:N75)</f>
        <v>505.47275925925925</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70392.041701472364</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14078.408340294474</v>
      </c>
      <c r="M83" s="853"/>
      <c r="N83" s="57"/>
    </row>
    <row r="84" spans="1:14">
      <c r="B84" s="95" t="s">
        <v>1057</v>
      </c>
      <c r="C84" s="96"/>
      <c r="D84" s="96"/>
      <c r="E84" s="96"/>
      <c r="F84" s="96"/>
      <c r="G84" s="96"/>
      <c r="H84" s="96"/>
      <c r="I84" s="93"/>
      <c r="J84" s="94"/>
      <c r="K84" s="316">
        <v>0.05</v>
      </c>
      <c r="L84" s="852">
        <f>N78*K84</f>
        <v>3519.6020850736186</v>
      </c>
      <c r="M84" s="853"/>
      <c r="N84" s="57"/>
    </row>
    <row r="85" spans="1:14" ht="15.75" thickBot="1">
      <c r="B85" s="97" t="s">
        <v>1058</v>
      </c>
      <c r="C85" s="98"/>
      <c r="D85" s="98"/>
      <c r="E85" s="98"/>
      <c r="F85" s="98"/>
      <c r="G85" s="98"/>
      <c r="H85" s="98"/>
      <c r="I85" s="99"/>
      <c r="J85" s="100"/>
      <c r="K85" s="317">
        <v>0.05</v>
      </c>
      <c r="L85" s="854">
        <f>N78*K85</f>
        <v>3519.6020850736186</v>
      </c>
      <c r="M85" s="855"/>
      <c r="N85" s="57"/>
    </row>
    <row r="86" spans="1:14" ht="15.75" thickBot="1">
      <c r="B86" s="818" t="s">
        <v>1037</v>
      </c>
      <c r="C86" s="819"/>
      <c r="D86" s="819"/>
      <c r="E86" s="819"/>
      <c r="F86" s="819"/>
      <c r="G86" s="819"/>
      <c r="H86" s="819"/>
      <c r="I86" s="819"/>
      <c r="J86" s="819"/>
      <c r="K86" s="819"/>
      <c r="L86" s="819"/>
      <c r="M86" s="820"/>
      <c r="N86" s="58">
        <f>L83+L84+L85</f>
        <v>21117.612510441708</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91509.654211914079</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C29:I29"/>
    <mergeCell ref="B107:N108"/>
    <mergeCell ref="B1:B6"/>
    <mergeCell ref="K5:K6"/>
    <mergeCell ref="L5:L6"/>
    <mergeCell ref="M5:M6"/>
    <mergeCell ref="N5:N6"/>
    <mergeCell ref="C6:J6"/>
    <mergeCell ref="C5:J5"/>
    <mergeCell ref="C1:J1"/>
    <mergeCell ref="K1:K2"/>
    <mergeCell ref="L1:N2"/>
    <mergeCell ref="C2:J2"/>
    <mergeCell ref="C3:J3"/>
    <mergeCell ref="K3:K4"/>
    <mergeCell ref="L3:N4"/>
    <mergeCell ref="C4:J4"/>
    <mergeCell ref="L84:M84"/>
    <mergeCell ref="L85:M85"/>
    <mergeCell ref="B86:M86"/>
    <mergeCell ref="B88:M88"/>
    <mergeCell ref="B105:N106"/>
    <mergeCell ref="B76:M76"/>
    <mergeCell ref="B78:M78"/>
    <mergeCell ref="B82:H82"/>
    <mergeCell ref="L82:M82"/>
    <mergeCell ref="B83:H83"/>
    <mergeCell ref="L83:M83"/>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J118:N119"/>
    <mergeCell ref="B35:H35"/>
    <mergeCell ref="I35:J35"/>
    <mergeCell ref="L35:M35"/>
    <mergeCell ref="L12:N12"/>
    <mergeCell ref="C30:I30"/>
    <mergeCell ref="L30:M30"/>
    <mergeCell ref="B43:M43"/>
    <mergeCell ref="B36:H36"/>
    <mergeCell ref="B37:H37"/>
    <mergeCell ref="B38:H38"/>
    <mergeCell ref="B39:H39"/>
    <mergeCell ref="I39:J39"/>
    <mergeCell ref="L39:M39"/>
    <mergeCell ref="B40:H40"/>
    <mergeCell ref="B41:D4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32097"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32097" r:id="rId4"/>
      </mc:Fallback>
    </mc:AlternateContent>
  </oleObjects>
</worksheet>
</file>

<file path=xl/worksheets/sheet1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05">
    <tabColor rgb="FFFFFFCC"/>
  </sheetPr>
  <dimension ref="A1:O119"/>
  <sheetViews>
    <sheetView zoomScale="78" zoomScaleNormal="78" workbookViewId="0"/>
  </sheetViews>
  <sheetFormatPr baseColWidth="10" defaultRowHeight="15"/>
  <cols>
    <col min="1" max="1" width="10.28515625" bestFit="1" customWidth="1"/>
    <col min="2" max="2" width="17" customWidth="1"/>
    <col min="6" max="6" width="14.42578125" customWidth="1"/>
    <col min="9" max="9" width="12.5703125" bestFit="1" customWidth="1"/>
    <col min="10" max="10" width="15.5703125" customWidth="1"/>
    <col min="11" max="11" width="17.5703125" bestFit="1" customWidth="1"/>
    <col min="13" max="13" width="12.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1600</v>
      </c>
      <c r="C31" s="87" t="s">
        <v>1601</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217" t="s">
        <v>152</v>
      </c>
      <c r="B36" s="831" t="str">
        <f>VLOOKUP(A36,EQUIPOS!A6:D154,3,FALSE)</f>
        <v xml:space="preserve">Carrotanque de agua(1000 Galones) </v>
      </c>
      <c r="C36" s="832"/>
      <c r="D36" s="832"/>
      <c r="E36" s="832"/>
      <c r="F36" s="832"/>
      <c r="G36" s="832"/>
      <c r="H36" s="833"/>
      <c r="I36" s="279"/>
      <c r="J36" s="280"/>
      <c r="K36" s="281">
        <f>VLOOKUP(A36,EQUIPOS!A6:D163,4,FALSE)</f>
        <v>67000</v>
      </c>
      <c r="L36" s="282"/>
      <c r="M36" s="283">
        <v>45</v>
      </c>
      <c r="N36" s="284">
        <f>K36/M36</f>
        <v>1488.8888888888889</v>
      </c>
    </row>
    <row r="37" spans="1:14">
      <c r="A37" s="119" t="s">
        <v>271</v>
      </c>
      <c r="B37" s="831" t="str">
        <f>VLOOKUP(A37,EQUIPOS!A7:D154,3,FALSE)</f>
        <v>Motoniveladora, potencia 140 HP, ancho de cuchilla 3,66 m, peso 11 ton.</v>
      </c>
      <c r="C37" s="832"/>
      <c r="D37" s="832"/>
      <c r="E37" s="832"/>
      <c r="F37" s="832"/>
      <c r="G37" s="832"/>
      <c r="H37" s="833"/>
      <c r="I37" s="279"/>
      <c r="J37" s="280"/>
      <c r="K37" s="281">
        <f>VLOOKUP(A37,EQUIPOS!A7:D164,4,FALSE)</f>
        <v>154700</v>
      </c>
      <c r="L37" s="282"/>
      <c r="M37" s="283">
        <v>45</v>
      </c>
      <c r="N37" s="284">
        <f>K37/M37</f>
        <v>3437.7777777777778</v>
      </c>
    </row>
    <row r="38" spans="1:14">
      <c r="A38" t="s">
        <v>365</v>
      </c>
      <c r="B38" s="831" t="str">
        <f>VLOOKUP(A38,EQUIPOS!A8:D154,3,FALSE)</f>
        <v xml:space="preserve">Vibrocompatador, potencia 153 HP, peso 10 Ton. </v>
      </c>
      <c r="C38" s="832"/>
      <c r="D38" s="832"/>
      <c r="E38" s="832"/>
      <c r="F38" s="832"/>
      <c r="G38" s="832"/>
      <c r="H38" s="833"/>
      <c r="I38" s="279"/>
      <c r="J38" s="280"/>
      <c r="K38" s="281">
        <f>VLOOKUP(A38,EQUIPOS!A8:D165,4,FALSE)</f>
        <v>83219.519448030405</v>
      </c>
      <c r="L38" s="282"/>
      <c r="M38" s="283">
        <v>45</v>
      </c>
      <c r="N38" s="284">
        <f>K38/M38</f>
        <v>1849.3226544006757</v>
      </c>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t="s">
        <v>1036</v>
      </c>
      <c r="C41" s="839"/>
      <c r="D41" s="839"/>
      <c r="E41" s="44"/>
      <c r="F41" s="45"/>
      <c r="G41" s="45"/>
      <c r="H41" s="46"/>
      <c r="I41" s="42"/>
      <c r="J41" s="43"/>
      <c r="K41" s="291"/>
      <c r="L41" s="288"/>
      <c r="M41" s="413">
        <v>0.01</v>
      </c>
      <c r="N41" s="356">
        <f>N76*M41</f>
        <v>5.0547275925925925</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6781.0440486599355</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537</v>
      </c>
      <c r="B48" s="49" t="str">
        <f>VLOOKUP(A48,MATERIALES!A4:D373,3,FALSE)</f>
        <v>Material de base (gradación 2)</v>
      </c>
      <c r="C48" s="293"/>
      <c r="D48" s="293"/>
      <c r="E48" s="293"/>
      <c r="F48" s="293"/>
      <c r="G48" s="293"/>
      <c r="H48" s="293"/>
      <c r="I48" s="280"/>
      <c r="J48" s="236" t="str">
        <f>VLOOKUP(A48,MATERIALES!A4:D373,2,FALSE)</f>
        <v>m3</v>
      </c>
      <c r="K48" s="294">
        <v>1.3</v>
      </c>
      <c r="L48" s="279"/>
      <c r="M48" s="414">
        <f>VLOOKUP(A48,MATERIALES!A4:D395,4,FALSE)</f>
        <v>47595.741759609664</v>
      </c>
      <c r="N48" s="284">
        <f>K48*M48</f>
        <v>61874.464287492563</v>
      </c>
    </row>
    <row r="49" spans="1:14">
      <c r="B49" s="49"/>
      <c r="C49" s="293"/>
      <c r="D49" s="293"/>
      <c r="E49" s="293"/>
      <c r="F49" s="293"/>
      <c r="G49" s="293"/>
      <c r="H49" s="293"/>
      <c r="I49" s="280"/>
      <c r="J49" s="236"/>
      <c r="K49" s="294"/>
      <c r="L49" s="279"/>
      <c r="M49" s="414"/>
      <c r="N49" s="284"/>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61874.464287492563</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A59" t="s">
        <v>1338</v>
      </c>
      <c r="B59" s="52" t="str">
        <f>VLOOKUP(A59,TRANSPORTE!A5:D104,3,FALSE)</f>
        <v>Transporte de Material de Base</v>
      </c>
      <c r="C59" s="329"/>
      <c r="D59" s="329"/>
      <c r="E59" s="329"/>
      <c r="F59" s="329"/>
      <c r="G59" s="329"/>
      <c r="H59" s="323" t="s">
        <v>339</v>
      </c>
      <c r="I59" s="291">
        <v>1.3</v>
      </c>
      <c r="J59" s="298">
        <v>1</v>
      </c>
      <c r="K59" s="291">
        <f>I59*J59</f>
        <v>1.3</v>
      </c>
      <c r="L59" s="822">
        <f>VLOOKUP(A59,TRANSPORTE!A5:D123,4,FALSE)</f>
        <v>946.969696969697</v>
      </c>
      <c r="M59" s="823"/>
      <c r="N59" s="299">
        <f>K59*L59</f>
        <v>1231.0606060606062</v>
      </c>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f>N59+N60+N61+N62+N63</f>
        <v>1231.0606060606062</v>
      </c>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30</v>
      </c>
      <c r="B70" s="55" t="str">
        <f>VLOOKUP(A70,'MANO DE OBRA'!A8:D68,3,FALSE)</f>
        <v>Oficial</v>
      </c>
      <c r="C70" s="53"/>
      <c r="D70" s="53"/>
      <c r="E70" s="53"/>
      <c r="F70" s="53"/>
      <c r="G70" s="53"/>
      <c r="H70" s="53"/>
      <c r="I70" s="304">
        <f>K70/J70*100</f>
        <v>49181.133333333331</v>
      </c>
      <c r="J70" s="305">
        <v>185</v>
      </c>
      <c r="K70" s="306">
        <f>VLOOKUP(A70,'MANO DE OBRA'!A8:D99,4,FALSE)</f>
        <v>90985.096666666665</v>
      </c>
      <c r="L70" s="56"/>
      <c r="M70" s="307">
        <v>360</v>
      </c>
      <c r="N70" s="407">
        <f>K70/M70</f>
        <v>252.73637962962962</v>
      </c>
      <c r="O70" s="112"/>
    </row>
    <row r="71" spans="1:15">
      <c r="A71" t="s">
        <v>7</v>
      </c>
      <c r="B71" s="55" t="str">
        <f>VLOOKUP(A71,'MANO DE OBRA'!A8:D69,3,FALSE)</f>
        <v>Obrero (2)</v>
      </c>
      <c r="C71" s="53"/>
      <c r="D71" s="53"/>
      <c r="E71" s="53"/>
      <c r="F71" s="53"/>
      <c r="G71" s="53"/>
      <c r="H71" s="53"/>
      <c r="I71" s="304">
        <f>K71/J71*100</f>
        <v>49181.133333333331</v>
      </c>
      <c r="J71" s="305">
        <v>185</v>
      </c>
      <c r="K71" s="306">
        <f>VLOOKUP(A71,'MANO DE OBRA'!A8:D100,4,FALSE)</f>
        <v>90985.096666666665</v>
      </c>
      <c r="L71" s="56"/>
      <c r="M71" s="311">
        <v>360</v>
      </c>
      <c r="N71" s="407">
        <f>K71/M71</f>
        <v>252.73637962962962</v>
      </c>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133"/>
    </row>
    <row r="76" spans="1:15" ht="15.75" thickBot="1">
      <c r="B76" s="818" t="s">
        <v>1037</v>
      </c>
      <c r="C76" s="819"/>
      <c r="D76" s="819"/>
      <c r="E76" s="819"/>
      <c r="F76" s="819"/>
      <c r="G76" s="819"/>
      <c r="H76" s="819"/>
      <c r="I76" s="825"/>
      <c r="J76" s="825"/>
      <c r="K76" s="825"/>
      <c r="L76" s="825"/>
      <c r="M76" s="826"/>
      <c r="N76" s="472">
        <f>SUM(N70:N75)</f>
        <v>505.47275925925925</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70392.041701472364</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14078.408340294474</v>
      </c>
      <c r="M83" s="853"/>
      <c r="N83" s="57"/>
    </row>
    <row r="84" spans="1:14">
      <c r="B84" s="95" t="s">
        <v>1057</v>
      </c>
      <c r="C84" s="96"/>
      <c r="D84" s="96"/>
      <c r="E84" s="96"/>
      <c r="F84" s="96"/>
      <c r="G84" s="96"/>
      <c r="H84" s="96"/>
      <c r="I84" s="93"/>
      <c r="J84" s="94"/>
      <c r="K84" s="316">
        <v>0.05</v>
      </c>
      <c r="L84" s="852">
        <f>N78*K84</f>
        <v>3519.6020850736186</v>
      </c>
      <c r="M84" s="853"/>
      <c r="N84" s="57"/>
    </row>
    <row r="85" spans="1:14" ht="15.75" thickBot="1">
      <c r="B85" s="97" t="s">
        <v>1058</v>
      </c>
      <c r="C85" s="98"/>
      <c r="D85" s="98"/>
      <c r="E85" s="98"/>
      <c r="F85" s="98"/>
      <c r="G85" s="98"/>
      <c r="H85" s="98"/>
      <c r="I85" s="99"/>
      <c r="J85" s="100"/>
      <c r="K85" s="317">
        <v>0.05</v>
      </c>
      <c r="L85" s="854">
        <f>N78*K85</f>
        <v>3519.6020850736186</v>
      </c>
      <c r="M85" s="855"/>
      <c r="N85" s="57"/>
    </row>
    <row r="86" spans="1:14" ht="15.75" thickBot="1">
      <c r="B86" s="818" t="s">
        <v>1037</v>
      </c>
      <c r="C86" s="819"/>
      <c r="D86" s="819"/>
      <c r="E86" s="819"/>
      <c r="F86" s="819"/>
      <c r="G86" s="819"/>
      <c r="H86" s="819"/>
      <c r="I86" s="819"/>
      <c r="J86" s="819"/>
      <c r="K86" s="819"/>
      <c r="L86" s="819"/>
      <c r="M86" s="820"/>
      <c r="N86" s="58">
        <f>L83+L84+L85</f>
        <v>21117.612510441708</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91509.654211914079</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C29:I29"/>
    <mergeCell ref="B107:N108"/>
    <mergeCell ref="B1:B6"/>
    <mergeCell ref="K5:K6"/>
    <mergeCell ref="L5:L6"/>
    <mergeCell ref="M5:M6"/>
    <mergeCell ref="N5:N6"/>
    <mergeCell ref="C6:J6"/>
    <mergeCell ref="C5:J5"/>
    <mergeCell ref="C1:J1"/>
    <mergeCell ref="K1:K2"/>
    <mergeCell ref="L1:N2"/>
    <mergeCell ref="C2:J2"/>
    <mergeCell ref="C3:J3"/>
    <mergeCell ref="K3:K4"/>
    <mergeCell ref="L3:N4"/>
    <mergeCell ref="C4:J4"/>
    <mergeCell ref="L84:M84"/>
    <mergeCell ref="L85:M85"/>
    <mergeCell ref="B86:M86"/>
    <mergeCell ref="B88:M88"/>
    <mergeCell ref="B105:N106"/>
    <mergeCell ref="B76:M76"/>
    <mergeCell ref="B78:M78"/>
    <mergeCell ref="B82:H82"/>
    <mergeCell ref="L82:M82"/>
    <mergeCell ref="B83:H83"/>
    <mergeCell ref="L83:M83"/>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J118:N119"/>
    <mergeCell ref="B35:H35"/>
    <mergeCell ref="I35:J35"/>
    <mergeCell ref="L35:M35"/>
    <mergeCell ref="L12:N12"/>
    <mergeCell ref="C30:I30"/>
    <mergeCell ref="L30:M30"/>
    <mergeCell ref="B43:M43"/>
    <mergeCell ref="B36:H36"/>
    <mergeCell ref="B37:H37"/>
    <mergeCell ref="B38:H38"/>
    <mergeCell ref="B39:H39"/>
    <mergeCell ref="I39:J39"/>
    <mergeCell ref="L39:M39"/>
    <mergeCell ref="B40:H40"/>
    <mergeCell ref="B41:D4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33121"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33121" r:id="rId4"/>
      </mc:Fallback>
    </mc:AlternateContent>
  </oleObjects>
</worksheet>
</file>

<file path=xl/worksheets/sheet10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06">
    <tabColor rgb="FFFFFFCC"/>
  </sheetPr>
  <dimension ref="A1:O119"/>
  <sheetViews>
    <sheetView zoomScale="78" zoomScaleNormal="78" workbookViewId="0"/>
  </sheetViews>
  <sheetFormatPr baseColWidth="10" defaultRowHeight="15"/>
  <cols>
    <col min="1" max="1" width="10.28515625" bestFit="1"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1602</v>
      </c>
      <c r="C31" s="87" t="s">
        <v>1603</v>
      </c>
      <c r="D31" s="88"/>
      <c r="E31" s="88"/>
      <c r="F31" s="88"/>
      <c r="G31" s="88"/>
      <c r="H31" s="88"/>
      <c r="I31" s="88"/>
      <c r="J31" s="89"/>
      <c r="K31" s="320"/>
      <c r="L31" s="318" t="s">
        <v>377</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283"/>
      <c r="N36" s="284"/>
    </row>
    <row r="37" spans="1:14">
      <c r="A37" s="119"/>
      <c r="B37" s="831"/>
      <c r="C37" s="832"/>
      <c r="D37" s="832"/>
      <c r="E37" s="832"/>
      <c r="F37" s="832"/>
      <c r="G37" s="832"/>
      <c r="H37" s="833"/>
      <c r="I37" s="279"/>
      <c r="J37" s="280"/>
      <c r="K37" s="281"/>
      <c r="L37" s="282"/>
      <c r="M37" s="283"/>
      <c r="N37" s="284"/>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413"/>
      <c r="N41" s="356"/>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875</v>
      </c>
      <c r="B48" s="49" t="str">
        <f>VLOOKUP(A48,MATERIALES!A4:D373,3,FALSE)</f>
        <v xml:space="preserve">Cemento gris
</v>
      </c>
      <c r="C48" s="293"/>
      <c r="D48" s="293"/>
      <c r="E48" s="293"/>
      <c r="F48" s="293"/>
      <c r="G48" s="293"/>
      <c r="H48" s="293"/>
      <c r="I48" s="280"/>
      <c r="J48" s="236" t="str">
        <f>VLOOKUP(A48,MATERIALES!A4:D373,2,FALSE)</f>
        <v>kg</v>
      </c>
      <c r="K48" s="294">
        <v>1</v>
      </c>
      <c r="L48" s="279"/>
      <c r="M48" s="414">
        <f>VLOOKUP(A48,MATERIALES!A4:D395,4,FALSE)</f>
        <v>470</v>
      </c>
      <c r="N48" s="284">
        <f>K48*M48</f>
        <v>470</v>
      </c>
    </row>
    <row r="49" spans="1:14">
      <c r="B49" s="49"/>
      <c r="C49" s="293"/>
      <c r="D49" s="293"/>
      <c r="E49" s="293"/>
      <c r="F49" s="293"/>
      <c r="G49" s="293"/>
      <c r="H49" s="293"/>
      <c r="I49" s="280"/>
      <c r="J49" s="236"/>
      <c r="K49" s="294"/>
      <c r="L49" s="279"/>
      <c r="M49" s="414"/>
      <c r="N49" s="284"/>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470</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B59" s="52"/>
      <c r="C59" s="329"/>
      <c r="D59" s="329"/>
      <c r="E59" s="329"/>
      <c r="F59" s="329"/>
      <c r="G59" s="329"/>
      <c r="H59" s="323"/>
      <c r="I59" s="291"/>
      <c r="J59" s="298"/>
      <c r="K59" s="291"/>
      <c r="L59" s="822"/>
      <c r="M59" s="823"/>
      <c r="N59" s="299"/>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133"/>
    </row>
    <row r="65" spans="2:15" ht="15.75" thickBot="1">
      <c r="B65" s="824" t="s">
        <v>1037</v>
      </c>
      <c r="C65" s="825"/>
      <c r="D65" s="825"/>
      <c r="E65" s="825"/>
      <c r="F65" s="825"/>
      <c r="G65" s="825"/>
      <c r="H65" s="825"/>
      <c r="I65" s="825"/>
      <c r="J65" s="825"/>
      <c r="K65" s="825"/>
      <c r="L65" s="825"/>
      <c r="M65" s="826"/>
      <c r="N65" s="110"/>
    </row>
    <row r="66" spans="2:15">
      <c r="B66" s="39"/>
      <c r="C66" s="40"/>
      <c r="D66" s="40"/>
      <c r="E66" s="40"/>
      <c r="F66" s="40"/>
      <c r="G66" s="40"/>
      <c r="H66" s="40"/>
      <c r="I66" s="40"/>
      <c r="J66" s="40"/>
      <c r="K66" s="40"/>
      <c r="L66" s="40"/>
      <c r="M66" s="40"/>
      <c r="N66" s="41"/>
    </row>
    <row r="67" spans="2:15">
      <c r="B67" s="70" t="s">
        <v>1046</v>
      </c>
      <c r="C67" s="71"/>
      <c r="D67" s="71"/>
      <c r="E67" s="71"/>
      <c r="F67" s="71"/>
      <c r="G67" s="71"/>
      <c r="H67" s="71"/>
      <c r="I67" s="71"/>
      <c r="J67" s="71"/>
      <c r="K67" s="71"/>
      <c r="L67" s="71"/>
      <c r="M67" s="71"/>
      <c r="N67" s="72"/>
    </row>
    <row r="68" spans="2:15" ht="15.75" thickBot="1">
      <c r="B68" s="74"/>
      <c r="C68" s="67"/>
      <c r="D68" s="67"/>
      <c r="E68" s="67"/>
      <c r="F68" s="67"/>
      <c r="G68" s="67"/>
      <c r="H68" s="67"/>
      <c r="I68" s="67"/>
      <c r="J68" s="67"/>
      <c r="K68" s="67"/>
      <c r="L68" s="67"/>
      <c r="M68" s="67"/>
      <c r="N68" s="69"/>
    </row>
    <row r="69" spans="2:15" ht="25.5">
      <c r="B69" s="844" t="s">
        <v>1047</v>
      </c>
      <c r="C69" s="845"/>
      <c r="D69" s="845"/>
      <c r="E69" s="845"/>
      <c r="F69" s="845"/>
      <c r="G69" s="845"/>
      <c r="H69" s="845"/>
      <c r="I69" s="79" t="s">
        <v>1048</v>
      </c>
      <c r="J69" s="81" t="s">
        <v>1494</v>
      </c>
      <c r="K69" s="80" t="s">
        <v>1050</v>
      </c>
      <c r="L69" s="846" t="s">
        <v>1034</v>
      </c>
      <c r="M69" s="847"/>
      <c r="N69" s="104" t="s">
        <v>1035</v>
      </c>
    </row>
    <row r="70" spans="2:15">
      <c r="B70" s="55"/>
      <c r="C70" s="53"/>
      <c r="D70" s="53"/>
      <c r="E70" s="53"/>
      <c r="F70" s="53"/>
      <c r="G70" s="53"/>
      <c r="H70" s="53"/>
      <c r="I70" s="304"/>
      <c r="J70" s="305"/>
      <c r="K70" s="306"/>
      <c r="L70" s="56"/>
      <c r="M70" s="307"/>
      <c r="N70" s="407"/>
      <c r="O70" s="112"/>
    </row>
    <row r="71" spans="2:15">
      <c r="B71" s="55"/>
      <c r="C71" s="53"/>
      <c r="D71" s="53"/>
      <c r="E71" s="53"/>
      <c r="F71" s="53"/>
      <c r="G71" s="53"/>
      <c r="H71" s="53"/>
      <c r="I71" s="304"/>
      <c r="J71" s="305"/>
      <c r="K71" s="306"/>
      <c r="L71" s="56"/>
      <c r="M71" s="311"/>
      <c r="N71" s="407"/>
    </row>
    <row r="72" spans="2:15">
      <c r="B72" s="55"/>
      <c r="C72" s="53"/>
      <c r="D72" s="53"/>
      <c r="E72" s="53"/>
      <c r="F72" s="53"/>
      <c r="G72" s="53"/>
      <c r="H72" s="53"/>
      <c r="I72" s="291"/>
      <c r="J72" s="309"/>
      <c r="K72" s="310"/>
      <c r="L72" s="56"/>
      <c r="M72" s="312"/>
      <c r="N72" s="308"/>
    </row>
    <row r="73" spans="2:15">
      <c r="B73" s="55"/>
      <c r="C73" s="53"/>
      <c r="D73" s="53"/>
      <c r="E73" s="53"/>
      <c r="F73" s="53"/>
      <c r="G73" s="53"/>
      <c r="H73" s="53"/>
      <c r="I73" s="291"/>
      <c r="J73" s="309"/>
      <c r="K73" s="310"/>
      <c r="L73" s="330"/>
      <c r="M73" s="312"/>
      <c r="N73" s="308"/>
    </row>
    <row r="74" spans="2:15">
      <c r="B74" s="55"/>
      <c r="C74" s="53"/>
      <c r="D74" s="53"/>
      <c r="E74" s="53"/>
      <c r="F74" s="53"/>
      <c r="G74" s="53"/>
      <c r="H74" s="53"/>
      <c r="I74" s="291"/>
      <c r="J74" s="309"/>
      <c r="K74" s="310"/>
      <c r="L74" s="330"/>
      <c r="M74" s="312"/>
      <c r="N74" s="308"/>
    </row>
    <row r="75" spans="2:15" ht="15.75" thickBot="1">
      <c r="B75" s="805"/>
      <c r="C75" s="806"/>
      <c r="D75" s="806"/>
      <c r="E75" s="806"/>
      <c r="F75" s="806"/>
      <c r="G75" s="806"/>
      <c r="H75" s="806"/>
      <c r="I75" s="132"/>
      <c r="J75" s="132"/>
      <c r="K75" s="132"/>
      <c r="L75" s="906"/>
      <c r="M75" s="906"/>
      <c r="N75" s="51"/>
    </row>
    <row r="76" spans="2:15" ht="15.75" thickBot="1">
      <c r="B76" s="818" t="s">
        <v>1037</v>
      </c>
      <c r="C76" s="819"/>
      <c r="D76" s="819"/>
      <c r="E76" s="819"/>
      <c r="F76" s="819"/>
      <c r="G76" s="819"/>
      <c r="H76" s="819"/>
      <c r="I76" s="825"/>
      <c r="J76" s="825"/>
      <c r="K76" s="825"/>
      <c r="L76" s="825"/>
      <c r="M76" s="826"/>
      <c r="N76" s="313"/>
    </row>
    <row r="77" spans="2:15" ht="15.75" thickBot="1">
      <c r="B77" s="39"/>
      <c r="C77" s="40"/>
      <c r="D77" s="40"/>
      <c r="E77" s="40"/>
      <c r="F77" s="40"/>
      <c r="G77" s="40"/>
      <c r="H77" s="40"/>
      <c r="I77" s="40"/>
      <c r="J77" s="40"/>
      <c r="K77" s="40"/>
      <c r="L77" s="40"/>
      <c r="M77" s="40"/>
      <c r="N77" s="41"/>
    </row>
    <row r="78" spans="2:15" ht="15.75" thickBot="1">
      <c r="B78" s="818" t="s">
        <v>1051</v>
      </c>
      <c r="C78" s="819"/>
      <c r="D78" s="819"/>
      <c r="E78" s="819"/>
      <c r="F78" s="819"/>
      <c r="G78" s="819"/>
      <c r="H78" s="819"/>
      <c r="I78" s="819"/>
      <c r="J78" s="819"/>
      <c r="K78" s="819"/>
      <c r="L78" s="819"/>
      <c r="M78" s="820"/>
      <c r="N78" s="105">
        <f>N43+N54+N65+N76</f>
        <v>470</v>
      </c>
    </row>
    <row r="79" spans="2:15">
      <c r="B79" s="39"/>
      <c r="C79" s="40"/>
      <c r="D79" s="40"/>
      <c r="E79" s="40"/>
      <c r="F79" s="40"/>
      <c r="G79" s="40"/>
      <c r="H79" s="40"/>
      <c r="I79" s="40"/>
      <c r="J79" s="40"/>
      <c r="K79" s="40"/>
      <c r="L79" s="40"/>
      <c r="M79" s="40"/>
      <c r="N79" s="41"/>
    </row>
    <row r="80" spans="2: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94</v>
      </c>
      <c r="M83" s="853"/>
      <c r="N83" s="57"/>
    </row>
    <row r="84" spans="1:14">
      <c r="B84" s="95" t="s">
        <v>1057</v>
      </c>
      <c r="C84" s="96"/>
      <c r="D84" s="96"/>
      <c r="E84" s="96"/>
      <c r="F84" s="96"/>
      <c r="G84" s="96"/>
      <c r="H84" s="96"/>
      <c r="I84" s="93"/>
      <c r="J84" s="94"/>
      <c r="K84" s="316">
        <v>0.05</v>
      </c>
      <c r="L84" s="852">
        <f>N78*K84</f>
        <v>23.5</v>
      </c>
      <c r="M84" s="853"/>
      <c r="N84" s="57"/>
    </row>
    <row r="85" spans="1:14" ht="15.75" thickBot="1">
      <c r="B85" s="97" t="s">
        <v>1058</v>
      </c>
      <c r="C85" s="98"/>
      <c r="D85" s="98"/>
      <c r="E85" s="98"/>
      <c r="F85" s="98"/>
      <c r="G85" s="98"/>
      <c r="H85" s="98"/>
      <c r="I85" s="99"/>
      <c r="J85" s="100"/>
      <c r="K85" s="317">
        <v>0.05</v>
      </c>
      <c r="L85" s="854">
        <f>N78*K85</f>
        <v>23.5</v>
      </c>
      <c r="M85" s="855"/>
      <c r="N85" s="57"/>
    </row>
    <row r="86" spans="1:14" ht="15.75" thickBot="1">
      <c r="B86" s="818" t="s">
        <v>1037</v>
      </c>
      <c r="C86" s="819"/>
      <c r="D86" s="819"/>
      <c r="E86" s="819"/>
      <c r="F86" s="819"/>
      <c r="G86" s="819"/>
      <c r="H86" s="819"/>
      <c r="I86" s="819"/>
      <c r="J86" s="819"/>
      <c r="K86" s="819"/>
      <c r="L86" s="819"/>
      <c r="M86" s="820"/>
      <c r="N86" s="58">
        <f>L83+L84+L85</f>
        <v>141</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611</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C29:I29"/>
    <mergeCell ref="B107:N108"/>
    <mergeCell ref="B1:B6"/>
    <mergeCell ref="K5:K6"/>
    <mergeCell ref="L5:L6"/>
    <mergeCell ref="M5:M6"/>
    <mergeCell ref="N5:N6"/>
    <mergeCell ref="C6:J6"/>
    <mergeCell ref="C5:J5"/>
    <mergeCell ref="C1:J1"/>
    <mergeCell ref="K1:K2"/>
    <mergeCell ref="L1:N2"/>
    <mergeCell ref="C2:J2"/>
    <mergeCell ref="C3:J3"/>
    <mergeCell ref="K3:K4"/>
    <mergeCell ref="L3:N4"/>
    <mergeCell ref="C4:J4"/>
    <mergeCell ref="L84:M84"/>
    <mergeCell ref="L85:M85"/>
    <mergeCell ref="B86:M86"/>
    <mergeCell ref="B88:M88"/>
    <mergeCell ref="B105:N106"/>
    <mergeCell ref="B76:M76"/>
    <mergeCell ref="B78:M78"/>
    <mergeCell ref="B82:H82"/>
    <mergeCell ref="L82:M82"/>
    <mergeCell ref="B83:H83"/>
    <mergeCell ref="L83:M83"/>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J118:N119"/>
    <mergeCell ref="B35:H35"/>
    <mergeCell ref="I35:J35"/>
    <mergeCell ref="L35:M35"/>
    <mergeCell ref="L12:N12"/>
    <mergeCell ref="C30:I30"/>
    <mergeCell ref="L30:M30"/>
    <mergeCell ref="B43:M43"/>
    <mergeCell ref="B36:H36"/>
    <mergeCell ref="B37:H37"/>
    <mergeCell ref="B38:H38"/>
    <mergeCell ref="B39:H39"/>
    <mergeCell ref="I39:J39"/>
    <mergeCell ref="L39:M39"/>
    <mergeCell ref="B40:H40"/>
    <mergeCell ref="B41:D4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34145"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34145" r:id="rId4"/>
      </mc:Fallback>
    </mc:AlternateContent>
  </oleObjects>
</worksheet>
</file>

<file path=xl/worksheets/sheet10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07">
    <tabColor rgb="FFFFFFCC"/>
  </sheetPr>
  <dimension ref="A1:O119"/>
  <sheetViews>
    <sheetView zoomScale="78" zoomScaleNormal="78" workbookViewId="0"/>
  </sheetViews>
  <sheetFormatPr baseColWidth="10" defaultRowHeight="15"/>
  <cols>
    <col min="1" max="1" width="8.85546875"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464"/>
      <c r="L30" s="829" t="s">
        <v>1029</v>
      </c>
      <c r="M30" s="830"/>
      <c r="N30" s="77" t="s">
        <v>1030</v>
      </c>
    </row>
    <row r="31" spans="1:14" ht="15.75" thickBot="1">
      <c r="A31" t="s">
        <v>1929</v>
      </c>
      <c r="B31" s="86" t="s">
        <v>1606</v>
      </c>
      <c r="C31" s="87" t="s">
        <v>1604</v>
      </c>
      <c r="D31" s="88"/>
      <c r="E31" s="88"/>
      <c r="F31" s="88"/>
      <c r="G31" s="88"/>
      <c r="H31" s="88"/>
      <c r="I31" s="88"/>
      <c r="J31" s="89"/>
      <c r="K31" s="320"/>
      <c r="L31" s="318" t="s">
        <v>377</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283"/>
      <c r="N36" s="284"/>
    </row>
    <row r="37" spans="1:14">
      <c r="A37" s="119"/>
      <c r="B37" s="831"/>
      <c r="C37" s="832"/>
      <c r="D37" s="832"/>
      <c r="E37" s="832"/>
      <c r="F37" s="832"/>
      <c r="G37" s="832"/>
      <c r="H37" s="833"/>
      <c r="I37" s="279"/>
      <c r="J37" s="280"/>
      <c r="K37" s="281"/>
      <c r="L37" s="282"/>
      <c r="M37" s="283"/>
      <c r="N37" s="284"/>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413"/>
      <c r="N41" s="356"/>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882</v>
      </c>
      <c r="B48" s="49" t="str">
        <f>VLOOKUP(A48,MATERIALES!A4:D373,3,FALSE)</f>
        <v>Cemento Asfaltico 40-50</v>
      </c>
      <c r="C48" s="293"/>
      <c r="D48" s="293"/>
      <c r="E48" s="293"/>
      <c r="F48" s="293"/>
      <c r="G48" s="293"/>
      <c r="H48" s="293"/>
      <c r="I48" s="280"/>
      <c r="J48" s="236" t="str">
        <f>VLOOKUP(A48,MATERIALES!A4:D373,2,FALSE)</f>
        <v>kg</v>
      </c>
      <c r="K48" s="294">
        <v>1</v>
      </c>
      <c r="L48" s="279"/>
      <c r="M48" s="414">
        <f>VLOOKUP(A48,MATERIALES!A4:D395,4,FALSE)</f>
        <v>1321.8750000000002</v>
      </c>
      <c r="N48" s="284">
        <f>K48*M48</f>
        <v>1321.8750000000002</v>
      </c>
    </row>
    <row r="49" spans="1:14">
      <c r="B49" s="49"/>
      <c r="C49" s="293"/>
      <c r="D49" s="293"/>
      <c r="E49" s="293"/>
      <c r="F49" s="293"/>
      <c r="G49" s="293"/>
      <c r="H49" s="293"/>
      <c r="I49" s="280"/>
      <c r="J49" s="236"/>
      <c r="K49" s="294"/>
      <c r="L49" s="279"/>
      <c r="M49" s="414"/>
      <c r="N49" s="284"/>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1321.8750000000002</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B59" s="52"/>
      <c r="C59" s="329"/>
      <c r="D59" s="329"/>
      <c r="E59" s="329"/>
      <c r="F59" s="329"/>
      <c r="G59" s="329"/>
      <c r="H59" s="323"/>
      <c r="I59" s="291"/>
      <c r="J59" s="298"/>
      <c r="K59" s="291"/>
      <c r="L59" s="822"/>
      <c r="M59" s="823"/>
      <c r="N59" s="299"/>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460"/>
      <c r="E64" s="460"/>
      <c r="F64" s="460"/>
      <c r="G64" s="460"/>
      <c r="H64" s="54"/>
      <c r="I64" s="132"/>
      <c r="J64" s="132"/>
      <c r="K64" s="132"/>
      <c r="L64" s="807"/>
      <c r="M64" s="808"/>
      <c r="N64" s="133"/>
    </row>
    <row r="65" spans="2:15" ht="15.75" thickBot="1">
      <c r="B65" s="824" t="s">
        <v>1037</v>
      </c>
      <c r="C65" s="825"/>
      <c r="D65" s="825"/>
      <c r="E65" s="825"/>
      <c r="F65" s="825"/>
      <c r="G65" s="825"/>
      <c r="H65" s="825"/>
      <c r="I65" s="825"/>
      <c r="J65" s="825"/>
      <c r="K65" s="825"/>
      <c r="L65" s="825"/>
      <c r="M65" s="826"/>
      <c r="N65" s="110"/>
    </row>
    <row r="66" spans="2:15">
      <c r="B66" s="39"/>
      <c r="C66" s="40"/>
      <c r="D66" s="40"/>
      <c r="E66" s="40"/>
      <c r="F66" s="40"/>
      <c r="G66" s="40"/>
      <c r="H66" s="40"/>
      <c r="I66" s="40"/>
      <c r="J66" s="40"/>
      <c r="K66" s="40"/>
      <c r="L66" s="40"/>
      <c r="M66" s="40"/>
      <c r="N66" s="41"/>
    </row>
    <row r="67" spans="2:15">
      <c r="B67" s="70" t="s">
        <v>1046</v>
      </c>
      <c r="C67" s="71"/>
      <c r="D67" s="71"/>
      <c r="E67" s="71"/>
      <c r="F67" s="71"/>
      <c r="G67" s="71"/>
      <c r="H67" s="71"/>
      <c r="I67" s="71"/>
      <c r="J67" s="71"/>
      <c r="K67" s="71"/>
      <c r="L67" s="71"/>
      <c r="M67" s="71"/>
      <c r="N67" s="72"/>
    </row>
    <row r="68" spans="2:15" ht="15.75" thickBot="1">
      <c r="B68" s="74"/>
      <c r="C68" s="67"/>
      <c r="D68" s="67"/>
      <c r="E68" s="67"/>
      <c r="F68" s="67"/>
      <c r="G68" s="67"/>
      <c r="H68" s="67"/>
      <c r="I68" s="67"/>
      <c r="J68" s="67"/>
      <c r="K68" s="67"/>
      <c r="L68" s="67"/>
      <c r="M68" s="67"/>
      <c r="N68" s="69"/>
    </row>
    <row r="69" spans="2:15" ht="25.5">
      <c r="B69" s="844" t="s">
        <v>1047</v>
      </c>
      <c r="C69" s="845"/>
      <c r="D69" s="845"/>
      <c r="E69" s="845"/>
      <c r="F69" s="845"/>
      <c r="G69" s="845"/>
      <c r="H69" s="845"/>
      <c r="I69" s="79" t="s">
        <v>1048</v>
      </c>
      <c r="J69" s="81" t="s">
        <v>1494</v>
      </c>
      <c r="K69" s="80" t="s">
        <v>1050</v>
      </c>
      <c r="L69" s="846" t="s">
        <v>1034</v>
      </c>
      <c r="M69" s="847"/>
      <c r="N69" s="104" t="s">
        <v>1035</v>
      </c>
    </row>
    <row r="70" spans="2:15">
      <c r="B70" s="55"/>
      <c r="C70" s="53"/>
      <c r="D70" s="53"/>
      <c r="E70" s="53"/>
      <c r="F70" s="53"/>
      <c r="G70" s="53"/>
      <c r="H70" s="53"/>
      <c r="I70" s="304"/>
      <c r="J70" s="305"/>
      <c r="K70" s="306"/>
      <c r="L70" s="56"/>
      <c r="M70" s="307"/>
      <c r="N70" s="407"/>
      <c r="O70" s="112"/>
    </row>
    <row r="71" spans="2:15">
      <c r="B71" s="55"/>
      <c r="C71" s="53"/>
      <c r="D71" s="53"/>
      <c r="E71" s="53"/>
      <c r="F71" s="53"/>
      <c r="G71" s="53"/>
      <c r="H71" s="53"/>
      <c r="I71" s="304"/>
      <c r="J71" s="305"/>
      <c r="K71" s="306"/>
      <c r="L71" s="56"/>
      <c r="M71" s="311"/>
      <c r="N71" s="407"/>
    </row>
    <row r="72" spans="2:15">
      <c r="B72" s="55"/>
      <c r="C72" s="53"/>
      <c r="D72" s="53"/>
      <c r="E72" s="53"/>
      <c r="F72" s="53"/>
      <c r="G72" s="53"/>
      <c r="H72" s="53"/>
      <c r="I72" s="291"/>
      <c r="J72" s="309"/>
      <c r="K72" s="310"/>
      <c r="L72" s="56"/>
      <c r="M72" s="312"/>
      <c r="N72" s="308"/>
    </row>
    <row r="73" spans="2:15">
      <c r="B73" s="55"/>
      <c r="C73" s="53"/>
      <c r="D73" s="53"/>
      <c r="E73" s="53"/>
      <c r="F73" s="53"/>
      <c r="G73" s="53"/>
      <c r="H73" s="53"/>
      <c r="I73" s="291"/>
      <c r="J73" s="309"/>
      <c r="K73" s="310"/>
      <c r="L73" s="330"/>
      <c r="M73" s="312"/>
      <c r="N73" s="308"/>
    </row>
    <row r="74" spans="2:15">
      <c r="B74" s="55"/>
      <c r="C74" s="53"/>
      <c r="D74" s="53"/>
      <c r="E74" s="53"/>
      <c r="F74" s="53"/>
      <c r="G74" s="53"/>
      <c r="H74" s="53"/>
      <c r="I74" s="291"/>
      <c r="J74" s="309"/>
      <c r="K74" s="310"/>
      <c r="L74" s="330"/>
      <c r="M74" s="312"/>
      <c r="N74" s="308"/>
    </row>
    <row r="75" spans="2:15" ht="15.75" thickBot="1">
      <c r="B75" s="805"/>
      <c r="C75" s="806"/>
      <c r="D75" s="806"/>
      <c r="E75" s="806"/>
      <c r="F75" s="806"/>
      <c r="G75" s="806"/>
      <c r="H75" s="806"/>
      <c r="I75" s="132"/>
      <c r="J75" s="132"/>
      <c r="K75" s="132"/>
      <c r="L75" s="906"/>
      <c r="M75" s="906"/>
      <c r="N75" s="51"/>
    </row>
    <row r="76" spans="2:15" ht="15.75" thickBot="1">
      <c r="B76" s="824" t="s">
        <v>1037</v>
      </c>
      <c r="C76" s="825"/>
      <c r="D76" s="825"/>
      <c r="E76" s="825"/>
      <c r="F76" s="825"/>
      <c r="G76" s="825"/>
      <c r="H76" s="825"/>
      <c r="I76" s="825"/>
      <c r="J76" s="825"/>
      <c r="K76" s="825"/>
      <c r="L76" s="825"/>
      <c r="M76" s="826"/>
      <c r="N76" s="313"/>
    </row>
    <row r="77" spans="2:15" ht="15.75" thickBot="1">
      <c r="B77" s="39"/>
      <c r="C77" s="40"/>
      <c r="D77" s="40"/>
      <c r="E77" s="40"/>
      <c r="F77" s="40"/>
      <c r="G77" s="40"/>
      <c r="H77" s="40"/>
      <c r="I77" s="40"/>
      <c r="J77" s="40"/>
      <c r="K77" s="40"/>
      <c r="L77" s="40"/>
      <c r="M77" s="40"/>
      <c r="N77" s="41"/>
    </row>
    <row r="78" spans="2:15" ht="15.75" thickBot="1">
      <c r="B78" s="818" t="s">
        <v>1051</v>
      </c>
      <c r="C78" s="819"/>
      <c r="D78" s="819"/>
      <c r="E78" s="819"/>
      <c r="F78" s="819"/>
      <c r="G78" s="819"/>
      <c r="H78" s="819"/>
      <c r="I78" s="819"/>
      <c r="J78" s="819"/>
      <c r="K78" s="819"/>
      <c r="L78" s="819"/>
      <c r="M78" s="820"/>
      <c r="N78" s="105">
        <f>N43+N54+N65+N76</f>
        <v>1321.8750000000002</v>
      </c>
    </row>
    <row r="79" spans="2:15">
      <c r="B79" s="39"/>
      <c r="C79" s="40"/>
      <c r="D79" s="40"/>
      <c r="E79" s="40"/>
      <c r="F79" s="40"/>
      <c r="G79" s="40"/>
      <c r="H79" s="40"/>
      <c r="I79" s="40"/>
      <c r="J79" s="40"/>
      <c r="K79" s="40"/>
      <c r="L79" s="40"/>
      <c r="M79" s="40"/>
      <c r="N79" s="41"/>
    </row>
    <row r="80" spans="2: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264.37500000000006</v>
      </c>
      <c r="M83" s="853"/>
      <c r="N83" s="57"/>
    </row>
    <row r="84" spans="1:14">
      <c r="B84" s="95" t="s">
        <v>1057</v>
      </c>
      <c r="C84" s="96"/>
      <c r="D84" s="96"/>
      <c r="E84" s="96"/>
      <c r="F84" s="96"/>
      <c r="G84" s="96"/>
      <c r="H84" s="96"/>
      <c r="I84" s="93"/>
      <c r="J84" s="94"/>
      <c r="K84" s="316">
        <v>0.05</v>
      </c>
      <c r="L84" s="852">
        <f>N78*K84</f>
        <v>66.093750000000014</v>
      </c>
      <c r="M84" s="853"/>
      <c r="N84" s="57"/>
    </row>
    <row r="85" spans="1:14" ht="15.75" thickBot="1">
      <c r="B85" s="97" t="s">
        <v>1058</v>
      </c>
      <c r="C85" s="98"/>
      <c r="D85" s="98"/>
      <c r="E85" s="98"/>
      <c r="F85" s="98"/>
      <c r="G85" s="98"/>
      <c r="H85" s="98"/>
      <c r="I85" s="99"/>
      <c r="J85" s="100"/>
      <c r="K85" s="317">
        <v>0.05</v>
      </c>
      <c r="L85" s="854">
        <f>N78*K85</f>
        <v>66.093750000000014</v>
      </c>
      <c r="M85" s="855"/>
      <c r="N85" s="57"/>
    </row>
    <row r="86" spans="1:14" ht="15.75" thickBot="1">
      <c r="B86" s="818" t="s">
        <v>1037</v>
      </c>
      <c r="C86" s="819"/>
      <c r="D86" s="819"/>
      <c r="E86" s="819"/>
      <c r="F86" s="819"/>
      <c r="G86" s="819"/>
      <c r="H86" s="819"/>
      <c r="I86" s="819"/>
      <c r="J86" s="819"/>
      <c r="K86" s="819"/>
      <c r="L86" s="819"/>
      <c r="M86" s="820"/>
      <c r="N86" s="58">
        <f>L83+L84+L85</f>
        <v>396.56250000000006</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1718.4375000000002</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37217"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37217" r:id="rId4"/>
      </mc:Fallback>
    </mc:AlternateContent>
  </oleObjects>
</worksheet>
</file>

<file path=xl/worksheets/sheet10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08">
    <tabColor rgb="FFFFFFCC"/>
  </sheetPr>
  <dimension ref="A1:O119"/>
  <sheetViews>
    <sheetView zoomScale="78" zoomScaleNormal="78" workbookViewId="0"/>
  </sheetViews>
  <sheetFormatPr baseColWidth="10" defaultRowHeight="15"/>
  <cols>
    <col min="1" max="1" width="8.85546875"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1607</v>
      </c>
      <c r="C31" s="87" t="s">
        <v>1614</v>
      </c>
      <c r="D31" s="88"/>
      <c r="E31" s="88"/>
      <c r="F31" s="88"/>
      <c r="G31" s="88"/>
      <c r="H31" s="88"/>
      <c r="I31" s="88"/>
      <c r="J31" s="89"/>
      <c r="K31" s="320"/>
      <c r="L31" s="318" t="s">
        <v>377</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283"/>
      <c r="N36" s="284"/>
    </row>
    <row r="37" spans="1:14">
      <c r="A37" s="119"/>
      <c r="B37" s="831"/>
      <c r="C37" s="832"/>
      <c r="D37" s="832"/>
      <c r="E37" s="832"/>
      <c r="F37" s="832"/>
      <c r="G37" s="832"/>
      <c r="H37" s="833"/>
      <c r="I37" s="279"/>
      <c r="J37" s="280"/>
      <c r="K37" s="281"/>
      <c r="L37" s="282"/>
      <c r="M37" s="283"/>
      <c r="N37" s="284"/>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413"/>
      <c r="N41" s="356"/>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877</v>
      </c>
      <c r="B48" s="49" t="str">
        <f>VLOOKUP(A48,MATERIALES!A4:D373,3,FALSE)</f>
        <v>Cemento Asfaltico 60-70</v>
      </c>
      <c r="C48" s="293"/>
      <c r="D48" s="293"/>
      <c r="E48" s="293"/>
      <c r="F48" s="293"/>
      <c r="G48" s="293"/>
      <c r="H48" s="293"/>
      <c r="I48" s="280"/>
      <c r="J48" s="236" t="str">
        <f>VLOOKUP(A48,MATERIALES!A4:D373,2,FALSE)</f>
        <v>kg</v>
      </c>
      <c r="K48" s="294">
        <v>1</v>
      </c>
      <c r="L48" s="279"/>
      <c r="M48" s="414">
        <f>VLOOKUP(A48,MATERIALES!A4:D395,4,FALSE)</f>
        <v>1610.07</v>
      </c>
      <c r="N48" s="284">
        <f>K48*M48</f>
        <v>1610.07</v>
      </c>
    </row>
    <row r="49" spans="1:14">
      <c r="B49" s="49"/>
      <c r="C49" s="293"/>
      <c r="D49" s="293"/>
      <c r="E49" s="293"/>
      <c r="F49" s="293"/>
      <c r="G49" s="293"/>
      <c r="H49" s="293"/>
      <c r="I49" s="280"/>
      <c r="J49" s="236"/>
      <c r="K49" s="294"/>
      <c r="L49" s="279"/>
      <c r="M49" s="414"/>
      <c r="N49" s="284"/>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1610.07</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B59" s="52"/>
      <c r="C59" s="329"/>
      <c r="D59" s="329"/>
      <c r="E59" s="329"/>
      <c r="F59" s="329"/>
      <c r="G59" s="329"/>
      <c r="H59" s="323"/>
      <c r="I59" s="291"/>
      <c r="J59" s="298"/>
      <c r="K59" s="291"/>
      <c r="L59" s="822"/>
      <c r="M59" s="823"/>
      <c r="N59" s="299"/>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133"/>
    </row>
    <row r="65" spans="2:15" ht="15.75" thickBot="1">
      <c r="B65" s="824" t="s">
        <v>1037</v>
      </c>
      <c r="C65" s="825"/>
      <c r="D65" s="825"/>
      <c r="E65" s="825"/>
      <c r="F65" s="825"/>
      <c r="G65" s="825"/>
      <c r="H65" s="825"/>
      <c r="I65" s="825"/>
      <c r="J65" s="825"/>
      <c r="K65" s="825"/>
      <c r="L65" s="825"/>
      <c r="M65" s="826"/>
      <c r="N65" s="110"/>
    </row>
    <row r="66" spans="2:15">
      <c r="B66" s="39"/>
      <c r="C66" s="40"/>
      <c r="D66" s="40"/>
      <c r="E66" s="40"/>
      <c r="F66" s="40"/>
      <c r="G66" s="40"/>
      <c r="H66" s="40"/>
      <c r="I66" s="40"/>
      <c r="J66" s="40"/>
      <c r="K66" s="40"/>
      <c r="L66" s="40"/>
      <c r="M66" s="40"/>
      <c r="N66" s="41"/>
    </row>
    <row r="67" spans="2:15">
      <c r="B67" s="70" t="s">
        <v>1046</v>
      </c>
      <c r="C67" s="71"/>
      <c r="D67" s="71"/>
      <c r="E67" s="71"/>
      <c r="F67" s="71"/>
      <c r="G67" s="71"/>
      <c r="H67" s="71"/>
      <c r="I67" s="71"/>
      <c r="J67" s="71"/>
      <c r="K67" s="71"/>
      <c r="L67" s="71"/>
      <c r="M67" s="71"/>
      <c r="N67" s="72"/>
    </row>
    <row r="68" spans="2:15" ht="15.75" thickBot="1">
      <c r="B68" s="74"/>
      <c r="C68" s="67"/>
      <c r="D68" s="67"/>
      <c r="E68" s="67"/>
      <c r="F68" s="67"/>
      <c r="G68" s="67"/>
      <c r="H68" s="67"/>
      <c r="I68" s="67"/>
      <c r="J68" s="67"/>
      <c r="K68" s="67"/>
      <c r="L68" s="67"/>
      <c r="M68" s="67"/>
      <c r="N68" s="69"/>
    </row>
    <row r="69" spans="2:15" ht="25.5">
      <c r="B69" s="844" t="s">
        <v>1047</v>
      </c>
      <c r="C69" s="845"/>
      <c r="D69" s="845"/>
      <c r="E69" s="845"/>
      <c r="F69" s="845"/>
      <c r="G69" s="845"/>
      <c r="H69" s="845"/>
      <c r="I69" s="79" t="s">
        <v>1048</v>
      </c>
      <c r="J69" s="81" t="s">
        <v>1494</v>
      </c>
      <c r="K69" s="80" t="s">
        <v>1050</v>
      </c>
      <c r="L69" s="846" t="s">
        <v>1034</v>
      </c>
      <c r="M69" s="847"/>
      <c r="N69" s="104" t="s">
        <v>1035</v>
      </c>
    </row>
    <row r="70" spans="2:15">
      <c r="B70" s="55"/>
      <c r="C70" s="53"/>
      <c r="D70" s="53"/>
      <c r="E70" s="53"/>
      <c r="F70" s="53"/>
      <c r="G70" s="53"/>
      <c r="H70" s="53"/>
      <c r="I70" s="304"/>
      <c r="J70" s="305"/>
      <c r="K70" s="306"/>
      <c r="L70" s="56"/>
      <c r="M70" s="307"/>
      <c r="N70" s="407"/>
      <c r="O70" s="112"/>
    </row>
    <row r="71" spans="2:15">
      <c r="B71" s="55"/>
      <c r="C71" s="53"/>
      <c r="D71" s="53"/>
      <c r="E71" s="53"/>
      <c r="F71" s="53"/>
      <c r="G71" s="53"/>
      <c r="H71" s="53"/>
      <c r="I71" s="304"/>
      <c r="J71" s="305"/>
      <c r="K71" s="306"/>
      <c r="L71" s="56"/>
      <c r="M71" s="311"/>
      <c r="N71" s="407"/>
    </row>
    <row r="72" spans="2:15">
      <c r="B72" s="55"/>
      <c r="C72" s="53"/>
      <c r="D72" s="53"/>
      <c r="E72" s="53"/>
      <c r="F72" s="53"/>
      <c r="G72" s="53"/>
      <c r="H72" s="53"/>
      <c r="I72" s="291"/>
      <c r="J72" s="309"/>
      <c r="K72" s="310"/>
      <c r="L72" s="56"/>
      <c r="M72" s="312"/>
      <c r="N72" s="308"/>
    </row>
    <row r="73" spans="2:15">
      <c r="B73" s="55"/>
      <c r="C73" s="53"/>
      <c r="D73" s="53"/>
      <c r="E73" s="53"/>
      <c r="F73" s="53"/>
      <c r="G73" s="53"/>
      <c r="H73" s="53"/>
      <c r="I73" s="291"/>
      <c r="J73" s="309"/>
      <c r="K73" s="310"/>
      <c r="L73" s="330"/>
      <c r="M73" s="312"/>
      <c r="N73" s="308"/>
    </row>
    <row r="74" spans="2:15">
      <c r="B74" s="55"/>
      <c r="C74" s="53"/>
      <c r="D74" s="53"/>
      <c r="E74" s="53"/>
      <c r="F74" s="53"/>
      <c r="G74" s="53"/>
      <c r="H74" s="53"/>
      <c r="I74" s="291"/>
      <c r="J74" s="309"/>
      <c r="K74" s="310"/>
      <c r="L74" s="330"/>
      <c r="M74" s="312"/>
      <c r="N74" s="308"/>
    </row>
    <row r="75" spans="2:15" ht="15.75" thickBot="1">
      <c r="B75" s="805"/>
      <c r="C75" s="806"/>
      <c r="D75" s="806"/>
      <c r="E75" s="806"/>
      <c r="F75" s="806"/>
      <c r="G75" s="806"/>
      <c r="H75" s="806"/>
      <c r="I75" s="132"/>
      <c r="J75" s="132"/>
      <c r="K75" s="132"/>
      <c r="L75" s="906"/>
      <c r="M75" s="906"/>
      <c r="N75" s="51"/>
    </row>
    <row r="76" spans="2:15" ht="15.75" thickBot="1">
      <c r="B76" s="824" t="s">
        <v>1037</v>
      </c>
      <c r="C76" s="825"/>
      <c r="D76" s="825"/>
      <c r="E76" s="825"/>
      <c r="F76" s="825"/>
      <c r="G76" s="825"/>
      <c r="H76" s="825"/>
      <c r="I76" s="825"/>
      <c r="J76" s="825"/>
      <c r="K76" s="825"/>
      <c r="L76" s="825"/>
      <c r="M76" s="826"/>
      <c r="N76" s="313"/>
    </row>
    <row r="77" spans="2:15" ht="15.75" thickBot="1">
      <c r="B77" s="39"/>
      <c r="C77" s="40"/>
      <c r="D77" s="40"/>
      <c r="E77" s="40"/>
      <c r="F77" s="40"/>
      <c r="G77" s="40"/>
      <c r="H77" s="40"/>
      <c r="I77" s="40"/>
      <c r="J77" s="40"/>
      <c r="K77" s="40"/>
      <c r="L77" s="40"/>
      <c r="M77" s="40"/>
      <c r="N77" s="41"/>
    </row>
    <row r="78" spans="2:15" ht="15.75" thickBot="1">
      <c r="B78" s="818" t="s">
        <v>1051</v>
      </c>
      <c r="C78" s="819"/>
      <c r="D78" s="819"/>
      <c r="E78" s="819"/>
      <c r="F78" s="819"/>
      <c r="G78" s="819"/>
      <c r="H78" s="819"/>
      <c r="I78" s="819"/>
      <c r="J78" s="819"/>
      <c r="K78" s="819"/>
      <c r="L78" s="819"/>
      <c r="M78" s="820"/>
      <c r="N78" s="105">
        <f>N43+N54+N65+N76</f>
        <v>1610.07</v>
      </c>
    </row>
    <row r="79" spans="2:15">
      <c r="B79" s="39"/>
      <c r="C79" s="40"/>
      <c r="D79" s="40"/>
      <c r="E79" s="40"/>
      <c r="F79" s="40"/>
      <c r="G79" s="40"/>
      <c r="H79" s="40"/>
      <c r="I79" s="40"/>
      <c r="J79" s="40"/>
      <c r="K79" s="40"/>
      <c r="L79" s="40"/>
      <c r="M79" s="40"/>
      <c r="N79" s="41"/>
    </row>
    <row r="80" spans="2: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322.01400000000001</v>
      </c>
      <c r="M83" s="853"/>
      <c r="N83" s="57"/>
    </row>
    <row r="84" spans="1:14">
      <c r="B84" s="95" t="s">
        <v>1057</v>
      </c>
      <c r="C84" s="96"/>
      <c r="D84" s="96"/>
      <c r="E84" s="96"/>
      <c r="F84" s="96"/>
      <c r="G84" s="96"/>
      <c r="H84" s="96"/>
      <c r="I84" s="93"/>
      <c r="J84" s="94"/>
      <c r="K84" s="316">
        <v>0.05</v>
      </c>
      <c r="L84" s="852">
        <f>N78*K84</f>
        <v>80.503500000000003</v>
      </c>
      <c r="M84" s="853"/>
      <c r="N84" s="57"/>
    </row>
    <row r="85" spans="1:14" ht="15.75" thickBot="1">
      <c r="B85" s="97" t="s">
        <v>1058</v>
      </c>
      <c r="C85" s="98"/>
      <c r="D85" s="98"/>
      <c r="E85" s="98"/>
      <c r="F85" s="98"/>
      <c r="G85" s="98"/>
      <c r="H85" s="98"/>
      <c r="I85" s="99"/>
      <c r="J85" s="100"/>
      <c r="K85" s="317">
        <v>0.05</v>
      </c>
      <c r="L85" s="854">
        <f>N78*K85</f>
        <v>80.503500000000003</v>
      </c>
      <c r="M85" s="855"/>
      <c r="N85" s="57"/>
    </row>
    <row r="86" spans="1:14" ht="15.75" thickBot="1">
      <c r="B86" s="818" t="s">
        <v>1037</v>
      </c>
      <c r="C86" s="819"/>
      <c r="D86" s="819"/>
      <c r="E86" s="819"/>
      <c r="F86" s="819"/>
      <c r="G86" s="819"/>
      <c r="H86" s="819"/>
      <c r="I86" s="819"/>
      <c r="J86" s="819"/>
      <c r="K86" s="819"/>
      <c r="L86" s="819"/>
      <c r="M86" s="820"/>
      <c r="N86" s="58">
        <f>L83+L84+L85</f>
        <v>483.02100000000007</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2093.0909999999999</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39265"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39265" r:id="rId4"/>
      </mc:Fallback>
    </mc:AlternateContent>
  </oleObjects>
</worksheet>
</file>

<file path=xl/worksheets/sheet10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09">
    <tabColor rgb="FFFFFFCC"/>
  </sheetPr>
  <dimension ref="A1:O119"/>
  <sheetViews>
    <sheetView zoomScale="78" zoomScaleNormal="78" workbookViewId="0"/>
  </sheetViews>
  <sheetFormatPr baseColWidth="10" defaultRowHeight="15"/>
  <cols>
    <col min="1" max="1" width="8.85546875"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1609</v>
      </c>
      <c r="C31" s="87" t="s">
        <v>1608</v>
      </c>
      <c r="D31" s="88"/>
      <c r="E31" s="88"/>
      <c r="F31" s="88"/>
      <c r="G31" s="88"/>
      <c r="H31" s="88"/>
      <c r="I31" s="88"/>
      <c r="J31" s="89"/>
      <c r="K31" s="320"/>
      <c r="L31" s="318" t="s">
        <v>1082</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283"/>
      <c r="N36" s="284"/>
    </row>
    <row r="37" spans="1:14">
      <c r="A37" s="119"/>
      <c r="B37" s="831"/>
      <c r="C37" s="832"/>
      <c r="D37" s="832"/>
      <c r="E37" s="832"/>
      <c r="F37" s="832"/>
      <c r="G37" s="832"/>
      <c r="H37" s="833"/>
      <c r="I37" s="279"/>
      <c r="J37" s="280"/>
      <c r="K37" s="281"/>
      <c r="L37" s="282"/>
      <c r="M37" s="283"/>
      <c r="N37" s="284"/>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413"/>
      <c r="N41" s="356"/>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880</v>
      </c>
      <c r="B48" s="49" t="str">
        <f>VLOOKUP(A48,MATERIALES!A4:D373,3,FALSE)</f>
        <v>Cemento Asfaltico 80-100</v>
      </c>
      <c r="C48" s="293"/>
      <c r="D48" s="293"/>
      <c r="E48" s="293"/>
      <c r="F48" s="293"/>
      <c r="G48" s="293"/>
      <c r="H48" s="293"/>
      <c r="I48" s="280"/>
      <c r="J48" s="236" t="str">
        <f>VLOOKUP(A48,MATERIALES!A4:D373,2,FALSE)</f>
        <v>kg</v>
      </c>
      <c r="K48" s="294">
        <v>1</v>
      </c>
      <c r="L48" s="279"/>
      <c r="M48" s="414">
        <f>VLOOKUP(A48,MATERIALES!A4:D395,4,FALSE)</f>
        <v>1463.4765687248848</v>
      </c>
      <c r="N48" s="284">
        <f>K48*M48</f>
        <v>1463.4765687248848</v>
      </c>
    </row>
    <row r="49" spans="1:14">
      <c r="B49" s="49"/>
      <c r="C49" s="293"/>
      <c r="D49" s="293"/>
      <c r="E49" s="293"/>
      <c r="F49" s="293"/>
      <c r="G49" s="293"/>
      <c r="H49" s="293"/>
      <c r="I49" s="280"/>
      <c r="J49" s="236"/>
      <c r="K49" s="294"/>
      <c r="L49" s="279"/>
      <c r="M49" s="414"/>
      <c r="N49" s="284"/>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1463.4765687248848</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B59" s="52"/>
      <c r="C59" s="329"/>
      <c r="D59" s="329"/>
      <c r="E59" s="329"/>
      <c r="F59" s="329"/>
      <c r="G59" s="329"/>
      <c r="H59" s="323"/>
      <c r="I59" s="291"/>
      <c r="J59" s="298"/>
      <c r="K59" s="291"/>
      <c r="L59" s="822"/>
      <c r="M59" s="823"/>
      <c r="N59" s="299"/>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459"/>
      <c r="C64" s="460"/>
      <c r="D64" s="460"/>
      <c r="E64" s="460"/>
      <c r="F64" s="460"/>
      <c r="G64" s="460"/>
      <c r="H64" s="54"/>
      <c r="I64" s="132"/>
      <c r="J64" s="132"/>
      <c r="K64" s="132"/>
      <c r="L64" s="807"/>
      <c r="M64" s="808"/>
      <c r="N64" s="133"/>
    </row>
    <row r="65" spans="2:15" ht="15.75" thickBot="1">
      <c r="B65" s="824" t="s">
        <v>1037</v>
      </c>
      <c r="C65" s="825"/>
      <c r="D65" s="825"/>
      <c r="E65" s="825"/>
      <c r="F65" s="825"/>
      <c r="G65" s="825"/>
      <c r="H65" s="825"/>
      <c r="I65" s="825"/>
      <c r="J65" s="825"/>
      <c r="K65" s="825"/>
      <c r="L65" s="825"/>
      <c r="M65" s="826"/>
      <c r="N65" s="110"/>
    </row>
    <row r="66" spans="2:15">
      <c r="B66" s="39"/>
      <c r="C66" s="40"/>
      <c r="D66" s="40"/>
      <c r="E66" s="40"/>
      <c r="F66" s="40"/>
      <c r="G66" s="40"/>
      <c r="H66" s="40"/>
      <c r="I66" s="40"/>
      <c r="J66" s="40"/>
      <c r="K66" s="40"/>
      <c r="L66" s="40"/>
      <c r="M66" s="40"/>
      <c r="N66" s="41"/>
    </row>
    <row r="67" spans="2:15">
      <c r="B67" s="70" t="s">
        <v>1046</v>
      </c>
      <c r="C67" s="71"/>
      <c r="D67" s="71"/>
      <c r="E67" s="71"/>
      <c r="F67" s="71"/>
      <c r="G67" s="71"/>
      <c r="H67" s="71"/>
      <c r="I67" s="71"/>
      <c r="J67" s="71"/>
      <c r="K67" s="71"/>
      <c r="L67" s="71"/>
      <c r="M67" s="71"/>
      <c r="N67" s="72"/>
    </row>
    <row r="68" spans="2:15" ht="15.75" thickBot="1">
      <c r="B68" s="74"/>
      <c r="C68" s="67"/>
      <c r="D68" s="67"/>
      <c r="E68" s="67"/>
      <c r="F68" s="67"/>
      <c r="G68" s="67"/>
      <c r="H68" s="67"/>
      <c r="I68" s="67"/>
      <c r="J68" s="67"/>
      <c r="K68" s="67"/>
      <c r="L68" s="67"/>
      <c r="M68" s="67"/>
      <c r="N68" s="69"/>
    </row>
    <row r="69" spans="2:15" ht="25.5">
      <c r="B69" s="844" t="s">
        <v>1047</v>
      </c>
      <c r="C69" s="845"/>
      <c r="D69" s="845"/>
      <c r="E69" s="845"/>
      <c r="F69" s="845"/>
      <c r="G69" s="845"/>
      <c r="H69" s="845"/>
      <c r="I69" s="79" t="s">
        <v>1048</v>
      </c>
      <c r="J69" s="81" t="s">
        <v>1494</v>
      </c>
      <c r="K69" s="80" t="s">
        <v>1050</v>
      </c>
      <c r="L69" s="846" t="s">
        <v>1034</v>
      </c>
      <c r="M69" s="847"/>
      <c r="N69" s="104" t="s">
        <v>1035</v>
      </c>
    </row>
    <row r="70" spans="2:15">
      <c r="B70" s="55"/>
      <c r="C70" s="53"/>
      <c r="D70" s="53"/>
      <c r="E70" s="53"/>
      <c r="F70" s="53"/>
      <c r="G70" s="53"/>
      <c r="H70" s="53"/>
      <c r="I70" s="304"/>
      <c r="J70" s="305"/>
      <c r="K70" s="306"/>
      <c r="L70" s="56"/>
      <c r="M70" s="307"/>
      <c r="N70" s="407"/>
      <c r="O70" s="112"/>
    </row>
    <row r="71" spans="2:15">
      <c r="B71" s="55"/>
      <c r="C71" s="53"/>
      <c r="D71" s="53"/>
      <c r="E71" s="53"/>
      <c r="F71" s="53"/>
      <c r="G71" s="53"/>
      <c r="H71" s="53"/>
      <c r="I71" s="304"/>
      <c r="J71" s="305"/>
      <c r="K71" s="306"/>
      <c r="L71" s="56"/>
      <c r="M71" s="311"/>
      <c r="N71" s="407"/>
    </row>
    <row r="72" spans="2:15">
      <c r="B72" s="55"/>
      <c r="C72" s="53"/>
      <c r="D72" s="53"/>
      <c r="E72" s="53"/>
      <c r="F72" s="53"/>
      <c r="G72" s="53"/>
      <c r="H72" s="53"/>
      <c r="I72" s="291"/>
      <c r="J72" s="309"/>
      <c r="K72" s="310"/>
      <c r="L72" s="56"/>
      <c r="M72" s="312"/>
      <c r="N72" s="308"/>
    </row>
    <row r="73" spans="2:15">
      <c r="B73" s="55"/>
      <c r="C73" s="53"/>
      <c r="D73" s="53"/>
      <c r="E73" s="53"/>
      <c r="F73" s="53"/>
      <c r="G73" s="53"/>
      <c r="H73" s="53"/>
      <c r="I73" s="291"/>
      <c r="J73" s="309"/>
      <c r="K73" s="310"/>
      <c r="L73" s="330"/>
      <c r="M73" s="312"/>
      <c r="N73" s="308"/>
    </row>
    <row r="74" spans="2:15">
      <c r="B74" s="55"/>
      <c r="C74" s="53"/>
      <c r="D74" s="53"/>
      <c r="E74" s="53"/>
      <c r="F74" s="53"/>
      <c r="G74" s="53"/>
      <c r="H74" s="53"/>
      <c r="I74" s="291"/>
      <c r="J74" s="309"/>
      <c r="K74" s="310"/>
      <c r="L74" s="330"/>
      <c r="M74" s="312"/>
      <c r="N74" s="308"/>
    </row>
    <row r="75" spans="2:15" ht="15.75" thickBot="1">
      <c r="B75" s="805"/>
      <c r="C75" s="806"/>
      <c r="D75" s="806"/>
      <c r="E75" s="806"/>
      <c r="F75" s="806"/>
      <c r="G75" s="806"/>
      <c r="H75" s="806"/>
      <c r="I75" s="132"/>
      <c r="J75" s="132"/>
      <c r="K75" s="132"/>
      <c r="L75" s="906"/>
      <c r="M75" s="906"/>
      <c r="N75" s="51"/>
    </row>
    <row r="76" spans="2:15" ht="15.75" thickBot="1">
      <c r="B76" s="824" t="s">
        <v>1037</v>
      </c>
      <c r="C76" s="825"/>
      <c r="D76" s="825"/>
      <c r="E76" s="825"/>
      <c r="F76" s="825"/>
      <c r="G76" s="825"/>
      <c r="H76" s="825"/>
      <c r="I76" s="825"/>
      <c r="J76" s="825"/>
      <c r="K76" s="825"/>
      <c r="L76" s="825"/>
      <c r="M76" s="826"/>
      <c r="N76" s="313"/>
    </row>
    <row r="77" spans="2:15" ht="15.75" thickBot="1">
      <c r="B77" s="39"/>
      <c r="C77" s="40"/>
      <c r="D77" s="40"/>
      <c r="E77" s="40"/>
      <c r="F77" s="40"/>
      <c r="G77" s="40"/>
      <c r="H77" s="40"/>
      <c r="I77" s="40"/>
      <c r="J77" s="40"/>
      <c r="K77" s="40"/>
      <c r="L77" s="40"/>
      <c r="M77" s="40"/>
      <c r="N77" s="41"/>
    </row>
    <row r="78" spans="2:15" ht="15.75" thickBot="1">
      <c r="B78" s="818" t="s">
        <v>1051</v>
      </c>
      <c r="C78" s="819"/>
      <c r="D78" s="819"/>
      <c r="E78" s="819"/>
      <c r="F78" s="819"/>
      <c r="G78" s="819"/>
      <c r="H78" s="819"/>
      <c r="I78" s="819"/>
      <c r="J78" s="819"/>
      <c r="K78" s="819"/>
      <c r="L78" s="819"/>
      <c r="M78" s="820"/>
      <c r="N78" s="105">
        <f>N43+N54+N65+N76</f>
        <v>1463.4765687248848</v>
      </c>
    </row>
    <row r="79" spans="2:15">
      <c r="B79" s="39"/>
      <c r="C79" s="40"/>
      <c r="D79" s="40"/>
      <c r="E79" s="40"/>
      <c r="F79" s="40"/>
      <c r="G79" s="40"/>
      <c r="H79" s="40"/>
      <c r="I79" s="40"/>
      <c r="J79" s="40"/>
      <c r="K79" s="40"/>
      <c r="L79" s="40"/>
      <c r="M79" s="40"/>
      <c r="N79" s="41"/>
    </row>
    <row r="80" spans="2: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292.695313744977</v>
      </c>
      <c r="M83" s="853"/>
      <c r="N83" s="57"/>
    </row>
    <row r="84" spans="1:14">
      <c r="B84" s="95" t="s">
        <v>1057</v>
      </c>
      <c r="C84" s="96"/>
      <c r="D84" s="96"/>
      <c r="E84" s="96"/>
      <c r="F84" s="96"/>
      <c r="G84" s="96"/>
      <c r="H84" s="96"/>
      <c r="I84" s="93"/>
      <c r="J84" s="94"/>
      <c r="K84" s="316">
        <v>0.05</v>
      </c>
      <c r="L84" s="852">
        <f>N78*K84</f>
        <v>73.17382843624425</v>
      </c>
      <c r="M84" s="853"/>
      <c r="N84" s="57"/>
    </row>
    <row r="85" spans="1:14" ht="15.75" thickBot="1">
      <c r="B85" s="97" t="s">
        <v>1058</v>
      </c>
      <c r="C85" s="98"/>
      <c r="D85" s="98"/>
      <c r="E85" s="98"/>
      <c r="F85" s="98"/>
      <c r="G85" s="98"/>
      <c r="H85" s="98"/>
      <c r="I85" s="99"/>
      <c r="J85" s="100"/>
      <c r="K85" s="317">
        <v>0.05</v>
      </c>
      <c r="L85" s="854">
        <f>N78*K85</f>
        <v>73.17382843624425</v>
      </c>
      <c r="M85" s="855"/>
      <c r="N85" s="57"/>
    </row>
    <row r="86" spans="1:14" ht="15.75" thickBot="1">
      <c r="B86" s="818" t="s">
        <v>1037</v>
      </c>
      <c r="C86" s="819"/>
      <c r="D86" s="819"/>
      <c r="E86" s="819"/>
      <c r="F86" s="819"/>
      <c r="G86" s="819"/>
      <c r="H86" s="819"/>
      <c r="I86" s="819"/>
      <c r="J86" s="819"/>
      <c r="K86" s="819"/>
      <c r="L86" s="819"/>
      <c r="M86" s="820"/>
      <c r="N86" s="58">
        <f>L83+L84+L85</f>
        <v>439.04297061746553</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1902.5195393423503</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40289"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40289" r:id="rId4"/>
      </mc:Fallback>
    </mc:AlternateContent>
  </oleObjects>
</worksheet>
</file>

<file path=xl/worksheets/sheet10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0">
    <tabColor rgb="FFFFFFCC"/>
  </sheetPr>
  <dimension ref="A1:O119"/>
  <sheetViews>
    <sheetView zoomScale="78" zoomScaleNormal="78" workbookViewId="0"/>
  </sheetViews>
  <sheetFormatPr baseColWidth="10" defaultRowHeight="15"/>
  <cols>
    <col min="1" max="1" width="8.85546875"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1611</v>
      </c>
      <c r="C31" s="87" t="s">
        <v>1615</v>
      </c>
      <c r="D31" s="88"/>
      <c r="E31" s="88"/>
      <c r="F31" s="88"/>
      <c r="G31" s="88"/>
      <c r="H31" s="88"/>
      <c r="I31" s="88"/>
      <c r="J31" s="89"/>
      <c r="K31" s="320"/>
      <c r="L31" s="318" t="s">
        <v>1548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283"/>
      <c r="N36" s="284"/>
    </row>
    <row r="37" spans="1:14">
      <c r="A37" s="119"/>
      <c r="B37" s="831"/>
      <c r="C37" s="832"/>
      <c r="D37" s="832"/>
      <c r="E37" s="832"/>
      <c r="F37" s="832"/>
      <c r="G37" s="832"/>
      <c r="H37" s="833"/>
      <c r="I37" s="279"/>
      <c r="J37" s="280"/>
      <c r="K37" s="281"/>
      <c r="L37" s="282"/>
      <c r="M37" s="283"/>
      <c r="N37" s="284"/>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413"/>
      <c r="N41" s="356"/>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928</v>
      </c>
      <c r="B48" s="49" t="str">
        <f>VLOOKUP(A48,MATERIALES!A4:D373,3,FALSE)</f>
        <v>Emulsión CRM</v>
      </c>
      <c r="C48" s="293"/>
      <c r="D48" s="293"/>
      <c r="E48" s="293"/>
      <c r="F48" s="293"/>
      <c r="G48" s="293"/>
      <c r="H48" s="293"/>
      <c r="I48" s="280"/>
      <c r="J48" s="236" t="str">
        <f>VLOOKUP(A48,MATERIALES!A4:D373,2,FALSE)</f>
        <v>lt</v>
      </c>
      <c r="K48" s="294">
        <v>1</v>
      </c>
      <c r="L48" s="279"/>
      <c r="M48" s="414">
        <f>VLOOKUP(A48,MATERIALES!A4:D395,4,FALSE)</f>
        <v>1773.1</v>
      </c>
      <c r="N48" s="284">
        <f>K48*M48</f>
        <v>1773.1</v>
      </c>
    </row>
    <row r="49" spans="1:14">
      <c r="B49" s="49"/>
      <c r="C49" s="293"/>
      <c r="D49" s="293"/>
      <c r="E49" s="293"/>
      <c r="F49" s="293"/>
      <c r="G49" s="293"/>
      <c r="H49" s="293"/>
      <c r="I49" s="280"/>
      <c r="J49" s="236"/>
      <c r="K49" s="294"/>
      <c r="L49" s="279"/>
      <c r="M49" s="414"/>
      <c r="N49" s="284"/>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1773.1</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B59" s="52"/>
      <c r="C59" s="329"/>
      <c r="D59" s="329"/>
      <c r="E59" s="329"/>
      <c r="F59" s="329"/>
      <c r="G59" s="329"/>
      <c r="H59" s="323"/>
      <c r="I59" s="291"/>
      <c r="J59" s="298"/>
      <c r="K59" s="291"/>
      <c r="L59" s="822"/>
      <c r="M59" s="823"/>
      <c r="N59" s="299"/>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460"/>
      <c r="H64" s="54"/>
      <c r="I64" s="132"/>
      <c r="J64" s="132"/>
      <c r="K64" s="132"/>
      <c r="L64" s="807"/>
      <c r="M64" s="808"/>
      <c r="N64" s="133"/>
    </row>
    <row r="65" spans="2:15" ht="15.75" thickBot="1">
      <c r="B65" s="824" t="s">
        <v>1037</v>
      </c>
      <c r="C65" s="825"/>
      <c r="D65" s="825"/>
      <c r="E65" s="825"/>
      <c r="F65" s="825"/>
      <c r="G65" s="825"/>
      <c r="H65" s="825"/>
      <c r="I65" s="825"/>
      <c r="J65" s="825"/>
      <c r="K65" s="825"/>
      <c r="L65" s="825"/>
      <c r="M65" s="826"/>
      <c r="N65" s="110"/>
    </row>
    <row r="66" spans="2:15">
      <c r="B66" s="39"/>
      <c r="C66" s="40"/>
      <c r="D66" s="40"/>
      <c r="E66" s="40"/>
      <c r="F66" s="40"/>
      <c r="G66" s="40"/>
      <c r="H66" s="40"/>
      <c r="I66" s="40"/>
      <c r="J66" s="40"/>
      <c r="K66" s="40"/>
      <c r="L66" s="40"/>
      <c r="M66" s="40"/>
      <c r="N66" s="41"/>
    </row>
    <row r="67" spans="2:15">
      <c r="B67" s="70" t="s">
        <v>1046</v>
      </c>
      <c r="C67" s="71"/>
      <c r="D67" s="71"/>
      <c r="E67" s="71"/>
      <c r="F67" s="71"/>
      <c r="G67" s="71"/>
      <c r="H67" s="71"/>
      <c r="I67" s="71"/>
      <c r="J67" s="71"/>
      <c r="K67" s="71"/>
      <c r="L67" s="71"/>
      <c r="M67" s="71"/>
      <c r="N67" s="72"/>
    </row>
    <row r="68" spans="2:15" ht="15.75" thickBot="1">
      <c r="B68" s="74"/>
      <c r="C68" s="67"/>
      <c r="D68" s="67"/>
      <c r="E68" s="67"/>
      <c r="F68" s="67"/>
      <c r="G68" s="67"/>
      <c r="H68" s="67"/>
      <c r="I68" s="67"/>
      <c r="J68" s="67"/>
      <c r="K68" s="67"/>
      <c r="L68" s="67"/>
      <c r="M68" s="67"/>
      <c r="N68" s="69"/>
    </row>
    <row r="69" spans="2:15" ht="25.5">
      <c r="B69" s="844" t="s">
        <v>1047</v>
      </c>
      <c r="C69" s="845"/>
      <c r="D69" s="845"/>
      <c r="E69" s="845"/>
      <c r="F69" s="845"/>
      <c r="G69" s="845"/>
      <c r="H69" s="845"/>
      <c r="I69" s="79" t="s">
        <v>1048</v>
      </c>
      <c r="J69" s="81" t="s">
        <v>1494</v>
      </c>
      <c r="K69" s="80" t="s">
        <v>1050</v>
      </c>
      <c r="L69" s="846" t="s">
        <v>1034</v>
      </c>
      <c r="M69" s="847"/>
      <c r="N69" s="104" t="s">
        <v>1035</v>
      </c>
    </row>
    <row r="70" spans="2:15">
      <c r="B70" s="55"/>
      <c r="C70" s="53"/>
      <c r="D70" s="53"/>
      <c r="E70" s="53"/>
      <c r="F70" s="53"/>
      <c r="G70" s="53"/>
      <c r="H70" s="53"/>
      <c r="I70" s="304"/>
      <c r="J70" s="305"/>
      <c r="K70" s="306"/>
      <c r="L70" s="56"/>
      <c r="M70" s="307"/>
      <c r="N70" s="407"/>
      <c r="O70" s="112"/>
    </row>
    <row r="71" spans="2:15">
      <c r="B71" s="55"/>
      <c r="C71" s="53"/>
      <c r="D71" s="53"/>
      <c r="E71" s="53"/>
      <c r="F71" s="53"/>
      <c r="G71" s="53"/>
      <c r="H71" s="53"/>
      <c r="I71" s="304"/>
      <c r="J71" s="305"/>
      <c r="K71" s="306"/>
      <c r="L71" s="56"/>
      <c r="M71" s="311"/>
      <c r="N71" s="407"/>
    </row>
    <row r="72" spans="2:15">
      <c r="B72" s="55"/>
      <c r="C72" s="53"/>
      <c r="D72" s="53"/>
      <c r="E72" s="53"/>
      <c r="F72" s="53"/>
      <c r="G72" s="53"/>
      <c r="H72" s="53"/>
      <c r="I72" s="291"/>
      <c r="J72" s="309"/>
      <c r="K72" s="310"/>
      <c r="L72" s="56"/>
      <c r="M72" s="312"/>
      <c r="N72" s="308"/>
    </row>
    <row r="73" spans="2:15">
      <c r="B73" s="55"/>
      <c r="C73" s="53"/>
      <c r="D73" s="53"/>
      <c r="E73" s="53"/>
      <c r="F73" s="53"/>
      <c r="G73" s="53"/>
      <c r="H73" s="53"/>
      <c r="I73" s="291"/>
      <c r="J73" s="309"/>
      <c r="K73" s="310"/>
      <c r="L73" s="330"/>
      <c r="M73" s="312"/>
      <c r="N73" s="308"/>
    </row>
    <row r="74" spans="2:15">
      <c r="B74" s="55"/>
      <c r="C74" s="53"/>
      <c r="D74" s="53"/>
      <c r="E74" s="53"/>
      <c r="F74" s="53"/>
      <c r="G74" s="53"/>
      <c r="H74" s="53"/>
      <c r="I74" s="291"/>
      <c r="J74" s="309"/>
      <c r="K74" s="310"/>
      <c r="L74" s="330"/>
      <c r="M74" s="312"/>
      <c r="N74" s="308"/>
    </row>
    <row r="75" spans="2:15" ht="15.75" thickBot="1">
      <c r="B75" s="805"/>
      <c r="C75" s="806"/>
      <c r="D75" s="806"/>
      <c r="E75" s="806"/>
      <c r="F75" s="806"/>
      <c r="G75" s="806"/>
      <c r="H75" s="806"/>
      <c r="I75" s="132"/>
      <c r="J75" s="132"/>
      <c r="K75" s="132"/>
      <c r="L75" s="906"/>
      <c r="M75" s="906"/>
      <c r="N75" s="51"/>
    </row>
    <row r="76" spans="2:15" ht="15.75" thickBot="1">
      <c r="B76" s="824" t="s">
        <v>1037</v>
      </c>
      <c r="C76" s="825"/>
      <c r="D76" s="825"/>
      <c r="E76" s="825"/>
      <c r="F76" s="825"/>
      <c r="G76" s="825"/>
      <c r="H76" s="825"/>
      <c r="I76" s="825"/>
      <c r="J76" s="825"/>
      <c r="K76" s="825"/>
      <c r="L76" s="825"/>
      <c r="M76" s="826"/>
      <c r="N76" s="313"/>
    </row>
    <row r="77" spans="2:15" ht="15.75" thickBot="1">
      <c r="B77" s="39"/>
      <c r="C77" s="40"/>
      <c r="D77" s="40"/>
      <c r="E77" s="40"/>
      <c r="F77" s="40"/>
      <c r="G77" s="40"/>
      <c r="H77" s="40"/>
      <c r="I77" s="40"/>
      <c r="J77" s="40"/>
      <c r="K77" s="40"/>
      <c r="L77" s="40"/>
      <c r="M77" s="40"/>
      <c r="N77" s="41"/>
    </row>
    <row r="78" spans="2:15" ht="15.75" thickBot="1">
      <c r="B78" s="818" t="s">
        <v>1051</v>
      </c>
      <c r="C78" s="819"/>
      <c r="D78" s="819"/>
      <c r="E78" s="819"/>
      <c r="F78" s="819"/>
      <c r="G78" s="819"/>
      <c r="H78" s="819"/>
      <c r="I78" s="819"/>
      <c r="J78" s="819"/>
      <c r="K78" s="819"/>
      <c r="L78" s="819"/>
      <c r="M78" s="820"/>
      <c r="N78" s="105">
        <f>N43+N54+N65+N76</f>
        <v>1773.1</v>
      </c>
    </row>
    <row r="79" spans="2:15">
      <c r="B79" s="39"/>
      <c r="C79" s="40"/>
      <c r="D79" s="40"/>
      <c r="E79" s="40"/>
      <c r="F79" s="40"/>
      <c r="G79" s="40"/>
      <c r="H79" s="40"/>
      <c r="I79" s="40"/>
      <c r="J79" s="40"/>
      <c r="K79" s="40"/>
      <c r="L79" s="40"/>
      <c r="M79" s="40"/>
      <c r="N79" s="41"/>
    </row>
    <row r="80" spans="2: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354.62</v>
      </c>
      <c r="M83" s="853"/>
      <c r="N83" s="57"/>
    </row>
    <row r="84" spans="1:14">
      <c r="B84" s="95" t="s">
        <v>1057</v>
      </c>
      <c r="C84" s="96"/>
      <c r="D84" s="96"/>
      <c r="E84" s="96"/>
      <c r="F84" s="96"/>
      <c r="G84" s="96"/>
      <c r="H84" s="96"/>
      <c r="I84" s="93"/>
      <c r="J84" s="94"/>
      <c r="K84" s="316">
        <v>0.05</v>
      </c>
      <c r="L84" s="852">
        <f>N78*K84</f>
        <v>88.655000000000001</v>
      </c>
      <c r="M84" s="853"/>
      <c r="N84" s="57"/>
    </row>
    <row r="85" spans="1:14" ht="15.75" thickBot="1">
      <c r="B85" s="97" t="s">
        <v>1058</v>
      </c>
      <c r="C85" s="98"/>
      <c r="D85" s="98"/>
      <c r="E85" s="98"/>
      <c r="F85" s="98"/>
      <c r="G85" s="98"/>
      <c r="H85" s="98"/>
      <c r="I85" s="99"/>
      <c r="J85" s="100"/>
      <c r="K85" s="317">
        <v>0.05</v>
      </c>
      <c r="L85" s="854">
        <f>N78*K85</f>
        <v>88.655000000000001</v>
      </c>
      <c r="M85" s="855"/>
      <c r="N85" s="57"/>
    </row>
    <row r="86" spans="1:14" ht="15.75" thickBot="1">
      <c r="B86" s="818" t="s">
        <v>1037</v>
      </c>
      <c r="C86" s="819"/>
      <c r="D86" s="819"/>
      <c r="E86" s="819"/>
      <c r="F86" s="819"/>
      <c r="G86" s="819"/>
      <c r="H86" s="819"/>
      <c r="I86" s="819"/>
      <c r="J86" s="819"/>
      <c r="K86" s="819"/>
      <c r="L86" s="819"/>
      <c r="M86" s="820"/>
      <c r="N86" s="58">
        <f>L83+L84+L85</f>
        <v>531.92999999999995</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2305.0299999999997</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41313"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41313" r:id="rId4"/>
      </mc:Fallback>
    </mc:AlternateContent>
  </oleObjects>
</worksheet>
</file>

<file path=xl/worksheets/sheet1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1">
    <tabColor rgb="FFFFFFCC"/>
  </sheetPr>
  <dimension ref="A1:O119"/>
  <sheetViews>
    <sheetView zoomScale="78" zoomScaleNormal="78" workbookViewId="0"/>
  </sheetViews>
  <sheetFormatPr baseColWidth="10" defaultRowHeight="15"/>
  <cols>
    <col min="1" max="1" width="8.85546875"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1120</v>
      </c>
      <c r="C31" s="87" t="s">
        <v>1616</v>
      </c>
      <c r="D31" s="88"/>
      <c r="E31" s="88"/>
      <c r="F31" s="88"/>
      <c r="G31" s="88"/>
      <c r="H31" s="88"/>
      <c r="I31" s="88"/>
      <c r="J31" s="89"/>
      <c r="K31" s="320"/>
      <c r="L31" s="318" t="s">
        <v>1548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283"/>
      <c r="N36" s="284"/>
    </row>
    <row r="37" spans="1:14">
      <c r="A37" s="119"/>
      <c r="B37" s="831"/>
      <c r="C37" s="832"/>
      <c r="D37" s="832"/>
      <c r="E37" s="832"/>
      <c r="F37" s="832"/>
      <c r="G37" s="832"/>
      <c r="H37" s="833"/>
      <c r="I37" s="279"/>
      <c r="J37" s="280"/>
      <c r="K37" s="281"/>
      <c r="L37" s="282"/>
      <c r="M37" s="283"/>
      <c r="N37" s="284"/>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413"/>
      <c r="N41" s="356"/>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939</v>
      </c>
      <c r="B48" s="49" t="str">
        <f>VLOOKUP(A48,MATERIALES!A4:D373,3,FALSE)</f>
        <v>Emulsión Asfáltica de Rotura Lenta CRL</v>
      </c>
      <c r="C48" s="293"/>
      <c r="D48" s="293"/>
      <c r="E48" s="293"/>
      <c r="F48" s="293"/>
      <c r="G48" s="293"/>
      <c r="H48" s="293"/>
      <c r="I48" s="280"/>
      <c r="J48" s="236" t="str">
        <f>VLOOKUP(A48,MATERIALES!A4:D373,2,FALSE)</f>
        <v>lt</v>
      </c>
      <c r="K48" s="294">
        <v>1</v>
      </c>
      <c r="L48" s="279"/>
      <c r="M48" s="414">
        <f>VLOOKUP(A48,MATERIALES!A4:D395,4,FALSE)</f>
        <v>1228.336832635564</v>
      </c>
      <c r="N48" s="284">
        <f>K48*M48</f>
        <v>1228.336832635564</v>
      </c>
    </row>
    <row r="49" spans="1:14">
      <c r="B49" s="49"/>
      <c r="C49" s="293"/>
      <c r="D49" s="293"/>
      <c r="E49" s="293"/>
      <c r="F49" s="293"/>
      <c r="G49" s="293"/>
      <c r="H49" s="293"/>
      <c r="I49" s="280"/>
      <c r="J49" s="236"/>
      <c r="K49" s="294"/>
      <c r="L49" s="279"/>
      <c r="M49" s="414"/>
      <c r="N49" s="284"/>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1228.336832635564</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B59" s="52"/>
      <c r="C59" s="329"/>
      <c r="D59" s="329"/>
      <c r="E59" s="329"/>
      <c r="F59" s="329"/>
      <c r="G59" s="329"/>
      <c r="H59" s="323"/>
      <c r="I59" s="291"/>
      <c r="J59" s="298"/>
      <c r="K59" s="291"/>
      <c r="L59" s="822"/>
      <c r="M59" s="823"/>
      <c r="N59" s="299"/>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460"/>
      <c r="E64" s="460"/>
      <c r="F64" s="460"/>
      <c r="G64" s="460"/>
      <c r="H64" s="54"/>
      <c r="I64" s="132"/>
      <c r="J64" s="132"/>
      <c r="K64" s="132"/>
      <c r="L64" s="807"/>
      <c r="M64" s="808"/>
      <c r="N64" s="133"/>
    </row>
    <row r="65" spans="2:15" ht="15.75" thickBot="1">
      <c r="B65" s="824" t="s">
        <v>1037</v>
      </c>
      <c r="C65" s="825"/>
      <c r="D65" s="825"/>
      <c r="E65" s="825"/>
      <c r="F65" s="825"/>
      <c r="G65" s="825"/>
      <c r="H65" s="825"/>
      <c r="I65" s="825"/>
      <c r="J65" s="825"/>
      <c r="K65" s="825"/>
      <c r="L65" s="825"/>
      <c r="M65" s="826"/>
      <c r="N65" s="110"/>
    </row>
    <row r="66" spans="2:15">
      <c r="B66" s="39"/>
      <c r="C66" s="40"/>
      <c r="D66" s="40"/>
      <c r="E66" s="40"/>
      <c r="F66" s="40"/>
      <c r="G66" s="40"/>
      <c r="H66" s="40"/>
      <c r="I66" s="40"/>
      <c r="J66" s="40"/>
      <c r="K66" s="40"/>
      <c r="L66" s="40"/>
      <c r="M66" s="40"/>
      <c r="N66" s="41"/>
    </row>
    <row r="67" spans="2:15">
      <c r="B67" s="70" t="s">
        <v>1046</v>
      </c>
      <c r="C67" s="71"/>
      <c r="D67" s="71"/>
      <c r="E67" s="71"/>
      <c r="F67" s="71"/>
      <c r="G67" s="71"/>
      <c r="H67" s="71"/>
      <c r="I67" s="71"/>
      <c r="J67" s="71"/>
      <c r="K67" s="71"/>
      <c r="L67" s="71"/>
      <c r="M67" s="71"/>
      <c r="N67" s="72"/>
    </row>
    <row r="68" spans="2:15" ht="15.75" thickBot="1">
      <c r="B68" s="74"/>
      <c r="C68" s="67"/>
      <c r="D68" s="67"/>
      <c r="E68" s="67"/>
      <c r="F68" s="67"/>
      <c r="G68" s="67"/>
      <c r="H68" s="67"/>
      <c r="I68" s="67"/>
      <c r="J68" s="67"/>
      <c r="K68" s="67"/>
      <c r="L68" s="67"/>
      <c r="M68" s="67"/>
      <c r="N68" s="69"/>
    </row>
    <row r="69" spans="2:15" ht="25.5">
      <c r="B69" s="844" t="s">
        <v>1047</v>
      </c>
      <c r="C69" s="845"/>
      <c r="D69" s="845"/>
      <c r="E69" s="845"/>
      <c r="F69" s="845"/>
      <c r="G69" s="845"/>
      <c r="H69" s="845"/>
      <c r="I69" s="79" t="s">
        <v>1048</v>
      </c>
      <c r="J69" s="81" t="s">
        <v>1494</v>
      </c>
      <c r="K69" s="80" t="s">
        <v>1050</v>
      </c>
      <c r="L69" s="846" t="s">
        <v>1034</v>
      </c>
      <c r="M69" s="847"/>
      <c r="N69" s="104" t="s">
        <v>1035</v>
      </c>
    </row>
    <row r="70" spans="2:15">
      <c r="B70" s="55"/>
      <c r="C70" s="53"/>
      <c r="D70" s="53"/>
      <c r="E70" s="53"/>
      <c r="F70" s="53"/>
      <c r="G70" s="53"/>
      <c r="H70" s="53"/>
      <c r="I70" s="304"/>
      <c r="J70" s="305"/>
      <c r="K70" s="306"/>
      <c r="L70" s="56"/>
      <c r="M70" s="307"/>
      <c r="N70" s="407"/>
      <c r="O70" s="112"/>
    </row>
    <row r="71" spans="2:15">
      <c r="B71" s="55"/>
      <c r="C71" s="53"/>
      <c r="D71" s="53"/>
      <c r="E71" s="53"/>
      <c r="F71" s="53"/>
      <c r="G71" s="53"/>
      <c r="H71" s="53"/>
      <c r="I71" s="304"/>
      <c r="J71" s="305"/>
      <c r="K71" s="306"/>
      <c r="L71" s="56"/>
      <c r="M71" s="311"/>
      <c r="N71" s="407"/>
    </row>
    <row r="72" spans="2:15">
      <c r="B72" s="55"/>
      <c r="C72" s="53"/>
      <c r="D72" s="53"/>
      <c r="E72" s="53"/>
      <c r="F72" s="53"/>
      <c r="G72" s="53"/>
      <c r="H72" s="53"/>
      <c r="I72" s="291"/>
      <c r="J72" s="309"/>
      <c r="K72" s="310"/>
      <c r="L72" s="56"/>
      <c r="M72" s="312"/>
      <c r="N72" s="308"/>
    </row>
    <row r="73" spans="2:15">
      <c r="B73" s="55"/>
      <c r="C73" s="53"/>
      <c r="D73" s="53"/>
      <c r="E73" s="53"/>
      <c r="F73" s="53"/>
      <c r="G73" s="53"/>
      <c r="H73" s="53"/>
      <c r="I73" s="291"/>
      <c r="J73" s="309"/>
      <c r="K73" s="310"/>
      <c r="L73" s="330"/>
      <c r="M73" s="312"/>
      <c r="N73" s="308"/>
    </row>
    <row r="74" spans="2:15">
      <c r="B74" s="55"/>
      <c r="C74" s="53"/>
      <c r="D74" s="53"/>
      <c r="E74" s="53"/>
      <c r="F74" s="53"/>
      <c r="G74" s="53"/>
      <c r="H74" s="53"/>
      <c r="I74" s="291"/>
      <c r="J74" s="309"/>
      <c r="K74" s="310"/>
      <c r="L74" s="330"/>
      <c r="M74" s="312"/>
      <c r="N74" s="308"/>
    </row>
    <row r="75" spans="2:15" ht="15.75" thickBot="1">
      <c r="B75" s="805"/>
      <c r="C75" s="806"/>
      <c r="D75" s="806"/>
      <c r="E75" s="806"/>
      <c r="F75" s="806"/>
      <c r="G75" s="806"/>
      <c r="H75" s="806"/>
      <c r="I75" s="132"/>
      <c r="J75" s="132"/>
      <c r="K75" s="132"/>
      <c r="L75" s="906"/>
      <c r="M75" s="906"/>
      <c r="N75" s="51"/>
    </row>
    <row r="76" spans="2:15" ht="15.75" thickBot="1">
      <c r="B76" s="824" t="s">
        <v>1037</v>
      </c>
      <c r="C76" s="825"/>
      <c r="D76" s="825"/>
      <c r="E76" s="825"/>
      <c r="F76" s="825"/>
      <c r="G76" s="825"/>
      <c r="H76" s="825"/>
      <c r="I76" s="825"/>
      <c r="J76" s="825"/>
      <c r="K76" s="825"/>
      <c r="L76" s="825"/>
      <c r="M76" s="826"/>
      <c r="N76" s="313"/>
    </row>
    <row r="77" spans="2:15" ht="15.75" thickBot="1">
      <c r="B77" s="39"/>
      <c r="C77" s="40"/>
      <c r="D77" s="40"/>
      <c r="E77" s="40"/>
      <c r="F77" s="40"/>
      <c r="G77" s="40"/>
      <c r="H77" s="40"/>
      <c r="I77" s="40"/>
      <c r="J77" s="40"/>
      <c r="K77" s="40"/>
      <c r="L77" s="40"/>
      <c r="M77" s="40"/>
      <c r="N77" s="41"/>
    </row>
    <row r="78" spans="2:15" ht="15.75" thickBot="1">
      <c r="B78" s="818" t="s">
        <v>1051</v>
      </c>
      <c r="C78" s="819"/>
      <c r="D78" s="819"/>
      <c r="E78" s="819"/>
      <c r="F78" s="819"/>
      <c r="G78" s="819"/>
      <c r="H78" s="819"/>
      <c r="I78" s="819"/>
      <c r="J78" s="819"/>
      <c r="K78" s="819"/>
      <c r="L78" s="819"/>
      <c r="M78" s="820"/>
      <c r="N78" s="105">
        <f>N43+N54+N65+N76</f>
        <v>1228.336832635564</v>
      </c>
    </row>
    <row r="79" spans="2:15">
      <c r="B79" s="39"/>
      <c r="C79" s="40"/>
      <c r="D79" s="40"/>
      <c r="E79" s="40"/>
      <c r="F79" s="40"/>
      <c r="G79" s="40"/>
      <c r="H79" s="40"/>
      <c r="I79" s="40"/>
      <c r="J79" s="40"/>
      <c r="K79" s="40"/>
      <c r="L79" s="40"/>
      <c r="M79" s="40"/>
      <c r="N79" s="41"/>
    </row>
    <row r="80" spans="2: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245.66736652711279</v>
      </c>
      <c r="M83" s="853"/>
      <c r="N83" s="57"/>
    </row>
    <row r="84" spans="1:14">
      <c r="B84" s="95" t="s">
        <v>1057</v>
      </c>
      <c r="C84" s="96"/>
      <c r="D84" s="96"/>
      <c r="E84" s="96"/>
      <c r="F84" s="96"/>
      <c r="G84" s="96"/>
      <c r="H84" s="96"/>
      <c r="I84" s="93"/>
      <c r="J84" s="94"/>
      <c r="K84" s="316">
        <v>0.05</v>
      </c>
      <c r="L84" s="852">
        <f>N78*K84</f>
        <v>61.416841631778198</v>
      </c>
      <c r="M84" s="853"/>
      <c r="N84" s="57"/>
    </row>
    <row r="85" spans="1:14" ht="15.75" thickBot="1">
      <c r="B85" s="97" t="s">
        <v>1058</v>
      </c>
      <c r="C85" s="98"/>
      <c r="D85" s="98"/>
      <c r="E85" s="98"/>
      <c r="F85" s="98"/>
      <c r="G85" s="98"/>
      <c r="H85" s="98"/>
      <c r="I85" s="99"/>
      <c r="J85" s="100"/>
      <c r="K85" s="317">
        <v>0.05</v>
      </c>
      <c r="L85" s="854">
        <f>N78*K85</f>
        <v>61.416841631778198</v>
      </c>
      <c r="M85" s="855"/>
      <c r="N85" s="57"/>
    </row>
    <row r="86" spans="1:14" ht="15.75" thickBot="1">
      <c r="B86" s="818" t="s">
        <v>1037</v>
      </c>
      <c r="C86" s="819"/>
      <c r="D86" s="819"/>
      <c r="E86" s="819"/>
      <c r="F86" s="819"/>
      <c r="G86" s="819"/>
      <c r="H86" s="819"/>
      <c r="I86" s="819"/>
      <c r="J86" s="819"/>
      <c r="K86" s="819"/>
      <c r="L86" s="819"/>
      <c r="M86" s="820"/>
      <c r="N86" s="58">
        <f>L83+L84+L85</f>
        <v>368.50104979066919</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1596.8378824262331</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42337"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42337" r:id="rId4"/>
      </mc:Fallback>
    </mc:AlternateContent>
  </oleObjects>
</worksheet>
</file>

<file path=xl/worksheets/sheet1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2">
    <tabColor rgb="FFFFFFCC"/>
  </sheetPr>
  <dimension ref="A1:O119"/>
  <sheetViews>
    <sheetView zoomScale="78" zoomScaleNormal="78" workbookViewId="0"/>
  </sheetViews>
  <sheetFormatPr baseColWidth="10" defaultRowHeight="15"/>
  <cols>
    <col min="1" max="1" width="8.85546875"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1121</v>
      </c>
      <c r="C31" s="87" t="s">
        <v>1617</v>
      </c>
      <c r="D31" s="88"/>
      <c r="E31" s="88"/>
      <c r="F31" s="88"/>
      <c r="G31" s="88"/>
      <c r="H31" s="88"/>
      <c r="I31" s="88"/>
      <c r="J31" s="89"/>
      <c r="K31" s="320"/>
      <c r="L31" s="318" t="s">
        <v>1548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283"/>
      <c r="N36" s="284"/>
    </row>
    <row r="37" spans="1:14">
      <c r="A37" s="119"/>
      <c r="B37" s="831"/>
      <c r="C37" s="832"/>
      <c r="D37" s="832"/>
      <c r="E37" s="832"/>
      <c r="F37" s="832"/>
      <c r="G37" s="832"/>
      <c r="H37" s="833"/>
      <c r="I37" s="279"/>
      <c r="J37" s="280"/>
      <c r="K37" s="281"/>
      <c r="L37" s="282"/>
      <c r="M37" s="283"/>
      <c r="N37" s="284"/>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413"/>
      <c r="N41" s="356"/>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926</v>
      </c>
      <c r="B48" s="49" t="str">
        <f>VLOOKUP(A48,MATERIALES!A4:D373,3,FALSE)</f>
        <v>Emulsión CRL-1hm</v>
      </c>
      <c r="C48" s="293"/>
      <c r="D48" s="293"/>
      <c r="E48" s="293"/>
      <c r="F48" s="293"/>
      <c r="G48" s="293"/>
      <c r="H48" s="293"/>
      <c r="I48" s="280"/>
      <c r="J48" s="236" t="str">
        <f>VLOOKUP(A48,MATERIALES!A4:D373,2,FALSE)</f>
        <v>lt</v>
      </c>
      <c r="K48" s="294">
        <v>1</v>
      </c>
      <c r="L48" s="279"/>
      <c r="M48" s="414">
        <f>VLOOKUP(A48,MATERIALES!A4:D395,4,FALSE)</f>
        <v>1850.6250000000002</v>
      </c>
      <c r="N48" s="284">
        <f>K48*M48</f>
        <v>1850.6250000000002</v>
      </c>
    </row>
    <row r="49" spans="1:14">
      <c r="B49" s="49"/>
      <c r="C49" s="293"/>
      <c r="D49" s="293"/>
      <c r="E49" s="293"/>
      <c r="F49" s="293"/>
      <c r="G49" s="293"/>
      <c r="H49" s="293"/>
      <c r="I49" s="280"/>
      <c r="J49" s="236"/>
      <c r="K49" s="294"/>
      <c r="L49" s="279"/>
      <c r="M49" s="414"/>
      <c r="N49" s="284"/>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1850.6250000000002</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B59" s="52"/>
      <c r="C59" s="329"/>
      <c r="D59" s="329"/>
      <c r="E59" s="329"/>
      <c r="F59" s="329"/>
      <c r="G59" s="329"/>
      <c r="H59" s="323"/>
      <c r="I59" s="291"/>
      <c r="J59" s="298"/>
      <c r="K59" s="291"/>
      <c r="L59" s="822"/>
      <c r="M59" s="823"/>
      <c r="N59" s="299"/>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459"/>
      <c r="C64" s="460"/>
      <c r="D64" s="460"/>
      <c r="E64" s="460"/>
      <c r="F64" s="460"/>
      <c r="G64" s="460"/>
      <c r="H64" s="54"/>
      <c r="I64" s="132"/>
      <c r="J64" s="132"/>
      <c r="K64" s="132"/>
      <c r="L64" s="807"/>
      <c r="M64" s="808"/>
      <c r="N64" s="133"/>
    </row>
    <row r="65" spans="2:15" ht="15.75" thickBot="1">
      <c r="B65" s="824" t="s">
        <v>1037</v>
      </c>
      <c r="C65" s="825"/>
      <c r="D65" s="825"/>
      <c r="E65" s="825"/>
      <c r="F65" s="825"/>
      <c r="G65" s="825"/>
      <c r="H65" s="825"/>
      <c r="I65" s="825"/>
      <c r="J65" s="825"/>
      <c r="K65" s="825"/>
      <c r="L65" s="825"/>
      <c r="M65" s="826"/>
      <c r="N65" s="110"/>
    </row>
    <row r="66" spans="2:15">
      <c r="B66" s="39"/>
      <c r="C66" s="40"/>
      <c r="D66" s="40"/>
      <c r="E66" s="40"/>
      <c r="F66" s="40"/>
      <c r="G66" s="40"/>
      <c r="H66" s="40"/>
      <c r="I66" s="40"/>
      <c r="J66" s="40"/>
      <c r="K66" s="40"/>
      <c r="L66" s="40"/>
      <c r="M66" s="40"/>
      <c r="N66" s="41"/>
    </row>
    <row r="67" spans="2:15">
      <c r="B67" s="70" t="s">
        <v>1046</v>
      </c>
      <c r="C67" s="71"/>
      <c r="D67" s="71"/>
      <c r="E67" s="71"/>
      <c r="F67" s="71"/>
      <c r="G67" s="71"/>
      <c r="H67" s="71"/>
      <c r="I67" s="71"/>
      <c r="J67" s="71"/>
      <c r="K67" s="71"/>
      <c r="L67" s="71"/>
      <c r="M67" s="71"/>
      <c r="N67" s="72"/>
    </row>
    <row r="68" spans="2:15" ht="15.75" thickBot="1">
      <c r="B68" s="74"/>
      <c r="C68" s="67"/>
      <c r="D68" s="67"/>
      <c r="E68" s="67"/>
      <c r="F68" s="67"/>
      <c r="G68" s="67"/>
      <c r="H68" s="67"/>
      <c r="I68" s="67"/>
      <c r="J68" s="67"/>
      <c r="K68" s="67"/>
      <c r="L68" s="67"/>
      <c r="M68" s="67"/>
      <c r="N68" s="69"/>
    </row>
    <row r="69" spans="2:15" ht="25.5">
      <c r="B69" s="844" t="s">
        <v>1047</v>
      </c>
      <c r="C69" s="845"/>
      <c r="D69" s="845"/>
      <c r="E69" s="845"/>
      <c r="F69" s="845"/>
      <c r="G69" s="845"/>
      <c r="H69" s="845"/>
      <c r="I69" s="79" t="s">
        <v>1048</v>
      </c>
      <c r="J69" s="81" t="s">
        <v>1494</v>
      </c>
      <c r="K69" s="80" t="s">
        <v>1050</v>
      </c>
      <c r="L69" s="846" t="s">
        <v>1034</v>
      </c>
      <c r="M69" s="847"/>
      <c r="N69" s="104" t="s">
        <v>1035</v>
      </c>
    </row>
    <row r="70" spans="2:15">
      <c r="B70" s="55"/>
      <c r="C70" s="53"/>
      <c r="D70" s="53"/>
      <c r="E70" s="53"/>
      <c r="F70" s="53"/>
      <c r="G70" s="53"/>
      <c r="H70" s="53"/>
      <c r="I70" s="304"/>
      <c r="J70" s="305"/>
      <c r="K70" s="306"/>
      <c r="L70" s="56"/>
      <c r="M70" s="307"/>
      <c r="N70" s="407"/>
      <c r="O70" s="112"/>
    </row>
    <row r="71" spans="2:15">
      <c r="B71" s="55"/>
      <c r="C71" s="53"/>
      <c r="D71" s="53"/>
      <c r="E71" s="53"/>
      <c r="F71" s="53"/>
      <c r="G71" s="53"/>
      <c r="H71" s="53"/>
      <c r="I71" s="304"/>
      <c r="J71" s="305"/>
      <c r="K71" s="306"/>
      <c r="L71" s="56"/>
      <c r="M71" s="311"/>
      <c r="N71" s="407"/>
    </row>
    <row r="72" spans="2:15">
      <c r="B72" s="55"/>
      <c r="C72" s="53"/>
      <c r="D72" s="53"/>
      <c r="E72" s="53"/>
      <c r="F72" s="53"/>
      <c r="G72" s="53"/>
      <c r="H72" s="53"/>
      <c r="I72" s="291"/>
      <c r="J72" s="309"/>
      <c r="K72" s="310"/>
      <c r="L72" s="56"/>
      <c r="M72" s="312"/>
      <c r="N72" s="308"/>
    </row>
    <row r="73" spans="2:15">
      <c r="B73" s="55"/>
      <c r="C73" s="53"/>
      <c r="D73" s="53"/>
      <c r="E73" s="53"/>
      <c r="F73" s="53"/>
      <c r="G73" s="53"/>
      <c r="H73" s="53"/>
      <c r="I73" s="291"/>
      <c r="J73" s="309"/>
      <c r="K73" s="310"/>
      <c r="L73" s="330"/>
      <c r="M73" s="312"/>
      <c r="N73" s="308"/>
    </row>
    <row r="74" spans="2:15">
      <c r="B74" s="55"/>
      <c r="C74" s="53"/>
      <c r="D74" s="53"/>
      <c r="E74" s="53"/>
      <c r="F74" s="53"/>
      <c r="G74" s="53"/>
      <c r="H74" s="53"/>
      <c r="I74" s="291"/>
      <c r="J74" s="309"/>
      <c r="K74" s="310"/>
      <c r="L74" s="330"/>
      <c r="M74" s="312"/>
      <c r="N74" s="308"/>
    </row>
    <row r="75" spans="2:15" ht="15.75" thickBot="1">
      <c r="B75" s="805"/>
      <c r="C75" s="806"/>
      <c r="D75" s="806"/>
      <c r="E75" s="806"/>
      <c r="F75" s="806"/>
      <c r="G75" s="806"/>
      <c r="H75" s="806"/>
      <c r="I75" s="132"/>
      <c r="J75" s="132"/>
      <c r="K75" s="132"/>
      <c r="L75" s="906"/>
      <c r="M75" s="906"/>
      <c r="N75" s="51"/>
    </row>
    <row r="76" spans="2:15" ht="15.75" thickBot="1">
      <c r="B76" s="824" t="s">
        <v>1037</v>
      </c>
      <c r="C76" s="825"/>
      <c r="D76" s="825"/>
      <c r="E76" s="825"/>
      <c r="F76" s="825"/>
      <c r="G76" s="825"/>
      <c r="H76" s="825"/>
      <c r="I76" s="825"/>
      <c r="J76" s="825"/>
      <c r="K76" s="825"/>
      <c r="L76" s="825"/>
      <c r="M76" s="826"/>
      <c r="N76" s="313"/>
    </row>
    <row r="77" spans="2:15" ht="15.75" thickBot="1">
      <c r="B77" s="39"/>
      <c r="C77" s="40"/>
      <c r="D77" s="40"/>
      <c r="E77" s="40"/>
      <c r="F77" s="40"/>
      <c r="G77" s="40"/>
      <c r="H77" s="40"/>
      <c r="I77" s="40"/>
      <c r="J77" s="40"/>
      <c r="K77" s="40"/>
      <c r="L77" s="40"/>
      <c r="M77" s="40"/>
      <c r="N77" s="41"/>
    </row>
    <row r="78" spans="2:15" ht="15.75" thickBot="1">
      <c r="B78" s="818" t="s">
        <v>1051</v>
      </c>
      <c r="C78" s="819"/>
      <c r="D78" s="819"/>
      <c r="E78" s="819"/>
      <c r="F78" s="819"/>
      <c r="G78" s="819"/>
      <c r="H78" s="819"/>
      <c r="I78" s="819"/>
      <c r="J78" s="819"/>
      <c r="K78" s="819"/>
      <c r="L78" s="819"/>
      <c r="M78" s="820"/>
      <c r="N78" s="105">
        <f>N43+N54+N65+N76</f>
        <v>1850.6250000000002</v>
      </c>
    </row>
    <row r="79" spans="2:15">
      <c r="B79" s="39"/>
      <c r="C79" s="40"/>
      <c r="D79" s="40"/>
      <c r="E79" s="40"/>
      <c r="F79" s="40"/>
      <c r="G79" s="40"/>
      <c r="H79" s="40"/>
      <c r="I79" s="40"/>
      <c r="J79" s="40"/>
      <c r="K79" s="40"/>
      <c r="L79" s="40"/>
      <c r="M79" s="40"/>
      <c r="N79" s="41"/>
    </row>
    <row r="80" spans="2: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370.12500000000006</v>
      </c>
      <c r="M83" s="853"/>
      <c r="N83" s="57"/>
    </row>
    <row r="84" spans="1:14">
      <c r="B84" s="95" t="s">
        <v>1057</v>
      </c>
      <c r="C84" s="96"/>
      <c r="D84" s="96"/>
      <c r="E84" s="96"/>
      <c r="F84" s="96"/>
      <c r="G84" s="96"/>
      <c r="H84" s="96"/>
      <c r="I84" s="93"/>
      <c r="J84" s="94"/>
      <c r="K84" s="316">
        <v>0.05</v>
      </c>
      <c r="L84" s="852">
        <f>N78*K84</f>
        <v>92.531250000000014</v>
      </c>
      <c r="M84" s="853"/>
      <c r="N84" s="57"/>
    </row>
    <row r="85" spans="1:14" ht="15.75" thickBot="1">
      <c r="B85" s="97" t="s">
        <v>1058</v>
      </c>
      <c r="C85" s="98"/>
      <c r="D85" s="98"/>
      <c r="E85" s="98"/>
      <c r="F85" s="98"/>
      <c r="G85" s="98"/>
      <c r="H85" s="98"/>
      <c r="I85" s="99"/>
      <c r="J85" s="100"/>
      <c r="K85" s="317">
        <v>0.05</v>
      </c>
      <c r="L85" s="854">
        <f>N78*K85</f>
        <v>92.531250000000014</v>
      </c>
      <c r="M85" s="855"/>
      <c r="N85" s="57"/>
    </row>
    <row r="86" spans="1:14" ht="15.75" thickBot="1">
      <c r="B86" s="818" t="s">
        <v>1037</v>
      </c>
      <c r="C86" s="819"/>
      <c r="D86" s="819"/>
      <c r="E86" s="819"/>
      <c r="F86" s="819"/>
      <c r="G86" s="819"/>
      <c r="H86" s="819"/>
      <c r="I86" s="819"/>
      <c r="J86" s="819"/>
      <c r="K86" s="819"/>
      <c r="L86" s="819"/>
      <c r="M86" s="820"/>
      <c r="N86" s="58">
        <f>L83+L84+L85</f>
        <v>555.18750000000011</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2405.8125000000005</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44385"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44385" r:id="rId4"/>
      </mc:Fallback>
    </mc:AlternateContent>
  </oleObjects>
</worksheet>
</file>

<file path=xl/worksheets/sheet1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3">
    <tabColor rgb="FFFFFFCC"/>
  </sheetPr>
  <dimension ref="A1:O119"/>
  <sheetViews>
    <sheetView zoomScale="78" zoomScaleNormal="78" workbookViewId="0"/>
  </sheetViews>
  <sheetFormatPr baseColWidth="10" defaultRowHeight="15"/>
  <cols>
    <col min="1" max="1" width="8.85546875"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1612</v>
      </c>
      <c r="C31" s="87" t="s">
        <v>1618</v>
      </c>
      <c r="D31" s="88"/>
      <c r="E31" s="88"/>
      <c r="F31" s="88"/>
      <c r="G31" s="88"/>
      <c r="H31" s="88"/>
      <c r="I31" s="88"/>
      <c r="J31" s="89"/>
      <c r="K31" s="320"/>
      <c r="L31" s="318" t="s">
        <v>1548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283"/>
      <c r="N36" s="284"/>
    </row>
    <row r="37" spans="1:14">
      <c r="A37" s="119"/>
      <c r="B37" s="831"/>
      <c r="C37" s="832"/>
      <c r="D37" s="832"/>
      <c r="E37" s="832"/>
      <c r="F37" s="832"/>
      <c r="G37" s="832"/>
      <c r="H37" s="833"/>
      <c r="I37" s="279"/>
      <c r="J37" s="280"/>
      <c r="K37" s="281"/>
      <c r="L37" s="282"/>
      <c r="M37" s="283"/>
      <c r="N37" s="284"/>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413"/>
      <c r="N41" s="356"/>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924</v>
      </c>
      <c r="B48" s="49" t="str">
        <f>VLOOKUP(A48,MATERIALES!A4:D373,3,FALSE)</f>
        <v>Emulsión CRL-1h</v>
      </c>
      <c r="C48" s="293"/>
      <c r="D48" s="293"/>
      <c r="E48" s="293"/>
      <c r="F48" s="293"/>
      <c r="G48" s="293"/>
      <c r="H48" s="293"/>
      <c r="I48" s="280"/>
      <c r="J48" s="236" t="str">
        <f>VLOOKUP(A48,MATERIALES!A4:D373,2,FALSE)</f>
        <v>lt</v>
      </c>
      <c r="K48" s="294">
        <v>1</v>
      </c>
      <c r="L48" s="279"/>
      <c r="M48" s="414">
        <f>VLOOKUP(A48,MATERIALES!A4:D395,4,FALSE)</f>
        <v>1639.1250000000002</v>
      </c>
      <c r="N48" s="284">
        <f>K48*M48</f>
        <v>1639.1250000000002</v>
      </c>
    </row>
    <row r="49" spans="1:14">
      <c r="B49" s="49"/>
      <c r="C49" s="293"/>
      <c r="D49" s="293"/>
      <c r="E49" s="293"/>
      <c r="F49" s="293"/>
      <c r="G49" s="293"/>
      <c r="H49" s="293"/>
      <c r="I49" s="280"/>
      <c r="J49" s="236"/>
      <c r="K49" s="294"/>
      <c r="L49" s="279"/>
      <c r="M49" s="414"/>
      <c r="N49" s="284"/>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1639.1250000000002</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B59" s="52"/>
      <c r="C59" s="329"/>
      <c r="D59" s="329"/>
      <c r="E59" s="329"/>
      <c r="F59" s="329"/>
      <c r="G59" s="329"/>
      <c r="H59" s="323"/>
      <c r="I59" s="291"/>
      <c r="J59" s="298"/>
      <c r="K59" s="291"/>
      <c r="L59" s="822"/>
      <c r="M59" s="823"/>
      <c r="N59" s="299"/>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133"/>
    </row>
    <row r="65" spans="2:15" ht="15.75" thickBot="1">
      <c r="B65" s="824" t="s">
        <v>1037</v>
      </c>
      <c r="C65" s="825"/>
      <c r="D65" s="825"/>
      <c r="E65" s="825"/>
      <c r="F65" s="825"/>
      <c r="G65" s="825"/>
      <c r="H65" s="825"/>
      <c r="I65" s="825"/>
      <c r="J65" s="825"/>
      <c r="K65" s="825"/>
      <c r="L65" s="825"/>
      <c r="M65" s="826"/>
      <c r="N65" s="110"/>
    </row>
    <row r="66" spans="2:15">
      <c r="B66" s="39"/>
      <c r="C66" s="40"/>
      <c r="D66" s="40"/>
      <c r="E66" s="40"/>
      <c r="F66" s="40"/>
      <c r="G66" s="40"/>
      <c r="H66" s="40"/>
      <c r="I66" s="40"/>
      <c r="J66" s="40"/>
      <c r="K66" s="40"/>
      <c r="L66" s="40"/>
      <c r="M66" s="40"/>
      <c r="N66" s="41"/>
    </row>
    <row r="67" spans="2:15">
      <c r="B67" s="70" t="s">
        <v>1046</v>
      </c>
      <c r="C67" s="71"/>
      <c r="D67" s="71"/>
      <c r="E67" s="71"/>
      <c r="F67" s="71"/>
      <c r="G67" s="71"/>
      <c r="H67" s="71"/>
      <c r="I67" s="71"/>
      <c r="J67" s="71"/>
      <c r="K67" s="71"/>
      <c r="L67" s="71"/>
      <c r="M67" s="71"/>
      <c r="N67" s="72"/>
    </row>
    <row r="68" spans="2:15" ht="15.75" thickBot="1">
      <c r="B68" s="74"/>
      <c r="C68" s="67"/>
      <c r="D68" s="67"/>
      <c r="E68" s="67"/>
      <c r="F68" s="67"/>
      <c r="G68" s="67"/>
      <c r="H68" s="67"/>
      <c r="I68" s="67"/>
      <c r="J68" s="67"/>
      <c r="K68" s="67"/>
      <c r="L68" s="67"/>
      <c r="M68" s="67"/>
      <c r="N68" s="69"/>
    </row>
    <row r="69" spans="2:15" ht="25.5">
      <c r="B69" s="844" t="s">
        <v>1047</v>
      </c>
      <c r="C69" s="845"/>
      <c r="D69" s="845"/>
      <c r="E69" s="845"/>
      <c r="F69" s="845"/>
      <c r="G69" s="845"/>
      <c r="H69" s="845"/>
      <c r="I69" s="79" t="s">
        <v>1048</v>
      </c>
      <c r="J69" s="81" t="s">
        <v>1494</v>
      </c>
      <c r="K69" s="80" t="s">
        <v>1050</v>
      </c>
      <c r="L69" s="846" t="s">
        <v>1034</v>
      </c>
      <c r="M69" s="847"/>
      <c r="N69" s="104" t="s">
        <v>1035</v>
      </c>
    </row>
    <row r="70" spans="2:15">
      <c r="B70" s="55"/>
      <c r="C70" s="53"/>
      <c r="D70" s="53"/>
      <c r="E70" s="53"/>
      <c r="F70" s="53"/>
      <c r="G70" s="53"/>
      <c r="H70" s="53"/>
      <c r="I70" s="304"/>
      <c r="J70" s="305"/>
      <c r="K70" s="306"/>
      <c r="L70" s="56"/>
      <c r="M70" s="307"/>
      <c r="N70" s="407"/>
      <c r="O70" s="112"/>
    </row>
    <row r="71" spans="2:15">
      <c r="B71" s="55"/>
      <c r="C71" s="53"/>
      <c r="D71" s="53"/>
      <c r="E71" s="53"/>
      <c r="F71" s="53"/>
      <c r="G71" s="53"/>
      <c r="H71" s="53"/>
      <c r="I71" s="304"/>
      <c r="J71" s="305"/>
      <c r="K71" s="306"/>
      <c r="L71" s="56"/>
      <c r="M71" s="311"/>
      <c r="N71" s="407"/>
    </row>
    <row r="72" spans="2:15">
      <c r="B72" s="55"/>
      <c r="C72" s="53"/>
      <c r="D72" s="53"/>
      <c r="E72" s="53"/>
      <c r="F72" s="53"/>
      <c r="G72" s="53"/>
      <c r="H72" s="53"/>
      <c r="I72" s="291"/>
      <c r="J72" s="309"/>
      <c r="K72" s="310"/>
      <c r="L72" s="56"/>
      <c r="M72" s="312"/>
      <c r="N72" s="308"/>
    </row>
    <row r="73" spans="2:15">
      <c r="B73" s="55"/>
      <c r="C73" s="53"/>
      <c r="D73" s="53"/>
      <c r="E73" s="53"/>
      <c r="F73" s="53"/>
      <c r="G73" s="53"/>
      <c r="H73" s="53"/>
      <c r="I73" s="291"/>
      <c r="J73" s="309"/>
      <c r="K73" s="310"/>
      <c r="L73" s="330"/>
      <c r="M73" s="312"/>
      <c r="N73" s="308"/>
    </row>
    <row r="74" spans="2:15">
      <c r="B74" s="55"/>
      <c r="C74" s="53"/>
      <c r="D74" s="53"/>
      <c r="E74" s="53"/>
      <c r="F74" s="53"/>
      <c r="G74" s="53"/>
      <c r="H74" s="53"/>
      <c r="I74" s="291"/>
      <c r="J74" s="309"/>
      <c r="K74" s="310"/>
      <c r="L74" s="330"/>
      <c r="M74" s="312"/>
      <c r="N74" s="308"/>
    </row>
    <row r="75" spans="2:15" ht="15.75" thickBot="1">
      <c r="B75" s="805"/>
      <c r="C75" s="806"/>
      <c r="D75" s="806"/>
      <c r="E75" s="806"/>
      <c r="F75" s="806"/>
      <c r="G75" s="806"/>
      <c r="H75" s="806"/>
      <c r="I75" s="132"/>
      <c r="J75" s="132"/>
      <c r="K75" s="132"/>
      <c r="L75" s="906"/>
      <c r="M75" s="906"/>
      <c r="N75" s="51"/>
    </row>
    <row r="76" spans="2:15" ht="15.75" thickBot="1">
      <c r="B76" s="824" t="s">
        <v>1037</v>
      </c>
      <c r="C76" s="825"/>
      <c r="D76" s="825"/>
      <c r="E76" s="825"/>
      <c r="F76" s="825"/>
      <c r="G76" s="825"/>
      <c r="H76" s="825"/>
      <c r="I76" s="825"/>
      <c r="J76" s="825"/>
      <c r="K76" s="825"/>
      <c r="L76" s="825"/>
      <c r="M76" s="826"/>
      <c r="N76" s="313"/>
    </row>
    <row r="77" spans="2:15" ht="15.75" thickBot="1">
      <c r="B77" s="39"/>
      <c r="C77" s="40"/>
      <c r="D77" s="40"/>
      <c r="E77" s="40"/>
      <c r="F77" s="40"/>
      <c r="G77" s="40"/>
      <c r="H77" s="40"/>
      <c r="I77" s="40"/>
      <c r="J77" s="40"/>
      <c r="K77" s="40"/>
      <c r="L77" s="40"/>
      <c r="M77" s="40"/>
      <c r="N77" s="41"/>
    </row>
    <row r="78" spans="2:15" ht="15.75" thickBot="1">
      <c r="B78" s="818" t="s">
        <v>1051</v>
      </c>
      <c r="C78" s="819"/>
      <c r="D78" s="819"/>
      <c r="E78" s="819"/>
      <c r="F78" s="819"/>
      <c r="G78" s="819"/>
      <c r="H78" s="819"/>
      <c r="I78" s="819"/>
      <c r="J78" s="819"/>
      <c r="K78" s="819"/>
      <c r="L78" s="819"/>
      <c r="M78" s="820"/>
      <c r="N78" s="105">
        <f>N43+N54+N65+N76</f>
        <v>1639.1250000000002</v>
      </c>
    </row>
    <row r="79" spans="2:15">
      <c r="B79" s="39"/>
      <c r="C79" s="40"/>
      <c r="D79" s="40"/>
      <c r="E79" s="40"/>
      <c r="F79" s="40"/>
      <c r="G79" s="40"/>
      <c r="H79" s="40"/>
      <c r="I79" s="40"/>
      <c r="J79" s="40"/>
      <c r="K79" s="40"/>
      <c r="L79" s="40"/>
      <c r="M79" s="40"/>
      <c r="N79" s="41"/>
    </row>
    <row r="80" spans="2: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327.82500000000005</v>
      </c>
      <c r="M83" s="853"/>
      <c r="N83" s="57"/>
    </row>
    <row r="84" spans="1:14">
      <c r="B84" s="95" t="s">
        <v>1057</v>
      </c>
      <c r="C84" s="96"/>
      <c r="D84" s="96"/>
      <c r="E84" s="96"/>
      <c r="F84" s="96"/>
      <c r="G84" s="96"/>
      <c r="H84" s="96"/>
      <c r="I84" s="93"/>
      <c r="J84" s="94"/>
      <c r="K84" s="316">
        <v>0.05</v>
      </c>
      <c r="L84" s="852">
        <f>N78*K84</f>
        <v>81.956250000000011</v>
      </c>
      <c r="M84" s="853"/>
      <c r="N84" s="57"/>
    </row>
    <row r="85" spans="1:14" ht="15.75" thickBot="1">
      <c r="B85" s="97" t="s">
        <v>1058</v>
      </c>
      <c r="C85" s="98"/>
      <c r="D85" s="98"/>
      <c r="E85" s="98"/>
      <c r="F85" s="98"/>
      <c r="G85" s="98"/>
      <c r="H85" s="98"/>
      <c r="I85" s="99"/>
      <c r="J85" s="100"/>
      <c r="K85" s="317">
        <v>0.05</v>
      </c>
      <c r="L85" s="854">
        <f>N78*K85</f>
        <v>81.956250000000011</v>
      </c>
      <c r="M85" s="855"/>
      <c r="N85" s="57"/>
    </row>
    <row r="86" spans="1:14" ht="15.75" thickBot="1">
      <c r="B86" s="818" t="s">
        <v>1037</v>
      </c>
      <c r="C86" s="819"/>
      <c r="D86" s="819"/>
      <c r="E86" s="819"/>
      <c r="F86" s="819"/>
      <c r="G86" s="819"/>
      <c r="H86" s="819"/>
      <c r="I86" s="819"/>
      <c r="J86" s="819"/>
      <c r="K86" s="819"/>
      <c r="L86" s="819"/>
      <c r="M86" s="820"/>
      <c r="N86" s="58">
        <f>L83+L84+L85</f>
        <v>491.73750000000007</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2130.8625000000002</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43361"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43361" r:id="rId4"/>
      </mc:Fallback>
    </mc:AlternateContent>
  </oleObjects>
</worksheet>
</file>

<file path=xl/worksheets/sheet1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4">
    <tabColor rgb="FFFFFFCC"/>
  </sheetPr>
  <dimension ref="A1:O119"/>
  <sheetViews>
    <sheetView zoomScale="78" zoomScaleNormal="78" workbookViewId="0"/>
  </sheetViews>
  <sheetFormatPr baseColWidth="10" defaultRowHeight="15"/>
  <cols>
    <col min="1" max="1" width="8.85546875"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1619</v>
      </c>
      <c r="C31" s="87" t="s">
        <v>1620</v>
      </c>
      <c r="D31" s="88"/>
      <c r="E31" s="88"/>
      <c r="F31" s="88"/>
      <c r="G31" s="88"/>
      <c r="H31" s="88"/>
      <c r="I31" s="88"/>
      <c r="J31" s="89"/>
      <c r="K31" s="320"/>
      <c r="L31" s="318" t="s">
        <v>377</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283"/>
      <c r="N36" s="284"/>
    </row>
    <row r="37" spans="1:14">
      <c r="A37" s="119"/>
      <c r="B37" s="831"/>
      <c r="C37" s="832"/>
      <c r="D37" s="832"/>
      <c r="E37" s="832"/>
      <c r="F37" s="832"/>
      <c r="G37" s="832"/>
      <c r="H37" s="833"/>
      <c r="I37" s="279"/>
      <c r="J37" s="280"/>
      <c r="K37" s="281"/>
      <c r="L37" s="282"/>
      <c r="M37" s="283"/>
      <c r="N37" s="284"/>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413"/>
      <c r="N41" s="356"/>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889</v>
      </c>
      <c r="B48" s="49" t="str">
        <f>VLOOKUP(A48,MATERIALES!A4:D373,3,FALSE)</f>
        <v>Cemento Asfáltico Modificado Con Grano De Caucho Reciclado Tipo I</v>
      </c>
      <c r="C48" s="293"/>
      <c r="D48" s="293"/>
      <c r="E48" s="293"/>
      <c r="F48" s="293"/>
      <c r="G48" s="293"/>
      <c r="H48" s="293"/>
      <c r="I48" s="280"/>
      <c r="J48" s="236" t="str">
        <f>VLOOKUP(A48,MATERIALES!A4:D373,2,FALSE)</f>
        <v>kg</v>
      </c>
      <c r="K48" s="294">
        <v>1</v>
      </c>
      <c r="L48" s="279"/>
      <c r="M48" s="414">
        <f>VLOOKUP(A48,MATERIALES!A4:D395,4,FALSE)</f>
        <v>2432.2500000000005</v>
      </c>
      <c r="N48" s="284">
        <f>K48*M48</f>
        <v>2432.2500000000005</v>
      </c>
    </row>
    <row r="49" spans="1:14">
      <c r="B49" s="49"/>
      <c r="C49" s="293"/>
      <c r="D49" s="293"/>
      <c r="E49" s="293"/>
      <c r="F49" s="293"/>
      <c r="G49" s="293"/>
      <c r="H49" s="293"/>
      <c r="I49" s="280"/>
      <c r="J49" s="236"/>
      <c r="K49" s="294"/>
      <c r="L49" s="279"/>
      <c r="M49" s="414"/>
      <c r="N49" s="284"/>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2432.2500000000005</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B59" s="52"/>
      <c r="C59" s="329"/>
      <c r="D59" s="329"/>
      <c r="E59" s="329"/>
      <c r="F59" s="329"/>
      <c r="G59" s="329"/>
      <c r="H59" s="323"/>
      <c r="I59" s="291"/>
      <c r="J59" s="298"/>
      <c r="K59" s="291"/>
      <c r="L59" s="822"/>
      <c r="M59" s="823"/>
      <c r="N59" s="299"/>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460"/>
      <c r="D64" s="460"/>
      <c r="E64" s="460"/>
      <c r="F64" s="460"/>
      <c r="G64" s="460"/>
      <c r="H64" s="54"/>
      <c r="I64" s="132"/>
      <c r="J64" s="132"/>
      <c r="K64" s="132"/>
      <c r="L64" s="807"/>
      <c r="M64" s="808"/>
      <c r="N64" s="133"/>
    </row>
    <row r="65" spans="2:15" ht="15.75" thickBot="1">
      <c r="B65" s="824" t="s">
        <v>1037</v>
      </c>
      <c r="C65" s="825"/>
      <c r="D65" s="825"/>
      <c r="E65" s="825"/>
      <c r="F65" s="825"/>
      <c r="G65" s="825"/>
      <c r="H65" s="825"/>
      <c r="I65" s="825"/>
      <c r="J65" s="825"/>
      <c r="K65" s="825"/>
      <c r="L65" s="825"/>
      <c r="M65" s="826"/>
      <c r="N65" s="110"/>
    </row>
    <row r="66" spans="2:15">
      <c r="B66" s="39"/>
      <c r="C66" s="40"/>
      <c r="D66" s="40"/>
      <c r="E66" s="40"/>
      <c r="F66" s="40"/>
      <c r="G66" s="40"/>
      <c r="H66" s="40"/>
      <c r="I66" s="40"/>
      <c r="J66" s="40"/>
      <c r="K66" s="40"/>
      <c r="L66" s="40"/>
      <c r="M66" s="40"/>
      <c r="N66" s="41"/>
    </row>
    <row r="67" spans="2:15">
      <c r="B67" s="70" t="s">
        <v>1046</v>
      </c>
      <c r="C67" s="71"/>
      <c r="D67" s="71"/>
      <c r="E67" s="71"/>
      <c r="F67" s="71"/>
      <c r="G67" s="71"/>
      <c r="H67" s="71"/>
      <c r="I67" s="71"/>
      <c r="J67" s="71"/>
      <c r="K67" s="71"/>
      <c r="L67" s="71"/>
      <c r="M67" s="71"/>
      <c r="N67" s="72"/>
    </row>
    <row r="68" spans="2:15" ht="15.75" thickBot="1">
      <c r="B68" s="74"/>
      <c r="C68" s="67"/>
      <c r="D68" s="67"/>
      <c r="E68" s="67"/>
      <c r="F68" s="67"/>
      <c r="G68" s="67"/>
      <c r="H68" s="67"/>
      <c r="I68" s="67"/>
      <c r="J68" s="67"/>
      <c r="K68" s="67"/>
      <c r="L68" s="67"/>
      <c r="M68" s="67"/>
      <c r="N68" s="69"/>
    </row>
    <row r="69" spans="2:15" ht="25.5">
      <c r="B69" s="844" t="s">
        <v>1047</v>
      </c>
      <c r="C69" s="845"/>
      <c r="D69" s="845"/>
      <c r="E69" s="845"/>
      <c r="F69" s="845"/>
      <c r="G69" s="845"/>
      <c r="H69" s="845"/>
      <c r="I69" s="79" t="s">
        <v>1048</v>
      </c>
      <c r="J69" s="81" t="s">
        <v>1494</v>
      </c>
      <c r="K69" s="80" t="s">
        <v>1050</v>
      </c>
      <c r="L69" s="846" t="s">
        <v>1034</v>
      </c>
      <c r="M69" s="847"/>
      <c r="N69" s="104" t="s">
        <v>1035</v>
      </c>
    </row>
    <row r="70" spans="2:15">
      <c r="B70" s="55"/>
      <c r="C70" s="53"/>
      <c r="D70" s="53"/>
      <c r="E70" s="53"/>
      <c r="F70" s="53"/>
      <c r="G70" s="53"/>
      <c r="H70" s="53"/>
      <c r="I70" s="304"/>
      <c r="J70" s="305"/>
      <c r="K70" s="306"/>
      <c r="L70" s="56"/>
      <c r="M70" s="307"/>
      <c r="N70" s="407"/>
      <c r="O70" s="112"/>
    </row>
    <row r="71" spans="2:15">
      <c r="B71" s="55"/>
      <c r="C71" s="53"/>
      <c r="D71" s="53"/>
      <c r="E71" s="53"/>
      <c r="F71" s="53"/>
      <c r="G71" s="53"/>
      <c r="H71" s="53"/>
      <c r="I71" s="304"/>
      <c r="J71" s="305"/>
      <c r="K71" s="306"/>
      <c r="L71" s="56"/>
      <c r="M71" s="311"/>
      <c r="N71" s="407"/>
    </row>
    <row r="72" spans="2:15">
      <c r="B72" s="55"/>
      <c r="C72" s="53"/>
      <c r="D72" s="53"/>
      <c r="E72" s="53"/>
      <c r="F72" s="53"/>
      <c r="G72" s="53"/>
      <c r="H72" s="53"/>
      <c r="I72" s="291"/>
      <c r="J72" s="309"/>
      <c r="K72" s="310"/>
      <c r="L72" s="56"/>
      <c r="M72" s="312"/>
      <c r="N72" s="308"/>
    </row>
    <row r="73" spans="2:15">
      <c r="B73" s="55"/>
      <c r="C73" s="53"/>
      <c r="D73" s="53"/>
      <c r="E73" s="53"/>
      <c r="F73" s="53"/>
      <c r="G73" s="53"/>
      <c r="H73" s="53"/>
      <c r="I73" s="291"/>
      <c r="J73" s="309"/>
      <c r="K73" s="310"/>
      <c r="L73" s="330"/>
      <c r="M73" s="312"/>
      <c r="N73" s="308"/>
    </row>
    <row r="74" spans="2:15">
      <c r="B74" s="55"/>
      <c r="C74" s="53"/>
      <c r="D74" s="53"/>
      <c r="E74" s="53"/>
      <c r="F74" s="53"/>
      <c r="G74" s="53"/>
      <c r="H74" s="53"/>
      <c r="I74" s="291"/>
      <c r="J74" s="309"/>
      <c r="K74" s="310"/>
      <c r="L74" s="330"/>
      <c r="M74" s="312"/>
      <c r="N74" s="308"/>
    </row>
    <row r="75" spans="2:15" ht="15.75" thickBot="1">
      <c r="B75" s="805"/>
      <c r="C75" s="806"/>
      <c r="D75" s="806"/>
      <c r="E75" s="806"/>
      <c r="F75" s="806"/>
      <c r="G75" s="806"/>
      <c r="H75" s="806"/>
      <c r="I75" s="132"/>
      <c r="J75" s="132"/>
      <c r="K75" s="132"/>
      <c r="L75" s="906"/>
      <c r="M75" s="906"/>
      <c r="N75" s="51"/>
    </row>
    <row r="76" spans="2:15" ht="15.75" thickBot="1">
      <c r="B76" s="824" t="s">
        <v>1037</v>
      </c>
      <c r="C76" s="825"/>
      <c r="D76" s="825"/>
      <c r="E76" s="825"/>
      <c r="F76" s="825"/>
      <c r="G76" s="825"/>
      <c r="H76" s="825"/>
      <c r="I76" s="825"/>
      <c r="J76" s="825"/>
      <c r="K76" s="825"/>
      <c r="L76" s="825"/>
      <c r="M76" s="826"/>
      <c r="N76" s="313"/>
    </row>
    <row r="77" spans="2:15" ht="15.75" thickBot="1">
      <c r="B77" s="39"/>
      <c r="C77" s="40"/>
      <c r="D77" s="40"/>
      <c r="E77" s="40"/>
      <c r="F77" s="40"/>
      <c r="G77" s="40"/>
      <c r="H77" s="40"/>
      <c r="I77" s="40"/>
      <c r="J77" s="40"/>
      <c r="K77" s="40"/>
      <c r="L77" s="40"/>
      <c r="M77" s="40"/>
      <c r="N77" s="41"/>
    </row>
    <row r="78" spans="2:15" ht="15.75" thickBot="1">
      <c r="B78" s="818" t="s">
        <v>1051</v>
      </c>
      <c r="C78" s="819"/>
      <c r="D78" s="819"/>
      <c r="E78" s="819"/>
      <c r="F78" s="819"/>
      <c r="G78" s="819"/>
      <c r="H78" s="819"/>
      <c r="I78" s="819"/>
      <c r="J78" s="819"/>
      <c r="K78" s="819"/>
      <c r="L78" s="819"/>
      <c r="M78" s="820"/>
      <c r="N78" s="105">
        <f>N43+N54+N65+N76</f>
        <v>2432.2500000000005</v>
      </c>
    </row>
    <row r="79" spans="2:15">
      <c r="B79" s="39"/>
      <c r="C79" s="40"/>
      <c r="D79" s="40"/>
      <c r="E79" s="40"/>
      <c r="F79" s="40"/>
      <c r="G79" s="40"/>
      <c r="H79" s="40"/>
      <c r="I79" s="40"/>
      <c r="J79" s="40"/>
      <c r="K79" s="40"/>
      <c r="L79" s="40"/>
      <c r="M79" s="40"/>
      <c r="N79" s="41"/>
    </row>
    <row r="80" spans="2: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486.4500000000001</v>
      </c>
      <c r="M83" s="853"/>
      <c r="N83" s="57"/>
    </row>
    <row r="84" spans="1:14">
      <c r="B84" s="95" t="s">
        <v>1057</v>
      </c>
      <c r="C84" s="96"/>
      <c r="D84" s="96"/>
      <c r="E84" s="96"/>
      <c r="F84" s="96"/>
      <c r="G84" s="96"/>
      <c r="H84" s="96"/>
      <c r="I84" s="93"/>
      <c r="J84" s="94"/>
      <c r="K84" s="316">
        <v>0.05</v>
      </c>
      <c r="L84" s="852">
        <f>N78*K84</f>
        <v>121.61250000000003</v>
      </c>
      <c r="M84" s="853"/>
      <c r="N84" s="57"/>
    </row>
    <row r="85" spans="1:14" ht="15.75" thickBot="1">
      <c r="B85" s="97" t="s">
        <v>1058</v>
      </c>
      <c r="C85" s="98"/>
      <c r="D85" s="98"/>
      <c r="E85" s="98"/>
      <c r="F85" s="98"/>
      <c r="G85" s="98"/>
      <c r="H85" s="98"/>
      <c r="I85" s="99"/>
      <c r="J85" s="100"/>
      <c r="K85" s="317">
        <v>0.05</v>
      </c>
      <c r="L85" s="854">
        <f>N78*K85</f>
        <v>121.61250000000003</v>
      </c>
      <c r="M85" s="855"/>
      <c r="N85" s="57"/>
    </row>
    <row r="86" spans="1:14" ht="15.75" thickBot="1">
      <c r="B86" s="818" t="s">
        <v>1037</v>
      </c>
      <c r="C86" s="819"/>
      <c r="D86" s="819"/>
      <c r="E86" s="819"/>
      <c r="F86" s="819"/>
      <c r="G86" s="819"/>
      <c r="H86" s="819"/>
      <c r="I86" s="819"/>
      <c r="J86" s="819"/>
      <c r="K86" s="819"/>
      <c r="L86" s="819"/>
      <c r="M86" s="820"/>
      <c r="N86" s="58">
        <f>L83+L84+L85</f>
        <v>729.67500000000018</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3161.9250000000006</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45409"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45409" r:id="rId4"/>
      </mc:Fallback>
    </mc:AlternateContent>
  </oleObjects>
</worksheet>
</file>

<file path=xl/worksheets/sheet1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5">
    <tabColor rgb="FFFFFFCC"/>
  </sheetPr>
  <dimension ref="A1:O119"/>
  <sheetViews>
    <sheetView zoomScale="78" zoomScaleNormal="78" workbookViewId="0"/>
  </sheetViews>
  <sheetFormatPr baseColWidth="10" defaultRowHeight="15"/>
  <cols>
    <col min="1" max="1" width="8.85546875"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1621</v>
      </c>
      <c r="C31" s="87" t="s">
        <v>1622</v>
      </c>
      <c r="D31" s="88"/>
      <c r="E31" s="88"/>
      <c r="F31" s="88"/>
      <c r="G31" s="88"/>
      <c r="H31" s="88"/>
      <c r="I31" s="88"/>
      <c r="J31" s="89"/>
      <c r="K31" s="320"/>
      <c r="L31" s="318" t="s">
        <v>377</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283"/>
      <c r="N36" s="284"/>
    </row>
    <row r="37" spans="1:14">
      <c r="A37" s="119"/>
      <c r="B37" s="831"/>
      <c r="C37" s="832"/>
      <c r="D37" s="832"/>
      <c r="E37" s="832"/>
      <c r="F37" s="832"/>
      <c r="G37" s="832"/>
      <c r="H37" s="833"/>
      <c r="I37" s="279"/>
      <c r="J37" s="280"/>
      <c r="K37" s="281"/>
      <c r="L37" s="282"/>
      <c r="M37" s="283"/>
      <c r="N37" s="284"/>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413"/>
      <c r="N41" s="356"/>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891</v>
      </c>
      <c r="B48" s="49" t="str">
        <f>VLOOKUP(A48,MATERIALES!A4:D373,3,FALSE)</f>
        <v>Cemento Asfáltico Modificado Con Grano De Caucho Reciclado Tipo Il</v>
      </c>
      <c r="C48" s="293"/>
      <c r="D48" s="293"/>
      <c r="E48" s="293"/>
      <c r="F48" s="293"/>
      <c r="G48" s="293"/>
      <c r="H48" s="293"/>
      <c r="I48" s="280"/>
      <c r="J48" s="236" t="str">
        <f>VLOOKUP(A48,MATERIALES!A4:D373,2,FALSE)</f>
        <v>kg</v>
      </c>
      <c r="K48" s="294">
        <v>1</v>
      </c>
      <c r="L48" s="279"/>
      <c r="M48" s="414">
        <f>VLOOKUP(A48,MATERIALES!A4:D395,4,FALSE)</f>
        <v>2538.0000000000005</v>
      </c>
      <c r="N48" s="284">
        <f>K48*M48</f>
        <v>2538.0000000000005</v>
      </c>
    </row>
    <row r="49" spans="1:14">
      <c r="B49" s="49"/>
      <c r="C49" s="293"/>
      <c r="D49" s="293"/>
      <c r="E49" s="293"/>
      <c r="F49" s="293"/>
      <c r="G49" s="293"/>
      <c r="H49" s="293"/>
      <c r="I49" s="280"/>
      <c r="J49" s="236"/>
      <c r="K49" s="294"/>
      <c r="L49" s="279"/>
      <c r="M49" s="414"/>
      <c r="N49" s="284"/>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2538.0000000000005</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B59" s="52"/>
      <c r="C59" s="329"/>
      <c r="D59" s="329"/>
      <c r="E59" s="329"/>
      <c r="F59" s="329"/>
      <c r="G59" s="329"/>
      <c r="H59" s="323"/>
      <c r="I59" s="291"/>
      <c r="J59" s="298"/>
      <c r="K59" s="291"/>
      <c r="L59" s="822"/>
      <c r="M59" s="823"/>
      <c r="N59" s="299"/>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133"/>
    </row>
    <row r="65" spans="2:15" ht="15.75" thickBot="1">
      <c r="B65" s="824" t="s">
        <v>1037</v>
      </c>
      <c r="C65" s="825"/>
      <c r="D65" s="825"/>
      <c r="E65" s="825"/>
      <c r="F65" s="825"/>
      <c r="G65" s="825"/>
      <c r="H65" s="825"/>
      <c r="I65" s="825"/>
      <c r="J65" s="825"/>
      <c r="K65" s="825"/>
      <c r="L65" s="825"/>
      <c r="M65" s="826"/>
      <c r="N65" s="110"/>
    </row>
    <row r="66" spans="2:15">
      <c r="B66" s="39"/>
      <c r="C66" s="40"/>
      <c r="D66" s="40"/>
      <c r="E66" s="40"/>
      <c r="F66" s="40"/>
      <c r="G66" s="40"/>
      <c r="H66" s="40"/>
      <c r="I66" s="40"/>
      <c r="J66" s="40"/>
      <c r="K66" s="40"/>
      <c r="L66" s="40"/>
      <c r="M66" s="40"/>
      <c r="N66" s="41"/>
    </row>
    <row r="67" spans="2:15">
      <c r="B67" s="70" t="s">
        <v>1046</v>
      </c>
      <c r="C67" s="71"/>
      <c r="D67" s="71"/>
      <c r="E67" s="71"/>
      <c r="F67" s="71"/>
      <c r="G67" s="71"/>
      <c r="H67" s="71"/>
      <c r="I67" s="71"/>
      <c r="J67" s="71"/>
      <c r="K67" s="71"/>
      <c r="L67" s="71"/>
      <c r="M67" s="71"/>
      <c r="N67" s="72"/>
    </row>
    <row r="68" spans="2:15" ht="15.75" thickBot="1">
      <c r="B68" s="74"/>
      <c r="C68" s="67"/>
      <c r="D68" s="67"/>
      <c r="E68" s="67"/>
      <c r="F68" s="67"/>
      <c r="G68" s="67"/>
      <c r="H68" s="67"/>
      <c r="I68" s="67"/>
      <c r="J68" s="67"/>
      <c r="K68" s="67"/>
      <c r="L68" s="67"/>
      <c r="M68" s="67"/>
      <c r="N68" s="69"/>
    </row>
    <row r="69" spans="2:15" ht="25.5">
      <c r="B69" s="844" t="s">
        <v>1047</v>
      </c>
      <c r="C69" s="845"/>
      <c r="D69" s="845"/>
      <c r="E69" s="845"/>
      <c r="F69" s="845"/>
      <c r="G69" s="845"/>
      <c r="H69" s="845"/>
      <c r="I69" s="79" t="s">
        <v>1048</v>
      </c>
      <c r="J69" s="81" t="s">
        <v>1494</v>
      </c>
      <c r="K69" s="80" t="s">
        <v>1050</v>
      </c>
      <c r="L69" s="846" t="s">
        <v>1034</v>
      </c>
      <c r="M69" s="847"/>
      <c r="N69" s="104" t="s">
        <v>1035</v>
      </c>
    </row>
    <row r="70" spans="2:15">
      <c r="B70" s="55"/>
      <c r="C70" s="53"/>
      <c r="D70" s="53"/>
      <c r="E70" s="53"/>
      <c r="F70" s="53"/>
      <c r="G70" s="53"/>
      <c r="H70" s="53"/>
      <c r="I70" s="304"/>
      <c r="J70" s="305"/>
      <c r="K70" s="306"/>
      <c r="L70" s="56"/>
      <c r="M70" s="307"/>
      <c r="N70" s="407"/>
      <c r="O70" s="112"/>
    </row>
    <row r="71" spans="2:15">
      <c r="B71" s="55"/>
      <c r="C71" s="53"/>
      <c r="D71" s="53"/>
      <c r="E71" s="53"/>
      <c r="F71" s="53"/>
      <c r="G71" s="53"/>
      <c r="H71" s="53"/>
      <c r="I71" s="304"/>
      <c r="J71" s="305"/>
      <c r="K71" s="306"/>
      <c r="L71" s="56"/>
      <c r="M71" s="311"/>
      <c r="N71" s="407"/>
    </row>
    <row r="72" spans="2:15">
      <c r="B72" s="55"/>
      <c r="C72" s="53"/>
      <c r="D72" s="53"/>
      <c r="E72" s="53"/>
      <c r="F72" s="53"/>
      <c r="G72" s="53"/>
      <c r="H72" s="53"/>
      <c r="I72" s="291"/>
      <c r="J72" s="309"/>
      <c r="K72" s="310"/>
      <c r="L72" s="56"/>
      <c r="M72" s="312"/>
      <c r="N72" s="308"/>
    </row>
    <row r="73" spans="2:15">
      <c r="B73" s="55"/>
      <c r="C73" s="53"/>
      <c r="D73" s="53"/>
      <c r="E73" s="53"/>
      <c r="F73" s="53"/>
      <c r="G73" s="53"/>
      <c r="H73" s="53"/>
      <c r="I73" s="291"/>
      <c r="J73" s="309"/>
      <c r="K73" s="310"/>
      <c r="L73" s="330"/>
      <c r="M73" s="312"/>
      <c r="N73" s="308"/>
    </row>
    <row r="74" spans="2:15">
      <c r="B74" s="55"/>
      <c r="C74" s="53"/>
      <c r="D74" s="53"/>
      <c r="E74" s="53"/>
      <c r="F74" s="53"/>
      <c r="G74" s="53"/>
      <c r="H74" s="53"/>
      <c r="I74" s="291"/>
      <c r="J74" s="309"/>
      <c r="K74" s="310"/>
      <c r="L74" s="330"/>
      <c r="M74" s="312"/>
      <c r="N74" s="308"/>
    </row>
    <row r="75" spans="2:15" ht="15.75" thickBot="1">
      <c r="B75" s="805"/>
      <c r="C75" s="806"/>
      <c r="D75" s="806"/>
      <c r="E75" s="806"/>
      <c r="F75" s="806"/>
      <c r="G75" s="806"/>
      <c r="H75" s="806"/>
      <c r="I75" s="132"/>
      <c r="J75" s="132"/>
      <c r="K75" s="132"/>
      <c r="L75" s="906"/>
      <c r="M75" s="906"/>
      <c r="N75" s="51"/>
    </row>
    <row r="76" spans="2:15" ht="15.75" thickBot="1">
      <c r="B76" s="818" t="s">
        <v>1037</v>
      </c>
      <c r="C76" s="819"/>
      <c r="D76" s="819"/>
      <c r="E76" s="819"/>
      <c r="F76" s="819"/>
      <c r="G76" s="819"/>
      <c r="H76" s="819"/>
      <c r="I76" s="825"/>
      <c r="J76" s="825"/>
      <c r="K76" s="825"/>
      <c r="L76" s="825"/>
      <c r="M76" s="826"/>
      <c r="N76" s="313"/>
    </row>
    <row r="77" spans="2:15" ht="15.75" thickBot="1">
      <c r="B77" s="39"/>
      <c r="C77" s="40"/>
      <c r="D77" s="40"/>
      <c r="E77" s="40"/>
      <c r="F77" s="40"/>
      <c r="G77" s="40"/>
      <c r="H77" s="40"/>
      <c r="I77" s="40"/>
      <c r="J77" s="40"/>
      <c r="K77" s="40"/>
      <c r="L77" s="40"/>
      <c r="M77" s="40"/>
      <c r="N77" s="41"/>
    </row>
    <row r="78" spans="2:15" ht="15.75" thickBot="1">
      <c r="B78" s="818" t="s">
        <v>1051</v>
      </c>
      <c r="C78" s="819"/>
      <c r="D78" s="819"/>
      <c r="E78" s="819"/>
      <c r="F78" s="819"/>
      <c r="G78" s="819"/>
      <c r="H78" s="819"/>
      <c r="I78" s="819"/>
      <c r="J78" s="819"/>
      <c r="K78" s="819"/>
      <c r="L78" s="819"/>
      <c r="M78" s="820"/>
      <c r="N78" s="105">
        <f>N43+N54+N65+N76</f>
        <v>2538.0000000000005</v>
      </c>
    </row>
    <row r="79" spans="2:15">
      <c r="B79" s="39"/>
      <c r="C79" s="40"/>
      <c r="D79" s="40"/>
      <c r="E79" s="40"/>
      <c r="F79" s="40"/>
      <c r="G79" s="40"/>
      <c r="H79" s="40"/>
      <c r="I79" s="40"/>
      <c r="J79" s="40"/>
      <c r="K79" s="40"/>
      <c r="L79" s="40"/>
      <c r="M79" s="40"/>
      <c r="N79" s="41"/>
    </row>
    <row r="80" spans="2: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507.60000000000014</v>
      </c>
      <c r="M83" s="853"/>
      <c r="N83" s="57"/>
    </row>
    <row r="84" spans="1:14">
      <c r="B84" s="95" t="s">
        <v>1057</v>
      </c>
      <c r="C84" s="96"/>
      <c r="D84" s="96"/>
      <c r="E84" s="96"/>
      <c r="F84" s="96"/>
      <c r="G84" s="96"/>
      <c r="H84" s="96"/>
      <c r="I84" s="93"/>
      <c r="J84" s="94"/>
      <c r="K84" s="316">
        <v>0.05</v>
      </c>
      <c r="L84" s="852">
        <f>N78*K84</f>
        <v>126.90000000000003</v>
      </c>
      <c r="M84" s="853"/>
      <c r="N84" s="57"/>
    </row>
    <row r="85" spans="1:14" ht="15.75" thickBot="1">
      <c r="B85" s="97" t="s">
        <v>1058</v>
      </c>
      <c r="C85" s="98"/>
      <c r="D85" s="98"/>
      <c r="E85" s="98"/>
      <c r="F85" s="98"/>
      <c r="G85" s="98"/>
      <c r="H85" s="98"/>
      <c r="I85" s="99"/>
      <c r="J85" s="100"/>
      <c r="K85" s="317">
        <v>0.05</v>
      </c>
      <c r="L85" s="854">
        <f>N78*K85</f>
        <v>126.90000000000003</v>
      </c>
      <c r="M85" s="855"/>
      <c r="N85" s="57"/>
    </row>
    <row r="86" spans="1:14" ht="15.75" thickBot="1">
      <c r="B86" s="818" t="s">
        <v>1037</v>
      </c>
      <c r="C86" s="819"/>
      <c r="D86" s="819"/>
      <c r="E86" s="819"/>
      <c r="F86" s="819"/>
      <c r="G86" s="819"/>
      <c r="H86" s="819"/>
      <c r="I86" s="819"/>
      <c r="J86" s="819"/>
      <c r="K86" s="819"/>
      <c r="L86" s="819"/>
      <c r="M86" s="820"/>
      <c r="N86" s="58">
        <f>L83+L84+L85</f>
        <v>761.40000000000032</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3299.4000000000005</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46433"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46433" r:id="rId4"/>
      </mc:Fallback>
    </mc:AlternateContent>
  </oleObjects>
</worksheet>
</file>

<file path=xl/worksheets/sheet1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6">
    <tabColor rgb="FFFFFFCC"/>
  </sheetPr>
  <dimension ref="A1:O119"/>
  <sheetViews>
    <sheetView zoomScale="78" zoomScaleNormal="78" workbookViewId="0"/>
  </sheetViews>
  <sheetFormatPr baseColWidth="10" defaultRowHeight="15"/>
  <cols>
    <col min="1" max="1" width="8.85546875"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1623</v>
      </c>
      <c r="C31" s="87" t="s">
        <v>1624</v>
      </c>
      <c r="D31" s="88"/>
      <c r="E31" s="88"/>
      <c r="F31" s="88"/>
      <c r="G31" s="88"/>
      <c r="H31" s="88"/>
      <c r="I31" s="88"/>
      <c r="J31" s="89"/>
      <c r="K31" s="320"/>
      <c r="L31" s="318" t="s">
        <v>377</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283"/>
      <c r="N36" s="284"/>
    </row>
    <row r="37" spans="1:14">
      <c r="A37" s="119"/>
      <c r="B37" s="831"/>
      <c r="C37" s="832"/>
      <c r="D37" s="832"/>
      <c r="E37" s="832"/>
      <c r="F37" s="832"/>
      <c r="G37" s="832"/>
      <c r="H37" s="833"/>
      <c r="I37" s="279"/>
      <c r="J37" s="280"/>
      <c r="K37" s="281"/>
      <c r="L37" s="282"/>
      <c r="M37" s="283"/>
      <c r="N37" s="284"/>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413"/>
      <c r="N41" s="356"/>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892</v>
      </c>
      <c r="B48" s="49" t="str">
        <f>VLOOKUP(A48,MATERIALES!A4:D373,3,FALSE)</f>
        <v>Cemento Asfáltico Modificado Con Grano De Caucho Reciclado Tipo lll</v>
      </c>
      <c r="C48" s="293"/>
      <c r="D48" s="293"/>
      <c r="E48" s="293"/>
      <c r="F48" s="293"/>
      <c r="G48" s="293"/>
      <c r="H48" s="293"/>
      <c r="I48" s="280"/>
      <c r="J48" s="236" t="str">
        <f>VLOOKUP(A48,MATERIALES!A4:D373,2,FALSE)</f>
        <v>kg</v>
      </c>
      <c r="K48" s="294">
        <v>1</v>
      </c>
      <c r="L48" s="279"/>
      <c r="M48" s="414">
        <f>VLOOKUP(A48,MATERIALES!A4:D395,4,FALSE)</f>
        <v>2261.8309530506981</v>
      </c>
      <c r="N48" s="284">
        <f>K48*M48</f>
        <v>2261.8309530506981</v>
      </c>
    </row>
    <row r="49" spans="1:14">
      <c r="B49" s="49"/>
      <c r="C49" s="293"/>
      <c r="D49" s="293"/>
      <c r="E49" s="293"/>
      <c r="F49" s="293"/>
      <c r="G49" s="293"/>
      <c r="H49" s="293"/>
      <c r="I49" s="280"/>
      <c r="J49" s="236"/>
      <c r="K49" s="294"/>
      <c r="L49" s="279"/>
      <c r="M49" s="414"/>
      <c r="N49" s="284"/>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2261.8309530506981</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B59" s="52"/>
      <c r="C59" s="329"/>
      <c r="D59" s="329"/>
      <c r="E59" s="329"/>
      <c r="F59" s="329"/>
      <c r="G59" s="329"/>
      <c r="H59" s="323"/>
      <c r="I59" s="291"/>
      <c r="J59" s="298"/>
      <c r="K59" s="291"/>
      <c r="L59" s="822"/>
      <c r="M59" s="823"/>
      <c r="N59" s="299"/>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460"/>
      <c r="E64" s="460"/>
      <c r="F64" s="460"/>
      <c r="G64" s="460"/>
      <c r="H64" s="54"/>
      <c r="I64" s="132"/>
      <c r="J64" s="132"/>
      <c r="K64" s="132"/>
      <c r="L64" s="807"/>
      <c r="M64" s="808"/>
      <c r="N64" s="133"/>
    </row>
    <row r="65" spans="2:15" ht="15.75" thickBot="1">
      <c r="B65" s="824" t="s">
        <v>1037</v>
      </c>
      <c r="C65" s="825"/>
      <c r="D65" s="825"/>
      <c r="E65" s="825"/>
      <c r="F65" s="825"/>
      <c r="G65" s="825"/>
      <c r="H65" s="825"/>
      <c r="I65" s="825"/>
      <c r="J65" s="825"/>
      <c r="K65" s="825"/>
      <c r="L65" s="825"/>
      <c r="M65" s="826"/>
      <c r="N65" s="110"/>
    </row>
    <row r="66" spans="2:15">
      <c r="B66" s="39"/>
      <c r="C66" s="40"/>
      <c r="D66" s="40"/>
      <c r="E66" s="40"/>
      <c r="F66" s="40"/>
      <c r="G66" s="40"/>
      <c r="H66" s="40"/>
      <c r="I66" s="40"/>
      <c r="J66" s="40"/>
      <c r="K66" s="40"/>
      <c r="L66" s="40"/>
      <c r="M66" s="40"/>
      <c r="N66" s="41"/>
    </row>
    <row r="67" spans="2:15">
      <c r="B67" s="70" t="s">
        <v>1046</v>
      </c>
      <c r="C67" s="71"/>
      <c r="D67" s="71"/>
      <c r="E67" s="71"/>
      <c r="F67" s="71"/>
      <c r="G67" s="71"/>
      <c r="H67" s="71"/>
      <c r="I67" s="71"/>
      <c r="J67" s="71"/>
      <c r="K67" s="71"/>
      <c r="L67" s="71"/>
      <c r="M67" s="71"/>
      <c r="N67" s="72"/>
    </row>
    <row r="68" spans="2:15" ht="15.75" thickBot="1">
      <c r="B68" s="74"/>
      <c r="C68" s="67"/>
      <c r="D68" s="67"/>
      <c r="E68" s="67"/>
      <c r="F68" s="67"/>
      <c r="G68" s="67"/>
      <c r="H68" s="67"/>
      <c r="I68" s="67"/>
      <c r="J68" s="67"/>
      <c r="K68" s="67"/>
      <c r="L68" s="67"/>
      <c r="M68" s="67"/>
      <c r="N68" s="69"/>
    </row>
    <row r="69" spans="2:15" ht="25.5">
      <c r="B69" s="844" t="s">
        <v>1047</v>
      </c>
      <c r="C69" s="845"/>
      <c r="D69" s="845"/>
      <c r="E69" s="845"/>
      <c r="F69" s="845"/>
      <c r="G69" s="845"/>
      <c r="H69" s="845"/>
      <c r="I69" s="79" t="s">
        <v>1048</v>
      </c>
      <c r="J69" s="81" t="s">
        <v>1494</v>
      </c>
      <c r="K69" s="80" t="s">
        <v>1050</v>
      </c>
      <c r="L69" s="846" t="s">
        <v>1034</v>
      </c>
      <c r="M69" s="847"/>
      <c r="N69" s="104" t="s">
        <v>1035</v>
      </c>
    </row>
    <row r="70" spans="2:15">
      <c r="B70" s="55"/>
      <c r="C70" s="53"/>
      <c r="D70" s="53"/>
      <c r="E70" s="53"/>
      <c r="F70" s="53"/>
      <c r="G70" s="53"/>
      <c r="H70" s="53"/>
      <c r="I70" s="304"/>
      <c r="J70" s="305"/>
      <c r="K70" s="306"/>
      <c r="L70" s="56"/>
      <c r="M70" s="307"/>
      <c r="N70" s="407"/>
      <c r="O70" s="112"/>
    </row>
    <row r="71" spans="2:15">
      <c r="B71" s="55"/>
      <c r="C71" s="53"/>
      <c r="D71" s="53"/>
      <c r="E71" s="53"/>
      <c r="F71" s="53"/>
      <c r="G71" s="53"/>
      <c r="H71" s="53"/>
      <c r="I71" s="304"/>
      <c r="J71" s="305"/>
      <c r="K71" s="306"/>
      <c r="L71" s="56"/>
      <c r="M71" s="311"/>
      <c r="N71" s="407"/>
    </row>
    <row r="72" spans="2:15">
      <c r="B72" s="55"/>
      <c r="C72" s="53"/>
      <c r="D72" s="53"/>
      <c r="E72" s="53"/>
      <c r="F72" s="53"/>
      <c r="G72" s="53"/>
      <c r="H72" s="53"/>
      <c r="I72" s="291"/>
      <c r="J72" s="309"/>
      <c r="K72" s="310"/>
      <c r="L72" s="56"/>
      <c r="M72" s="312"/>
      <c r="N72" s="308"/>
    </row>
    <row r="73" spans="2:15">
      <c r="B73" s="55"/>
      <c r="C73" s="53"/>
      <c r="D73" s="53"/>
      <c r="E73" s="53"/>
      <c r="F73" s="53"/>
      <c r="G73" s="53"/>
      <c r="H73" s="53"/>
      <c r="I73" s="291"/>
      <c r="J73" s="309"/>
      <c r="K73" s="310"/>
      <c r="L73" s="330"/>
      <c r="M73" s="312"/>
      <c r="N73" s="308"/>
    </row>
    <row r="74" spans="2:15">
      <c r="B74" s="55"/>
      <c r="C74" s="53"/>
      <c r="D74" s="53"/>
      <c r="E74" s="53"/>
      <c r="F74" s="53"/>
      <c r="G74" s="53"/>
      <c r="H74" s="53"/>
      <c r="I74" s="291"/>
      <c r="J74" s="309"/>
      <c r="K74" s="310"/>
      <c r="L74" s="330"/>
      <c r="M74" s="312"/>
      <c r="N74" s="308"/>
    </row>
    <row r="75" spans="2:15" ht="15.75" thickBot="1">
      <c r="B75" s="805"/>
      <c r="C75" s="806"/>
      <c r="D75" s="806"/>
      <c r="E75" s="806"/>
      <c r="F75" s="806"/>
      <c r="G75" s="806"/>
      <c r="H75" s="806"/>
      <c r="I75" s="132"/>
      <c r="J75" s="132"/>
      <c r="K75" s="132"/>
      <c r="L75" s="906"/>
      <c r="M75" s="906"/>
      <c r="N75" s="51"/>
    </row>
    <row r="76" spans="2:15" ht="15.75" thickBot="1">
      <c r="B76" s="824" t="s">
        <v>1037</v>
      </c>
      <c r="C76" s="825"/>
      <c r="D76" s="825"/>
      <c r="E76" s="825"/>
      <c r="F76" s="825"/>
      <c r="G76" s="825"/>
      <c r="H76" s="825"/>
      <c r="I76" s="825"/>
      <c r="J76" s="825"/>
      <c r="K76" s="825"/>
      <c r="L76" s="825"/>
      <c r="M76" s="826"/>
      <c r="N76" s="313"/>
    </row>
    <row r="77" spans="2:15" ht="15.75" thickBot="1">
      <c r="B77" s="39"/>
      <c r="C77" s="40"/>
      <c r="D77" s="40"/>
      <c r="E77" s="40"/>
      <c r="F77" s="40"/>
      <c r="G77" s="40"/>
      <c r="H77" s="40"/>
      <c r="I77" s="40"/>
      <c r="J77" s="40"/>
      <c r="K77" s="40"/>
      <c r="L77" s="40"/>
      <c r="M77" s="40"/>
      <c r="N77" s="41"/>
    </row>
    <row r="78" spans="2:15" ht="15.75" thickBot="1">
      <c r="B78" s="818" t="s">
        <v>1051</v>
      </c>
      <c r="C78" s="819"/>
      <c r="D78" s="819"/>
      <c r="E78" s="819"/>
      <c r="F78" s="819"/>
      <c r="G78" s="819"/>
      <c r="H78" s="819"/>
      <c r="I78" s="819"/>
      <c r="J78" s="819"/>
      <c r="K78" s="819"/>
      <c r="L78" s="819"/>
      <c r="M78" s="820"/>
      <c r="N78" s="105">
        <f>N43+N54+N65+N76</f>
        <v>2261.8309530506981</v>
      </c>
    </row>
    <row r="79" spans="2:15">
      <c r="B79" s="39"/>
      <c r="C79" s="40"/>
      <c r="D79" s="40"/>
      <c r="E79" s="40"/>
      <c r="F79" s="40"/>
      <c r="G79" s="40"/>
      <c r="H79" s="40"/>
      <c r="I79" s="40"/>
      <c r="J79" s="40"/>
      <c r="K79" s="40"/>
      <c r="L79" s="40"/>
      <c r="M79" s="40"/>
      <c r="N79" s="41"/>
    </row>
    <row r="80" spans="2: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452.36619061013965</v>
      </c>
      <c r="M83" s="853"/>
      <c r="N83" s="57"/>
    </row>
    <row r="84" spans="1:14">
      <c r="B84" s="95" t="s">
        <v>1057</v>
      </c>
      <c r="C84" s="96"/>
      <c r="D84" s="96"/>
      <c r="E84" s="96"/>
      <c r="F84" s="96"/>
      <c r="G84" s="96"/>
      <c r="H84" s="96"/>
      <c r="I84" s="93"/>
      <c r="J84" s="94"/>
      <c r="K84" s="316">
        <v>0.05</v>
      </c>
      <c r="L84" s="852">
        <f>N78*K84</f>
        <v>113.09154765253491</v>
      </c>
      <c r="M84" s="853"/>
      <c r="N84" s="57"/>
    </row>
    <row r="85" spans="1:14" ht="15.75" thickBot="1">
      <c r="B85" s="97" t="s">
        <v>1058</v>
      </c>
      <c r="C85" s="98"/>
      <c r="D85" s="98"/>
      <c r="E85" s="98"/>
      <c r="F85" s="98"/>
      <c r="G85" s="98"/>
      <c r="H85" s="98"/>
      <c r="I85" s="99"/>
      <c r="J85" s="100"/>
      <c r="K85" s="317">
        <v>0.05</v>
      </c>
      <c r="L85" s="854">
        <f>N78*K85</f>
        <v>113.09154765253491</v>
      </c>
      <c r="M85" s="855"/>
      <c r="N85" s="57"/>
    </row>
    <row r="86" spans="1:14" ht="15.75" thickBot="1">
      <c r="B86" s="818" t="s">
        <v>1037</v>
      </c>
      <c r="C86" s="819"/>
      <c r="D86" s="819"/>
      <c r="E86" s="819"/>
      <c r="F86" s="819"/>
      <c r="G86" s="819"/>
      <c r="H86" s="819"/>
      <c r="I86" s="819"/>
      <c r="J86" s="819"/>
      <c r="K86" s="819"/>
      <c r="L86" s="819"/>
      <c r="M86" s="820"/>
      <c r="N86" s="58">
        <f>L83+L84+L85</f>
        <v>678.54928591520945</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2940.3802389659077</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47457"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47457" r:id="rId4"/>
      </mc:Fallback>
    </mc:AlternateContent>
  </oleObjects>
</worksheet>
</file>

<file path=xl/worksheets/sheet1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7">
    <tabColor rgb="FFFFFFCC"/>
  </sheetPr>
  <dimension ref="A1:O119"/>
  <sheetViews>
    <sheetView zoomScale="78" zoomScaleNormal="78" workbookViewId="0"/>
  </sheetViews>
  <sheetFormatPr baseColWidth="10" defaultRowHeight="15"/>
  <cols>
    <col min="1" max="1" width="8.85546875"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1122</v>
      </c>
      <c r="C31" s="87" t="s">
        <v>1625</v>
      </c>
      <c r="D31" s="88"/>
      <c r="E31" s="88"/>
      <c r="F31" s="88"/>
      <c r="G31" s="88"/>
      <c r="H31" s="88"/>
      <c r="I31" s="88"/>
      <c r="J31" s="89"/>
      <c r="K31" s="320"/>
      <c r="L31" s="318" t="s">
        <v>377</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283"/>
      <c r="N36" s="284"/>
    </row>
    <row r="37" spans="1:14">
      <c r="A37" s="119"/>
      <c r="B37" s="831"/>
      <c r="C37" s="832"/>
      <c r="D37" s="832"/>
      <c r="E37" s="832"/>
      <c r="F37" s="832"/>
      <c r="G37" s="832"/>
      <c r="H37" s="833"/>
      <c r="I37" s="279"/>
      <c r="J37" s="280"/>
      <c r="K37" s="281"/>
      <c r="L37" s="282"/>
      <c r="M37" s="283"/>
      <c r="N37" s="284"/>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413"/>
      <c r="N41" s="356"/>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884</v>
      </c>
      <c r="B48" s="49" t="str">
        <f>VLOOKUP(A48,MATERIALES!A4:D373,3,FALSE)</f>
        <v xml:space="preserve">Cemento asfaltico modificado con polímeros tipo I
</v>
      </c>
      <c r="C48" s="293"/>
      <c r="D48" s="293"/>
      <c r="E48" s="293"/>
      <c r="F48" s="293"/>
      <c r="G48" s="293"/>
      <c r="H48" s="293"/>
      <c r="I48" s="280"/>
      <c r="J48" s="236" t="str">
        <f>VLOOKUP(A48,MATERIALES!A4:D373,2,FALSE)</f>
        <v>kg</v>
      </c>
      <c r="K48" s="294">
        <v>1</v>
      </c>
      <c r="L48" s="279"/>
      <c r="M48" s="414">
        <f>VLOOKUP(A48,MATERIALES!A4:D395,4,FALSE)</f>
        <v>2675.12</v>
      </c>
      <c r="N48" s="284">
        <f>K48*M48</f>
        <v>2675.12</v>
      </c>
    </row>
    <row r="49" spans="1:14">
      <c r="B49" s="49"/>
      <c r="C49" s="293"/>
      <c r="D49" s="293"/>
      <c r="E49" s="293"/>
      <c r="F49" s="293"/>
      <c r="G49" s="293"/>
      <c r="H49" s="293"/>
      <c r="I49" s="280"/>
      <c r="J49" s="236"/>
      <c r="K49" s="294"/>
      <c r="L49" s="279"/>
      <c r="M49" s="414"/>
      <c r="N49" s="284"/>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2675.12</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B59" s="52"/>
      <c r="C59" s="329"/>
      <c r="D59" s="329"/>
      <c r="E59" s="329"/>
      <c r="F59" s="329"/>
      <c r="G59" s="329"/>
      <c r="H59" s="323"/>
      <c r="I59" s="291"/>
      <c r="J59" s="298"/>
      <c r="K59" s="291"/>
      <c r="L59" s="822"/>
      <c r="M59" s="823"/>
      <c r="N59" s="299"/>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459"/>
      <c r="C64" s="460"/>
      <c r="D64" s="460"/>
      <c r="E64" s="460"/>
      <c r="F64" s="460"/>
      <c r="G64" s="460"/>
      <c r="H64" s="54"/>
      <c r="I64" s="132"/>
      <c r="J64" s="132"/>
      <c r="K64" s="132"/>
      <c r="L64" s="807"/>
      <c r="M64" s="808"/>
      <c r="N64" s="133"/>
    </row>
    <row r="65" spans="2:15" ht="15.75" thickBot="1">
      <c r="B65" s="824" t="s">
        <v>1037</v>
      </c>
      <c r="C65" s="825"/>
      <c r="D65" s="825"/>
      <c r="E65" s="825"/>
      <c r="F65" s="825"/>
      <c r="G65" s="825"/>
      <c r="H65" s="825"/>
      <c r="I65" s="825"/>
      <c r="J65" s="825"/>
      <c r="K65" s="825"/>
      <c r="L65" s="825"/>
      <c r="M65" s="826"/>
      <c r="N65" s="110"/>
    </row>
    <row r="66" spans="2:15">
      <c r="B66" s="39"/>
      <c r="C66" s="40"/>
      <c r="D66" s="40"/>
      <c r="E66" s="40"/>
      <c r="F66" s="40"/>
      <c r="G66" s="40"/>
      <c r="H66" s="40"/>
      <c r="I66" s="40"/>
      <c r="J66" s="40"/>
      <c r="K66" s="40"/>
      <c r="L66" s="40"/>
      <c r="M66" s="40"/>
      <c r="N66" s="41"/>
    </row>
    <row r="67" spans="2:15">
      <c r="B67" s="70" t="s">
        <v>1046</v>
      </c>
      <c r="C67" s="71"/>
      <c r="D67" s="71"/>
      <c r="E67" s="71"/>
      <c r="F67" s="71"/>
      <c r="G67" s="71"/>
      <c r="H67" s="71"/>
      <c r="I67" s="71"/>
      <c r="J67" s="71"/>
      <c r="K67" s="71"/>
      <c r="L67" s="71"/>
      <c r="M67" s="71"/>
      <c r="N67" s="72"/>
    </row>
    <row r="68" spans="2:15" ht="15.75" thickBot="1">
      <c r="B68" s="74"/>
      <c r="C68" s="67"/>
      <c r="D68" s="67"/>
      <c r="E68" s="67"/>
      <c r="F68" s="67"/>
      <c r="G68" s="67"/>
      <c r="H68" s="67"/>
      <c r="I68" s="67"/>
      <c r="J68" s="67"/>
      <c r="K68" s="67"/>
      <c r="L68" s="67"/>
      <c r="M68" s="67"/>
      <c r="N68" s="69"/>
    </row>
    <row r="69" spans="2:15" ht="25.5">
      <c r="B69" s="844" t="s">
        <v>1047</v>
      </c>
      <c r="C69" s="845"/>
      <c r="D69" s="845"/>
      <c r="E69" s="845"/>
      <c r="F69" s="845"/>
      <c r="G69" s="845"/>
      <c r="H69" s="845"/>
      <c r="I69" s="79" t="s">
        <v>1048</v>
      </c>
      <c r="J69" s="81" t="s">
        <v>1494</v>
      </c>
      <c r="K69" s="80" t="s">
        <v>1050</v>
      </c>
      <c r="L69" s="846" t="s">
        <v>1034</v>
      </c>
      <c r="M69" s="847"/>
      <c r="N69" s="104" t="s">
        <v>1035</v>
      </c>
    </row>
    <row r="70" spans="2:15">
      <c r="B70" s="55"/>
      <c r="C70" s="53"/>
      <c r="D70" s="53"/>
      <c r="E70" s="53"/>
      <c r="F70" s="53"/>
      <c r="G70" s="53"/>
      <c r="H70" s="53"/>
      <c r="I70" s="304"/>
      <c r="J70" s="305"/>
      <c r="K70" s="306"/>
      <c r="L70" s="56"/>
      <c r="M70" s="307"/>
      <c r="N70" s="407"/>
      <c r="O70" s="112"/>
    </row>
    <row r="71" spans="2:15">
      <c r="B71" s="55"/>
      <c r="C71" s="53"/>
      <c r="D71" s="53"/>
      <c r="E71" s="53"/>
      <c r="F71" s="53"/>
      <c r="G71" s="53"/>
      <c r="H71" s="53"/>
      <c r="I71" s="304"/>
      <c r="J71" s="305"/>
      <c r="K71" s="306"/>
      <c r="L71" s="56"/>
      <c r="M71" s="311"/>
      <c r="N71" s="407"/>
    </row>
    <row r="72" spans="2:15">
      <c r="B72" s="55"/>
      <c r="C72" s="53"/>
      <c r="D72" s="53"/>
      <c r="E72" s="53"/>
      <c r="F72" s="53"/>
      <c r="G72" s="53"/>
      <c r="H72" s="53"/>
      <c r="I72" s="291"/>
      <c r="J72" s="309"/>
      <c r="K72" s="310"/>
      <c r="L72" s="56"/>
      <c r="M72" s="312"/>
      <c r="N72" s="308"/>
    </row>
    <row r="73" spans="2:15">
      <c r="B73" s="55"/>
      <c r="C73" s="53"/>
      <c r="D73" s="53"/>
      <c r="E73" s="53"/>
      <c r="F73" s="53"/>
      <c r="G73" s="53"/>
      <c r="H73" s="53"/>
      <c r="I73" s="291"/>
      <c r="J73" s="309"/>
      <c r="K73" s="310"/>
      <c r="L73" s="330"/>
      <c r="M73" s="312"/>
      <c r="N73" s="308"/>
    </row>
    <row r="74" spans="2:15">
      <c r="B74" s="55"/>
      <c r="C74" s="53"/>
      <c r="D74" s="53"/>
      <c r="E74" s="53"/>
      <c r="F74" s="53"/>
      <c r="G74" s="53"/>
      <c r="H74" s="53"/>
      <c r="I74" s="291"/>
      <c r="J74" s="309"/>
      <c r="K74" s="310"/>
      <c r="L74" s="330"/>
      <c r="M74" s="312"/>
      <c r="N74" s="308"/>
    </row>
    <row r="75" spans="2:15" ht="15.75" thickBot="1">
      <c r="B75" s="805"/>
      <c r="C75" s="806"/>
      <c r="D75" s="806"/>
      <c r="E75" s="806"/>
      <c r="F75" s="806"/>
      <c r="G75" s="806"/>
      <c r="H75" s="806"/>
      <c r="I75" s="132"/>
      <c r="J75" s="132"/>
      <c r="K75" s="132"/>
      <c r="L75" s="906"/>
      <c r="M75" s="906"/>
      <c r="N75" s="51"/>
    </row>
    <row r="76" spans="2:15" ht="15.75" thickBot="1">
      <c r="B76" s="824" t="s">
        <v>1037</v>
      </c>
      <c r="C76" s="825"/>
      <c r="D76" s="825"/>
      <c r="E76" s="825"/>
      <c r="F76" s="825"/>
      <c r="G76" s="825"/>
      <c r="H76" s="825"/>
      <c r="I76" s="825"/>
      <c r="J76" s="825"/>
      <c r="K76" s="825"/>
      <c r="L76" s="825"/>
      <c r="M76" s="826"/>
      <c r="N76" s="313"/>
    </row>
    <row r="77" spans="2:15" ht="15.75" thickBot="1">
      <c r="B77" s="39"/>
      <c r="C77" s="40"/>
      <c r="D77" s="40"/>
      <c r="E77" s="40"/>
      <c r="F77" s="40"/>
      <c r="G77" s="40"/>
      <c r="H77" s="40"/>
      <c r="I77" s="40"/>
      <c r="J77" s="40"/>
      <c r="K77" s="40"/>
      <c r="L77" s="40"/>
      <c r="M77" s="40"/>
      <c r="N77" s="41"/>
    </row>
    <row r="78" spans="2:15" ht="15.75" thickBot="1">
      <c r="B78" s="818" t="s">
        <v>1051</v>
      </c>
      <c r="C78" s="819"/>
      <c r="D78" s="819"/>
      <c r="E78" s="819"/>
      <c r="F78" s="819"/>
      <c r="G78" s="819"/>
      <c r="H78" s="819"/>
      <c r="I78" s="819"/>
      <c r="J78" s="819"/>
      <c r="K78" s="819"/>
      <c r="L78" s="819"/>
      <c r="M78" s="820"/>
      <c r="N78" s="105">
        <f>N43+N54+N65+N76</f>
        <v>2675.12</v>
      </c>
    </row>
    <row r="79" spans="2:15">
      <c r="B79" s="39"/>
      <c r="C79" s="40"/>
      <c r="D79" s="40"/>
      <c r="E79" s="40"/>
      <c r="F79" s="40"/>
      <c r="G79" s="40"/>
      <c r="H79" s="40"/>
      <c r="I79" s="40"/>
      <c r="J79" s="40"/>
      <c r="K79" s="40"/>
      <c r="L79" s="40"/>
      <c r="M79" s="40"/>
      <c r="N79" s="41"/>
    </row>
    <row r="80" spans="2: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535.024</v>
      </c>
      <c r="M83" s="853"/>
      <c r="N83" s="57"/>
    </row>
    <row r="84" spans="1:14">
      <c r="B84" s="95" t="s">
        <v>1057</v>
      </c>
      <c r="C84" s="96"/>
      <c r="D84" s="96"/>
      <c r="E84" s="96"/>
      <c r="F84" s="96"/>
      <c r="G84" s="96"/>
      <c r="H84" s="96"/>
      <c r="I84" s="93"/>
      <c r="J84" s="94"/>
      <c r="K84" s="316">
        <v>0.05</v>
      </c>
      <c r="L84" s="852">
        <f>N78*K84</f>
        <v>133.756</v>
      </c>
      <c r="M84" s="853"/>
      <c r="N84" s="57"/>
    </row>
    <row r="85" spans="1:14" ht="15.75" thickBot="1">
      <c r="B85" s="97" t="s">
        <v>1058</v>
      </c>
      <c r="C85" s="98"/>
      <c r="D85" s="98"/>
      <c r="E85" s="98"/>
      <c r="F85" s="98"/>
      <c r="G85" s="98"/>
      <c r="H85" s="98"/>
      <c r="I85" s="99"/>
      <c r="J85" s="100"/>
      <c r="K85" s="317">
        <v>0.05</v>
      </c>
      <c r="L85" s="854">
        <f>N78*K85</f>
        <v>133.756</v>
      </c>
      <c r="M85" s="855"/>
      <c r="N85" s="57"/>
    </row>
    <row r="86" spans="1:14" ht="15.75" thickBot="1">
      <c r="B86" s="818" t="s">
        <v>1037</v>
      </c>
      <c r="C86" s="819"/>
      <c r="D86" s="819"/>
      <c r="E86" s="819"/>
      <c r="F86" s="819"/>
      <c r="G86" s="819"/>
      <c r="H86" s="819"/>
      <c r="I86" s="819"/>
      <c r="J86" s="819"/>
      <c r="K86" s="819"/>
      <c r="L86" s="819"/>
      <c r="M86" s="820"/>
      <c r="N86" s="58">
        <f>L83+L84+L85</f>
        <v>802.53599999999994</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3477.6559999999999</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48481"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48481" r:id="rId4"/>
      </mc:Fallback>
    </mc:AlternateContent>
  </oleObjects>
</worksheet>
</file>

<file path=xl/worksheets/sheet1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8">
    <tabColor rgb="FFFFFFCC"/>
  </sheetPr>
  <dimension ref="A1:O119"/>
  <sheetViews>
    <sheetView zoomScale="78" zoomScaleNormal="78" workbookViewId="0"/>
  </sheetViews>
  <sheetFormatPr baseColWidth="10" defaultRowHeight="15"/>
  <cols>
    <col min="1" max="1" width="8.85546875"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1123</v>
      </c>
      <c r="C31" s="87" t="s">
        <v>1626</v>
      </c>
      <c r="D31" s="88"/>
      <c r="E31" s="88"/>
      <c r="F31" s="88"/>
      <c r="G31" s="88"/>
      <c r="H31" s="88"/>
      <c r="I31" s="88"/>
      <c r="J31" s="89"/>
      <c r="K31" s="320"/>
      <c r="L31" s="318" t="s">
        <v>377</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283"/>
      <c r="N36" s="284"/>
    </row>
    <row r="37" spans="1:14">
      <c r="A37" s="119"/>
      <c r="B37" s="831"/>
      <c r="C37" s="832"/>
      <c r="D37" s="832"/>
      <c r="E37" s="832"/>
      <c r="F37" s="832"/>
      <c r="G37" s="832"/>
      <c r="H37" s="833"/>
      <c r="I37" s="279"/>
      <c r="J37" s="280"/>
      <c r="K37" s="281"/>
      <c r="L37" s="282"/>
      <c r="M37" s="283"/>
      <c r="N37" s="284"/>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413"/>
      <c r="N41" s="356"/>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885</v>
      </c>
      <c r="B48" s="49" t="str">
        <f>VLOOKUP(A48,MATERIALES!A4:D373,3,FALSE)</f>
        <v xml:space="preserve">Cemento asfaltico modificado con polímeros tipo II
</v>
      </c>
      <c r="C48" s="293"/>
      <c r="D48" s="293"/>
      <c r="E48" s="293"/>
      <c r="F48" s="293"/>
      <c r="G48" s="293"/>
      <c r="H48" s="293"/>
      <c r="I48" s="280"/>
      <c r="J48" s="236" t="str">
        <f>VLOOKUP(A48,MATERIALES!A4:D373,2,FALSE)</f>
        <v>kg</v>
      </c>
      <c r="K48" s="294">
        <v>1</v>
      </c>
      <c r="L48" s="279"/>
      <c r="M48" s="414">
        <f>VLOOKUP(A48,MATERIALES!A4:D395,4,FALSE)</f>
        <v>2675.12</v>
      </c>
      <c r="N48" s="284">
        <f>K48*M48</f>
        <v>2675.12</v>
      </c>
    </row>
    <row r="49" spans="1:14">
      <c r="B49" s="49"/>
      <c r="C49" s="293"/>
      <c r="D49" s="293"/>
      <c r="E49" s="293"/>
      <c r="F49" s="293"/>
      <c r="G49" s="293"/>
      <c r="H49" s="293"/>
      <c r="I49" s="280"/>
      <c r="J49" s="236"/>
      <c r="K49" s="294"/>
      <c r="L49" s="279"/>
      <c r="M49" s="414"/>
      <c r="N49" s="284"/>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2675.12</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B59" s="52"/>
      <c r="C59" s="329"/>
      <c r="D59" s="329"/>
      <c r="E59" s="329"/>
      <c r="F59" s="329"/>
      <c r="G59" s="329"/>
      <c r="H59" s="323"/>
      <c r="I59" s="291"/>
      <c r="J59" s="298"/>
      <c r="K59" s="291"/>
      <c r="L59" s="822"/>
      <c r="M59" s="823"/>
      <c r="N59" s="299"/>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459"/>
      <c r="C64" s="460"/>
      <c r="D64" s="460"/>
      <c r="E64" s="460"/>
      <c r="F64" s="460"/>
      <c r="G64" s="460"/>
      <c r="H64" s="54"/>
      <c r="I64" s="132"/>
      <c r="J64" s="132"/>
      <c r="K64" s="132"/>
      <c r="L64" s="807"/>
      <c r="M64" s="808"/>
      <c r="N64" s="133"/>
    </row>
    <row r="65" spans="2:15" ht="15.75" thickBot="1">
      <c r="B65" s="824" t="s">
        <v>1037</v>
      </c>
      <c r="C65" s="825"/>
      <c r="D65" s="825"/>
      <c r="E65" s="825"/>
      <c r="F65" s="825"/>
      <c r="G65" s="825"/>
      <c r="H65" s="825"/>
      <c r="I65" s="825"/>
      <c r="J65" s="825"/>
      <c r="K65" s="825"/>
      <c r="L65" s="825"/>
      <c r="M65" s="826"/>
      <c r="N65" s="110"/>
    </row>
    <row r="66" spans="2:15">
      <c r="B66" s="39"/>
      <c r="C66" s="40"/>
      <c r="D66" s="40"/>
      <c r="E66" s="40"/>
      <c r="F66" s="40"/>
      <c r="G66" s="40"/>
      <c r="H66" s="40"/>
      <c r="I66" s="40"/>
      <c r="J66" s="40"/>
      <c r="K66" s="40"/>
      <c r="L66" s="40"/>
      <c r="M66" s="40"/>
      <c r="N66" s="41"/>
    </row>
    <row r="67" spans="2:15">
      <c r="B67" s="70" t="s">
        <v>1046</v>
      </c>
      <c r="C67" s="71"/>
      <c r="D67" s="71"/>
      <c r="E67" s="71"/>
      <c r="F67" s="71"/>
      <c r="G67" s="71"/>
      <c r="H67" s="71"/>
      <c r="I67" s="71"/>
      <c r="J67" s="71"/>
      <c r="K67" s="71"/>
      <c r="L67" s="71"/>
      <c r="M67" s="71"/>
      <c r="N67" s="72"/>
    </row>
    <row r="68" spans="2:15" ht="15.75" thickBot="1">
      <c r="B68" s="74"/>
      <c r="C68" s="67"/>
      <c r="D68" s="67"/>
      <c r="E68" s="67"/>
      <c r="F68" s="67"/>
      <c r="G68" s="67"/>
      <c r="H68" s="67"/>
      <c r="I68" s="67"/>
      <c r="J68" s="67"/>
      <c r="K68" s="67"/>
      <c r="L68" s="67"/>
      <c r="M68" s="67"/>
      <c r="N68" s="69"/>
    </row>
    <row r="69" spans="2:15" ht="25.5">
      <c r="B69" s="844" t="s">
        <v>1047</v>
      </c>
      <c r="C69" s="845"/>
      <c r="D69" s="845"/>
      <c r="E69" s="845"/>
      <c r="F69" s="845"/>
      <c r="G69" s="845"/>
      <c r="H69" s="845"/>
      <c r="I69" s="79" t="s">
        <v>1048</v>
      </c>
      <c r="J69" s="81" t="s">
        <v>1494</v>
      </c>
      <c r="K69" s="80" t="s">
        <v>1050</v>
      </c>
      <c r="L69" s="846" t="s">
        <v>1034</v>
      </c>
      <c r="M69" s="847"/>
      <c r="N69" s="104" t="s">
        <v>1035</v>
      </c>
    </row>
    <row r="70" spans="2:15">
      <c r="B70" s="55"/>
      <c r="C70" s="53"/>
      <c r="D70" s="53"/>
      <c r="E70" s="53"/>
      <c r="F70" s="53"/>
      <c r="G70" s="53"/>
      <c r="H70" s="53"/>
      <c r="I70" s="304"/>
      <c r="J70" s="305"/>
      <c r="K70" s="306"/>
      <c r="L70" s="56"/>
      <c r="M70" s="307"/>
      <c r="N70" s="407"/>
      <c r="O70" s="112"/>
    </row>
    <row r="71" spans="2:15">
      <c r="B71" s="55"/>
      <c r="C71" s="53"/>
      <c r="D71" s="53"/>
      <c r="E71" s="53"/>
      <c r="F71" s="53"/>
      <c r="G71" s="53"/>
      <c r="H71" s="53"/>
      <c r="I71" s="304"/>
      <c r="J71" s="305"/>
      <c r="K71" s="306"/>
      <c r="L71" s="56"/>
      <c r="M71" s="311"/>
      <c r="N71" s="407"/>
    </row>
    <row r="72" spans="2:15">
      <c r="B72" s="55"/>
      <c r="C72" s="53"/>
      <c r="D72" s="53"/>
      <c r="E72" s="53"/>
      <c r="F72" s="53"/>
      <c r="G72" s="53"/>
      <c r="H72" s="53"/>
      <c r="I72" s="291"/>
      <c r="J72" s="309"/>
      <c r="K72" s="310"/>
      <c r="L72" s="56"/>
      <c r="M72" s="312"/>
      <c r="N72" s="308"/>
    </row>
    <row r="73" spans="2:15">
      <c r="B73" s="55"/>
      <c r="C73" s="53"/>
      <c r="D73" s="53"/>
      <c r="E73" s="53"/>
      <c r="F73" s="53"/>
      <c r="G73" s="53"/>
      <c r="H73" s="53"/>
      <c r="I73" s="291"/>
      <c r="J73" s="309"/>
      <c r="K73" s="310"/>
      <c r="L73" s="330"/>
      <c r="M73" s="312"/>
      <c r="N73" s="308"/>
    </row>
    <row r="74" spans="2:15">
      <c r="B74" s="55"/>
      <c r="C74" s="53"/>
      <c r="D74" s="53"/>
      <c r="E74" s="53"/>
      <c r="F74" s="53"/>
      <c r="G74" s="53"/>
      <c r="H74" s="53"/>
      <c r="I74" s="291"/>
      <c r="J74" s="309"/>
      <c r="K74" s="310"/>
      <c r="L74" s="330"/>
      <c r="M74" s="312"/>
      <c r="N74" s="308"/>
    </row>
    <row r="75" spans="2:15" ht="15.75" thickBot="1">
      <c r="B75" s="805"/>
      <c r="C75" s="806"/>
      <c r="D75" s="806"/>
      <c r="E75" s="806"/>
      <c r="F75" s="806"/>
      <c r="G75" s="806"/>
      <c r="H75" s="806"/>
      <c r="I75" s="132"/>
      <c r="J75" s="132"/>
      <c r="K75" s="132"/>
      <c r="L75" s="906"/>
      <c r="M75" s="906"/>
      <c r="N75" s="51"/>
    </row>
    <row r="76" spans="2:15" ht="15.75" thickBot="1">
      <c r="B76" s="824" t="s">
        <v>1037</v>
      </c>
      <c r="C76" s="825"/>
      <c r="D76" s="825"/>
      <c r="E76" s="825"/>
      <c r="F76" s="825"/>
      <c r="G76" s="825"/>
      <c r="H76" s="825"/>
      <c r="I76" s="825"/>
      <c r="J76" s="825"/>
      <c r="K76" s="825"/>
      <c r="L76" s="825"/>
      <c r="M76" s="826"/>
      <c r="N76" s="313"/>
    </row>
    <row r="77" spans="2:15" ht="15.75" thickBot="1">
      <c r="B77" s="39"/>
      <c r="C77" s="40"/>
      <c r="D77" s="40"/>
      <c r="E77" s="40"/>
      <c r="F77" s="40"/>
      <c r="G77" s="40"/>
      <c r="H77" s="40"/>
      <c r="I77" s="40"/>
      <c r="J77" s="40"/>
      <c r="K77" s="40"/>
      <c r="L77" s="40"/>
      <c r="M77" s="40"/>
      <c r="N77" s="41"/>
    </row>
    <row r="78" spans="2:15" ht="15.75" thickBot="1">
      <c r="B78" s="818" t="s">
        <v>1051</v>
      </c>
      <c r="C78" s="819"/>
      <c r="D78" s="819"/>
      <c r="E78" s="819"/>
      <c r="F78" s="819"/>
      <c r="G78" s="819"/>
      <c r="H78" s="819"/>
      <c r="I78" s="819"/>
      <c r="J78" s="819"/>
      <c r="K78" s="819"/>
      <c r="L78" s="819"/>
      <c r="M78" s="820"/>
      <c r="N78" s="105">
        <f>N43+N54+N65+N76</f>
        <v>2675.12</v>
      </c>
    </row>
    <row r="79" spans="2:15">
      <c r="B79" s="39"/>
      <c r="C79" s="40"/>
      <c r="D79" s="40"/>
      <c r="E79" s="40"/>
      <c r="F79" s="40"/>
      <c r="G79" s="40"/>
      <c r="H79" s="40"/>
      <c r="I79" s="40"/>
      <c r="J79" s="40"/>
      <c r="K79" s="40"/>
      <c r="L79" s="40"/>
      <c r="M79" s="40"/>
      <c r="N79" s="41"/>
    </row>
    <row r="80" spans="2: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535.024</v>
      </c>
      <c r="M83" s="853"/>
      <c r="N83" s="57"/>
    </row>
    <row r="84" spans="1:14">
      <c r="B84" s="95" t="s">
        <v>1057</v>
      </c>
      <c r="C84" s="96"/>
      <c r="D84" s="96"/>
      <c r="E84" s="96"/>
      <c r="F84" s="96"/>
      <c r="G84" s="96"/>
      <c r="H84" s="96"/>
      <c r="I84" s="93"/>
      <c r="J84" s="94"/>
      <c r="K84" s="316">
        <v>0.05</v>
      </c>
      <c r="L84" s="852">
        <f>N78*K84</f>
        <v>133.756</v>
      </c>
      <c r="M84" s="853"/>
      <c r="N84" s="57"/>
    </row>
    <row r="85" spans="1:14" ht="15.75" thickBot="1">
      <c r="B85" s="97" t="s">
        <v>1058</v>
      </c>
      <c r="C85" s="98"/>
      <c r="D85" s="98"/>
      <c r="E85" s="98"/>
      <c r="F85" s="98"/>
      <c r="G85" s="98"/>
      <c r="H85" s="98"/>
      <c r="I85" s="99"/>
      <c r="J85" s="100"/>
      <c r="K85" s="317">
        <v>0.05</v>
      </c>
      <c r="L85" s="854">
        <f>N78*K85</f>
        <v>133.756</v>
      </c>
      <c r="M85" s="855"/>
      <c r="N85" s="57"/>
    </row>
    <row r="86" spans="1:14" ht="15.75" thickBot="1">
      <c r="B86" s="818" t="s">
        <v>1037</v>
      </c>
      <c r="C86" s="819"/>
      <c r="D86" s="819"/>
      <c r="E86" s="819"/>
      <c r="F86" s="819"/>
      <c r="G86" s="819"/>
      <c r="H86" s="819"/>
      <c r="I86" s="819"/>
      <c r="J86" s="819"/>
      <c r="K86" s="819"/>
      <c r="L86" s="819"/>
      <c r="M86" s="820"/>
      <c r="N86" s="58">
        <f>L83+L84+L85</f>
        <v>802.53599999999994</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3477.6559999999999</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49505"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49505" r:id="rId4"/>
      </mc:Fallback>
    </mc:AlternateContent>
  </oleObjects>
</worksheet>
</file>

<file path=xl/worksheets/sheet1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9">
    <tabColor rgb="FFFFFFCC"/>
  </sheetPr>
  <dimension ref="A1:O119"/>
  <sheetViews>
    <sheetView zoomScale="78" zoomScaleNormal="78" workbookViewId="0"/>
  </sheetViews>
  <sheetFormatPr baseColWidth="10" defaultRowHeight="15"/>
  <cols>
    <col min="1" max="1" width="10"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1124</v>
      </c>
      <c r="C31" s="87" t="s">
        <v>1627</v>
      </c>
      <c r="D31" s="88"/>
      <c r="E31" s="88"/>
      <c r="F31" s="88"/>
      <c r="G31" s="88"/>
      <c r="H31" s="88"/>
      <c r="I31" s="88"/>
      <c r="J31" s="89"/>
      <c r="K31" s="320"/>
      <c r="L31" s="318" t="s">
        <v>377</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283"/>
      <c r="N36" s="284"/>
    </row>
    <row r="37" spans="1:14">
      <c r="A37" s="119"/>
      <c r="B37" s="831"/>
      <c r="C37" s="832"/>
      <c r="D37" s="832"/>
      <c r="E37" s="832"/>
      <c r="F37" s="832"/>
      <c r="G37" s="832"/>
      <c r="H37" s="833"/>
      <c r="I37" s="279"/>
      <c r="J37" s="280"/>
      <c r="K37" s="281"/>
      <c r="L37" s="282"/>
      <c r="M37" s="283"/>
      <c r="N37" s="284"/>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413"/>
      <c r="N41" s="356"/>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885</v>
      </c>
      <c r="B48" s="49" t="str">
        <f>VLOOKUP(A48,MATERIALES!A4:D373,3,FALSE)</f>
        <v xml:space="preserve">Cemento asfaltico modificado con polímeros tipo II
</v>
      </c>
      <c r="C48" s="293"/>
      <c r="D48" s="293"/>
      <c r="E48" s="293"/>
      <c r="F48" s="293"/>
      <c r="G48" s="293"/>
      <c r="H48" s="293"/>
      <c r="I48" s="280"/>
      <c r="J48" s="236" t="str">
        <f>VLOOKUP(A48,MATERIALES!A4:D373,2,FALSE)</f>
        <v>kg</v>
      </c>
      <c r="K48" s="294">
        <v>1</v>
      </c>
      <c r="L48" s="279"/>
      <c r="M48" s="414">
        <f>VLOOKUP(A48,MATERIALES!A4:D395,4,FALSE)</f>
        <v>2675.12</v>
      </c>
      <c r="N48" s="284">
        <f>K48*M48</f>
        <v>2675.12</v>
      </c>
    </row>
    <row r="49" spans="1:14">
      <c r="B49" s="49"/>
      <c r="C49" s="293"/>
      <c r="D49" s="293"/>
      <c r="E49" s="293"/>
      <c r="F49" s="293"/>
      <c r="G49" s="293"/>
      <c r="H49" s="293"/>
      <c r="I49" s="280"/>
      <c r="J49" s="236"/>
      <c r="K49" s="294"/>
      <c r="L49" s="279"/>
      <c r="M49" s="414"/>
      <c r="N49" s="284"/>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2675.12</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B59" s="52"/>
      <c r="C59" s="329"/>
      <c r="D59" s="329"/>
      <c r="E59" s="329"/>
      <c r="F59" s="329"/>
      <c r="G59" s="329"/>
      <c r="H59" s="323"/>
      <c r="I59" s="291"/>
      <c r="J59" s="298"/>
      <c r="K59" s="291"/>
      <c r="L59" s="822"/>
      <c r="M59" s="823"/>
      <c r="N59" s="299"/>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133"/>
    </row>
    <row r="65" spans="2:15" ht="15.75" thickBot="1">
      <c r="B65" s="824" t="s">
        <v>1037</v>
      </c>
      <c r="C65" s="825"/>
      <c r="D65" s="825"/>
      <c r="E65" s="825"/>
      <c r="F65" s="825"/>
      <c r="G65" s="825"/>
      <c r="H65" s="825"/>
      <c r="I65" s="825"/>
      <c r="J65" s="825"/>
      <c r="K65" s="825"/>
      <c r="L65" s="825"/>
      <c r="M65" s="826"/>
      <c r="N65" s="110"/>
    </row>
    <row r="66" spans="2:15">
      <c r="B66" s="39"/>
      <c r="C66" s="40"/>
      <c r="D66" s="40"/>
      <c r="E66" s="40"/>
      <c r="F66" s="40"/>
      <c r="G66" s="40"/>
      <c r="H66" s="40"/>
      <c r="I66" s="40"/>
      <c r="J66" s="40"/>
      <c r="K66" s="40"/>
      <c r="L66" s="40"/>
      <c r="M66" s="40"/>
      <c r="N66" s="41"/>
    </row>
    <row r="67" spans="2:15">
      <c r="B67" s="70" t="s">
        <v>1046</v>
      </c>
      <c r="C67" s="71"/>
      <c r="D67" s="71"/>
      <c r="E67" s="71"/>
      <c r="F67" s="71"/>
      <c r="G67" s="71"/>
      <c r="H67" s="71"/>
      <c r="I67" s="71"/>
      <c r="J67" s="71"/>
      <c r="K67" s="71"/>
      <c r="L67" s="71"/>
      <c r="M67" s="71"/>
      <c r="N67" s="72"/>
    </row>
    <row r="68" spans="2:15" ht="15.75" thickBot="1">
      <c r="B68" s="74"/>
      <c r="C68" s="67"/>
      <c r="D68" s="67"/>
      <c r="E68" s="67"/>
      <c r="F68" s="67"/>
      <c r="G68" s="67"/>
      <c r="H68" s="67"/>
      <c r="I68" s="67"/>
      <c r="J68" s="67"/>
      <c r="K68" s="67"/>
      <c r="L68" s="67"/>
      <c r="M68" s="67"/>
      <c r="N68" s="69"/>
    </row>
    <row r="69" spans="2:15" ht="25.5">
      <c r="B69" s="844" t="s">
        <v>1047</v>
      </c>
      <c r="C69" s="845"/>
      <c r="D69" s="845"/>
      <c r="E69" s="845"/>
      <c r="F69" s="845"/>
      <c r="G69" s="845"/>
      <c r="H69" s="845"/>
      <c r="I69" s="79" t="s">
        <v>1048</v>
      </c>
      <c r="J69" s="81" t="s">
        <v>1494</v>
      </c>
      <c r="K69" s="80" t="s">
        <v>1050</v>
      </c>
      <c r="L69" s="846" t="s">
        <v>1034</v>
      </c>
      <c r="M69" s="847"/>
      <c r="N69" s="104" t="s">
        <v>1035</v>
      </c>
    </row>
    <row r="70" spans="2:15">
      <c r="B70" s="55"/>
      <c r="C70" s="53"/>
      <c r="D70" s="53"/>
      <c r="E70" s="53"/>
      <c r="F70" s="53"/>
      <c r="G70" s="53"/>
      <c r="H70" s="53"/>
      <c r="I70" s="304"/>
      <c r="J70" s="305"/>
      <c r="K70" s="306"/>
      <c r="L70" s="56"/>
      <c r="M70" s="307"/>
      <c r="N70" s="407"/>
      <c r="O70" s="112"/>
    </row>
    <row r="71" spans="2:15">
      <c r="B71" s="55"/>
      <c r="C71" s="53"/>
      <c r="D71" s="53"/>
      <c r="E71" s="53"/>
      <c r="F71" s="53"/>
      <c r="G71" s="53"/>
      <c r="H71" s="53"/>
      <c r="I71" s="304"/>
      <c r="J71" s="305"/>
      <c r="K71" s="306"/>
      <c r="L71" s="56"/>
      <c r="M71" s="311"/>
      <c r="N71" s="407"/>
    </row>
    <row r="72" spans="2:15">
      <c r="B72" s="55"/>
      <c r="C72" s="53"/>
      <c r="D72" s="53"/>
      <c r="E72" s="53"/>
      <c r="F72" s="53"/>
      <c r="G72" s="53"/>
      <c r="H72" s="53"/>
      <c r="I72" s="291"/>
      <c r="J72" s="309"/>
      <c r="K72" s="310"/>
      <c r="L72" s="56"/>
      <c r="M72" s="312"/>
      <c r="N72" s="308"/>
    </row>
    <row r="73" spans="2:15">
      <c r="B73" s="55"/>
      <c r="C73" s="53"/>
      <c r="D73" s="53"/>
      <c r="E73" s="53"/>
      <c r="F73" s="53"/>
      <c r="G73" s="53"/>
      <c r="H73" s="53"/>
      <c r="I73" s="291"/>
      <c r="J73" s="309"/>
      <c r="K73" s="310"/>
      <c r="L73" s="330"/>
      <c r="M73" s="312"/>
      <c r="N73" s="308"/>
    </row>
    <row r="74" spans="2:15">
      <c r="B74" s="55"/>
      <c r="C74" s="53"/>
      <c r="D74" s="53"/>
      <c r="E74" s="53"/>
      <c r="F74" s="53"/>
      <c r="G74" s="53"/>
      <c r="H74" s="53"/>
      <c r="I74" s="291"/>
      <c r="J74" s="309"/>
      <c r="K74" s="310"/>
      <c r="L74" s="330"/>
      <c r="M74" s="312"/>
      <c r="N74" s="308"/>
    </row>
    <row r="75" spans="2:15" ht="15.75" thickBot="1">
      <c r="B75" s="805"/>
      <c r="C75" s="806"/>
      <c r="D75" s="806"/>
      <c r="E75" s="806"/>
      <c r="F75" s="806"/>
      <c r="G75" s="806"/>
      <c r="H75" s="806"/>
      <c r="I75" s="132"/>
      <c r="J75" s="132"/>
      <c r="K75" s="132"/>
      <c r="L75" s="906"/>
      <c r="M75" s="906"/>
      <c r="N75" s="51"/>
    </row>
    <row r="76" spans="2:15" ht="15.75" thickBot="1">
      <c r="B76" s="824" t="s">
        <v>1037</v>
      </c>
      <c r="C76" s="825"/>
      <c r="D76" s="825"/>
      <c r="E76" s="825"/>
      <c r="F76" s="825"/>
      <c r="G76" s="825"/>
      <c r="H76" s="825"/>
      <c r="I76" s="825"/>
      <c r="J76" s="825"/>
      <c r="K76" s="825"/>
      <c r="L76" s="825"/>
      <c r="M76" s="826"/>
      <c r="N76" s="313"/>
    </row>
    <row r="77" spans="2:15" ht="15.75" thickBot="1">
      <c r="B77" s="39"/>
      <c r="C77" s="40"/>
      <c r="D77" s="40"/>
      <c r="E77" s="40"/>
      <c r="F77" s="40"/>
      <c r="G77" s="40"/>
      <c r="H77" s="40"/>
      <c r="I77" s="40"/>
      <c r="J77" s="40"/>
      <c r="K77" s="40"/>
      <c r="L77" s="40"/>
      <c r="M77" s="40"/>
      <c r="N77" s="41"/>
    </row>
    <row r="78" spans="2:15" ht="15.75" thickBot="1">
      <c r="B78" s="818" t="s">
        <v>1051</v>
      </c>
      <c r="C78" s="819"/>
      <c r="D78" s="819"/>
      <c r="E78" s="819"/>
      <c r="F78" s="819"/>
      <c r="G78" s="819"/>
      <c r="H78" s="819"/>
      <c r="I78" s="819"/>
      <c r="J78" s="819"/>
      <c r="K78" s="819"/>
      <c r="L78" s="819"/>
      <c r="M78" s="820"/>
      <c r="N78" s="105">
        <f>N43+N54+N65+N76</f>
        <v>2675.12</v>
      </c>
    </row>
    <row r="79" spans="2:15">
      <c r="B79" s="39"/>
      <c r="C79" s="40"/>
      <c r="D79" s="40"/>
      <c r="E79" s="40"/>
      <c r="F79" s="40"/>
      <c r="G79" s="40"/>
      <c r="H79" s="40"/>
      <c r="I79" s="40"/>
      <c r="J79" s="40"/>
      <c r="K79" s="40"/>
      <c r="L79" s="40"/>
      <c r="M79" s="40"/>
      <c r="N79" s="41"/>
    </row>
    <row r="80" spans="2: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535.024</v>
      </c>
      <c r="M83" s="853"/>
      <c r="N83" s="57"/>
    </row>
    <row r="84" spans="1:14">
      <c r="B84" s="95" t="s">
        <v>1057</v>
      </c>
      <c r="C84" s="96"/>
      <c r="D84" s="96"/>
      <c r="E84" s="96"/>
      <c r="F84" s="96"/>
      <c r="G84" s="96"/>
      <c r="H84" s="96"/>
      <c r="I84" s="93"/>
      <c r="J84" s="94"/>
      <c r="K84" s="316">
        <v>0.05</v>
      </c>
      <c r="L84" s="852">
        <f>N78*K84</f>
        <v>133.756</v>
      </c>
      <c r="M84" s="853"/>
      <c r="N84" s="57"/>
    </row>
    <row r="85" spans="1:14" ht="15.75" thickBot="1">
      <c r="B85" s="97" t="s">
        <v>1058</v>
      </c>
      <c r="C85" s="98"/>
      <c r="D85" s="98"/>
      <c r="E85" s="98"/>
      <c r="F85" s="98"/>
      <c r="G85" s="98"/>
      <c r="H85" s="98"/>
      <c r="I85" s="99"/>
      <c r="J85" s="100"/>
      <c r="K85" s="317">
        <v>0.05</v>
      </c>
      <c r="L85" s="854">
        <f>N78*K85</f>
        <v>133.756</v>
      </c>
      <c r="M85" s="855"/>
      <c r="N85" s="57"/>
    </row>
    <row r="86" spans="1:14" ht="15.75" thickBot="1">
      <c r="B86" s="818" t="s">
        <v>1037</v>
      </c>
      <c r="C86" s="819"/>
      <c r="D86" s="819"/>
      <c r="E86" s="819"/>
      <c r="F86" s="819"/>
      <c r="G86" s="819"/>
      <c r="H86" s="819"/>
      <c r="I86" s="819"/>
      <c r="J86" s="819"/>
      <c r="K86" s="819"/>
      <c r="L86" s="819"/>
      <c r="M86" s="820"/>
      <c r="N86" s="58">
        <f>L83+L84+L85</f>
        <v>802.53599999999994</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3477.6559999999999</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50529"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50529" r:id="rId4"/>
      </mc:Fallback>
    </mc:AlternateContent>
  </oleObjects>
</worksheet>
</file>

<file path=xl/worksheets/sheet1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0">
    <tabColor rgb="FFFFFFCC"/>
  </sheetPr>
  <dimension ref="A1:O119"/>
  <sheetViews>
    <sheetView zoomScale="78" zoomScaleNormal="78" workbookViewId="0"/>
  </sheetViews>
  <sheetFormatPr baseColWidth="10" defaultRowHeight="15"/>
  <cols>
    <col min="1" max="1" width="10" bestFit="1"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1125</v>
      </c>
      <c r="C31" s="87" t="s">
        <v>1628</v>
      </c>
      <c r="D31" s="88"/>
      <c r="E31" s="88"/>
      <c r="F31" s="88"/>
      <c r="G31" s="88"/>
      <c r="H31" s="88"/>
      <c r="I31" s="88"/>
      <c r="J31" s="89"/>
      <c r="K31" s="320"/>
      <c r="L31" s="318" t="s">
        <v>377</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283"/>
      <c r="N36" s="284"/>
    </row>
    <row r="37" spans="1:14">
      <c r="A37" s="119"/>
      <c r="B37" s="831"/>
      <c r="C37" s="832"/>
      <c r="D37" s="832"/>
      <c r="E37" s="832"/>
      <c r="F37" s="832"/>
      <c r="G37" s="832"/>
      <c r="H37" s="833"/>
      <c r="I37" s="279"/>
      <c r="J37" s="280"/>
      <c r="K37" s="281"/>
      <c r="L37" s="282"/>
      <c r="M37" s="283"/>
      <c r="N37" s="284"/>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413"/>
      <c r="N41" s="356"/>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886</v>
      </c>
      <c r="B48" s="49" t="str">
        <f>VLOOKUP(A48,MATERIALES!A4:D373,3,FALSE)</f>
        <v xml:space="preserve">Cemento asfaltico modificado con polímeros tipo III
</v>
      </c>
      <c r="C48" s="293"/>
      <c r="D48" s="293"/>
      <c r="E48" s="293"/>
      <c r="F48" s="293"/>
      <c r="G48" s="293"/>
      <c r="H48" s="293"/>
      <c r="I48" s="280"/>
      <c r="J48" s="236" t="str">
        <f>VLOOKUP(A48,MATERIALES!A4:D373,2,FALSE)</f>
        <v>kg</v>
      </c>
      <c r="K48" s="294">
        <v>1</v>
      </c>
      <c r="L48" s="279"/>
      <c r="M48" s="414">
        <f>VLOOKUP(A48,MATERIALES!A4:D395,4,FALSE)</f>
        <v>2815.54</v>
      </c>
      <c r="N48" s="284">
        <f>K48*M48</f>
        <v>2815.54</v>
      </c>
    </row>
    <row r="49" spans="1:14">
      <c r="B49" s="49"/>
      <c r="C49" s="293"/>
      <c r="D49" s="293"/>
      <c r="E49" s="293"/>
      <c r="F49" s="293"/>
      <c r="G49" s="293"/>
      <c r="H49" s="293"/>
      <c r="I49" s="280"/>
      <c r="J49" s="236"/>
      <c r="K49" s="294"/>
      <c r="L49" s="279"/>
      <c r="M49" s="414"/>
      <c r="N49" s="284"/>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2815.54</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B59" s="52"/>
      <c r="C59" s="329"/>
      <c r="D59" s="329"/>
      <c r="E59" s="329"/>
      <c r="F59" s="329"/>
      <c r="G59" s="329"/>
      <c r="H59" s="323"/>
      <c r="I59" s="291"/>
      <c r="J59" s="298"/>
      <c r="K59" s="291"/>
      <c r="L59" s="822"/>
      <c r="M59" s="823"/>
      <c r="N59" s="299"/>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133"/>
    </row>
    <row r="65" spans="2:15" ht="15.75" thickBot="1">
      <c r="B65" s="824" t="s">
        <v>1037</v>
      </c>
      <c r="C65" s="825"/>
      <c r="D65" s="825"/>
      <c r="E65" s="825"/>
      <c r="F65" s="825"/>
      <c r="G65" s="825"/>
      <c r="H65" s="825"/>
      <c r="I65" s="825"/>
      <c r="J65" s="825"/>
      <c r="K65" s="825"/>
      <c r="L65" s="825"/>
      <c r="M65" s="826"/>
      <c r="N65" s="110"/>
    </row>
    <row r="66" spans="2:15">
      <c r="B66" s="39"/>
      <c r="C66" s="40"/>
      <c r="D66" s="40"/>
      <c r="E66" s="40"/>
      <c r="F66" s="40"/>
      <c r="G66" s="40"/>
      <c r="H66" s="40"/>
      <c r="I66" s="40"/>
      <c r="J66" s="40"/>
      <c r="K66" s="40"/>
      <c r="L66" s="40"/>
      <c r="M66" s="40"/>
      <c r="N66" s="41"/>
    </row>
    <row r="67" spans="2:15">
      <c r="B67" s="70" t="s">
        <v>1046</v>
      </c>
      <c r="C67" s="71"/>
      <c r="D67" s="71"/>
      <c r="E67" s="71"/>
      <c r="F67" s="71"/>
      <c r="G67" s="71"/>
      <c r="H67" s="71"/>
      <c r="I67" s="71"/>
      <c r="J67" s="71"/>
      <c r="K67" s="71"/>
      <c r="L67" s="71"/>
      <c r="M67" s="71"/>
      <c r="N67" s="72"/>
    </row>
    <row r="68" spans="2:15" ht="15.75" thickBot="1">
      <c r="B68" s="74"/>
      <c r="C68" s="67"/>
      <c r="D68" s="67"/>
      <c r="E68" s="67"/>
      <c r="F68" s="67"/>
      <c r="G68" s="67"/>
      <c r="H68" s="67"/>
      <c r="I68" s="67"/>
      <c r="J68" s="67"/>
      <c r="K68" s="67"/>
      <c r="L68" s="67"/>
      <c r="M68" s="67"/>
      <c r="N68" s="69"/>
    </row>
    <row r="69" spans="2:15" ht="25.5">
      <c r="B69" s="844" t="s">
        <v>1047</v>
      </c>
      <c r="C69" s="845"/>
      <c r="D69" s="845"/>
      <c r="E69" s="845"/>
      <c r="F69" s="845"/>
      <c r="G69" s="845"/>
      <c r="H69" s="845"/>
      <c r="I69" s="79" t="s">
        <v>1048</v>
      </c>
      <c r="J69" s="81" t="s">
        <v>1494</v>
      </c>
      <c r="K69" s="80" t="s">
        <v>1050</v>
      </c>
      <c r="L69" s="846" t="s">
        <v>1034</v>
      </c>
      <c r="M69" s="847"/>
      <c r="N69" s="104" t="s">
        <v>1035</v>
      </c>
    </row>
    <row r="70" spans="2:15">
      <c r="B70" s="55"/>
      <c r="C70" s="53"/>
      <c r="D70" s="53"/>
      <c r="E70" s="53"/>
      <c r="F70" s="53"/>
      <c r="G70" s="53"/>
      <c r="H70" s="53"/>
      <c r="I70" s="304"/>
      <c r="J70" s="305"/>
      <c r="K70" s="306"/>
      <c r="L70" s="56"/>
      <c r="M70" s="307"/>
      <c r="N70" s="407"/>
      <c r="O70" s="112"/>
    </row>
    <row r="71" spans="2:15">
      <c r="B71" s="55"/>
      <c r="C71" s="53"/>
      <c r="D71" s="53"/>
      <c r="E71" s="53"/>
      <c r="F71" s="53"/>
      <c r="G71" s="53"/>
      <c r="H71" s="53"/>
      <c r="I71" s="304"/>
      <c r="J71" s="305"/>
      <c r="K71" s="306"/>
      <c r="L71" s="56"/>
      <c r="M71" s="311"/>
      <c r="N71" s="407"/>
    </row>
    <row r="72" spans="2:15">
      <c r="B72" s="55"/>
      <c r="C72" s="53"/>
      <c r="D72" s="53"/>
      <c r="E72" s="53"/>
      <c r="F72" s="53"/>
      <c r="G72" s="53"/>
      <c r="H72" s="53"/>
      <c r="I72" s="291"/>
      <c r="J72" s="309"/>
      <c r="K72" s="310"/>
      <c r="L72" s="56"/>
      <c r="M72" s="312"/>
      <c r="N72" s="308"/>
    </row>
    <row r="73" spans="2:15">
      <c r="B73" s="55"/>
      <c r="C73" s="53"/>
      <c r="D73" s="53"/>
      <c r="E73" s="53"/>
      <c r="F73" s="53"/>
      <c r="G73" s="53"/>
      <c r="H73" s="53"/>
      <c r="I73" s="291"/>
      <c r="J73" s="309"/>
      <c r="K73" s="310"/>
      <c r="L73" s="330"/>
      <c r="M73" s="312"/>
      <c r="N73" s="308"/>
    </row>
    <row r="74" spans="2:15">
      <c r="B74" s="55"/>
      <c r="C74" s="53"/>
      <c r="D74" s="53"/>
      <c r="E74" s="53"/>
      <c r="F74" s="53"/>
      <c r="G74" s="53"/>
      <c r="H74" s="53"/>
      <c r="I74" s="291"/>
      <c r="J74" s="309"/>
      <c r="K74" s="310"/>
      <c r="L74" s="330"/>
      <c r="M74" s="312"/>
      <c r="N74" s="308"/>
    </row>
    <row r="75" spans="2:15" ht="15.75" thickBot="1">
      <c r="B75" s="805"/>
      <c r="C75" s="806"/>
      <c r="D75" s="806"/>
      <c r="E75" s="806"/>
      <c r="F75" s="806"/>
      <c r="G75" s="806"/>
      <c r="H75" s="806"/>
      <c r="I75" s="132"/>
      <c r="J75" s="132"/>
      <c r="K75" s="132"/>
      <c r="L75" s="906"/>
      <c r="M75" s="906"/>
      <c r="N75" s="51"/>
    </row>
    <row r="76" spans="2:15" ht="15.75" thickBot="1">
      <c r="B76" s="824" t="s">
        <v>1037</v>
      </c>
      <c r="C76" s="825"/>
      <c r="D76" s="825"/>
      <c r="E76" s="825"/>
      <c r="F76" s="825"/>
      <c r="G76" s="825"/>
      <c r="H76" s="825"/>
      <c r="I76" s="825"/>
      <c r="J76" s="825"/>
      <c r="K76" s="825"/>
      <c r="L76" s="825"/>
      <c r="M76" s="826"/>
      <c r="N76" s="313"/>
    </row>
    <row r="77" spans="2:15" ht="15.75" thickBot="1">
      <c r="B77" s="39"/>
      <c r="C77" s="40"/>
      <c r="D77" s="40"/>
      <c r="E77" s="40"/>
      <c r="F77" s="40"/>
      <c r="G77" s="40"/>
      <c r="H77" s="40"/>
      <c r="I77" s="40"/>
      <c r="J77" s="40"/>
      <c r="K77" s="40"/>
      <c r="L77" s="40"/>
      <c r="M77" s="40"/>
      <c r="N77" s="41"/>
    </row>
    <row r="78" spans="2:15" ht="15.75" thickBot="1">
      <c r="B78" s="818" t="s">
        <v>1051</v>
      </c>
      <c r="C78" s="819"/>
      <c r="D78" s="819"/>
      <c r="E78" s="819"/>
      <c r="F78" s="819"/>
      <c r="G78" s="819"/>
      <c r="H78" s="819"/>
      <c r="I78" s="819"/>
      <c r="J78" s="819"/>
      <c r="K78" s="819"/>
      <c r="L78" s="819"/>
      <c r="M78" s="820"/>
      <c r="N78" s="105">
        <f>N43+N54+N65+N76</f>
        <v>2815.54</v>
      </c>
    </row>
    <row r="79" spans="2:15">
      <c r="B79" s="39"/>
      <c r="C79" s="40"/>
      <c r="D79" s="40"/>
      <c r="E79" s="40"/>
      <c r="F79" s="40"/>
      <c r="G79" s="40"/>
      <c r="H79" s="40"/>
      <c r="I79" s="40"/>
      <c r="J79" s="40"/>
      <c r="K79" s="40"/>
      <c r="L79" s="40"/>
      <c r="M79" s="40"/>
      <c r="N79" s="41"/>
    </row>
    <row r="80" spans="2: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563.10800000000006</v>
      </c>
      <c r="M83" s="853"/>
      <c r="N83" s="57"/>
    </row>
    <row r="84" spans="1:14">
      <c r="B84" s="95" t="s">
        <v>1057</v>
      </c>
      <c r="C84" s="96"/>
      <c r="D84" s="96"/>
      <c r="E84" s="96"/>
      <c r="F84" s="96"/>
      <c r="G84" s="96"/>
      <c r="H84" s="96"/>
      <c r="I84" s="93"/>
      <c r="J84" s="94"/>
      <c r="K84" s="316">
        <v>0.05</v>
      </c>
      <c r="L84" s="852">
        <f>N78*K84</f>
        <v>140.77700000000002</v>
      </c>
      <c r="M84" s="853"/>
      <c r="N84" s="57"/>
    </row>
    <row r="85" spans="1:14" ht="15.75" thickBot="1">
      <c r="B85" s="97" t="s">
        <v>1058</v>
      </c>
      <c r="C85" s="98"/>
      <c r="D85" s="98"/>
      <c r="E85" s="98"/>
      <c r="F85" s="98"/>
      <c r="G85" s="98"/>
      <c r="H85" s="98"/>
      <c r="I85" s="99"/>
      <c r="J85" s="100"/>
      <c r="K85" s="317">
        <v>0.05</v>
      </c>
      <c r="L85" s="854">
        <f>N78*K85</f>
        <v>140.77700000000002</v>
      </c>
      <c r="M85" s="855"/>
      <c r="N85" s="57"/>
    </row>
    <row r="86" spans="1:14" ht="15.75" thickBot="1">
      <c r="B86" s="818" t="s">
        <v>1037</v>
      </c>
      <c r="C86" s="819"/>
      <c r="D86" s="819"/>
      <c r="E86" s="819"/>
      <c r="F86" s="819"/>
      <c r="G86" s="819"/>
      <c r="H86" s="819"/>
      <c r="I86" s="819"/>
      <c r="J86" s="819"/>
      <c r="K86" s="819"/>
      <c r="L86" s="819"/>
      <c r="M86" s="820"/>
      <c r="N86" s="58">
        <f>L83+L84+L85</f>
        <v>844.66200000000015</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3660.2020000000002</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52577"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52577" r:id="rId4"/>
      </mc:Fallback>
    </mc:AlternateContent>
  </oleObjects>
</worksheet>
</file>

<file path=xl/worksheets/sheet1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1">
    <tabColor rgb="FFFFFFCC"/>
  </sheetPr>
  <dimension ref="A1:O119"/>
  <sheetViews>
    <sheetView zoomScale="78" zoomScaleNormal="78" workbookViewId="0"/>
  </sheetViews>
  <sheetFormatPr baseColWidth="10" defaultRowHeight="15"/>
  <cols>
    <col min="1" max="1" width="10" bestFit="1"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1126</v>
      </c>
      <c r="C31" s="87" t="s">
        <v>1629</v>
      </c>
      <c r="D31" s="88"/>
      <c r="E31" s="88"/>
      <c r="F31" s="88"/>
      <c r="G31" s="88"/>
      <c r="H31" s="88"/>
      <c r="I31" s="88"/>
      <c r="J31" s="89"/>
      <c r="K31" s="320"/>
      <c r="L31" s="318" t="s">
        <v>377</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283"/>
      <c r="N36" s="284"/>
    </row>
    <row r="37" spans="1:14">
      <c r="A37" s="119"/>
      <c r="B37" s="831"/>
      <c r="C37" s="832"/>
      <c r="D37" s="832"/>
      <c r="E37" s="832"/>
      <c r="F37" s="832"/>
      <c r="G37" s="832"/>
      <c r="H37" s="833"/>
      <c r="I37" s="279"/>
      <c r="J37" s="280"/>
      <c r="K37" s="281"/>
      <c r="L37" s="282"/>
      <c r="M37" s="283"/>
      <c r="N37" s="284"/>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413"/>
      <c r="N41" s="356"/>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887</v>
      </c>
      <c r="B48" s="49" t="str">
        <f>VLOOKUP(A48,MATERIALES!A4:D373,3,FALSE)</f>
        <v xml:space="preserve">Cemento asfaltico modificado con polímeros tipo IV
</v>
      </c>
      <c r="C48" s="293"/>
      <c r="D48" s="293"/>
      <c r="E48" s="293"/>
      <c r="F48" s="293"/>
      <c r="G48" s="293"/>
      <c r="H48" s="293"/>
      <c r="I48" s="280"/>
      <c r="J48" s="236" t="str">
        <f>VLOOKUP(A48,MATERIALES!A4:D373,2,FALSE)</f>
        <v>kg</v>
      </c>
      <c r="K48" s="294">
        <v>1</v>
      </c>
      <c r="L48" s="279"/>
      <c r="M48" s="414">
        <f>VLOOKUP(A48,MATERIALES!A4:D395,4,FALSE)</f>
        <v>2815.54</v>
      </c>
      <c r="N48" s="284">
        <f>K48*M48</f>
        <v>2815.54</v>
      </c>
    </row>
    <row r="49" spans="1:14">
      <c r="B49" s="49"/>
      <c r="C49" s="293"/>
      <c r="D49" s="293"/>
      <c r="E49" s="293"/>
      <c r="F49" s="293"/>
      <c r="G49" s="293"/>
      <c r="H49" s="293"/>
      <c r="I49" s="280"/>
      <c r="J49" s="236"/>
      <c r="K49" s="294"/>
      <c r="L49" s="279"/>
      <c r="M49" s="414"/>
      <c r="N49" s="284"/>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2815.54</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B59" s="52"/>
      <c r="C59" s="329"/>
      <c r="D59" s="329"/>
      <c r="E59" s="329"/>
      <c r="F59" s="329"/>
      <c r="G59" s="329"/>
      <c r="H59" s="323"/>
      <c r="I59" s="291"/>
      <c r="J59" s="298"/>
      <c r="K59" s="291"/>
      <c r="L59" s="822"/>
      <c r="M59" s="823"/>
      <c r="N59" s="299"/>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133"/>
    </row>
    <row r="65" spans="2:15" ht="15.75" thickBot="1">
      <c r="B65" s="824" t="s">
        <v>1037</v>
      </c>
      <c r="C65" s="825"/>
      <c r="D65" s="825"/>
      <c r="E65" s="825"/>
      <c r="F65" s="825"/>
      <c r="G65" s="825"/>
      <c r="H65" s="825"/>
      <c r="I65" s="825"/>
      <c r="J65" s="825"/>
      <c r="K65" s="825"/>
      <c r="L65" s="825"/>
      <c r="M65" s="826"/>
      <c r="N65" s="110"/>
    </row>
    <row r="66" spans="2:15">
      <c r="B66" s="39"/>
      <c r="C66" s="40"/>
      <c r="D66" s="40"/>
      <c r="E66" s="40"/>
      <c r="F66" s="40"/>
      <c r="G66" s="40"/>
      <c r="H66" s="40"/>
      <c r="I66" s="40"/>
      <c r="J66" s="40"/>
      <c r="K66" s="40"/>
      <c r="L66" s="40"/>
      <c r="M66" s="40"/>
      <c r="N66" s="41"/>
    </row>
    <row r="67" spans="2:15">
      <c r="B67" s="70" t="s">
        <v>1046</v>
      </c>
      <c r="C67" s="71"/>
      <c r="D67" s="71"/>
      <c r="E67" s="71"/>
      <c r="F67" s="71"/>
      <c r="G67" s="71"/>
      <c r="H67" s="71"/>
      <c r="I67" s="71"/>
      <c r="J67" s="71"/>
      <c r="K67" s="71"/>
      <c r="L67" s="71"/>
      <c r="M67" s="71"/>
      <c r="N67" s="72"/>
    </row>
    <row r="68" spans="2:15" ht="15.75" thickBot="1">
      <c r="B68" s="74"/>
      <c r="C68" s="67"/>
      <c r="D68" s="67"/>
      <c r="E68" s="67"/>
      <c r="F68" s="67"/>
      <c r="G68" s="67"/>
      <c r="H68" s="67"/>
      <c r="I68" s="67"/>
      <c r="J68" s="67"/>
      <c r="K68" s="67"/>
      <c r="L68" s="67"/>
      <c r="M68" s="67"/>
      <c r="N68" s="69"/>
    </row>
    <row r="69" spans="2:15" ht="25.5">
      <c r="B69" s="844" t="s">
        <v>1047</v>
      </c>
      <c r="C69" s="845"/>
      <c r="D69" s="845"/>
      <c r="E69" s="845"/>
      <c r="F69" s="845"/>
      <c r="G69" s="845"/>
      <c r="H69" s="845"/>
      <c r="I69" s="79" t="s">
        <v>1048</v>
      </c>
      <c r="J69" s="81" t="s">
        <v>1494</v>
      </c>
      <c r="K69" s="80" t="s">
        <v>1050</v>
      </c>
      <c r="L69" s="846" t="s">
        <v>1034</v>
      </c>
      <c r="M69" s="847"/>
      <c r="N69" s="104" t="s">
        <v>1035</v>
      </c>
    </row>
    <row r="70" spans="2:15">
      <c r="B70" s="55"/>
      <c r="C70" s="53"/>
      <c r="D70" s="53"/>
      <c r="E70" s="53"/>
      <c r="F70" s="53"/>
      <c r="G70" s="53"/>
      <c r="H70" s="53"/>
      <c r="I70" s="304"/>
      <c r="J70" s="305"/>
      <c r="K70" s="306"/>
      <c r="L70" s="56"/>
      <c r="M70" s="307"/>
      <c r="N70" s="407"/>
      <c r="O70" s="112"/>
    </row>
    <row r="71" spans="2:15">
      <c r="B71" s="55"/>
      <c r="C71" s="53"/>
      <c r="D71" s="53"/>
      <c r="E71" s="53"/>
      <c r="F71" s="53"/>
      <c r="G71" s="53"/>
      <c r="H71" s="53"/>
      <c r="I71" s="304"/>
      <c r="J71" s="305"/>
      <c r="K71" s="306"/>
      <c r="L71" s="56"/>
      <c r="M71" s="311"/>
      <c r="N71" s="407"/>
    </row>
    <row r="72" spans="2:15">
      <c r="B72" s="55"/>
      <c r="C72" s="53"/>
      <c r="D72" s="53"/>
      <c r="E72" s="53"/>
      <c r="F72" s="53"/>
      <c r="G72" s="53"/>
      <c r="H72" s="53"/>
      <c r="I72" s="291"/>
      <c r="J72" s="309"/>
      <c r="K72" s="310"/>
      <c r="L72" s="56"/>
      <c r="M72" s="312"/>
      <c r="N72" s="308"/>
    </row>
    <row r="73" spans="2:15">
      <c r="B73" s="55"/>
      <c r="C73" s="53"/>
      <c r="D73" s="53"/>
      <c r="E73" s="53"/>
      <c r="F73" s="53"/>
      <c r="G73" s="53"/>
      <c r="H73" s="53"/>
      <c r="I73" s="291"/>
      <c r="J73" s="309"/>
      <c r="K73" s="310"/>
      <c r="L73" s="330"/>
      <c r="M73" s="312"/>
      <c r="N73" s="308"/>
    </row>
    <row r="74" spans="2:15">
      <c r="B74" s="55"/>
      <c r="C74" s="53"/>
      <c r="D74" s="53"/>
      <c r="E74" s="53"/>
      <c r="F74" s="53"/>
      <c r="G74" s="53"/>
      <c r="H74" s="53"/>
      <c r="I74" s="291"/>
      <c r="J74" s="309"/>
      <c r="K74" s="310"/>
      <c r="L74" s="330"/>
      <c r="M74" s="312"/>
      <c r="N74" s="308"/>
    </row>
    <row r="75" spans="2:15" ht="15.75" thickBot="1">
      <c r="B75" s="805"/>
      <c r="C75" s="806"/>
      <c r="D75" s="806"/>
      <c r="E75" s="806"/>
      <c r="F75" s="806"/>
      <c r="G75" s="806"/>
      <c r="H75" s="806"/>
      <c r="I75" s="132"/>
      <c r="J75" s="132"/>
      <c r="K75" s="132"/>
      <c r="L75" s="906"/>
      <c r="M75" s="906"/>
      <c r="N75" s="51"/>
    </row>
    <row r="76" spans="2:15" ht="15.75" thickBot="1">
      <c r="B76" s="824" t="s">
        <v>1037</v>
      </c>
      <c r="C76" s="825"/>
      <c r="D76" s="825"/>
      <c r="E76" s="825"/>
      <c r="F76" s="825"/>
      <c r="G76" s="825"/>
      <c r="H76" s="825"/>
      <c r="I76" s="825"/>
      <c r="J76" s="825"/>
      <c r="K76" s="825"/>
      <c r="L76" s="825"/>
      <c r="M76" s="826"/>
      <c r="N76" s="313"/>
    </row>
    <row r="77" spans="2:15" ht="15.75" thickBot="1">
      <c r="B77" s="39"/>
      <c r="C77" s="40"/>
      <c r="D77" s="40"/>
      <c r="E77" s="40"/>
      <c r="F77" s="40"/>
      <c r="G77" s="40"/>
      <c r="H77" s="40"/>
      <c r="I77" s="40"/>
      <c r="J77" s="40"/>
      <c r="K77" s="40"/>
      <c r="L77" s="40"/>
      <c r="M77" s="40"/>
      <c r="N77" s="41"/>
    </row>
    <row r="78" spans="2:15" ht="15.75" thickBot="1">
      <c r="B78" s="818" t="s">
        <v>1051</v>
      </c>
      <c r="C78" s="819"/>
      <c r="D78" s="819"/>
      <c r="E78" s="819"/>
      <c r="F78" s="819"/>
      <c r="G78" s="819"/>
      <c r="H78" s="819"/>
      <c r="I78" s="819"/>
      <c r="J78" s="819"/>
      <c r="K78" s="819"/>
      <c r="L78" s="819"/>
      <c r="M78" s="820"/>
      <c r="N78" s="105">
        <f>N43+N54+N65+N76</f>
        <v>2815.54</v>
      </c>
    </row>
    <row r="79" spans="2:15">
      <c r="B79" s="39"/>
      <c r="C79" s="40"/>
      <c r="D79" s="40"/>
      <c r="E79" s="40"/>
      <c r="F79" s="40"/>
      <c r="G79" s="40"/>
      <c r="H79" s="40"/>
      <c r="I79" s="40"/>
      <c r="J79" s="40"/>
      <c r="K79" s="40"/>
      <c r="L79" s="40"/>
      <c r="M79" s="40"/>
      <c r="N79" s="41"/>
    </row>
    <row r="80" spans="2: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563.10800000000006</v>
      </c>
      <c r="M83" s="853"/>
      <c r="N83" s="57"/>
    </row>
    <row r="84" spans="1:14">
      <c r="B84" s="95" t="s">
        <v>1057</v>
      </c>
      <c r="C84" s="96"/>
      <c r="D84" s="96"/>
      <c r="E84" s="96"/>
      <c r="F84" s="96"/>
      <c r="G84" s="96"/>
      <c r="H84" s="96"/>
      <c r="I84" s="93"/>
      <c r="J84" s="94"/>
      <c r="K84" s="316">
        <v>0.05</v>
      </c>
      <c r="L84" s="852">
        <f>N78*K84</f>
        <v>140.77700000000002</v>
      </c>
      <c r="M84" s="853"/>
      <c r="N84" s="57"/>
    </row>
    <row r="85" spans="1:14" ht="15.75" thickBot="1">
      <c r="B85" s="97" t="s">
        <v>1058</v>
      </c>
      <c r="C85" s="98"/>
      <c r="D85" s="98"/>
      <c r="E85" s="98"/>
      <c r="F85" s="98"/>
      <c r="G85" s="98"/>
      <c r="H85" s="98"/>
      <c r="I85" s="99"/>
      <c r="J85" s="100"/>
      <c r="K85" s="317">
        <v>0.05</v>
      </c>
      <c r="L85" s="854">
        <f>N78*K85</f>
        <v>140.77700000000002</v>
      </c>
      <c r="M85" s="855"/>
      <c r="N85" s="57"/>
    </row>
    <row r="86" spans="1:14" ht="15.75" thickBot="1">
      <c r="B86" s="818" t="s">
        <v>1037</v>
      </c>
      <c r="C86" s="819"/>
      <c r="D86" s="819"/>
      <c r="E86" s="819"/>
      <c r="F86" s="819"/>
      <c r="G86" s="819"/>
      <c r="H86" s="819"/>
      <c r="I86" s="819"/>
      <c r="J86" s="819"/>
      <c r="K86" s="819"/>
      <c r="L86" s="819"/>
      <c r="M86" s="820"/>
      <c r="N86" s="58">
        <f>L83+L84+L85</f>
        <v>844.66200000000015</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3660.2020000000002</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51553"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51553" r:id="rId4"/>
      </mc:Fallback>
    </mc:AlternateContent>
  </oleObjects>
</worksheet>
</file>

<file path=xl/worksheets/sheet1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2">
    <tabColor rgb="FFFFFFCC"/>
  </sheetPr>
  <dimension ref="A1:O119"/>
  <sheetViews>
    <sheetView zoomScale="78" zoomScaleNormal="78" workbookViewId="0"/>
  </sheetViews>
  <sheetFormatPr baseColWidth="10" defaultRowHeight="15"/>
  <cols>
    <col min="1" max="1" width="10" bestFit="1"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1630</v>
      </c>
      <c r="C31" s="87" t="s">
        <v>1631</v>
      </c>
      <c r="D31" s="88"/>
      <c r="E31" s="88"/>
      <c r="F31" s="88"/>
      <c r="G31" s="88"/>
      <c r="H31" s="88"/>
      <c r="I31" s="88"/>
      <c r="J31" s="89"/>
      <c r="K31" s="320"/>
      <c r="L31" s="318" t="s">
        <v>377</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283"/>
      <c r="N36" s="284"/>
    </row>
    <row r="37" spans="1:14">
      <c r="A37" s="119"/>
      <c r="B37" s="831"/>
      <c r="C37" s="832"/>
      <c r="D37" s="832"/>
      <c r="E37" s="832"/>
      <c r="F37" s="832"/>
      <c r="G37" s="832"/>
      <c r="H37" s="833"/>
      <c r="I37" s="279"/>
      <c r="J37" s="280"/>
      <c r="K37" s="281"/>
      <c r="L37" s="282"/>
      <c r="M37" s="283"/>
      <c r="N37" s="284"/>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413"/>
      <c r="N41" s="356"/>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888</v>
      </c>
      <c r="B48" s="49" t="str">
        <f>VLOOKUP(A48,MATERIALES!A4:D373,3,FALSE)</f>
        <v xml:space="preserve">Cemento asfaltico modificado con polímeros tipo V
</v>
      </c>
      <c r="C48" s="293"/>
      <c r="D48" s="293"/>
      <c r="E48" s="293"/>
      <c r="F48" s="293"/>
      <c r="G48" s="293"/>
      <c r="H48" s="293"/>
      <c r="I48" s="280"/>
      <c r="J48" s="236" t="str">
        <f>VLOOKUP(A48,MATERIALES!A4:D373,2,FALSE)</f>
        <v>kg</v>
      </c>
      <c r="K48" s="294">
        <v>1</v>
      </c>
      <c r="L48" s="279"/>
      <c r="M48" s="414">
        <f>VLOOKUP(A48,MATERIALES!A4:D395,4,FALSE)</f>
        <v>1850.1746527387618</v>
      </c>
      <c r="N48" s="284">
        <f>K48*M48</f>
        <v>1850.1746527387618</v>
      </c>
    </row>
    <row r="49" spans="1:14">
      <c r="B49" s="49"/>
      <c r="C49" s="293"/>
      <c r="D49" s="293"/>
      <c r="E49" s="293"/>
      <c r="F49" s="293"/>
      <c r="G49" s="293"/>
      <c r="H49" s="293"/>
      <c r="I49" s="280"/>
      <c r="J49" s="236"/>
      <c r="K49" s="294"/>
      <c r="L49" s="279"/>
      <c r="M49" s="414"/>
      <c r="N49" s="284"/>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1850.1746527387618</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B59" s="52"/>
      <c r="C59" s="329"/>
      <c r="D59" s="329"/>
      <c r="E59" s="329"/>
      <c r="F59" s="329"/>
      <c r="G59" s="329"/>
      <c r="H59" s="323"/>
      <c r="I59" s="291"/>
      <c r="J59" s="298"/>
      <c r="K59" s="291"/>
      <c r="L59" s="822"/>
      <c r="M59" s="823"/>
      <c r="N59" s="299"/>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459"/>
      <c r="C64" s="460"/>
      <c r="D64" s="460"/>
      <c r="E64" s="460"/>
      <c r="F64" s="460"/>
      <c r="G64" s="460"/>
      <c r="H64" s="54"/>
      <c r="I64" s="132"/>
      <c r="J64" s="132"/>
      <c r="K64" s="132"/>
      <c r="L64" s="807"/>
      <c r="M64" s="808"/>
      <c r="N64" s="133"/>
    </row>
    <row r="65" spans="2:15" ht="15.75" thickBot="1">
      <c r="B65" s="824" t="s">
        <v>1037</v>
      </c>
      <c r="C65" s="825"/>
      <c r="D65" s="825"/>
      <c r="E65" s="825"/>
      <c r="F65" s="825"/>
      <c r="G65" s="825"/>
      <c r="H65" s="825"/>
      <c r="I65" s="825"/>
      <c r="J65" s="825"/>
      <c r="K65" s="825"/>
      <c r="L65" s="825"/>
      <c r="M65" s="826"/>
      <c r="N65" s="110"/>
    </row>
    <row r="66" spans="2:15">
      <c r="B66" s="39"/>
      <c r="C66" s="40"/>
      <c r="D66" s="40"/>
      <c r="E66" s="40"/>
      <c r="F66" s="40"/>
      <c r="G66" s="40"/>
      <c r="H66" s="40"/>
      <c r="I66" s="40"/>
      <c r="J66" s="40"/>
      <c r="K66" s="40"/>
      <c r="L66" s="40"/>
      <c r="M66" s="40"/>
      <c r="N66" s="41"/>
    </row>
    <row r="67" spans="2:15">
      <c r="B67" s="70" t="s">
        <v>1046</v>
      </c>
      <c r="C67" s="71"/>
      <c r="D67" s="71"/>
      <c r="E67" s="71"/>
      <c r="F67" s="71"/>
      <c r="G67" s="71"/>
      <c r="H67" s="71"/>
      <c r="I67" s="71"/>
      <c r="J67" s="71"/>
      <c r="K67" s="71"/>
      <c r="L67" s="71"/>
      <c r="M67" s="71"/>
      <c r="N67" s="72"/>
    </row>
    <row r="68" spans="2:15" ht="15.75" thickBot="1">
      <c r="B68" s="74"/>
      <c r="C68" s="67"/>
      <c r="D68" s="67"/>
      <c r="E68" s="67"/>
      <c r="F68" s="67"/>
      <c r="G68" s="67"/>
      <c r="H68" s="67"/>
      <c r="I68" s="67"/>
      <c r="J68" s="67"/>
      <c r="K68" s="67"/>
      <c r="L68" s="67"/>
      <c r="M68" s="67"/>
      <c r="N68" s="69"/>
    </row>
    <row r="69" spans="2:15" ht="25.5">
      <c r="B69" s="844" t="s">
        <v>1047</v>
      </c>
      <c r="C69" s="845"/>
      <c r="D69" s="845"/>
      <c r="E69" s="845"/>
      <c r="F69" s="845"/>
      <c r="G69" s="845"/>
      <c r="H69" s="845"/>
      <c r="I69" s="79" t="s">
        <v>1048</v>
      </c>
      <c r="J69" s="81" t="s">
        <v>1494</v>
      </c>
      <c r="K69" s="80" t="s">
        <v>1050</v>
      </c>
      <c r="L69" s="846" t="s">
        <v>1034</v>
      </c>
      <c r="M69" s="847"/>
      <c r="N69" s="104" t="s">
        <v>1035</v>
      </c>
    </row>
    <row r="70" spans="2:15">
      <c r="B70" s="55"/>
      <c r="C70" s="53"/>
      <c r="D70" s="53"/>
      <c r="E70" s="53"/>
      <c r="F70" s="53"/>
      <c r="G70" s="53"/>
      <c r="H70" s="53"/>
      <c r="I70" s="304"/>
      <c r="J70" s="305"/>
      <c r="K70" s="306"/>
      <c r="L70" s="56"/>
      <c r="M70" s="307"/>
      <c r="N70" s="407"/>
      <c r="O70" s="112"/>
    </row>
    <row r="71" spans="2:15">
      <c r="B71" s="55"/>
      <c r="C71" s="53"/>
      <c r="D71" s="53"/>
      <c r="E71" s="53"/>
      <c r="F71" s="53"/>
      <c r="G71" s="53"/>
      <c r="H71" s="53"/>
      <c r="I71" s="304"/>
      <c r="J71" s="305"/>
      <c r="K71" s="306"/>
      <c r="L71" s="56"/>
      <c r="M71" s="311"/>
      <c r="N71" s="407"/>
    </row>
    <row r="72" spans="2:15">
      <c r="B72" s="55"/>
      <c r="C72" s="53"/>
      <c r="D72" s="53"/>
      <c r="E72" s="53"/>
      <c r="F72" s="53"/>
      <c r="G72" s="53"/>
      <c r="H72" s="53"/>
      <c r="I72" s="291"/>
      <c r="J72" s="309"/>
      <c r="K72" s="310"/>
      <c r="L72" s="56"/>
      <c r="M72" s="312"/>
      <c r="N72" s="308"/>
    </row>
    <row r="73" spans="2:15">
      <c r="B73" s="55"/>
      <c r="C73" s="53"/>
      <c r="D73" s="53"/>
      <c r="E73" s="53"/>
      <c r="F73" s="53"/>
      <c r="G73" s="53"/>
      <c r="H73" s="53"/>
      <c r="I73" s="291"/>
      <c r="J73" s="309"/>
      <c r="K73" s="310"/>
      <c r="L73" s="330"/>
      <c r="M73" s="312"/>
      <c r="N73" s="308"/>
    </row>
    <row r="74" spans="2:15">
      <c r="B74" s="55"/>
      <c r="C74" s="53"/>
      <c r="D74" s="53"/>
      <c r="E74" s="53"/>
      <c r="F74" s="53"/>
      <c r="G74" s="53"/>
      <c r="H74" s="53"/>
      <c r="I74" s="291"/>
      <c r="J74" s="309"/>
      <c r="K74" s="310"/>
      <c r="L74" s="330"/>
      <c r="M74" s="312"/>
      <c r="N74" s="308"/>
    </row>
    <row r="75" spans="2:15" ht="15.75" thickBot="1">
      <c r="B75" s="805"/>
      <c r="C75" s="806"/>
      <c r="D75" s="806"/>
      <c r="E75" s="806"/>
      <c r="F75" s="806"/>
      <c r="G75" s="806"/>
      <c r="H75" s="806"/>
      <c r="I75" s="132"/>
      <c r="J75" s="132"/>
      <c r="K75" s="132"/>
      <c r="L75" s="906"/>
      <c r="M75" s="906"/>
      <c r="N75" s="51"/>
    </row>
    <row r="76" spans="2:15" ht="15.75" thickBot="1">
      <c r="B76" s="824" t="s">
        <v>1037</v>
      </c>
      <c r="C76" s="825"/>
      <c r="D76" s="825"/>
      <c r="E76" s="825"/>
      <c r="F76" s="825"/>
      <c r="G76" s="825"/>
      <c r="H76" s="825"/>
      <c r="I76" s="825"/>
      <c r="J76" s="825"/>
      <c r="K76" s="825"/>
      <c r="L76" s="825"/>
      <c r="M76" s="826"/>
      <c r="N76" s="313"/>
    </row>
    <row r="77" spans="2:15" ht="15.75" thickBot="1">
      <c r="B77" s="39"/>
      <c r="C77" s="40"/>
      <c r="D77" s="40"/>
      <c r="E77" s="40"/>
      <c r="F77" s="40"/>
      <c r="G77" s="40"/>
      <c r="H77" s="40"/>
      <c r="I77" s="40"/>
      <c r="J77" s="40"/>
      <c r="K77" s="40"/>
      <c r="L77" s="40"/>
      <c r="M77" s="40"/>
      <c r="N77" s="41"/>
    </row>
    <row r="78" spans="2:15" ht="15.75" thickBot="1">
      <c r="B78" s="818" t="s">
        <v>1051</v>
      </c>
      <c r="C78" s="819"/>
      <c r="D78" s="819"/>
      <c r="E78" s="819"/>
      <c r="F78" s="819"/>
      <c r="G78" s="819"/>
      <c r="H78" s="819"/>
      <c r="I78" s="819"/>
      <c r="J78" s="819"/>
      <c r="K78" s="819"/>
      <c r="L78" s="819"/>
      <c r="M78" s="820"/>
      <c r="N78" s="105">
        <f>N43+N54+N65+N76</f>
        <v>1850.1746527387618</v>
      </c>
    </row>
    <row r="79" spans="2:15">
      <c r="B79" s="39"/>
      <c r="C79" s="40"/>
      <c r="D79" s="40"/>
      <c r="E79" s="40"/>
      <c r="F79" s="40"/>
      <c r="G79" s="40"/>
      <c r="H79" s="40"/>
      <c r="I79" s="40"/>
      <c r="J79" s="40"/>
      <c r="K79" s="40"/>
      <c r="L79" s="40"/>
      <c r="M79" s="40"/>
      <c r="N79" s="41"/>
    </row>
    <row r="80" spans="2: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370.03493054775237</v>
      </c>
      <c r="M83" s="853"/>
      <c r="N83" s="57"/>
    </row>
    <row r="84" spans="1:14">
      <c r="B84" s="95" t="s">
        <v>1057</v>
      </c>
      <c r="C84" s="96"/>
      <c r="D84" s="96"/>
      <c r="E84" s="96"/>
      <c r="F84" s="96"/>
      <c r="G84" s="96"/>
      <c r="H84" s="96"/>
      <c r="I84" s="93"/>
      <c r="J84" s="94"/>
      <c r="K84" s="316">
        <v>0.05</v>
      </c>
      <c r="L84" s="852">
        <f>N78*K84</f>
        <v>92.508732636938092</v>
      </c>
      <c r="M84" s="853"/>
      <c r="N84" s="57"/>
    </row>
    <row r="85" spans="1:14" ht="15.75" thickBot="1">
      <c r="B85" s="97" t="s">
        <v>1058</v>
      </c>
      <c r="C85" s="98"/>
      <c r="D85" s="98"/>
      <c r="E85" s="98"/>
      <c r="F85" s="98"/>
      <c r="G85" s="98"/>
      <c r="H85" s="98"/>
      <c r="I85" s="99"/>
      <c r="J85" s="100"/>
      <c r="K85" s="317">
        <v>0.05</v>
      </c>
      <c r="L85" s="854">
        <f>N78*K85</f>
        <v>92.508732636938092</v>
      </c>
      <c r="M85" s="855"/>
      <c r="N85" s="57"/>
    </row>
    <row r="86" spans="1:14" ht="15.75" thickBot="1">
      <c r="B86" s="818" t="s">
        <v>1037</v>
      </c>
      <c r="C86" s="819"/>
      <c r="D86" s="819"/>
      <c r="E86" s="819"/>
      <c r="F86" s="819"/>
      <c r="G86" s="819"/>
      <c r="H86" s="819"/>
      <c r="I86" s="819"/>
      <c r="J86" s="819"/>
      <c r="K86" s="819"/>
      <c r="L86" s="819"/>
      <c r="M86" s="820"/>
      <c r="N86" s="58">
        <f>L83+L84+L85</f>
        <v>555.05239582162858</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2405.2270485603904</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53601"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53601" r:id="rId4"/>
      </mc:Fallback>
    </mc:AlternateContent>
  </oleObjects>
</worksheet>
</file>

<file path=xl/worksheets/sheet1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3">
    <tabColor rgb="FFFFFFCC"/>
  </sheetPr>
  <dimension ref="A1:O119"/>
  <sheetViews>
    <sheetView zoomScale="78" zoomScaleNormal="78" workbookViewId="0"/>
  </sheetViews>
  <sheetFormatPr baseColWidth="10" defaultRowHeight="15"/>
  <cols>
    <col min="1" max="1" width="9" bestFit="1"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1127</v>
      </c>
      <c r="C31" s="87" t="s">
        <v>1632</v>
      </c>
      <c r="D31" s="88"/>
      <c r="E31" s="88"/>
      <c r="F31" s="88"/>
      <c r="G31" s="88"/>
      <c r="H31" s="88"/>
      <c r="I31" s="88"/>
      <c r="J31" s="89"/>
      <c r="K31" s="320"/>
      <c r="L31" s="318" t="s">
        <v>1548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283"/>
      <c r="N36" s="284"/>
    </row>
    <row r="37" spans="1:14">
      <c r="A37" s="119"/>
      <c r="B37" s="831"/>
      <c r="C37" s="832"/>
      <c r="D37" s="832"/>
      <c r="E37" s="832"/>
      <c r="F37" s="832"/>
      <c r="G37" s="832"/>
      <c r="H37" s="833"/>
      <c r="I37" s="279"/>
      <c r="J37" s="280"/>
      <c r="K37" s="281"/>
      <c r="L37" s="282"/>
      <c r="M37" s="283"/>
      <c r="N37" s="284"/>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413"/>
      <c r="N41" s="356"/>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940</v>
      </c>
      <c r="B48" s="49" t="str">
        <f>VLOOKUP(A48,MATERIALES!A4:D373,3,FALSE)</f>
        <v>Emulsión Asfáltica de Rotura Media Modificada Con Polímeros CRM-m</v>
      </c>
      <c r="C48" s="293"/>
      <c r="D48" s="293"/>
      <c r="E48" s="293"/>
      <c r="F48" s="293"/>
      <c r="G48" s="293"/>
      <c r="H48" s="293"/>
      <c r="I48" s="280"/>
      <c r="J48" s="236" t="str">
        <f>VLOOKUP(A48,MATERIALES!A4:D373,2,FALSE)</f>
        <v>lt</v>
      </c>
      <c r="K48" s="294">
        <v>1</v>
      </c>
      <c r="L48" s="279"/>
      <c r="M48" s="414">
        <f>VLOOKUP(A48,MATERIALES!A4:D395,4,FALSE)</f>
        <v>1744.8750000000002</v>
      </c>
      <c r="N48" s="284">
        <f>K48*M48</f>
        <v>1744.8750000000002</v>
      </c>
    </row>
    <row r="49" spans="1:14">
      <c r="B49" s="49"/>
      <c r="C49" s="293"/>
      <c r="D49" s="293"/>
      <c r="E49" s="293"/>
      <c r="F49" s="293"/>
      <c r="G49" s="293"/>
      <c r="H49" s="293"/>
      <c r="I49" s="280"/>
      <c r="J49" s="236"/>
      <c r="K49" s="294"/>
      <c r="L49" s="279"/>
      <c r="M49" s="414"/>
      <c r="N49" s="284"/>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1744.8750000000002</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B59" s="52"/>
      <c r="C59" s="329"/>
      <c r="D59" s="329"/>
      <c r="E59" s="329"/>
      <c r="F59" s="329"/>
      <c r="G59" s="329"/>
      <c r="H59" s="323"/>
      <c r="I59" s="291"/>
      <c r="J59" s="298"/>
      <c r="K59" s="291"/>
      <c r="L59" s="822"/>
      <c r="M59" s="823"/>
      <c r="N59" s="299"/>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459"/>
      <c r="C64" s="460"/>
      <c r="D64" s="460"/>
      <c r="E64" s="460"/>
      <c r="F64" s="460"/>
      <c r="G64" s="460"/>
      <c r="H64" s="54"/>
      <c r="I64" s="132"/>
      <c r="J64" s="132"/>
      <c r="K64" s="132"/>
      <c r="L64" s="807"/>
      <c r="M64" s="808"/>
      <c r="N64" s="133"/>
    </row>
    <row r="65" spans="2:15" ht="15.75" thickBot="1">
      <c r="B65" s="824" t="s">
        <v>1037</v>
      </c>
      <c r="C65" s="825"/>
      <c r="D65" s="825"/>
      <c r="E65" s="825"/>
      <c r="F65" s="825"/>
      <c r="G65" s="825"/>
      <c r="H65" s="825"/>
      <c r="I65" s="825"/>
      <c r="J65" s="825"/>
      <c r="K65" s="825"/>
      <c r="L65" s="825"/>
      <c r="M65" s="826"/>
      <c r="N65" s="110"/>
    </row>
    <row r="66" spans="2:15">
      <c r="B66" s="39"/>
      <c r="C66" s="40"/>
      <c r="D66" s="40"/>
      <c r="E66" s="40"/>
      <c r="F66" s="40"/>
      <c r="G66" s="40"/>
      <c r="H66" s="40"/>
      <c r="I66" s="40"/>
      <c r="J66" s="40"/>
      <c r="K66" s="40"/>
      <c r="L66" s="40"/>
      <c r="M66" s="40"/>
      <c r="N66" s="41"/>
    </row>
    <row r="67" spans="2:15">
      <c r="B67" s="70" t="s">
        <v>1046</v>
      </c>
      <c r="C67" s="71"/>
      <c r="D67" s="71"/>
      <c r="E67" s="71"/>
      <c r="F67" s="71"/>
      <c r="G67" s="71"/>
      <c r="H67" s="71"/>
      <c r="I67" s="71"/>
      <c r="J67" s="71"/>
      <c r="K67" s="71"/>
      <c r="L67" s="71"/>
      <c r="M67" s="71"/>
      <c r="N67" s="72"/>
    </row>
    <row r="68" spans="2:15" ht="15.75" thickBot="1">
      <c r="B68" s="74"/>
      <c r="C68" s="67"/>
      <c r="D68" s="67"/>
      <c r="E68" s="67"/>
      <c r="F68" s="67"/>
      <c r="G68" s="67"/>
      <c r="H68" s="67"/>
      <c r="I68" s="67"/>
      <c r="J68" s="67"/>
      <c r="K68" s="67"/>
      <c r="L68" s="67"/>
      <c r="M68" s="67"/>
      <c r="N68" s="69"/>
    </row>
    <row r="69" spans="2:15" ht="25.5">
      <c r="B69" s="844" t="s">
        <v>1047</v>
      </c>
      <c r="C69" s="845"/>
      <c r="D69" s="845"/>
      <c r="E69" s="845"/>
      <c r="F69" s="845"/>
      <c r="G69" s="845"/>
      <c r="H69" s="845"/>
      <c r="I69" s="79" t="s">
        <v>1048</v>
      </c>
      <c r="J69" s="81" t="s">
        <v>1494</v>
      </c>
      <c r="K69" s="80" t="s">
        <v>1050</v>
      </c>
      <c r="L69" s="846" t="s">
        <v>1034</v>
      </c>
      <c r="M69" s="847"/>
      <c r="N69" s="104" t="s">
        <v>1035</v>
      </c>
    </row>
    <row r="70" spans="2:15">
      <c r="B70" s="55"/>
      <c r="C70" s="53"/>
      <c r="D70" s="53"/>
      <c r="E70" s="53"/>
      <c r="F70" s="53"/>
      <c r="G70" s="53"/>
      <c r="H70" s="53"/>
      <c r="I70" s="304"/>
      <c r="J70" s="305"/>
      <c r="K70" s="306"/>
      <c r="L70" s="56"/>
      <c r="M70" s="307"/>
      <c r="N70" s="407"/>
      <c r="O70" s="112"/>
    </row>
    <row r="71" spans="2:15">
      <c r="B71" s="55"/>
      <c r="C71" s="53"/>
      <c r="D71" s="53"/>
      <c r="E71" s="53"/>
      <c r="F71" s="53"/>
      <c r="G71" s="53"/>
      <c r="H71" s="53"/>
      <c r="I71" s="304"/>
      <c r="J71" s="305"/>
      <c r="K71" s="306"/>
      <c r="L71" s="56"/>
      <c r="M71" s="311"/>
      <c r="N71" s="407"/>
    </row>
    <row r="72" spans="2:15">
      <c r="B72" s="55"/>
      <c r="C72" s="53"/>
      <c r="D72" s="53"/>
      <c r="E72" s="53"/>
      <c r="F72" s="53"/>
      <c r="G72" s="53"/>
      <c r="H72" s="53"/>
      <c r="I72" s="291"/>
      <c r="J72" s="309"/>
      <c r="K72" s="310"/>
      <c r="L72" s="56"/>
      <c r="M72" s="312"/>
      <c r="N72" s="308"/>
    </row>
    <row r="73" spans="2:15">
      <c r="B73" s="55"/>
      <c r="C73" s="53"/>
      <c r="D73" s="53"/>
      <c r="E73" s="53"/>
      <c r="F73" s="53"/>
      <c r="G73" s="53"/>
      <c r="H73" s="53"/>
      <c r="I73" s="291"/>
      <c r="J73" s="309"/>
      <c r="K73" s="310"/>
      <c r="L73" s="330"/>
      <c r="M73" s="312"/>
      <c r="N73" s="308"/>
    </row>
    <row r="74" spans="2:15">
      <c r="B74" s="55"/>
      <c r="C74" s="53"/>
      <c r="D74" s="53"/>
      <c r="E74" s="53"/>
      <c r="F74" s="53"/>
      <c r="G74" s="53"/>
      <c r="H74" s="53"/>
      <c r="I74" s="291"/>
      <c r="J74" s="309"/>
      <c r="K74" s="310"/>
      <c r="L74" s="330"/>
      <c r="M74" s="312"/>
      <c r="N74" s="308"/>
    </row>
    <row r="75" spans="2:15" ht="15.75" thickBot="1">
      <c r="B75" s="805"/>
      <c r="C75" s="806"/>
      <c r="D75" s="806"/>
      <c r="E75" s="806"/>
      <c r="F75" s="806"/>
      <c r="G75" s="806"/>
      <c r="H75" s="806"/>
      <c r="I75" s="132"/>
      <c r="J75" s="132"/>
      <c r="K75" s="132"/>
      <c r="L75" s="906"/>
      <c r="M75" s="906"/>
      <c r="N75" s="51"/>
    </row>
    <row r="76" spans="2:15" ht="15.75" thickBot="1">
      <c r="B76" s="824" t="s">
        <v>1037</v>
      </c>
      <c r="C76" s="825"/>
      <c r="D76" s="825"/>
      <c r="E76" s="825"/>
      <c r="F76" s="825"/>
      <c r="G76" s="825"/>
      <c r="H76" s="825"/>
      <c r="I76" s="825"/>
      <c r="J76" s="825"/>
      <c r="K76" s="825"/>
      <c r="L76" s="825"/>
      <c r="M76" s="826"/>
      <c r="N76" s="313"/>
    </row>
    <row r="77" spans="2:15" ht="15.75" thickBot="1">
      <c r="B77" s="39"/>
      <c r="C77" s="40"/>
      <c r="D77" s="40"/>
      <c r="E77" s="40"/>
      <c r="F77" s="40"/>
      <c r="G77" s="40"/>
      <c r="H77" s="40"/>
      <c r="I77" s="40"/>
      <c r="J77" s="40"/>
      <c r="K77" s="40"/>
      <c r="L77" s="40"/>
      <c r="M77" s="40"/>
      <c r="N77" s="41"/>
    </row>
    <row r="78" spans="2:15" ht="15.75" thickBot="1">
      <c r="B78" s="818" t="s">
        <v>1051</v>
      </c>
      <c r="C78" s="819"/>
      <c r="D78" s="819"/>
      <c r="E78" s="819"/>
      <c r="F78" s="819"/>
      <c r="G78" s="819"/>
      <c r="H78" s="819"/>
      <c r="I78" s="819"/>
      <c r="J78" s="819"/>
      <c r="K78" s="819"/>
      <c r="L78" s="819"/>
      <c r="M78" s="820"/>
      <c r="N78" s="105">
        <f>N43+N54+N65+N76</f>
        <v>1744.8750000000002</v>
      </c>
    </row>
    <row r="79" spans="2:15">
      <c r="B79" s="39"/>
      <c r="C79" s="40"/>
      <c r="D79" s="40"/>
      <c r="E79" s="40"/>
      <c r="F79" s="40"/>
      <c r="G79" s="40"/>
      <c r="H79" s="40"/>
      <c r="I79" s="40"/>
      <c r="J79" s="40"/>
      <c r="K79" s="40"/>
      <c r="L79" s="40"/>
      <c r="M79" s="40"/>
      <c r="N79" s="41"/>
    </row>
    <row r="80" spans="2: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348.97500000000008</v>
      </c>
      <c r="M83" s="853"/>
      <c r="N83" s="57"/>
    </row>
    <row r="84" spans="1:14">
      <c r="B84" s="95" t="s">
        <v>1057</v>
      </c>
      <c r="C84" s="96"/>
      <c r="D84" s="96"/>
      <c r="E84" s="96"/>
      <c r="F84" s="96"/>
      <c r="G84" s="96"/>
      <c r="H84" s="96"/>
      <c r="I84" s="93"/>
      <c r="J84" s="94"/>
      <c r="K84" s="316">
        <v>0.05</v>
      </c>
      <c r="L84" s="852">
        <f>N78*K84</f>
        <v>87.24375000000002</v>
      </c>
      <c r="M84" s="853"/>
      <c r="N84" s="57"/>
    </row>
    <row r="85" spans="1:14" ht="15.75" thickBot="1">
      <c r="B85" s="97" t="s">
        <v>1058</v>
      </c>
      <c r="C85" s="98"/>
      <c r="D85" s="98"/>
      <c r="E85" s="98"/>
      <c r="F85" s="98"/>
      <c r="G85" s="98"/>
      <c r="H85" s="98"/>
      <c r="I85" s="99"/>
      <c r="J85" s="100"/>
      <c r="K85" s="317">
        <v>0.05</v>
      </c>
      <c r="L85" s="854">
        <f>N78*K85</f>
        <v>87.24375000000002</v>
      </c>
      <c r="M85" s="855"/>
      <c r="N85" s="57"/>
    </row>
    <row r="86" spans="1:14" ht="15.75" thickBot="1">
      <c r="B86" s="818" t="s">
        <v>1037</v>
      </c>
      <c r="C86" s="819"/>
      <c r="D86" s="819"/>
      <c r="E86" s="819"/>
      <c r="F86" s="819"/>
      <c r="G86" s="819"/>
      <c r="H86" s="819"/>
      <c r="I86" s="819"/>
      <c r="J86" s="819"/>
      <c r="K86" s="819"/>
      <c r="L86" s="819"/>
      <c r="M86" s="820"/>
      <c r="N86" s="58">
        <f>L83+L84+L85</f>
        <v>523.46250000000009</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2268.3375000000005</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54625"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54625" r:id="rId4"/>
      </mc:Fallback>
    </mc:AlternateContent>
  </oleObjects>
</worksheet>
</file>

<file path=xl/worksheets/sheet1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4">
    <tabColor rgb="FFFFFFCC"/>
  </sheetPr>
  <dimension ref="A1:N118"/>
  <sheetViews>
    <sheetView zoomScale="78" zoomScaleNormal="78" workbookViewId="0"/>
  </sheetViews>
  <sheetFormatPr baseColWidth="10" defaultRowHeight="15"/>
  <cols>
    <col min="1" max="1" width="10"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1128</v>
      </c>
      <c r="C31" s="87" t="s">
        <v>1633</v>
      </c>
      <c r="D31" s="88"/>
      <c r="E31" s="88"/>
      <c r="F31" s="88"/>
      <c r="G31" s="88"/>
      <c r="H31" s="88"/>
      <c r="I31" s="88"/>
      <c r="J31" s="89"/>
      <c r="K31" s="320"/>
      <c r="L31" s="318" t="s">
        <v>233</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217" t="s">
        <v>154</v>
      </c>
      <c r="B36" s="831" t="str">
        <f>VLOOKUP(A36,EQUIPOS!A6:D154,3,FALSE)</f>
        <v>Carrotanque Irrigador de asfalto, 1000 GALONES DE CAPACIDAD</v>
      </c>
      <c r="C36" s="832"/>
      <c r="D36" s="832"/>
      <c r="E36" s="832"/>
      <c r="F36" s="832"/>
      <c r="G36" s="832"/>
      <c r="H36" s="833"/>
      <c r="I36" s="279"/>
      <c r="J36" s="280"/>
      <c r="K36" s="281">
        <f>VLOOKUP(A36,EQUIPOS!A6:D163,4,FALSE)</f>
        <v>63899.202672115338</v>
      </c>
      <c r="L36" s="282"/>
      <c r="M36" s="283">
        <v>500</v>
      </c>
      <c r="N36" s="284">
        <f>K36/M36</f>
        <v>127.79840534423067</v>
      </c>
    </row>
    <row r="37" spans="1:14">
      <c r="A37" s="119" t="s">
        <v>176</v>
      </c>
      <c r="B37" s="831" t="str">
        <f>VLOOKUP(A37,EQUIPOS!A7:D154,3,FALSE)</f>
        <v xml:space="preserve">Compresor (barrido y soplado)
</v>
      </c>
      <c r="C37" s="832"/>
      <c r="D37" s="832"/>
      <c r="E37" s="832"/>
      <c r="F37" s="832"/>
      <c r="G37" s="832"/>
      <c r="H37" s="833"/>
      <c r="I37" s="279"/>
      <c r="J37" s="280"/>
      <c r="K37" s="281">
        <f>VLOOKUP(A37,EQUIPOS!A7:D164,4,FALSE)</f>
        <v>61024.370771264701</v>
      </c>
      <c r="L37" s="282"/>
      <c r="M37" s="283">
        <v>500</v>
      </c>
      <c r="N37" s="284">
        <f>K37/M37</f>
        <v>122.0487415425294</v>
      </c>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t="s">
        <v>1036</v>
      </c>
      <c r="C41" s="839"/>
      <c r="D41" s="839"/>
      <c r="E41" s="44"/>
      <c r="F41" s="45"/>
      <c r="G41" s="45"/>
      <c r="H41" s="46"/>
      <c r="I41" s="42"/>
      <c r="J41" s="43"/>
      <c r="K41" s="291"/>
      <c r="L41" s="288"/>
      <c r="M41" s="413">
        <v>0.01</v>
      </c>
      <c r="N41" s="356">
        <f>N75*M41</f>
        <v>0.45492548333333332</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250.30207237009341</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920</v>
      </c>
      <c r="B48" s="49" t="str">
        <f>VLOOKUP(A48,MATERIALES!A4:D373,3,FALSE)</f>
        <v>Emulsión CRL-0</v>
      </c>
      <c r="C48" s="293"/>
      <c r="D48" s="293"/>
      <c r="E48" s="293"/>
      <c r="F48" s="293"/>
      <c r="G48" s="293"/>
      <c r="H48" s="293"/>
      <c r="I48" s="280"/>
      <c r="J48" s="236" t="str">
        <f>VLOOKUP(A48,MATERIALES!A4:D373,2,FALSE)</f>
        <v>lt</v>
      </c>
      <c r="K48" s="294">
        <v>1</v>
      </c>
      <c r="L48" s="279"/>
      <c r="M48" s="414">
        <f>VLOOKUP(A48,MATERIALES!A4:D395,4,FALSE)</f>
        <v>1779.05</v>
      </c>
      <c r="N48" s="284">
        <f>K48*M48</f>
        <v>1779.05</v>
      </c>
    </row>
    <row r="49" spans="1:14">
      <c r="B49" s="49"/>
      <c r="C49" s="293"/>
      <c r="D49" s="293"/>
      <c r="E49" s="293"/>
      <c r="F49" s="293"/>
      <c r="G49" s="293"/>
      <c r="H49" s="293"/>
      <c r="I49" s="280"/>
      <c r="J49" s="236"/>
      <c r="K49" s="294"/>
      <c r="L49" s="279"/>
      <c r="M49" s="414"/>
      <c r="N49" s="284"/>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1779.05</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B59" s="52"/>
      <c r="C59" s="329"/>
      <c r="D59" s="329"/>
      <c r="E59" s="329"/>
      <c r="F59" s="329"/>
      <c r="G59" s="329"/>
      <c r="H59" s="323"/>
      <c r="I59" s="291"/>
      <c r="J59" s="298"/>
      <c r="K59" s="291"/>
      <c r="L59" s="822"/>
      <c r="M59" s="823"/>
      <c r="N59" s="299"/>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322"/>
      <c r="H64" s="54"/>
      <c r="I64" s="132"/>
      <c r="J64" s="132"/>
      <c r="K64" s="132"/>
      <c r="L64" s="807"/>
      <c r="M64" s="808"/>
      <c r="N64" s="133"/>
    </row>
    <row r="65" spans="1:14" ht="15.75" thickBot="1">
      <c r="B65" s="824" t="s">
        <v>1037</v>
      </c>
      <c r="C65" s="825"/>
      <c r="D65" s="825"/>
      <c r="E65" s="825"/>
      <c r="F65" s="825"/>
      <c r="G65" s="825"/>
      <c r="H65" s="825"/>
      <c r="I65" s="825"/>
      <c r="J65" s="825"/>
      <c r="K65" s="825"/>
      <c r="L65" s="825"/>
      <c r="M65" s="826"/>
      <c r="N65" s="110"/>
    </row>
    <row r="66" spans="1:14">
      <c r="B66" s="39"/>
      <c r="C66" s="40"/>
      <c r="D66" s="40"/>
      <c r="E66" s="40"/>
      <c r="F66" s="40"/>
      <c r="G66" s="40"/>
      <c r="H66" s="40"/>
      <c r="I66" s="40"/>
      <c r="J66" s="40"/>
      <c r="K66" s="40"/>
      <c r="L66" s="40"/>
      <c r="M66" s="40"/>
      <c r="N66" s="41"/>
    </row>
    <row r="67" spans="1:14">
      <c r="B67" s="70" t="s">
        <v>1046</v>
      </c>
      <c r="C67" s="71"/>
      <c r="D67" s="71"/>
      <c r="E67" s="71"/>
      <c r="F67" s="71"/>
      <c r="G67" s="71"/>
      <c r="H67" s="71"/>
      <c r="I67" s="71"/>
      <c r="J67" s="71"/>
      <c r="K67" s="71"/>
      <c r="L67" s="71"/>
      <c r="M67" s="71"/>
      <c r="N67" s="72"/>
    </row>
    <row r="68" spans="1:14" ht="15.75" thickBot="1">
      <c r="B68" s="74"/>
      <c r="C68" s="67"/>
      <c r="D68" s="67"/>
      <c r="E68" s="67"/>
      <c r="F68" s="67"/>
      <c r="G68" s="67"/>
      <c r="H68" s="67"/>
      <c r="I68" s="67"/>
      <c r="J68" s="67"/>
      <c r="K68" s="67"/>
      <c r="L68" s="67"/>
      <c r="M68" s="67"/>
      <c r="N68" s="69"/>
    </row>
    <row r="69" spans="1:14" ht="25.5">
      <c r="B69" s="844" t="s">
        <v>1047</v>
      </c>
      <c r="C69" s="845"/>
      <c r="D69" s="845"/>
      <c r="E69" s="845"/>
      <c r="F69" s="845"/>
      <c r="G69" s="845"/>
      <c r="H69" s="845"/>
      <c r="I69" s="79" t="s">
        <v>1048</v>
      </c>
      <c r="J69" s="81" t="s">
        <v>1494</v>
      </c>
      <c r="K69" s="80" t="s">
        <v>1050</v>
      </c>
      <c r="L69" s="846" t="s">
        <v>1034</v>
      </c>
      <c r="M69" s="847"/>
      <c r="N69" s="104" t="s">
        <v>1035</v>
      </c>
    </row>
    <row r="70" spans="1:14">
      <c r="A70" t="s">
        <v>11</v>
      </c>
      <c r="B70" s="55" t="str">
        <f>VLOOKUP(A70,'MANO DE OBRA'!A8:D69,3,FALSE)</f>
        <v>Obrero (4)</v>
      </c>
      <c r="C70" s="53"/>
      <c r="D70" s="53"/>
      <c r="E70" s="53"/>
      <c r="F70" s="53"/>
      <c r="G70" s="53"/>
      <c r="H70" s="53"/>
      <c r="I70" s="304">
        <f>K70/J70*100</f>
        <v>98362.266666666663</v>
      </c>
      <c r="J70" s="305">
        <v>185</v>
      </c>
      <c r="K70" s="306">
        <f>VLOOKUP(A70,'MANO DE OBRA'!A8:D100,4,FALSE)</f>
        <v>181970.19333333333</v>
      </c>
      <c r="L70" s="56"/>
      <c r="M70" s="311">
        <v>4000</v>
      </c>
      <c r="N70" s="407">
        <f>K70/M70</f>
        <v>45.492548333333332</v>
      </c>
    </row>
    <row r="71" spans="1:14">
      <c r="B71" s="55"/>
      <c r="C71" s="53"/>
      <c r="D71" s="53"/>
      <c r="E71" s="53"/>
      <c r="F71" s="53"/>
      <c r="G71" s="53"/>
      <c r="H71" s="53"/>
      <c r="I71" s="291"/>
      <c r="J71" s="309"/>
      <c r="K71" s="310"/>
      <c r="L71" s="56"/>
      <c r="M71" s="312"/>
      <c r="N71" s="308"/>
    </row>
    <row r="72" spans="1:14">
      <c r="B72" s="55"/>
      <c r="C72" s="53"/>
      <c r="D72" s="53"/>
      <c r="E72" s="53"/>
      <c r="F72" s="53"/>
      <c r="G72" s="53"/>
      <c r="H72" s="53"/>
      <c r="I72" s="291"/>
      <c r="J72" s="309"/>
      <c r="K72" s="310"/>
      <c r="L72" s="330"/>
      <c r="M72" s="312"/>
      <c r="N72" s="308"/>
    </row>
    <row r="73" spans="1:14">
      <c r="B73" s="55"/>
      <c r="C73" s="53"/>
      <c r="D73" s="53"/>
      <c r="E73" s="53"/>
      <c r="F73" s="53"/>
      <c r="G73" s="53"/>
      <c r="H73" s="53"/>
      <c r="I73" s="291"/>
      <c r="J73" s="309"/>
      <c r="K73" s="310"/>
      <c r="L73" s="330"/>
      <c r="M73" s="312"/>
      <c r="N73" s="308"/>
    </row>
    <row r="74" spans="1:14" ht="15.75" thickBot="1">
      <c r="B74" s="805"/>
      <c r="C74" s="806"/>
      <c r="D74" s="806"/>
      <c r="E74" s="806"/>
      <c r="F74" s="806"/>
      <c r="G74" s="806"/>
      <c r="H74" s="806"/>
      <c r="I74" s="132"/>
      <c r="J74" s="132"/>
      <c r="K74" s="132"/>
      <c r="L74" s="906"/>
      <c r="M74" s="906"/>
      <c r="N74" s="51"/>
    </row>
    <row r="75" spans="1:14" ht="15.75" thickBot="1">
      <c r="B75" s="824" t="s">
        <v>1037</v>
      </c>
      <c r="C75" s="825"/>
      <c r="D75" s="825"/>
      <c r="E75" s="825"/>
      <c r="F75" s="825"/>
      <c r="G75" s="825"/>
      <c r="H75" s="825"/>
      <c r="I75" s="825"/>
      <c r="J75" s="825"/>
      <c r="K75" s="825"/>
      <c r="L75" s="825"/>
      <c r="M75" s="826"/>
      <c r="N75" s="313">
        <f>SUM(N70:N74)</f>
        <v>45.492548333333332</v>
      </c>
    </row>
    <row r="76" spans="1:14" ht="15.75" thickBot="1">
      <c r="B76" s="39"/>
      <c r="C76" s="40"/>
      <c r="D76" s="40"/>
      <c r="E76" s="40"/>
      <c r="F76" s="40"/>
      <c r="G76" s="40"/>
      <c r="H76" s="40"/>
      <c r="I76" s="40"/>
      <c r="J76" s="40"/>
      <c r="K76" s="40"/>
      <c r="L76" s="40"/>
      <c r="M76" s="40"/>
      <c r="N76" s="41"/>
    </row>
    <row r="77" spans="1:14" ht="15.75" thickBot="1">
      <c r="B77" s="818" t="s">
        <v>1051</v>
      </c>
      <c r="C77" s="819"/>
      <c r="D77" s="819"/>
      <c r="E77" s="819"/>
      <c r="F77" s="819"/>
      <c r="G77" s="819"/>
      <c r="H77" s="819"/>
      <c r="I77" s="819"/>
      <c r="J77" s="819"/>
      <c r="K77" s="819"/>
      <c r="L77" s="819"/>
      <c r="M77" s="820"/>
      <c r="N77" s="105">
        <f>N43+N54+N65+N75</f>
        <v>2074.8446207034267</v>
      </c>
    </row>
    <row r="78" spans="1:14">
      <c r="B78" s="39"/>
      <c r="C78" s="40"/>
      <c r="D78" s="40"/>
      <c r="E78" s="40"/>
      <c r="F78" s="40"/>
      <c r="G78" s="40"/>
      <c r="H78" s="40"/>
      <c r="I78" s="40"/>
      <c r="J78" s="40"/>
      <c r="K78" s="40"/>
      <c r="L78" s="40"/>
      <c r="M78" s="40"/>
      <c r="N78" s="41"/>
    </row>
    <row r="79" spans="1:14">
      <c r="B79" s="70" t="s">
        <v>1052</v>
      </c>
      <c r="C79" s="71"/>
      <c r="D79" s="71"/>
      <c r="E79" s="71"/>
      <c r="F79" s="71"/>
      <c r="G79" s="71"/>
      <c r="H79" s="71"/>
      <c r="I79" s="71"/>
      <c r="J79" s="71"/>
      <c r="K79" s="71"/>
      <c r="L79" s="71"/>
      <c r="M79" s="71"/>
      <c r="N79" s="72"/>
    </row>
    <row r="80" spans="1:14" ht="15.75" thickBot="1">
      <c r="B80" s="74"/>
      <c r="C80" s="67"/>
      <c r="D80" s="67"/>
      <c r="E80" s="67"/>
      <c r="F80" s="67"/>
      <c r="G80" s="67"/>
      <c r="H80" s="67"/>
      <c r="I80" s="67"/>
      <c r="J80" s="67"/>
      <c r="K80" s="67"/>
      <c r="L80" s="67"/>
      <c r="M80" s="67"/>
      <c r="N80" s="69"/>
    </row>
    <row r="81" spans="1:14">
      <c r="B81" s="809" t="s">
        <v>1053</v>
      </c>
      <c r="C81" s="810"/>
      <c r="D81" s="810"/>
      <c r="E81" s="810"/>
      <c r="F81" s="810"/>
      <c r="G81" s="810"/>
      <c r="H81" s="810"/>
      <c r="I81" s="326"/>
      <c r="J81" s="346"/>
      <c r="K81" s="314" t="s">
        <v>1054</v>
      </c>
      <c r="L81" s="848" t="s">
        <v>1055</v>
      </c>
      <c r="M81" s="849"/>
      <c r="N81" s="315"/>
    </row>
    <row r="82" spans="1:14">
      <c r="B82" s="850" t="s">
        <v>1056</v>
      </c>
      <c r="C82" s="851"/>
      <c r="D82" s="851"/>
      <c r="E82" s="851"/>
      <c r="F82" s="851"/>
      <c r="G82" s="851"/>
      <c r="H82" s="851"/>
      <c r="I82" s="93"/>
      <c r="J82" s="94"/>
      <c r="K82" s="316">
        <v>0.2</v>
      </c>
      <c r="L82" s="852">
        <f>N77*K82</f>
        <v>414.96892414068537</v>
      </c>
      <c r="M82" s="853"/>
      <c r="N82" s="57"/>
    </row>
    <row r="83" spans="1:14">
      <c r="B83" s="95" t="s">
        <v>1057</v>
      </c>
      <c r="C83" s="96"/>
      <c r="D83" s="96"/>
      <c r="E83" s="96"/>
      <c r="F83" s="96"/>
      <c r="G83" s="96"/>
      <c r="H83" s="96"/>
      <c r="I83" s="93"/>
      <c r="J83" s="94"/>
      <c r="K83" s="316">
        <v>0.05</v>
      </c>
      <c r="L83" s="852">
        <f>N77*K83</f>
        <v>103.74223103517134</v>
      </c>
      <c r="M83" s="853"/>
      <c r="N83" s="57"/>
    </row>
    <row r="84" spans="1:14" ht="15.75" thickBot="1">
      <c r="B84" s="97" t="s">
        <v>1058</v>
      </c>
      <c r="C84" s="98"/>
      <c r="D84" s="98"/>
      <c r="E84" s="98"/>
      <c r="F84" s="98"/>
      <c r="G84" s="98"/>
      <c r="H84" s="98"/>
      <c r="I84" s="99"/>
      <c r="J84" s="100"/>
      <c r="K84" s="317">
        <v>0.05</v>
      </c>
      <c r="L84" s="854">
        <f>N77*K84</f>
        <v>103.74223103517134</v>
      </c>
      <c r="M84" s="855"/>
      <c r="N84" s="57"/>
    </row>
    <row r="85" spans="1:14" ht="15.75" thickBot="1">
      <c r="B85" s="818" t="s">
        <v>1037</v>
      </c>
      <c r="C85" s="819"/>
      <c r="D85" s="819"/>
      <c r="E85" s="819"/>
      <c r="F85" s="819"/>
      <c r="G85" s="819"/>
      <c r="H85" s="819"/>
      <c r="I85" s="819"/>
      <c r="J85" s="819"/>
      <c r="K85" s="819"/>
      <c r="L85" s="819"/>
      <c r="M85" s="820"/>
      <c r="N85" s="58">
        <f>L82+L83+L84</f>
        <v>622.45338621102803</v>
      </c>
    </row>
    <row r="86" spans="1:14" ht="15.75" thickBot="1">
      <c r="B86" s="39"/>
      <c r="C86" s="40"/>
      <c r="D86" s="40"/>
      <c r="E86" s="40"/>
      <c r="F86" s="40"/>
      <c r="G86" s="40"/>
      <c r="H86" s="40"/>
      <c r="I86" s="40"/>
      <c r="J86" s="40"/>
      <c r="K86" s="40"/>
      <c r="L86" s="40"/>
      <c r="M86" s="40"/>
      <c r="N86" s="41"/>
    </row>
    <row r="87" spans="1:14" ht="15.75" thickBot="1">
      <c r="A87" t="s">
        <v>2122</v>
      </c>
      <c r="B87" s="818" t="s">
        <v>1059</v>
      </c>
      <c r="C87" s="819"/>
      <c r="D87" s="819"/>
      <c r="E87" s="819"/>
      <c r="F87" s="819"/>
      <c r="G87" s="819"/>
      <c r="H87" s="819"/>
      <c r="I87" s="819"/>
      <c r="J87" s="819"/>
      <c r="K87" s="819"/>
      <c r="L87" s="819"/>
      <c r="M87" s="820"/>
      <c r="N87" s="197">
        <f>N77+N85</f>
        <v>2697.2980069144546</v>
      </c>
    </row>
    <row r="88" spans="1:14">
      <c r="B88" s="19"/>
      <c r="C88" s="20"/>
      <c r="D88" s="20"/>
      <c r="E88" s="20"/>
      <c r="F88" s="20"/>
      <c r="G88" s="20"/>
      <c r="H88" s="20"/>
      <c r="I88" s="20"/>
      <c r="J88" s="20"/>
      <c r="K88" s="20"/>
      <c r="L88" s="20"/>
      <c r="M88" s="20"/>
      <c r="N88" s="21"/>
    </row>
    <row r="89" spans="1:14">
      <c r="B89" s="22"/>
      <c r="C89" s="18"/>
      <c r="D89" s="18"/>
      <c r="E89" s="18"/>
      <c r="F89" s="18"/>
      <c r="G89" s="18"/>
      <c r="H89" s="18"/>
      <c r="I89" s="18"/>
      <c r="J89" s="18"/>
      <c r="K89" s="18"/>
      <c r="L89" s="18"/>
      <c r="M89" s="18"/>
      <c r="N89" s="23"/>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59" t="s">
        <v>1060</v>
      </c>
      <c r="F92" s="59"/>
      <c r="G92" s="59"/>
      <c r="H92" s="59"/>
      <c r="I92" s="59"/>
      <c r="J92" s="59"/>
      <c r="K92" s="18"/>
      <c r="L92" s="18"/>
      <c r="M92" s="18"/>
      <c r="N92" s="23"/>
    </row>
    <row r="93" spans="1:14">
      <c r="B93" s="22"/>
      <c r="C93" s="18"/>
      <c r="D93" s="18"/>
      <c r="E93" s="18" t="s">
        <v>1061</v>
      </c>
      <c r="F93" s="18"/>
      <c r="G93" s="18"/>
      <c r="H93" s="18"/>
      <c r="I93" s="18"/>
      <c r="J93" s="18"/>
      <c r="K93" s="18"/>
      <c r="L93" s="18"/>
      <c r="M93" s="18"/>
      <c r="N93" s="23"/>
    </row>
    <row r="94" spans="1:14">
      <c r="B94" s="22"/>
      <c r="C94" s="18"/>
      <c r="D94" s="18"/>
      <c r="E94" s="18" t="s">
        <v>1062</v>
      </c>
      <c r="F94" s="18"/>
      <c r="G94" s="18"/>
      <c r="H94" s="18"/>
      <c r="I94" s="18"/>
      <c r="J94" s="18"/>
      <c r="K94" s="18"/>
      <c r="L94" s="18"/>
      <c r="M94" s="18"/>
      <c r="N94" s="23"/>
    </row>
    <row r="95" spans="1:14">
      <c r="B95" s="22"/>
      <c r="C95" s="18"/>
      <c r="D95" s="18"/>
      <c r="E95" s="18" t="s">
        <v>1063</v>
      </c>
      <c r="F95" s="18"/>
      <c r="G95" s="18"/>
      <c r="H95" s="18"/>
      <c r="I95" s="18"/>
      <c r="J95" s="18"/>
      <c r="K95" s="18"/>
      <c r="L95" s="18"/>
      <c r="M95" s="18"/>
      <c r="N95" s="23"/>
    </row>
    <row r="96" spans="1:14" ht="15.75" thickBot="1">
      <c r="B96" s="22"/>
      <c r="C96" s="18"/>
      <c r="D96" s="18"/>
      <c r="E96" s="18"/>
      <c r="F96" s="18" t="s">
        <v>1064</v>
      </c>
      <c r="G96" s="18"/>
      <c r="H96" s="18"/>
      <c r="I96" s="18"/>
      <c r="J96" s="18"/>
      <c r="K96" s="18"/>
      <c r="L96" s="18"/>
      <c r="M96" s="18"/>
      <c r="N96" s="23"/>
    </row>
    <row r="97" spans="2:14">
      <c r="B97" s="239" t="s">
        <v>2322</v>
      </c>
      <c r="C97" s="240"/>
      <c r="D97" s="240"/>
      <c r="E97" s="240"/>
      <c r="F97" s="240"/>
      <c r="G97" s="240"/>
      <c r="H97" s="240"/>
      <c r="I97" s="240"/>
      <c r="J97" s="240"/>
      <c r="K97" s="240"/>
      <c r="L97" s="240"/>
      <c r="M97" s="240"/>
      <c r="N97" s="241"/>
    </row>
    <row r="98" spans="2:14">
      <c r="B98" s="242"/>
      <c r="C98" s="243"/>
      <c r="D98" s="243"/>
      <c r="E98" s="243"/>
      <c r="F98" s="243"/>
      <c r="G98" s="243"/>
      <c r="H98" s="243"/>
      <c r="I98" s="243"/>
      <c r="J98" s="243"/>
      <c r="K98" s="243"/>
      <c r="L98" s="243"/>
      <c r="M98" s="243"/>
      <c r="N98" s="244"/>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ht="15.75" thickBot="1">
      <c r="B101" s="245"/>
      <c r="C101" s="246"/>
      <c r="D101" s="246"/>
      <c r="E101" s="246"/>
      <c r="F101" s="246"/>
      <c r="G101" s="246"/>
      <c r="H101" s="246"/>
      <c r="I101" s="246"/>
      <c r="J101" s="246"/>
      <c r="K101" s="246"/>
      <c r="L101" s="246"/>
      <c r="M101" s="246"/>
      <c r="N101" s="247"/>
    </row>
    <row r="102" spans="2:14">
      <c r="B102" s="248"/>
      <c r="C102" s="249"/>
      <c r="D102" s="249"/>
      <c r="E102" s="249"/>
      <c r="F102" s="249"/>
      <c r="G102" s="249"/>
      <c r="H102" s="249"/>
      <c r="I102" s="249"/>
      <c r="J102" s="249"/>
      <c r="K102" s="249"/>
      <c r="L102" s="249"/>
      <c r="M102" s="249"/>
      <c r="N102" s="250"/>
    </row>
    <row r="103" spans="2:14">
      <c r="B103" s="234" t="s">
        <v>2323</v>
      </c>
      <c r="C103" s="37"/>
      <c r="D103" s="37"/>
      <c r="E103" s="37"/>
      <c r="F103" s="37"/>
      <c r="G103" s="37"/>
      <c r="H103" s="37"/>
      <c r="I103" s="37"/>
      <c r="J103" s="37"/>
      <c r="K103" s="37"/>
      <c r="L103" s="37"/>
      <c r="M103" s="37"/>
      <c r="N103" s="38"/>
    </row>
    <row r="104" spans="2:14" ht="15" customHeight="1">
      <c r="B104" s="856" t="s">
        <v>2324</v>
      </c>
      <c r="C104" s="857"/>
      <c r="D104" s="857"/>
      <c r="E104" s="857"/>
      <c r="F104" s="857"/>
      <c r="G104" s="857"/>
      <c r="H104" s="857"/>
      <c r="I104" s="857"/>
      <c r="J104" s="857"/>
      <c r="K104" s="857"/>
      <c r="L104" s="857"/>
      <c r="M104" s="857"/>
      <c r="N104" s="858"/>
    </row>
    <row r="105" spans="2:14" ht="15" customHeight="1">
      <c r="B105" s="856"/>
      <c r="C105" s="857"/>
      <c r="D105" s="857"/>
      <c r="E105" s="857"/>
      <c r="F105" s="857"/>
      <c r="G105" s="857"/>
      <c r="H105" s="857"/>
      <c r="I105" s="857"/>
      <c r="J105" s="857"/>
      <c r="K105" s="857"/>
      <c r="L105" s="857"/>
      <c r="M105" s="857"/>
      <c r="N105" s="858"/>
    </row>
    <row r="106" spans="2:14" ht="30" customHeight="1">
      <c r="B106" s="859" t="s">
        <v>2325</v>
      </c>
      <c r="C106" s="860"/>
      <c r="D106" s="860"/>
      <c r="E106" s="860"/>
      <c r="F106" s="860"/>
      <c r="G106" s="860"/>
      <c r="H106" s="860"/>
      <c r="I106" s="860"/>
      <c r="J106" s="860"/>
      <c r="K106" s="860"/>
      <c r="L106" s="860"/>
      <c r="M106" s="860"/>
      <c r="N106" s="861"/>
    </row>
    <row r="107" spans="2:14">
      <c r="B107" s="859"/>
      <c r="C107" s="860"/>
      <c r="D107" s="860"/>
      <c r="E107" s="860"/>
      <c r="F107" s="860"/>
      <c r="G107" s="860"/>
      <c r="H107" s="860"/>
      <c r="I107" s="860"/>
      <c r="J107" s="860"/>
      <c r="K107" s="860"/>
      <c r="L107" s="860"/>
      <c r="M107" s="860"/>
      <c r="N107" s="861"/>
    </row>
    <row r="108" spans="2:14">
      <c r="B108" s="343"/>
      <c r="C108" s="344"/>
      <c r="D108" s="344"/>
      <c r="E108" s="344"/>
      <c r="F108" s="344"/>
      <c r="G108" s="344"/>
      <c r="H108" s="344"/>
      <c r="I108" s="344"/>
      <c r="J108" s="344"/>
      <c r="K108" s="344"/>
      <c r="L108" s="344"/>
      <c r="M108" s="344"/>
      <c r="N108" s="345"/>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234"/>
      <c r="C111" s="37"/>
      <c r="D111" s="37"/>
      <c r="E111" s="37"/>
      <c r="F111" s="37"/>
      <c r="G111" s="37"/>
      <c r="H111" s="37"/>
      <c r="I111" s="37"/>
      <c r="J111" s="37"/>
      <c r="K111" s="37"/>
      <c r="L111" s="37"/>
      <c r="M111" s="37"/>
      <c r="N111" s="38"/>
    </row>
    <row r="112" spans="2:14">
      <c r="B112" s="22"/>
      <c r="C112" s="18"/>
      <c r="D112" s="18"/>
      <c r="E112" s="18" t="s">
        <v>1060</v>
      </c>
      <c r="F112" s="59"/>
      <c r="G112" s="59"/>
      <c r="H112" s="18"/>
      <c r="I112" s="18"/>
      <c r="J112" s="18"/>
      <c r="K112" s="18"/>
      <c r="L112" s="18"/>
      <c r="M112" s="18"/>
      <c r="N112" s="23"/>
    </row>
    <row r="113" spans="2:14">
      <c r="B113" s="22"/>
      <c r="C113" s="18"/>
      <c r="D113" s="18"/>
      <c r="E113" s="60" t="s">
        <v>1061</v>
      </c>
      <c r="F113" s="18"/>
      <c r="G113" s="18"/>
      <c r="H113" s="60"/>
      <c r="I113" s="60"/>
      <c r="J113" s="60"/>
      <c r="K113" s="18"/>
      <c r="L113" s="18"/>
      <c r="M113" s="18"/>
      <c r="N113" s="23"/>
    </row>
    <row r="114" spans="2:14">
      <c r="B114" s="22"/>
      <c r="C114" s="18"/>
      <c r="D114" s="18"/>
      <c r="E114" s="61" t="s">
        <v>1065</v>
      </c>
      <c r="F114" s="18"/>
      <c r="G114" s="18"/>
      <c r="H114" s="61"/>
      <c r="I114" s="61"/>
      <c r="J114" s="61"/>
      <c r="K114" s="18"/>
      <c r="L114" s="18"/>
      <c r="M114" s="18"/>
      <c r="N114" s="23"/>
    </row>
    <row r="115" spans="2:14">
      <c r="B115" s="62"/>
      <c r="C115" s="37"/>
      <c r="D115" s="37"/>
      <c r="E115" s="18" t="s">
        <v>1063</v>
      </c>
      <c r="F115" s="18"/>
      <c r="G115" s="18"/>
      <c r="H115" s="18"/>
      <c r="I115" s="18"/>
      <c r="J115" s="18"/>
      <c r="K115" s="37"/>
      <c r="L115" s="37"/>
      <c r="M115" s="37"/>
      <c r="N115" s="38"/>
    </row>
    <row r="116" spans="2:14">
      <c r="B116" s="62"/>
      <c r="C116" s="37"/>
      <c r="D116" s="37"/>
      <c r="E116" s="37"/>
      <c r="F116" s="18"/>
      <c r="G116" s="18"/>
      <c r="H116" s="18"/>
      <c r="I116" s="18"/>
      <c r="J116" s="18"/>
      <c r="K116" s="37"/>
      <c r="L116" s="37"/>
      <c r="M116" s="37"/>
      <c r="N116" s="38"/>
    </row>
    <row r="117" spans="2:14">
      <c r="B117" s="62" t="s">
        <v>2326</v>
      </c>
      <c r="C117" s="61"/>
      <c r="D117" s="61"/>
      <c r="E117" s="18"/>
      <c r="F117" s="18"/>
      <c r="G117" s="18"/>
      <c r="H117" s="18"/>
      <c r="I117" s="18"/>
      <c r="J117" s="795"/>
      <c r="K117" s="795"/>
      <c r="L117" s="795"/>
      <c r="M117" s="795"/>
      <c r="N117" s="796"/>
    </row>
    <row r="118" spans="2:14" ht="15.75" thickBot="1">
      <c r="B118" s="273" t="s">
        <v>2327</v>
      </c>
      <c r="C118" s="405"/>
      <c r="D118" s="405"/>
      <c r="E118" s="63"/>
      <c r="F118" s="63"/>
      <c r="G118" s="63"/>
      <c r="H118" s="63"/>
      <c r="I118" s="63"/>
      <c r="J118" s="797"/>
      <c r="K118" s="797"/>
      <c r="L118" s="797"/>
      <c r="M118" s="797"/>
      <c r="N118"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4:H74"/>
    <mergeCell ref="L74:M74"/>
    <mergeCell ref="B47:I47"/>
    <mergeCell ref="L47:M47"/>
    <mergeCell ref="B53:I53"/>
    <mergeCell ref="L53:M53"/>
    <mergeCell ref="B54:M54"/>
    <mergeCell ref="L58:M58"/>
    <mergeCell ref="L59:M59"/>
    <mergeCell ref="L64:M64"/>
    <mergeCell ref="B65:M65"/>
    <mergeCell ref="B69:H69"/>
    <mergeCell ref="L69:M69"/>
    <mergeCell ref="B75:M75"/>
    <mergeCell ref="B77:M77"/>
    <mergeCell ref="B81:H81"/>
    <mergeCell ref="L81:M81"/>
    <mergeCell ref="B82:H82"/>
    <mergeCell ref="L82:M82"/>
    <mergeCell ref="J117:N118"/>
    <mergeCell ref="L83:M83"/>
    <mergeCell ref="L84:M84"/>
    <mergeCell ref="B85:M85"/>
    <mergeCell ref="B87:M87"/>
    <mergeCell ref="B104:N105"/>
    <mergeCell ref="B106:N107"/>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55649"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55649" r:id="rId4"/>
      </mc:Fallback>
    </mc:AlternateContent>
  </oleObjects>
</worksheet>
</file>

<file path=xl/worksheets/sheet1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5">
    <tabColor rgb="FFFFFFCC"/>
  </sheetPr>
  <dimension ref="A1:O119"/>
  <sheetViews>
    <sheetView zoomScale="78" zoomScaleNormal="78" workbookViewId="0"/>
  </sheetViews>
  <sheetFormatPr baseColWidth="10" defaultRowHeight="15"/>
  <cols>
    <col min="1" max="1" width="10" bestFit="1"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1129</v>
      </c>
      <c r="C31" s="87" t="s">
        <v>1634</v>
      </c>
      <c r="D31" s="88"/>
      <c r="E31" s="88"/>
      <c r="F31" s="88"/>
      <c r="G31" s="88"/>
      <c r="H31" s="88"/>
      <c r="I31" s="88"/>
      <c r="J31" s="89"/>
      <c r="K31" s="320"/>
      <c r="L31" s="318" t="s">
        <v>233</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217" t="s">
        <v>154</v>
      </c>
      <c r="B36" s="831" t="str">
        <f>VLOOKUP(A36,EQUIPOS!A6:D154,3,FALSE)</f>
        <v>Carrotanque Irrigador de asfalto, 1000 GALONES DE CAPACIDAD</v>
      </c>
      <c r="C36" s="832"/>
      <c r="D36" s="832"/>
      <c r="E36" s="832"/>
      <c r="F36" s="832"/>
      <c r="G36" s="832"/>
      <c r="H36" s="833"/>
      <c r="I36" s="279"/>
      <c r="J36" s="280"/>
      <c r="K36" s="281">
        <f>VLOOKUP(A36,EQUIPOS!A6:D163,4,FALSE)</f>
        <v>63899.202672115338</v>
      </c>
      <c r="L36" s="282"/>
      <c r="M36" s="283">
        <v>500</v>
      </c>
      <c r="N36" s="284">
        <f>K36/M36</f>
        <v>127.79840534423067</v>
      </c>
    </row>
    <row r="37" spans="1:14">
      <c r="A37" s="119" t="s">
        <v>176</v>
      </c>
      <c r="B37" s="831" t="str">
        <f>VLOOKUP(A37,EQUIPOS!A7:D154,3,FALSE)</f>
        <v xml:space="preserve">Compresor (barrido y soplado)
</v>
      </c>
      <c r="C37" s="832"/>
      <c r="D37" s="832"/>
      <c r="E37" s="832"/>
      <c r="F37" s="832"/>
      <c r="G37" s="832"/>
      <c r="H37" s="833"/>
      <c r="I37" s="279"/>
      <c r="J37" s="280"/>
      <c r="K37" s="281">
        <f>VLOOKUP(A37,EQUIPOS!A7:D164,4,FALSE)</f>
        <v>61024.370771264701</v>
      </c>
      <c r="L37" s="282"/>
      <c r="M37" s="283">
        <v>500</v>
      </c>
      <c r="N37" s="284">
        <f>K37/M37</f>
        <v>122.0487415425294</v>
      </c>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t="s">
        <v>1036</v>
      </c>
      <c r="C41" s="839"/>
      <c r="D41" s="839"/>
      <c r="E41" s="44"/>
      <c r="F41" s="45"/>
      <c r="G41" s="45"/>
      <c r="H41" s="46"/>
      <c r="I41" s="42"/>
      <c r="J41" s="43"/>
      <c r="K41" s="291"/>
      <c r="L41" s="288"/>
      <c r="M41" s="413">
        <v>0.01</v>
      </c>
      <c r="N41" s="356">
        <f>N76*M41</f>
        <v>0.45492548333333332</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250.30207237009341</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922</v>
      </c>
      <c r="B48" s="49" t="str">
        <f>VLOOKUP(A48,MATERIALES!A4:D373,3,FALSE)</f>
        <v>Emulsión CRL-1</v>
      </c>
      <c r="C48" s="293"/>
      <c r="D48" s="293"/>
      <c r="E48" s="293"/>
      <c r="F48" s="293"/>
      <c r="G48" s="293"/>
      <c r="H48" s="293"/>
      <c r="I48" s="280"/>
      <c r="J48" s="236" t="str">
        <f>VLOOKUP(A48,MATERIALES!A4:D373,2,FALSE)</f>
        <v>lt</v>
      </c>
      <c r="K48" s="294">
        <v>1</v>
      </c>
      <c r="L48" s="279"/>
      <c r="M48" s="414">
        <f>VLOOKUP(A48,MATERIALES!A4:D395,4,FALSE)</f>
        <v>1176.9032509229828</v>
      </c>
      <c r="N48" s="284">
        <f>K48*M48</f>
        <v>1176.9032509229828</v>
      </c>
    </row>
    <row r="49" spans="1:14">
      <c r="B49" s="49"/>
      <c r="C49" s="293"/>
      <c r="D49" s="293"/>
      <c r="E49" s="293"/>
      <c r="F49" s="293"/>
      <c r="G49" s="293"/>
      <c r="H49" s="293"/>
      <c r="I49" s="280"/>
      <c r="J49" s="236"/>
      <c r="K49" s="294"/>
      <c r="L49" s="279"/>
      <c r="M49" s="414"/>
      <c r="N49" s="284"/>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1176.9032509229828</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B59" s="52"/>
      <c r="C59" s="329"/>
      <c r="D59" s="329"/>
      <c r="E59" s="329"/>
      <c r="F59" s="329"/>
      <c r="G59" s="329"/>
      <c r="H59" s="323"/>
      <c r="I59" s="291"/>
      <c r="J59" s="298"/>
      <c r="K59" s="291"/>
      <c r="L59" s="822"/>
      <c r="M59" s="823"/>
      <c r="N59" s="299"/>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459"/>
      <c r="C64" s="460"/>
      <c r="D64" s="460"/>
      <c r="E64" s="460"/>
      <c r="F64" s="460"/>
      <c r="G64" s="460"/>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11</v>
      </c>
      <c r="B70" s="55" t="str">
        <f>VLOOKUP(A70,'MANO DE OBRA'!A8:D68,3,FALSE)</f>
        <v>Obrero (4)</v>
      </c>
      <c r="C70" s="53"/>
      <c r="D70" s="53"/>
      <c r="E70" s="53"/>
      <c r="F70" s="53"/>
      <c r="G70" s="53"/>
      <c r="H70" s="53"/>
      <c r="I70" s="304">
        <f>K70/J70*100</f>
        <v>98362.266666666663</v>
      </c>
      <c r="J70" s="305">
        <v>185</v>
      </c>
      <c r="K70" s="306">
        <f>VLOOKUP(A70,'MANO DE OBRA'!A8:D99,4,FALSE)</f>
        <v>181970.19333333333</v>
      </c>
      <c r="L70" s="56"/>
      <c r="M70" s="307">
        <v>4000</v>
      </c>
      <c r="N70" s="407">
        <f>K70/M70</f>
        <v>45.492548333333332</v>
      </c>
      <c r="O70" s="112"/>
    </row>
    <row r="71" spans="1:15">
      <c r="B71" s="55"/>
      <c r="C71" s="53"/>
      <c r="D71" s="53"/>
      <c r="E71" s="53"/>
      <c r="F71" s="53"/>
      <c r="G71" s="53"/>
      <c r="H71" s="53"/>
      <c r="I71" s="304"/>
      <c r="J71" s="305"/>
      <c r="K71" s="306"/>
      <c r="L71" s="56"/>
      <c r="M71" s="311"/>
      <c r="N71" s="407"/>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24" t="s">
        <v>1037</v>
      </c>
      <c r="C76" s="825"/>
      <c r="D76" s="825"/>
      <c r="E76" s="825"/>
      <c r="F76" s="825"/>
      <c r="G76" s="825"/>
      <c r="H76" s="825"/>
      <c r="I76" s="825"/>
      <c r="J76" s="825"/>
      <c r="K76" s="825"/>
      <c r="L76" s="825"/>
      <c r="M76" s="826"/>
      <c r="N76" s="313">
        <f>SUM(N70:N75)</f>
        <v>45.492548333333332</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1472.6978716264096</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294.53957432528193</v>
      </c>
      <c r="M83" s="853"/>
      <c r="N83" s="57"/>
    </row>
    <row r="84" spans="1:14">
      <c r="B84" s="95" t="s">
        <v>1057</v>
      </c>
      <c r="C84" s="96"/>
      <c r="D84" s="96"/>
      <c r="E84" s="96"/>
      <c r="F84" s="96"/>
      <c r="G84" s="96"/>
      <c r="H84" s="96"/>
      <c r="I84" s="93"/>
      <c r="J84" s="94"/>
      <c r="K84" s="316">
        <v>0.05</v>
      </c>
      <c r="L84" s="852">
        <f>N78*K84</f>
        <v>73.634893581320483</v>
      </c>
      <c r="M84" s="853"/>
      <c r="N84" s="57"/>
    </row>
    <row r="85" spans="1:14" ht="15.75" thickBot="1">
      <c r="B85" s="97" t="s">
        <v>1058</v>
      </c>
      <c r="C85" s="98"/>
      <c r="D85" s="98"/>
      <c r="E85" s="98"/>
      <c r="F85" s="98"/>
      <c r="G85" s="98"/>
      <c r="H85" s="98"/>
      <c r="I85" s="99"/>
      <c r="J85" s="100"/>
      <c r="K85" s="317">
        <v>0.05</v>
      </c>
      <c r="L85" s="854">
        <f>N78*K85</f>
        <v>73.634893581320483</v>
      </c>
      <c r="M85" s="855"/>
      <c r="N85" s="57"/>
    </row>
    <row r="86" spans="1:14" ht="15.75" thickBot="1">
      <c r="B86" s="818" t="s">
        <v>1037</v>
      </c>
      <c r="C86" s="819"/>
      <c r="D86" s="819"/>
      <c r="E86" s="819"/>
      <c r="F86" s="819"/>
      <c r="G86" s="819"/>
      <c r="H86" s="819"/>
      <c r="I86" s="819"/>
      <c r="J86" s="819"/>
      <c r="K86" s="819"/>
      <c r="L86" s="819"/>
      <c r="M86" s="820"/>
      <c r="N86" s="58">
        <f>L83+L84+L85</f>
        <v>441.80936148792296</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1914.5072331143324</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57697"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57697" r:id="rId4"/>
      </mc:Fallback>
    </mc:AlternateContent>
  </oleObjects>
</worksheet>
</file>

<file path=xl/worksheets/sheet1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6">
    <tabColor rgb="FFFFFFCC"/>
  </sheetPr>
  <dimension ref="A1:O119"/>
  <sheetViews>
    <sheetView zoomScale="78" zoomScaleNormal="78" workbookViewId="0"/>
  </sheetViews>
  <sheetFormatPr baseColWidth="10" defaultRowHeight="15"/>
  <cols>
    <col min="1" max="1" width="10" bestFit="1"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1635</v>
      </c>
      <c r="C31" s="87" t="s">
        <v>1636</v>
      </c>
      <c r="D31" s="88"/>
      <c r="E31" s="88"/>
      <c r="F31" s="88"/>
      <c r="G31" s="88"/>
      <c r="H31" s="88"/>
      <c r="I31" s="88"/>
      <c r="J31" s="89"/>
      <c r="K31" s="320"/>
      <c r="L31" s="318" t="s">
        <v>233</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217" t="s">
        <v>154</v>
      </c>
      <c r="B36" s="831" t="str">
        <f>VLOOKUP(A36,EQUIPOS!A6:D154,3,FALSE)</f>
        <v>Carrotanque Irrigador de asfalto, 1000 GALONES DE CAPACIDAD</v>
      </c>
      <c r="C36" s="832"/>
      <c r="D36" s="832"/>
      <c r="E36" s="832"/>
      <c r="F36" s="832"/>
      <c r="G36" s="832"/>
      <c r="H36" s="833"/>
      <c r="I36" s="279"/>
      <c r="J36" s="280"/>
      <c r="K36" s="281">
        <f>VLOOKUP(A36,EQUIPOS!A6:D163,4,FALSE)</f>
        <v>63899.202672115338</v>
      </c>
      <c r="L36" s="282"/>
      <c r="M36" s="283">
        <v>500</v>
      </c>
      <c r="N36" s="284">
        <f>K36/M36</f>
        <v>127.79840534423067</v>
      </c>
    </row>
    <row r="37" spans="1:14">
      <c r="A37" s="119" t="s">
        <v>176</v>
      </c>
      <c r="B37" s="831" t="str">
        <f>VLOOKUP(A37,EQUIPOS!A7:D154,3,FALSE)</f>
        <v xml:space="preserve">Compresor (barrido y soplado)
</v>
      </c>
      <c r="C37" s="832"/>
      <c r="D37" s="832"/>
      <c r="E37" s="832"/>
      <c r="F37" s="832"/>
      <c r="G37" s="832"/>
      <c r="H37" s="833"/>
      <c r="I37" s="279"/>
      <c r="J37" s="280"/>
      <c r="K37" s="281">
        <f>VLOOKUP(A37,EQUIPOS!A7:D164,4,FALSE)</f>
        <v>61024.370771264701</v>
      </c>
      <c r="L37" s="282"/>
      <c r="M37" s="283">
        <v>500</v>
      </c>
      <c r="N37" s="284">
        <f>K37/M37</f>
        <v>122.0487415425294</v>
      </c>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t="s">
        <v>1036</v>
      </c>
      <c r="C41" s="839"/>
      <c r="D41" s="839"/>
      <c r="E41" s="44"/>
      <c r="F41" s="45"/>
      <c r="G41" s="45"/>
      <c r="H41" s="46"/>
      <c r="I41" s="42"/>
      <c r="J41" s="43"/>
      <c r="K41" s="291"/>
      <c r="L41" s="288"/>
      <c r="M41" s="413">
        <v>0.01</v>
      </c>
      <c r="N41" s="356">
        <f>N76*M41</f>
        <v>0.45492548333333332</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250.30207237009341</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863</v>
      </c>
      <c r="B48" s="49" t="str">
        <f>VLOOKUP(A48,MATERIALES!A4:D373,3,FALSE)</f>
        <v>Asfalto liquido RC 250</v>
      </c>
      <c r="C48" s="293"/>
      <c r="D48" s="293"/>
      <c r="E48" s="293"/>
      <c r="F48" s="293"/>
      <c r="G48" s="293"/>
      <c r="H48" s="293"/>
      <c r="I48" s="280"/>
      <c r="J48" s="236" t="str">
        <f>VLOOKUP(A48,MATERIALES!A4:D373,2,FALSE)</f>
        <v>gal</v>
      </c>
      <c r="K48" s="294">
        <v>0.3</v>
      </c>
      <c r="L48" s="279"/>
      <c r="M48" s="414">
        <f>VLOOKUP(A48,MATERIALES!A4:D395,4,FALSE)</f>
        <v>7188.0988125304602</v>
      </c>
      <c r="N48" s="284">
        <f>K48*M48</f>
        <v>2156.4296437591379</v>
      </c>
    </row>
    <row r="49" spans="1:14">
      <c r="B49" s="49"/>
      <c r="C49" s="293"/>
      <c r="D49" s="293"/>
      <c r="E49" s="293"/>
      <c r="F49" s="293"/>
      <c r="G49" s="293"/>
      <c r="H49" s="293"/>
      <c r="I49" s="280"/>
      <c r="J49" s="236"/>
      <c r="K49" s="294"/>
      <c r="L49" s="279"/>
      <c r="M49" s="414"/>
      <c r="N49" s="284"/>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2156.4296437591379</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B59" s="52"/>
      <c r="C59" s="329"/>
      <c r="D59" s="329"/>
      <c r="E59" s="329"/>
      <c r="F59" s="329"/>
      <c r="G59" s="329"/>
      <c r="H59" s="323"/>
      <c r="I59" s="291"/>
      <c r="J59" s="298"/>
      <c r="K59" s="291"/>
      <c r="L59" s="822"/>
      <c r="M59" s="823"/>
      <c r="N59" s="299"/>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459"/>
      <c r="C64" s="460"/>
      <c r="D64" s="460"/>
      <c r="E64" s="460"/>
      <c r="F64" s="460"/>
      <c r="G64" s="460"/>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11</v>
      </c>
      <c r="B70" s="55" t="str">
        <f>VLOOKUP(A70,'MANO DE OBRA'!A8:D68,3,FALSE)</f>
        <v>Obrero (4)</v>
      </c>
      <c r="C70" s="53"/>
      <c r="D70" s="53"/>
      <c r="E70" s="53"/>
      <c r="F70" s="53"/>
      <c r="G70" s="53"/>
      <c r="H70" s="53"/>
      <c r="I70" s="304">
        <f>K70/J70*100</f>
        <v>98362.266666666663</v>
      </c>
      <c r="J70" s="305">
        <v>185</v>
      </c>
      <c r="K70" s="306">
        <f>VLOOKUP(A70,'MANO DE OBRA'!A8:D99,4,FALSE)</f>
        <v>181970.19333333333</v>
      </c>
      <c r="L70" s="56"/>
      <c r="M70" s="307">
        <v>4000</v>
      </c>
      <c r="N70" s="407">
        <f>K70/M70</f>
        <v>45.492548333333332</v>
      </c>
      <c r="O70" s="112"/>
    </row>
    <row r="71" spans="1:15">
      <c r="B71" s="55"/>
      <c r="C71" s="53"/>
      <c r="D71" s="53"/>
      <c r="E71" s="53"/>
      <c r="F71" s="53"/>
      <c r="G71" s="53"/>
      <c r="H71" s="53"/>
      <c r="I71" s="304"/>
      <c r="J71" s="305"/>
      <c r="K71" s="306"/>
      <c r="L71" s="56"/>
      <c r="M71" s="311"/>
      <c r="N71" s="407"/>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24" t="s">
        <v>1037</v>
      </c>
      <c r="C76" s="825"/>
      <c r="D76" s="825"/>
      <c r="E76" s="825"/>
      <c r="F76" s="825"/>
      <c r="G76" s="825"/>
      <c r="H76" s="825"/>
      <c r="I76" s="825"/>
      <c r="J76" s="825"/>
      <c r="K76" s="825"/>
      <c r="L76" s="825"/>
      <c r="M76" s="826"/>
      <c r="N76" s="313">
        <f>SUM(N70:N75)</f>
        <v>45.492548333333332</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2452.2242644625644</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490.44485289251293</v>
      </c>
      <c r="M83" s="853"/>
      <c r="N83" s="57"/>
    </row>
    <row r="84" spans="1:14">
      <c r="B84" s="95" t="s">
        <v>1057</v>
      </c>
      <c r="C84" s="96"/>
      <c r="D84" s="96"/>
      <c r="E84" s="96"/>
      <c r="F84" s="96"/>
      <c r="G84" s="96"/>
      <c r="H84" s="96"/>
      <c r="I84" s="93"/>
      <c r="J84" s="94"/>
      <c r="K84" s="316">
        <v>0.05</v>
      </c>
      <c r="L84" s="852">
        <f>N78*K84</f>
        <v>122.61121322312823</v>
      </c>
      <c r="M84" s="853"/>
      <c r="N84" s="57"/>
    </row>
    <row r="85" spans="1:14" ht="15.75" thickBot="1">
      <c r="B85" s="97" t="s">
        <v>1058</v>
      </c>
      <c r="C85" s="98"/>
      <c r="D85" s="98"/>
      <c r="E85" s="98"/>
      <c r="F85" s="98"/>
      <c r="G85" s="98"/>
      <c r="H85" s="98"/>
      <c r="I85" s="99"/>
      <c r="J85" s="100"/>
      <c r="K85" s="317">
        <v>0.05</v>
      </c>
      <c r="L85" s="854">
        <f>N78*K85</f>
        <v>122.61121322312823</v>
      </c>
      <c r="M85" s="855"/>
      <c r="N85" s="57"/>
    </row>
    <row r="86" spans="1:14" ht="15.75" thickBot="1">
      <c r="B86" s="818" t="s">
        <v>1037</v>
      </c>
      <c r="C86" s="819"/>
      <c r="D86" s="819"/>
      <c r="E86" s="819"/>
      <c r="F86" s="819"/>
      <c r="G86" s="819"/>
      <c r="H86" s="819"/>
      <c r="I86" s="819"/>
      <c r="J86" s="819"/>
      <c r="K86" s="819"/>
      <c r="L86" s="819"/>
      <c r="M86" s="820"/>
      <c r="N86" s="58">
        <f>L83+L84+L85</f>
        <v>735.6672793387695</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3187.8915438013337</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238593"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238593" r:id="rId4"/>
      </mc:Fallback>
    </mc:AlternateContent>
  </oleObjects>
</worksheet>
</file>

<file path=xl/worksheets/sheet1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7">
    <tabColor rgb="FFFFFFCC"/>
  </sheetPr>
  <dimension ref="A1:O119"/>
  <sheetViews>
    <sheetView zoomScale="78" zoomScaleNormal="78" workbookViewId="0"/>
  </sheetViews>
  <sheetFormatPr baseColWidth="10" defaultRowHeight="15"/>
  <cols>
    <col min="1" max="1" width="10" bestFit="1"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1130</v>
      </c>
      <c r="C31" s="87" t="s">
        <v>1292</v>
      </c>
      <c r="D31" s="88"/>
      <c r="E31" s="88"/>
      <c r="F31" s="88"/>
      <c r="G31" s="88"/>
      <c r="H31" s="88"/>
      <c r="I31" s="88"/>
      <c r="J31" s="89"/>
      <c r="K31" s="320"/>
      <c r="L31" s="318" t="s">
        <v>233</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154</v>
      </c>
      <c r="B36" s="948" t="str">
        <f>VLOOKUP(A36,EQUIPOS!A6:D154,3,FALSE)</f>
        <v>Carrotanque Irrigador de asfalto, 1000 GALONES DE CAPACIDAD</v>
      </c>
      <c r="C36" s="949"/>
      <c r="D36" s="949"/>
      <c r="E36" s="949"/>
      <c r="F36" s="949"/>
      <c r="G36" s="949"/>
      <c r="H36" s="950"/>
      <c r="I36" s="279"/>
      <c r="J36" s="280"/>
      <c r="K36" s="281">
        <f>VLOOKUP(A36,EQUIPOS!A6:D163,4,FALSE)</f>
        <v>63899.202672115338</v>
      </c>
      <c r="L36" s="282"/>
      <c r="M36" s="283">
        <v>500</v>
      </c>
      <c r="N36" s="284">
        <f>K36/M36</f>
        <v>127.79840534423067</v>
      </c>
    </row>
    <row r="37" spans="1:14">
      <c r="A37" s="119" t="s">
        <v>176</v>
      </c>
      <c r="B37" s="948" t="str">
        <f>VLOOKUP(A37,EQUIPOS!A7:D154,3,FALSE)</f>
        <v xml:space="preserve">Compresor (barrido y soplado)
</v>
      </c>
      <c r="C37" s="949"/>
      <c r="D37" s="949"/>
      <c r="E37" s="949"/>
      <c r="F37" s="949"/>
      <c r="G37" s="949"/>
      <c r="H37" s="950"/>
      <c r="I37" s="279"/>
      <c r="J37" s="280"/>
      <c r="K37" s="281">
        <f>VLOOKUP(A37,EQUIPOS!A7:D164,4,FALSE)</f>
        <v>61024.370771264701</v>
      </c>
      <c r="L37" s="282"/>
      <c r="M37" s="283">
        <v>500</v>
      </c>
      <c r="N37" s="284">
        <f>K37/M37</f>
        <v>122.0487415425294</v>
      </c>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t="s">
        <v>1036</v>
      </c>
      <c r="C41" s="839"/>
      <c r="D41" s="839"/>
      <c r="E41" s="44"/>
      <c r="F41" s="45"/>
      <c r="G41" s="45"/>
      <c r="H41" s="46"/>
      <c r="I41" s="42"/>
      <c r="J41" s="43"/>
      <c r="K41" s="291"/>
      <c r="L41" s="288"/>
      <c r="M41" s="413">
        <v>0.01</v>
      </c>
      <c r="N41" s="356">
        <f>N76*M41</f>
        <v>0.45492548333333332</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250.30207237009341</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932</v>
      </c>
      <c r="B48" s="49" t="str">
        <f>VLOOKUP(A48,MATERIALES!A4:D373,3,FALSE)</f>
        <v>Emulsión CRR-1</v>
      </c>
      <c r="C48" s="293"/>
      <c r="D48" s="293"/>
      <c r="E48" s="293"/>
      <c r="F48" s="293"/>
      <c r="G48" s="293"/>
      <c r="H48" s="293"/>
      <c r="I48" s="280"/>
      <c r="J48" s="236" t="str">
        <f>VLOOKUP(A48,MATERIALES!A4:D373,2,FALSE)</f>
        <v>lt</v>
      </c>
      <c r="K48" s="294">
        <v>0.45</v>
      </c>
      <c r="L48" s="279"/>
      <c r="M48" s="414">
        <f>VLOOKUP(A48,MATERIALES!A4:D395,4,FALSE)</f>
        <v>1692.218454481861</v>
      </c>
      <c r="N48" s="284">
        <f>K48*M48</f>
        <v>761.49830451683749</v>
      </c>
    </row>
    <row r="49" spans="1:14">
      <c r="B49" s="49"/>
      <c r="C49" s="293"/>
      <c r="D49" s="293"/>
      <c r="E49" s="293"/>
      <c r="F49" s="293"/>
      <c r="G49" s="293"/>
      <c r="H49" s="293"/>
      <c r="I49" s="280"/>
      <c r="J49" s="236"/>
      <c r="K49" s="294"/>
      <c r="L49" s="279"/>
      <c r="M49" s="414"/>
      <c r="N49" s="284"/>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761.49830451683749</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B59" s="52"/>
      <c r="C59" s="329"/>
      <c r="D59" s="329"/>
      <c r="E59" s="329"/>
      <c r="F59" s="329"/>
      <c r="G59" s="329"/>
      <c r="H59" s="323"/>
      <c r="I59" s="291"/>
      <c r="J59" s="298"/>
      <c r="K59" s="291"/>
      <c r="L59" s="822"/>
      <c r="M59" s="823"/>
      <c r="N59" s="299"/>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459"/>
      <c r="C64" s="460"/>
      <c r="D64" s="460"/>
      <c r="E64" s="460"/>
      <c r="F64" s="460"/>
      <c r="G64" s="460"/>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11</v>
      </c>
      <c r="B70" s="55" t="str">
        <f>VLOOKUP(A70,'MANO DE OBRA'!A8:D68,3,FALSE)</f>
        <v>Obrero (4)</v>
      </c>
      <c r="C70" s="53"/>
      <c r="D70" s="53"/>
      <c r="E70" s="53"/>
      <c r="F70" s="53"/>
      <c r="G70" s="53"/>
      <c r="H70" s="53"/>
      <c r="I70" s="304">
        <f>K70/J70*100</f>
        <v>98362.266666666663</v>
      </c>
      <c r="J70" s="305">
        <v>185</v>
      </c>
      <c r="K70" s="306">
        <f>VLOOKUP(A70,'MANO DE OBRA'!A8:D99,4,FALSE)</f>
        <v>181970.19333333333</v>
      </c>
      <c r="L70" s="56"/>
      <c r="M70" s="307">
        <v>4000</v>
      </c>
      <c r="N70" s="407">
        <f>K70/M70</f>
        <v>45.492548333333332</v>
      </c>
      <c r="O70" s="112"/>
    </row>
    <row r="71" spans="1:15">
      <c r="B71" s="55"/>
      <c r="C71" s="53"/>
      <c r="D71" s="53"/>
      <c r="E71" s="53"/>
      <c r="F71" s="53"/>
      <c r="G71" s="53"/>
      <c r="H71" s="53"/>
      <c r="I71" s="304"/>
      <c r="J71" s="305"/>
      <c r="K71" s="306"/>
      <c r="L71" s="56"/>
      <c r="M71" s="311"/>
      <c r="N71" s="407"/>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24" t="s">
        <v>1037</v>
      </c>
      <c r="C76" s="825"/>
      <c r="D76" s="825"/>
      <c r="E76" s="825"/>
      <c r="F76" s="825"/>
      <c r="G76" s="825"/>
      <c r="H76" s="825"/>
      <c r="I76" s="825"/>
      <c r="J76" s="825"/>
      <c r="K76" s="825"/>
      <c r="L76" s="825"/>
      <c r="M76" s="826"/>
      <c r="N76" s="313">
        <f>SUM(N70:N75)</f>
        <v>45.492548333333332</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1057.2929252202644</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211.45858504405288</v>
      </c>
      <c r="M83" s="853"/>
      <c r="N83" s="57"/>
    </row>
    <row r="84" spans="1:14">
      <c r="B84" s="95" t="s">
        <v>1057</v>
      </c>
      <c r="C84" s="96"/>
      <c r="D84" s="96"/>
      <c r="E84" s="96"/>
      <c r="F84" s="96"/>
      <c r="G84" s="96"/>
      <c r="H84" s="96"/>
      <c r="I84" s="93"/>
      <c r="J84" s="94"/>
      <c r="K84" s="316">
        <v>0.05</v>
      </c>
      <c r="L84" s="852">
        <f>N78*K84</f>
        <v>52.86464626101322</v>
      </c>
      <c r="M84" s="853"/>
      <c r="N84" s="57"/>
    </row>
    <row r="85" spans="1:14" ht="15.75" thickBot="1">
      <c r="B85" s="97" t="s">
        <v>1058</v>
      </c>
      <c r="C85" s="98"/>
      <c r="D85" s="98"/>
      <c r="E85" s="98"/>
      <c r="F85" s="98"/>
      <c r="G85" s="98"/>
      <c r="H85" s="98"/>
      <c r="I85" s="99"/>
      <c r="J85" s="100"/>
      <c r="K85" s="317">
        <v>0.05</v>
      </c>
      <c r="L85" s="854">
        <f>N78*K85</f>
        <v>52.86464626101322</v>
      </c>
      <c r="M85" s="855"/>
      <c r="N85" s="57"/>
    </row>
    <row r="86" spans="1:14" ht="15.75" thickBot="1">
      <c r="B86" s="818" t="s">
        <v>1037</v>
      </c>
      <c r="C86" s="819"/>
      <c r="D86" s="819"/>
      <c r="E86" s="819"/>
      <c r="F86" s="819"/>
      <c r="G86" s="819"/>
      <c r="H86" s="819"/>
      <c r="I86" s="819"/>
      <c r="J86" s="819"/>
      <c r="K86" s="819"/>
      <c r="L86" s="819"/>
      <c r="M86" s="820"/>
      <c r="N86" s="58">
        <f>L83+L84+L85</f>
        <v>317.18787756607929</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1374.4808027863437</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56673"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56673" r:id="rId4"/>
      </mc:Fallback>
    </mc:AlternateContent>
  </oleObjects>
</worksheet>
</file>

<file path=xl/worksheets/sheet1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8">
    <tabColor rgb="FFFFFFCC"/>
  </sheetPr>
  <dimension ref="A1:O119"/>
  <sheetViews>
    <sheetView zoomScale="78" zoomScaleNormal="78" workbookViewId="0"/>
  </sheetViews>
  <sheetFormatPr baseColWidth="10" defaultRowHeight="15"/>
  <cols>
    <col min="1" max="1" width="10" bestFit="1"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1131</v>
      </c>
      <c r="C31" s="87" t="s">
        <v>1637</v>
      </c>
      <c r="D31" s="88"/>
      <c r="E31" s="88"/>
      <c r="F31" s="88"/>
      <c r="G31" s="88"/>
      <c r="H31" s="88"/>
      <c r="I31" s="88"/>
      <c r="J31" s="89"/>
      <c r="K31" s="320"/>
      <c r="L31" s="318" t="s">
        <v>233</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217" t="s">
        <v>154</v>
      </c>
      <c r="B36" s="831" t="str">
        <f>VLOOKUP(A36,EQUIPOS!A6:D154,3,FALSE)</f>
        <v>Carrotanque Irrigador de asfalto, 1000 GALONES DE CAPACIDAD</v>
      </c>
      <c r="C36" s="832"/>
      <c r="D36" s="832"/>
      <c r="E36" s="832"/>
      <c r="F36" s="832"/>
      <c r="G36" s="832"/>
      <c r="H36" s="833"/>
      <c r="I36" s="279"/>
      <c r="J36" s="280"/>
      <c r="K36" s="281">
        <f>VLOOKUP(A36,EQUIPOS!A6:D163,4,FALSE)</f>
        <v>63899.202672115338</v>
      </c>
      <c r="L36" s="282"/>
      <c r="M36" s="283">
        <v>500</v>
      </c>
      <c r="N36" s="284">
        <f>K36/M36</f>
        <v>127.79840534423067</v>
      </c>
    </row>
    <row r="37" spans="1:14">
      <c r="A37" s="119" t="s">
        <v>176</v>
      </c>
      <c r="B37" s="831" t="str">
        <f>VLOOKUP(A37,EQUIPOS!A7:D154,3,FALSE)</f>
        <v xml:space="preserve">Compresor (barrido y soplado)
</v>
      </c>
      <c r="C37" s="832"/>
      <c r="D37" s="832"/>
      <c r="E37" s="832"/>
      <c r="F37" s="832"/>
      <c r="G37" s="832"/>
      <c r="H37" s="833"/>
      <c r="I37" s="279"/>
      <c r="J37" s="280"/>
      <c r="K37" s="281">
        <f>VLOOKUP(A37,EQUIPOS!A7:D164,4,FALSE)</f>
        <v>61024.370771264701</v>
      </c>
      <c r="L37" s="282"/>
      <c r="M37" s="283">
        <v>500</v>
      </c>
      <c r="N37" s="284">
        <f>K37/M37</f>
        <v>122.0487415425294</v>
      </c>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t="s">
        <v>1036</v>
      </c>
      <c r="C41" s="839"/>
      <c r="D41" s="839"/>
      <c r="E41" s="44"/>
      <c r="F41" s="45"/>
      <c r="G41" s="45"/>
      <c r="H41" s="46"/>
      <c r="I41" s="42"/>
      <c r="J41" s="43"/>
      <c r="K41" s="291"/>
      <c r="L41" s="288"/>
      <c r="M41" s="413">
        <v>0.01</v>
      </c>
      <c r="N41" s="356">
        <f>N76*M41</f>
        <v>0.45492548333333332</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250.30207237009341</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934</v>
      </c>
      <c r="B48" s="49" t="str">
        <f>VLOOKUP(A48,MATERIALES!A4:D373,3,FALSE)</f>
        <v>Emulsión CRR-2</v>
      </c>
      <c r="C48" s="293"/>
      <c r="D48" s="293"/>
      <c r="E48" s="293"/>
      <c r="F48" s="293"/>
      <c r="G48" s="293"/>
      <c r="H48" s="293"/>
      <c r="I48" s="280"/>
      <c r="J48" s="236" t="str">
        <f>VLOOKUP(A48,MATERIALES!A4:D373,2,FALSE)</f>
        <v>lt</v>
      </c>
      <c r="K48" s="294">
        <v>0.45</v>
      </c>
      <c r="L48" s="279"/>
      <c r="M48" s="414">
        <f>VLOOKUP(A48,MATERIALES!A4:D395,4,FALSE)</f>
        <v>1583.8899999999999</v>
      </c>
      <c r="N48" s="284">
        <f>K48*M48</f>
        <v>712.75049999999999</v>
      </c>
    </row>
    <row r="49" spans="1:14">
      <c r="B49" s="49"/>
      <c r="C49" s="293"/>
      <c r="D49" s="293"/>
      <c r="E49" s="293"/>
      <c r="F49" s="293"/>
      <c r="G49" s="293"/>
      <c r="H49" s="293"/>
      <c r="I49" s="280"/>
      <c r="J49" s="236"/>
      <c r="K49" s="294"/>
      <c r="L49" s="279"/>
      <c r="M49" s="414"/>
      <c r="N49" s="284"/>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712.75049999999999</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B59" s="52"/>
      <c r="C59" s="329"/>
      <c r="D59" s="329"/>
      <c r="E59" s="329"/>
      <c r="F59" s="329"/>
      <c r="G59" s="329"/>
      <c r="H59" s="323"/>
      <c r="I59" s="291"/>
      <c r="J59" s="298"/>
      <c r="K59" s="291"/>
      <c r="L59" s="822"/>
      <c r="M59" s="823"/>
      <c r="N59" s="299"/>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459"/>
      <c r="C64" s="460"/>
      <c r="D64" s="460"/>
      <c r="E64" s="460"/>
      <c r="F64" s="460"/>
      <c r="G64" s="460"/>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11</v>
      </c>
      <c r="B70" s="55" t="str">
        <f>VLOOKUP(A70,'MANO DE OBRA'!A8:D68,3,FALSE)</f>
        <v>Obrero (4)</v>
      </c>
      <c r="C70" s="53"/>
      <c r="D70" s="53"/>
      <c r="E70" s="53"/>
      <c r="F70" s="53"/>
      <c r="G70" s="53"/>
      <c r="H70" s="53"/>
      <c r="I70" s="304">
        <f>K70/J70*100</f>
        <v>98362.266666666663</v>
      </c>
      <c r="J70" s="305">
        <v>185</v>
      </c>
      <c r="K70" s="306">
        <f>VLOOKUP(A70,'MANO DE OBRA'!A8:D99,4,FALSE)</f>
        <v>181970.19333333333</v>
      </c>
      <c r="L70" s="56"/>
      <c r="M70" s="307">
        <v>4000</v>
      </c>
      <c r="N70" s="407">
        <f>K70/M70</f>
        <v>45.492548333333332</v>
      </c>
      <c r="O70" s="112"/>
    </row>
    <row r="71" spans="1:15">
      <c r="B71" s="55"/>
      <c r="C71" s="53"/>
      <c r="D71" s="53"/>
      <c r="E71" s="53"/>
      <c r="F71" s="53"/>
      <c r="G71" s="53"/>
      <c r="H71" s="53"/>
      <c r="I71" s="304"/>
      <c r="J71" s="305"/>
      <c r="K71" s="306"/>
      <c r="L71" s="56"/>
      <c r="M71" s="311"/>
      <c r="N71" s="407"/>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24" t="s">
        <v>1037</v>
      </c>
      <c r="C76" s="825"/>
      <c r="D76" s="825"/>
      <c r="E76" s="825"/>
      <c r="F76" s="825"/>
      <c r="G76" s="825"/>
      <c r="H76" s="825"/>
      <c r="I76" s="825"/>
      <c r="J76" s="825"/>
      <c r="K76" s="825"/>
      <c r="L76" s="825"/>
      <c r="M76" s="826"/>
      <c r="N76" s="313">
        <f>SUM(N70:N75)</f>
        <v>45.492548333333332</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1008.5451207034268</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201.70902414068539</v>
      </c>
      <c r="M83" s="853"/>
      <c r="N83" s="57"/>
    </row>
    <row r="84" spans="1:14">
      <c r="B84" s="95" t="s">
        <v>1057</v>
      </c>
      <c r="C84" s="96"/>
      <c r="D84" s="96"/>
      <c r="E84" s="96"/>
      <c r="F84" s="96"/>
      <c r="G84" s="96"/>
      <c r="H84" s="96"/>
      <c r="I84" s="93"/>
      <c r="J84" s="94"/>
      <c r="K84" s="316">
        <v>0.05</v>
      </c>
      <c r="L84" s="852">
        <f>N78*K84</f>
        <v>50.427256035171347</v>
      </c>
      <c r="M84" s="853"/>
      <c r="N84" s="57"/>
    </row>
    <row r="85" spans="1:14" ht="15.75" thickBot="1">
      <c r="B85" s="97" t="s">
        <v>1058</v>
      </c>
      <c r="C85" s="98"/>
      <c r="D85" s="98"/>
      <c r="E85" s="98"/>
      <c r="F85" s="98"/>
      <c r="G85" s="98"/>
      <c r="H85" s="98"/>
      <c r="I85" s="99"/>
      <c r="J85" s="100"/>
      <c r="K85" s="317">
        <v>0.05</v>
      </c>
      <c r="L85" s="854">
        <f>N78*K85</f>
        <v>50.427256035171347</v>
      </c>
      <c r="M85" s="855"/>
      <c r="N85" s="57"/>
    </row>
    <row r="86" spans="1:14" ht="15.75" thickBot="1">
      <c r="B86" s="818" t="s">
        <v>1037</v>
      </c>
      <c r="C86" s="819"/>
      <c r="D86" s="819"/>
      <c r="E86" s="819"/>
      <c r="F86" s="819"/>
      <c r="G86" s="819"/>
      <c r="H86" s="819"/>
      <c r="I86" s="819"/>
      <c r="J86" s="819"/>
      <c r="K86" s="819"/>
      <c r="L86" s="819"/>
      <c r="M86" s="820"/>
      <c r="N86" s="58">
        <f>L83+L84+L85</f>
        <v>302.56353621102807</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1311.108656914455</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58721"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58721" r:id="rId4"/>
      </mc:Fallback>
    </mc:AlternateContent>
  </oleObjects>
</worksheet>
</file>

<file path=xl/worksheets/sheet1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9">
    <tabColor rgb="FFFFFFCC"/>
  </sheetPr>
  <dimension ref="A1:O119"/>
  <sheetViews>
    <sheetView zoomScale="78" zoomScaleNormal="78" workbookViewId="0"/>
  </sheetViews>
  <sheetFormatPr baseColWidth="10" defaultRowHeight="15"/>
  <cols>
    <col min="1" max="1" width="10" bestFit="1"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1132</v>
      </c>
      <c r="C31" s="87" t="s">
        <v>1638</v>
      </c>
      <c r="D31" s="88"/>
      <c r="E31" s="88"/>
      <c r="F31" s="88"/>
      <c r="G31" s="88"/>
      <c r="H31" s="88"/>
      <c r="I31" s="88"/>
      <c r="J31" s="89"/>
      <c r="K31" s="320"/>
      <c r="L31" s="318" t="s">
        <v>233</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154</v>
      </c>
      <c r="B36" s="831" t="str">
        <f>VLOOKUP(A36,EQUIPOS!A6:D154,3,FALSE)</f>
        <v>Carrotanque Irrigador de asfalto, 1000 GALONES DE CAPACIDAD</v>
      </c>
      <c r="C36" s="832"/>
      <c r="D36" s="832"/>
      <c r="E36" s="832"/>
      <c r="F36" s="832"/>
      <c r="G36" s="832"/>
      <c r="H36" s="833"/>
      <c r="I36" s="279"/>
      <c r="J36" s="280"/>
      <c r="K36" s="281">
        <f>VLOOKUP(A36,EQUIPOS!A6:D163,4,FALSE)</f>
        <v>63899.202672115338</v>
      </c>
      <c r="L36" s="282"/>
      <c r="M36" s="283">
        <v>500</v>
      </c>
      <c r="N36" s="284">
        <f>K36/M36</f>
        <v>127.79840534423067</v>
      </c>
    </row>
    <row r="37" spans="1:14">
      <c r="A37" s="119" t="s">
        <v>176</v>
      </c>
      <c r="B37" s="831" t="str">
        <f>VLOOKUP(A37,EQUIPOS!A7:D154,3,FALSE)</f>
        <v xml:space="preserve">Compresor (barrido y soplado)
</v>
      </c>
      <c r="C37" s="832"/>
      <c r="D37" s="832"/>
      <c r="E37" s="832"/>
      <c r="F37" s="832"/>
      <c r="G37" s="832"/>
      <c r="H37" s="833"/>
      <c r="I37" s="279"/>
      <c r="J37" s="280"/>
      <c r="K37" s="281">
        <f>VLOOKUP(A37,EQUIPOS!A7:D164,4,FALSE)</f>
        <v>61024.370771264701</v>
      </c>
      <c r="L37" s="282"/>
      <c r="M37" s="283">
        <v>500</v>
      </c>
      <c r="N37" s="284">
        <f>K37/M37</f>
        <v>122.0487415425294</v>
      </c>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t="s">
        <v>1036</v>
      </c>
      <c r="C41" s="839"/>
      <c r="D41" s="839"/>
      <c r="E41" s="44"/>
      <c r="F41" s="45"/>
      <c r="G41" s="45"/>
      <c r="H41" s="46"/>
      <c r="I41" s="42"/>
      <c r="J41" s="43"/>
      <c r="K41" s="291"/>
      <c r="L41" s="288"/>
      <c r="M41" s="413">
        <v>0.01</v>
      </c>
      <c r="N41" s="356">
        <f>N76*M41</f>
        <v>0.45492548333333332</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250.30207237009341</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930</v>
      </c>
      <c r="B48" s="49" t="str">
        <f>VLOOKUP(A48,MATERIALES!A4:D373,3,FALSE)</f>
        <v>Emulsión CRR-1m</v>
      </c>
      <c r="C48" s="293"/>
      <c r="D48" s="293"/>
      <c r="E48" s="293"/>
      <c r="F48" s="293"/>
      <c r="G48" s="293"/>
      <c r="H48" s="293"/>
      <c r="I48" s="280"/>
      <c r="J48" s="236" t="str">
        <f>VLOOKUP(A48,MATERIALES!A4:D373,2,FALSE)</f>
        <v>lt</v>
      </c>
      <c r="K48" s="294">
        <v>0.45</v>
      </c>
      <c r="L48" s="279"/>
      <c r="M48" s="414">
        <f>VLOOKUP(A48,MATERIALES!A4:D395,4,FALSE)</f>
        <v>1975.3999999999999</v>
      </c>
      <c r="N48" s="284">
        <f>K48*M48</f>
        <v>888.93</v>
      </c>
    </row>
    <row r="49" spans="1:14">
      <c r="B49" s="49"/>
      <c r="C49" s="293"/>
      <c r="D49" s="293"/>
      <c r="E49" s="293"/>
      <c r="F49" s="293"/>
      <c r="G49" s="293"/>
      <c r="H49" s="293"/>
      <c r="I49" s="280"/>
      <c r="J49" s="236"/>
      <c r="K49" s="294"/>
      <c r="L49" s="279"/>
      <c r="M49" s="414"/>
      <c r="N49" s="284"/>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888.93</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B59" s="52"/>
      <c r="C59" s="329"/>
      <c r="D59" s="329"/>
      <c r="E59" s="329"/>
      <c r="F59" s="329"/>
      <c r="G59" s="329"/>
      <c r="H59" s="323"/>
      <c r="I59" s="291"/>
      <c r="J59" s="298"/>
      <c r="K59" s="291"/>
      <c r="L59" s="822"/>
      <c r="M59" s="823"/>
      <c r="N59" s="299"/>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459"/>
      <c r="C64" s="460"/>
      <c r="D64" s="460"/>
      <c r="E64" s="460"/>
      <c r="F64" s="460"/>
      <c r="G64" s="460"/>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11</v>
      </c>
      <c r="B70" s="55" t="str">
        <f>VLOOKUP(A70,'MANO DE OBRA'!A8:D68,3,FALSE)</f>
        <v>Obrero (4)</v>
      </c>
      <c r="C70" s="53"/>
      <c r="D70" s="53"/>
      <c r="E70" s="53"/>
      <c r="F70" s="53"/>
      <c r="G70" s="53"/>
      <c r="H70" s="53"/>
      <c r="I70" s="304">
        <f>K70/J70*100</f>
        <v>98362.266666666663</v>
      </c>
      <c r="J70" s="305">
        <v>185</v>
      </c>
      <c r="K70" s="306">
        <f>VLOOKUP(A70,'MANO DE OBRA'!A8:D99,4,FALSE)</f>
        <v>181970.19333333333</v>
      </c>
      <c r="L70" s="56"/>
      <c r="M70" s="307">
        <v>4000</v>
      </c>
      <c r="N70" s="407">
        <f>K70/M70</f>
        <v>45.492548333333332</v>
      </c>
      <c r="O70" s="112"/>
    </row>
    <row r="71" spans="1:15">
      <c r="B71" s="55"/>
      <c r="C71" s="53"/>
      <c r="D71" s="53"/>
      <c r="E71" s="53"/>
      <c r="F71" s="53"/>
      <c r="G71" s="53"/>
      <c r="H71" s="53"/>
      <c r="I71" s="304"/>
      <c r="J71" s="305"/>
      <c r="K71" s="306"/>
      <c r="L71" s="56"/>
      <c r="M71" s="311"/>
      <c r="N71" s="407"/>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24" t="s">
        <v>1037</v>
      </c>
      <c r="C76" s="825"/>
      <c r="D76" s="825"/>
      <c r="E76" s="825"/>
      <c r="F76" s="825"/>
      <c r="G76" s="825"/>
      <c r="H76" s="825"/>
      <c r="I76" s="825"/>
      <c r="J76" s="825"/>
      <c r="K76" s="825"/>
      <c r="L76" s="825"/>
      <c r="M76" s="826"/>
      <c r="N76" s="313">
        <f>SUM(N70:N75)</f>
        <v>45.492548333333332</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1184.7246207034268</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236.94492414068537</v>
      </c>
      <c r="M83" s="853"/>
      <c r="N83" s="57"/>
    </row>
    <row r="84" spans="1:14">
      <c r="B84" s="95" t="s">
        <v>1057</v>
      </c>
      <c r="C84" s="96"/>
      <c r="D84" s="96"/>
      <c r="E84" s="96"/>
      <c r="F84" s="96"/>
      <c r="G84" s="96"/>
      <c r="H84" s="96"/>
      <c r="I84" s="93"/>
      <c r="J84" s="94"/>
      <c r="K84" s="316">
        <v>0.05</v>
      </c>
      <c r="L84" s="852">
        <f>N78*K84</f>
        <v>59.236231035171343</v>
      </c>
      <c r="M84" s="853"/>
      <c r="N84" s="57"/>
    </row>
    <row r="85" spans="1:14" ht="15.75" thickBot="1">
      <c r="B85" s="97" t="s">
        <v>1058</v>
      </c>
      <c r="C85" s="98"/>
      <c r="D85" s="98"/>
      <c r="E85" s="98"/>
      <c r="F85" s="98"/>
      <c r="G85" s="98"/>
      <c r="H85" s="98"/>
      <c r="I85" s="99"/>
      <c r="J85" s="100"/>
      <c r="K85" s="317">
        <v>0.05</v>
      </c>
      <c r="L85" s="854">
        <f>N78*K85</f>
        <v>59.236231035171343</v>
      </c>
      <c r="M85" s="855"/>
      <c r="N85" s="57"/>
    </row>
    <row r="86" spans="1:14" ht="15.75" thickBot="1">
      <c r="B86" s="818" t="s">
        <v>1037</v>
      </c>
      <c r="C86" s="819"/>
      <c r="D86" s="819"/>
      <c r="E86" s="819"/>
      <c r="F86" s="819"/>
      <c r="G86" s="819"/>
      <c r="H86" s="819"/>
      <c r="I86" s="819"/>
      <c r="J86" s="819"/>
      <c r="K86" s="819"/>
      <c r="L86" s="819"/>
      <c r="M86" s="820"/>
      <c r="N86" s="58">
        <f>L83+L84+L85</f>
        <v>355.41738621102803</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1540.1420069144549</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59745"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59745" r:id="rId4"/>
      </mc:Fallback>
    </mc:AlternateContent>
  </oleObjects>
</worksheet>
</file>

<file path=xl/worksheets/sheet1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30">
    <tabColor rgb="FFFFFFCC"/>
  </sheetPr>
  <dimension ref="A1:O119"/>
  <sheetViews>
    <sheetView zoomScale="78" zoomScaleNormal="78" workbookViewId="0"/>
  </sheetViews>
  <sheetFormatPr baseColWidth="10" defaultRowHeight="15"/>
  <cols>
    <col min="1" max="1" width="10" bestFit="1"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1133</v>
      </c>
      <c r="C31" s="87" t="s">
        <v>1639</v>
      </c>
      <c r="D31" s="88"/>
      <c r="E31" s="88"/>
      <c r="F31" s="88"/>
      <c r="G31" s="88"/>
      <c r="H31" s="88"/>
      <c r="I31" s="88"/>
      <c r="J31" s="89"/>
      <c r="K31" s="320"/>
      <c r="L31" s="318" t="s">
        <v>233</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154</v>
      </c>
      <c r="B36" s="831" t="str">
        <f>VLOOKUP(A36,EQUIPOS!A6:D154,3,FALSE)</f>
        <v>Carrotanque Irrigador de asfalto, 1000 GALONES DE CAPACIDAD</v>
      </c>
      <c r="C36" s="832"/>
      <c r="D36" s="832"/>
      <c r="E36" s="832"/>
      <c r="F36" s="832"/>
      <c r="G36" s="832"/>
      <c r="H36" s="833"/>
      <c r="I36" s="279"/>
      <c r="J36" s="280"/>
      <c r="K36" s="281">
        <f>VLOOKUP(A36,EQUIPOS!A6:D163,4,FALSE)</f>
        <v>63899.202672115338</v>
      </c>
      <c r="L36" s="282"/>
      <c r="M36" s="283">
        <v>500</v>
      </c>
      <c r="N36" s="284">
        <f>K36/M36</f>
        <v>127.79840534423067</v>
      </c>
    </row>
    <row r="37" spans="1:14">
      <c r="A37" s="119" t="s">
        <v>176</v>
      </c>
      <c r="B37" s="831" t="str">
        <f>VLOOKUP(A37,EQUIPOS!A7:D154,3,FALSE)</f>
        <v xml:space="preserve">Compresor (barrido y soplado)
</v>
      </c>
      <c r="C37" s="832"/>
      <c r="D37" s="832"/>
      <c r="E37" s="832"/>
      <c r="F37" s="832"/>
      <c r="G37" s="832"/>
      <c r="H37" s="833"/>
      <c r="I37" s="279"/>
      <c r="J37" s="280"/>
      <c r="K37" s="281">
        <f>VLOOKUP(A37,EQUIPOS!A7:D164,4,FALSE)</f>
        <v>61024.370771264701</v>
      </c>
      <c r="L37" s="282"/>
      <c r="M37" s="283">
        <v>500</v>
      </c>
      <c r="N37" s="284">
        <f>K37/M37</f>
        <v>122.0487415425294</v>
      </c>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t="s">
        <v>1036</v>
      </c>
      <c r="C41" s="839"/>
      <c r="D41" s="839"/>
      <c r="E41" s="44"/>
      <c r="F41" s="45"/>
      <c r="G41" s="45"/>
      <c r="H41" s="46"/>
      <c r="I41" s="42"/>
      <c r="J41" s="43"/>
      <c r="K41" s="291"/>
      <c r="L41" s="288"/>
      <c r="M41" s="413">
        <v>0.01</v>
      </c>
      <c r="N41" s="356">
        <f>N76*M41</f>
        <v>0.45492548333333332</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250.30207237009341</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936</v>
      </c>
      <c r="B48" s="49" t="str">
        <f>VLOOKUP(A48,MATERIALES!A4:D373,3,FALSE)</f>
        <v>Emulsión CRR-2m</v>
      </c>
      <c r="C48" s="293"/>
      <c r="D48" s="293"/>
      <c r="E48" s="293"/>
      <c r="F48" s="293"/>
      <c r="G48" s="293"/>
      <c r="H48" s="293"/>
      <c r="I48" s="280"/>
      <c r="J48" s="236" t="str">
        <f>VLOOKUP(A48,MATERIALES!A4:D373,2,FALSE)</f>
        <v>lt</v>
      </c>
      <c r="K48" s="294">
        <v>0.45</v>
      </c>
      <c r="L48" s="279"/>
      <c r="M48" s="414">
        <f>VLOOKUP(A48,MATERIALES!A4:D395,4,FALSE)</f>
        <v>2068.2199999999998</v>
      </c>
      <c r="N48" s="284">
        <f>K48*M48</f>
        <v>930.69899999999996</v>
      </c>
    </row>
    <row r="49" spans="1:14">
      <c r="B49" s="49"/>
      <c r="C49" s="293"/>
      <c r="D49" s="293"/>
      <c r="E49" s="293"/>
      <c r="F49" s="293"/>
      <c r="G49" s="293"/>
      <c r="H49" s="293"/>
      <c r="I49" s="280"/>
      <c r="J49" s="236"/>
      <c r="K49" s="294"/>
      <c r="L49" s="279"/>
      <c r="M49" s="414"/>
      <c r="N49" s="284"/>
    </row>
    <row r="50" spans="1:14">
      <c r="A50" s="114"/>
      <c r="B50" s="49"/>
      <c r="C50" s="293"/>
      <c r="D50" s="293"/>
      <c r="E50" s="293"/>
      <c r="F50" s="293"/>
      <c r="G50" s="293"/>
      <c r="H50" s="293"/>
      <c r="I50" s="280"/>
      <c r="J50" s="236"/>
      <c r="K50" s="294"/>
      <c r="L50" s="279"/>
      <c r="M50" s="295"/>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930.69899999999996</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B59" s="52"/>
      <c r="C59" s="329"/>
      <c r="D59" s="329"/>
      <c r="E59" s="329"/>
      <c r="F59" s="329"/>
      <c r="G59" s="329"/>
      <c r="H59" s="323"/>
      <c r="I59" s="291"/>
      <c r="J59" s="298"/>
      <c r="K59" s="291"/>
      <c r="L59" s="822"/>
      <c r="M59" s="823"/>
      <c r="N59" s="299"/>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321"/>
      <c r="C64" s="322"/>
      <c r="D64" s="322"/>
      <c r="E64" s="322"/>
      <c r="F64" s="322"/>
      <c r="G64" s="460"/>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11</v>
      </c>
      <c r="B70" s="55" t="str">
        <f>VLOOKUP(A70,'MANO DE OBRA'!A8:D68,3,FALSE)</f>
        <v>Obrero (4)</v>
      </c>
      <c r="C70" s="53"/>
      <c r="D70" s="53"/>
      <c r="E70" s="53"/>
      <c r="F70" s="53"/>
      <c r="G70" s="53"/>
      <c r="H70" s="53"/>
      <c r="I70" s="304">
        <f>K70/J70*100</f>
        <v>98362.266666666663</v>
      </c>
      <c r="J70" s="305">
        <v>185</v>
      </c>
      <c r="K70" s="306">
        <f>VLOOKUP(A70,'MANO DE OBRA'!A8:D99,4,FALSE)</f>
        <v>181970.19333333333</v>
      </c>
      <c r="L70" s="56"/>
      <c r="M70" s="307">
        <v>4000</v>
      </c>
      <c r="N70" s="407">
        <f>K70/M70</f>
        <v>45.492548333333332</v>
      </c>
      <c r="O70" s="112"/>
    </row>
    <row r="71" spans="1:15">
      <c r="B71" s="55"/>
      <c r="C71" s="53"/>
      <c r="D71" s="53"/>
      <c r="E71" s="53"/>
      <c r="F71" s="53"/>
      <c r="G71" s="53"/>
      <c r="H71" s="53"/>
      <c r="I71" s="304"/>
      <c r="J71" s="305"/>
      <c r="K71" s="306"/>
      <c r="L71" s="56"/>
      <c r="M71" s="311"/>
      <c r="N71" s="407"/>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24" t="s">
        <v>1037</v>
      </c>
      <c r="C76" s="825"/>
      <c r="D76" s="825"/>
      <c r="E76" s="825"/>
      <c r="F76" s="825"/>
      <c r="G76" s="825"/>
      <c r="H76" s="825"/>
      <c r="I76" s="825"/>
      <c r="J76" s="825"/>
      <c r="K76" s="825"/>
      <c r="L76" s="825"/>
      <c r="M76" s="826"/>
      <c r="N76" s="313">
        <f>SUM(N70:N75)</f>
        <v>45.492548333333332</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1226.4936207034268</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245.29872414068538</v>
      </c>
      <c r="M83" s="853"/>
      <c r="N83" s="57"/>
    </row>
    <row r="84" spans="1:14">
      <c r="B84" s="95" t="s">
        <v>1057</v>
      </c>
      <c r="C84" s="96"/>
      <c r="D84" s="96"/>
      <c r="E84" s="96"/>
      <c r="F84" s="96"/>
      <c r="G84" s="96"/>
      <c r="H84" s="96"/>
      <c r="I84" s="93"/>
      <c r="J84" s="94"/>
      <c r="K84" s="316">
        <v>0.05</v>
      </c>
      <c r="L84" s="852">
        <f>N78*K84</f>
        <v>61.324681035171345</v>
      </c>
      <c r="M84" s="853"/>
      <c r="N84" s="57"/>
    </row>
    <row r="85" spans="1:14" ht="15.75" thickBot="1">
      <c r="B85" s="97" t="s">
        <v>1058</v>
      </c>
      <c r="C85" s="98"/>
      <c r="D85" s="98"/>
      <c r="E85" s="98"/>
      <c r="F85" s="98"/>
      <c r="G85" s="98"/>
      <c r="H85" s="98"/>
      <c r="I85" s="99"/>
      <c r="J85" s="100"/>
      <c r="K85" s="317">
        <v>0.05</v>
      </c>
      <c r="L85" s="854">
        <f>N78*K85</f>
        <v>61.324681035171345</v>
      </c>
      <c r="M85" s="855"/>
      <c r="N85" s="57"/>
    </row>
    <row r="86" spans="1:14" ht="15.75" thickBot="1">
      <c r="B86" s="818" t="s">
        <v>1037</v>
      </c>
      <c r="C86" s="819"/>
      <c r="D86" s="819"/>
      <c r="E86" s="819"/>
      <c r="F86" s="819"/>
      <c r="G86" s="819"/>
      <c r="H86" s="819"/>
      <c r="I86" s="819"/>
      <c r="J86" s="819"/>
      <c r="K86" s="819"/>
      <c r="L86" s="819"/>
      <c r="M86" s="820"/>
      <c r="N86" s="58">
        <f>L83+L84+L85</f>
        <v>367.94808621102806</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1594.4417069144549</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60769"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60769" r:id="rId4"/>
      </mc:Fallback>
    </mc:AlternateContent>
  </oleObjects>
</worksheet>
</file>

<file path=xl/worksheets/sheet1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31">
    <tabColor rgb="FFFFFFCC"/>
  </sheetPr>
  <dimension ref="A1:O118"/>
  <sheetViews>
    <sheetView zoomScale="78" zoomScaleNormal="78" workbookViewId="0"/>
  </sheetViews>
  <sheetFormatPr baseColWidth="10" defaultRowHeight="15"/>
  <cols>
    <col min="1" max="1" width="10" bestFit="1"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1640</v>
      </c>
      <c r="C31" s="87" t="s">
        <v>1641</v>
      </c>
      <c r="D31" s="88"/>
      <c r="E31" s="88"/>
      <c r="F31" s="88"/>
      <c r="G31" s="88"/>
      <c r="H31" s="88"/>
      <c r="I31" s="88"/>
      <c r="J31" s="89"/>
      <c r="K31" s="320"/>
      <c r="L31" s="318" t="s">
        <v>233</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154</v>
      </c>
      <c r="B36" s="831" t="str">
        <f>VLOOKUP(A36,EQUIPOS!A6:D154,3,FALSE)</f>
        <v>Carrotanque Irrigador de asfalto, 1000 GALONES DE CAPACIDAD</v>
      </c>
      <c r="C36" s="832"/>
      <c r="D36" s="832"/>
      <c r="E36" s="832"/>
      <c r="F36" s="832"/>
      <c r="G36" s="832"/>
      <c r="H36" s="833"/>
      <c r="I36" s="279"/>
      <c r="J36" s="280"/>
      <c r="K36" s="281">
        <f>VLOOKUP(A36,EQUIPOS!A6:D163,4,FALSE)</f>
        <v>63899.202672115338</v>
      </c>
      <c r="L36" s="282"/>
      <c r="M36" s="283">
        <v>400</v>
      </c>
      <c r="N36" s="284">
        <f>K36/M36</f>
        <v>159.74800668028834</v>
      </c>
    </row>
    <row r="37" spans="1:14">
      <c r="A37" s="119" t="s">
        <v>173</v>
      </c>
      <c r="B37" s="831" t="str">
        <f>VLOOKUP(A37,EQUIPOS!A7:D154,3,FALSE)</f>
        <v>Compactador neumático de Potencia 70 HP, peso de 13 ton</v>
      </c>
      <c r="C37" s="832"/>
      <c r="D37" s="832"/>
      <c r="E37" s="832"/>
      <c r="F37" s="832"/>
      <c r="G37" s="832"/>
      <c r="H37" s="833"/>
      <c r="I37" s="279"/>
      <c r="J37" s="280"/>
      <c r="K37" s="281">
        <f>VLOOKUP(A37,EQUIPOS!A7:D164,4,FALSE)</f>
        <v>125082.56680029306</v>
      </c>
      <c r="L37" s="282"/>
      <c r="M37" s="283">
        <v>400</v>
      </c>
      <c r="N37" s="284">
        <f>K37/M37</f>
        <v>312.70641700073264</v>
      </c>
    </row>
    <row r="38" spans="1:14">
      <c r="A38" t="s">
        <v>176</v>
      </c>
      <c r="B38" s="831" t="str">
        <f>VLOOKUP(A38,EQUIPOS!A8:D154,3,FALSE)</f>
        <v xml:space="preserve">Compresor (barrido y soplado)
</v>
      </c>
      <c r="C38" s="832"/>
      <c r="D38" s="832"/>
      <c r="E38" s="832"/>
      <c r="F38" s="832"/>
      <c r="G38" s="832"/>
      <c r="H38" s="833"/>
      <c r="I38" s="279"/>
      <c r="J38" s="280"/>
      <c r="K38" s="281">
        <f>VLOOKUP(A38,EQUIPOS!A8:D165,4,FALSE)</f>
        <v>61024.370771264701</v>
      </c>
      <c r="L38" s="282"/>
      <c r="M38" s="283">
        <v>400</v>
      </c>
      <c r="N38" s="284">
        <f>K38/M38</f>
        <v>152.56092692816176</v>
      </c>
    </row>
    <row r="39" spans="1:14">
      <c r="A39" t="s">
        <v>225</v>
      </c>
      <c r="B39" s="831" t="str">
        <f>VLOOKUP(A39,EQUIPOS!A9:D154,3,FALSE)</f>
        <v>Esparcidor de gravilla, Ancho de esparcimiento 3100mm, Velocidad de trabajo 10—20km2/h</v>
      </c>
      <c r="C39" s="832"/>
      <c r="D39" s="832"/>
      <c r="E39" s="832"/>
      <c r="F39" s="832"/>
      <c r="G39" s="832"/>
      <c r="H39" s="833"/>
      <c r="I39" s="834"/>
      <c r="J39" s="815"/>
      <c r="K39" s="281">
        <f>VLOOKUP(A39,EQUIPOS!A9:D166,4,FALSE)</f>
        <v>74848.408530603207</v>
      </c>
      <c r="L39" s="835">
        <v>400</v>
      </c>
      <c r="M39" s="836"/>
      <c r="N39" s="284">
        <f>K39/L39</f>
        <v>187.12102132650801</v>
      </c>
    </row>
    <row r="40" spans="1:14">
      <c r="B40" s="831"/>
      <c r="C40" s="832"/>
      <c r="D40" s="832"/>
      <c r="E40" s="837"/>
      <c r="F40" s="832"/>
      <c r="G40" s="832"/>
      <c r="H40" s="833"/>
      <c r="I40" s="42"/>
      <c r="J40" s="43"/>
      <c r="K40" s="286"/>
      <c r="L40" s="288"/>
      <c r="M40" s="289"/>
      <c r="N40" s="290"/>
    </row>
    <row r="41" spans="1:14">
      <c r="B41" s="838" t="s">
        <v>1036</v>
      </c>
      <c r="C41" s="839"/>
      <c r="D41" s="839"/>
      <c r="E41" s="44"/>
      <c r="F41" s="45"/>
      <c r="G41" s="45"/>
      <c r="H41" s="46"/>
      <c r="I41" s="42"/>
      <c r="J41" s="43"/>
      <c r="K41" s="291"/>
      <c r="L41" s="288"/>
      <c r="M41" s="413">
        <v>0.01</v>
      </c>
      <c r="N41" s="356">
        <f>N75*M41</f>
        <v>0.85298528124999995</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812.98935721694068</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934</v>
      </c>
      <c r="B48" s="49" t="str">
        <f>VLOOKUP(A48,MATERIALES!A5:D373,3,FALSE)</f>
        <v>Emulsión CRR-2</v>
      </c>
      <c r="C48" s="293"/>
      <c r="D48" s="293"/>
      <c r="E48" s="293"/>
      <c r="F48" s="293"/>
      <c r="G48" s="293"/>
      <c r="H48" s="293"/>
      <c r="I48" s="280"/>
      <c r="J48" s="236" t="str">
        <f>VLOOKUP(A48,MATERIALES!A4:D373,2,FALSE)</f>
        <v>lt</v>
      </c>
      <c r="K48" s="294">
        <v>1.83</v>
      </c>
      <c r="L48" s="279"/>
      <c r="M48" s="414">
        <f>VLOOKUP(A48,MATERIALES!A5:D396,4,FALSE)</f>
        <v>1583.8899999999999</v>
      </c>
      <c r="N48" s="284">
        <f>K48*M48</f>
        <v>2898.5187000000001</v>
      </c>
    </row>
    <row r="49" spans="1:14">
      <c r="A49" s="114" t="s">
        <v>831</v>
      </c>
      <c r="B49" s="49" t="str">
        <f>VLOOKUP(A49,MATERIALES!A6:D373,3,FALSE)</f>
        <v>Agregado para tratamiento superf. Simple</v>
      </c>
      <c r="C49" s="293"/>
      <c r="D49" s="293"/>
      <c r="E49" s="293"/>
      <c r="F49" s="293"/>
      <c r="G49" s="293"/>
      <c r="H49" s="293"/>
      <c r="I49" s="280"/>
      <c r="J49" s="236" t="str">
        <f>VLOOKUP(A49,MATERIALES!A5:D373,2,FALSE)</f>
        <v>m3</v>
      </c>
      <c r="K49" s="294">
        <v>1.9E-2</v>
      </c>
      <c r="L49" s="279"/>
      <c r="M49" s="414">
        <f>VLOOKUP(A49,MATERIALES!A6:D397,4,FALSE)</f>
        <v>65450</v>
      </c>
      <c r="N49" s="284">
        <f>K49*M49</f>
        <v>1243.55</v>
      </c>
    </row>
    <row r="50" spans="1:14">
      <c r="B50" s="49"/>
      <c r="C50" s="293"/>
      <c r="D50" s="293"/>
      <c r="E50" s="293"/>
      <c r="F50" s="293"/>
      <c r="G50" s="293"/>
      <c r="H50" s="293"/>
      <c r="I50" s="280"/>
      <c r="J50" s="236"/>
      <c r="K50" s="294"/>
      <c r="L50" s="279"/>
      <c r="M50" s="295"/>
      <c r="N50" s="296"/>
    </row>
    <row r="51" spans="1:14">
      <c r="B51" s="49"/>
      <c r="C51" s="293"/>
      <c r="D51" s="293"/>
      <c r="E51" s="293"/>
      <c r="F51" s="293"/>
      <c r="G51" s="293"/>
      <c r="H51" s="293"/>
      <c r="I51" s="280"/>
      <c r="J51" s="236"/>
      <c r="K51" s="294"/>
      <c r="L51" s="279"/>
      <c r="M51" s="295"/>
      <c r="N51" s="296"/>
    </row>
    <row r="52" spans="1:14" ht="15.75" thickBot="1">
      <c r="B52" s="813"/>
      <c r="C52" s="814"/>
      <c r="D52" s="814"/>
      <c r="E52" s="814"/>
      <c r="F52" s="814"/>
      <c r="G52" s="814"/>
      <c r="H52" s="814"/>
      <c r="I52" s="815"/>
      <c r="J52" s="48"/>
      <c r="K52" s="50"/>
      <c r="L52" s="816"/>
      <c r="M52" s="817"/>
      <c r="N52" s="51"/>
    </row>
    <row r="53" spans="1:14" ht="15.75" thickBot="1">
      <c r="B53" s="818" t="s">
        <v>1037</v>
      </c>
      <c r="C53" s="819"/>
      <c r="D53" s="819"/>
      <c r="E53" s="819"/>
      <c r="F53" s="819"/>
      <c r="G53" s="819"/>
      <c r="H53" s="819"/>
      <c r="I53" s="819"/>
      <c r="J53" s="819"/>
      <c r="K53" s="819"/>
      <c r="L53" s="819"/>
      <c r="M53" s="820"/>
      <c r="N53" s="406">
        <f>SUM(N48:N52)</f>
        <v>4142.0686999999998</v>
      </c>
    </row>
    <row r="54" spans="1:14">
      <c r="B54" s="39"/>
      <c r="C54" s="40"/>
      <c r="D54" s="40"/>
      <c r="E54" s="40"/>
      <c r="F54" s="40"/>
      <c r="G54" s="40"/>
      <c r="H54" s="40"/>
      <c r="I54" s="40"/>
      <c r="J54" s="40"/>
      <c r="K54" s="40"/>
      <c r="L54" s="40"/>
      <c r="M54" s="40"/>
      <c r="N54" s="41"/>
    </row>
    <row r="55" spans="1:14">
      <c r="B55" s="70" t="s">
        <v>1040</v>
      </c>
      <c r="C55" s="71"/>
      <c r="D55" s="71"/>
      <c r="E55" s="71"/>
      <c r="F55" s="71"/>
      <c r="G55" s="71"/>
      <c r="H55" s="71"/>
      <c r="I55" s="71"/>
      <c r="J55" s="71"/>
      <c r="K55" s="71"/>
      <c r="L55" s="71"/>
      <c r="M55" s="71"/>
      <c r="N55" s="72"/>
    </row>
    <row r="56" spans="1:14" ht="15.75" thickBot="1">
      <c r="B56" s="74"/>
      <c r="C56" s="67"/>
      <c r="D56" s="67"/>
      <c r="E56" s="67"/>
      <c r="F56" s="67"/>
      <c r="G56" s="67"/>
      <c r="H56" s="67"/>
      <c r="I56" s="67"/>
      <c r="J56" s="67"/>
      <c r="K56" s="67"/>
      <c r="L56" s="67"/>
      <c r="M56" s="67"/>
      <c r="N56" s="69"/>
    </row>
    <row r="57" spans="1:14" ht="25.5">
      <c r="B57" s="325" t="s">
        <v>1041</v>
      </c>
      <c r="C57" s="326"/>
      <c r="D57" s="326"/>
      <c r="E57" s="326"/>
      <c r="F57" s="326"/>
      <c r="G57" s="326"/>
      <c r="H57" s="79" t="s">
        <v>1029</v>
      </c>
      <c r="I57" s="80" t="s">
        <v>1042</v>
      </c>
      <c r="J57" s="81" t="s">
        <v>1043</v>
      </c>
      <c r="K57" s="79" t="s">
        <v>1044</v>
      </c>
      <c r="L57" s="821" t="s">
        <v>1045</v>
      </c>
      <c r="M57" s="794"/>
      <c r="N57" s="82" t="s">
        <v>1035</v>
      </c>
    </row>
    <row r="58" spans="1:14">
      <c r="A58" t="s">
        <v>1401</v>
      </c>
      <c r="B58" s="52" t="str">
        <f>VLOOKUP(A58,TRANSPORTE!A5:D117,3,FALSE)</f>
        <v>Transporte de agregados pétreos</v>
      </c>
      <c r="C58" s="329"/>
      <c r="D58" s="329"/>
      <c r="E58" s="329"/>
      <c r="F58" s="329"/>
      <c r="G58" s="329"/>
      <c r="H58" s="323" t="s">
        <v>1552</v>
      </c>
      <c r="I58" s="291">
        <v>1.9E-2</v>
      </c>
      <c r="J58" s="298">
        <v>1</v>
      </c>
      <c r="K58" s="291">
        <f>I58*J58</f>
        <v>1.9E-2</v>
      </c>
      <c r="L58" s="822">
        <f>VLOOKUP(A58,TRANSPORTE!A5:D117,4,FALSE)</f>
        <v>946.969696969697</v>
      </c>
      <c r="M58" s="823"/>
      <c r="N58" s="299">
        <f>K58*L58</f>
        <v>17.992424242424242</v>
      </c>
    </row>
    <row r="59" spans="1:14">
      <c r="B59" s="52"/>
      <c r="C59" s="53"/>
      <c r="D59" s="53"/>
      <c r="E59" s="53"/>
      <c r="F59" s="53"/>
      <c r="G59" s="53"/>
      <c r="H59" s="300"/>
      <c r="I59" s="291"/>
      <c r="J59" s="291"/>
      <c r="K59" s="291"/>
      <c r="L59" s="301"/>
      <c r="M59" s="302"/>
      <c r="N59" s="303"/>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ht="15.75" thickBot="1">
      <c r="B63" s="459"/>
      <c r="C63" s="460"/>
      <c r="D63" s="460"/>
      <c r="E63" s="460"/>
      <c r="F63" s="460"/>
      <c r="G63" s="460"/>
      <c r="H63" s="54"/>
      <c r="I63" s="132"/>
      <c r="J63" s="132"/>
      <c r="K63" s="132"/>
      <c r="L63" s="807"/>
      <c r="M63" s="808"/>
      <c r="N63" s="133"/>
    </row>
    <row r="64" spans="1:14" ht="15.75" thickBot="1">
      <c r="B64" s="824" t="s">
        <v>1037</v>
      </c>
      <c r="C64" s="825"/>
      <c r="D64" s="825"/>
      <c r="E64" s="825"/>
      <c r="F64" s="825"/>
      <c r="G64" s="825"/>
      <c r="H64" s="825"/>
      <c r="I64" s="825"/>
      <c r="J64" s="825"/>
      <c r="K64" s="825"/>
      <c r="L64" s="825"/>
      <c r="M64" s="826"/>
      <c r="N64" s="110">
        <f>N58+N59+N60+N61+N62</f>
        <v>17.992424242424242</v>
      </c>
    </row>
    <row r="65" spans="1:15">
      <c r="B65" s="39"/>
      <c r="C65" s="40"/>
      <c r="D65" s="40"/>
      <c r="E65" s="40"/>
      <c r="F65" s="40"/>
      <c r="G65" s="40"/>
      <c r="H65" s="40"/>
      <c r="I65" s="40"/>
      <c r="J65" s="40"/>
      <c r="K65" s="40"/>
      <c r="L65" s="40"/>
      <c r="M65" s="40"/>
      <c r="N65" s="41"/>
    </row>
    <row r="66" spans="1:15">
      <c r="B66" s="70" t="s">
        <v>1046</v>
      </c>
      <c r="C66" s="71"/>
      <c r="D66" s="71"/>
      <c r="E66" s="71"/>
      <c r="F66" s="71"/>
      <c r="G66" s="71"/>
      <c r="H66" s="71"/>
      <c r="I66" s="71"/>
      <c r="J66" s="71"/>
      <c r="K66" s="71"/>
      <c r="L66" s="71"/>
      <c r="M66" s="71"/>
      <c r="N66" s="72"/>
    </row>
    <row r="67" spans="1:15" ht="15.75" thickBot="1">
      <c r="B67" s="74"/>
      <c r="C67" s="67"/>
      <c r="D67" s="67"/>
      <c r="E67" s="67"/>
      <c r="F67" s="67"/>
      <c r="G67" s="67"/>
      <c r="H67" s="67"/>
      <c r="I67" s="67"/>
      <c r="J67" s="67"/>
      <c r="K67" s="67"/>
      <c r="L67" s="67"/>
      <c r="M67" s="67"/>
      <c r="N67" s="69"/>
    </row>
    <row r="68" spans="1:15" ht="25.5">
      <c r="B68" s="844" t="s">
        <v>1047</v>
      </c>
      <c r="C68" s="845"/>
      <c r="D68" s="845"/>
      <c r="E68" s="845"/>
      <c r="F68" s="845"/>
      <c r="G68" s="845"/>
      <c r="H68" s="845"/>
      <c r="I68" s="79" t="s">
        <v>1048</v>
      </c>
      <c r="J68" s="81" t="s">
        <v>1494</v>
      </c>
      <c r="K68" s="80" t="s">
        <v>1050</v>
      </c>
      <c r="L68" s="846" t="s">
        <v>1034</v>
      </c>
      <c r="M68" s="847"/>
      <c r="N68" s="104" t="s">
        <v>1035</v>
      </c>
    </row>
    <row r="69" spans="1:15">
      <c r="A69" t="s">
        <v>30</v>
      </c>
      <c r="B69" s="55" t="str">
        <f>VLOOKUP(A69,'MANO DE OBRA'!A8:D68,3,FALSE)</f>
        <v>Oficial</v>
      </c>
      <c r="C69" s="53"/>
      <c r="D69" s="53"/>
      <c r="E69" s="53"/>
      <c r="F69" s="53"/>
      <c r="G69" s="53"/>
      <c r="H69" s="53"/>
      <c r="I69" s="304">
        <f>K69/J69*100</f>
        <v>49181.133333333331</v>
      </c>
      <c r="J69" s="305">
        <v>185</v>
      </c>
      <c r="K69" s="306">
        <f>VLOOKUP(A69,'MANO DE OBRA'!A8:D99,4,FALSE)</f>
        <v>90985.096666666665</v>
      </c>
      <c r="L69" s="56"/>
      <c r="M69" s="307">
        <v>3200</v>
      </c>
      <c r="N69" s="407">
        <f>K69/M69</f>
        <v>28.432842708333332</v>
      </c>
      <c r="O69" s="112"/>
    </row>
    <row r="70" spans="1:15">
      <c r="A70" t="s">
        <v>11</v>
      </c>
      <c r="B70" s="55" t="str">
        <f>VLOOKUP(A70,'MANO DE OBRA'!A8:D69,3,FALSE)</f>
        <v>Obrero (4)</v>
      </c>
      <c r="C70" s="53"/>
      <c r="D70" s="53"/>
      <c r="E70" s="53"/>
      <c r="F70" s="53"/>
      <c r="G70" s="53"/>
      <c r="H70" s="53"/>
      <c r="I70" s="304">
        <f>K70/J70*100</f>
        <v>98362.266666666663</v>
      </c>
      <c r="J70" s="305">
        <v>185</v>
      </c>
      <c r="K70" s="306">
        <f>VLOOKUP(A70,'MANO DE OBRA'!A8:D100,4,FALSE)</f>
        <v>181970.19333333333</v>
      </c>
      <c r="L70" s="56"/>
      <c r="M70" s="311">
        <v>3200</v>
      </c>
      <c r="N70" s="407">
        <f>K70/M70</f>
        <v>56.865685416666665</v>
      </c>
    </row>
    <row r="71" spans="1:15">
      <c r="B71" s="55"/>
      <c r="C71" s="53"/>
      <c r="D71" s="53"/>
      <c r="E71" s="53"/>
      <c r="F71" s="53"/>
      <c r="G71" s="53"/>
      <c r="H71" s="53"/>
      <c r="I71" s="291"/>
      <c r="J71" s="309"/>
      <c r="K71" s="310"/>
      <c r="L71" s="56"/>
      <c r="M71" s="312"/>
      <c r="N71" s="308"/>
    </row>
    <row r="72" spans="1:15">
      <c r="B72" s="55"/>
      <c r="C72" s="53"/>
      <c r="D72" s="53"/>
      <c r="E72" s="53"/>
      <c r="F72" s="53"/>
      <c r="G72" s="53"/>
      <c r="H72" s="53"/>
      <c r="I72" s="291"/>
      <c r="J72" s="309"/>
      <c r="K72" s="310"/>
      <c r="L72" s="330"/>
      <c r="M72" s="312"/>
      <c r="N72" s="308"/>
    </row>
    <row r="73" spans="1:15">
      <c r="B73" s="55"/>
      <c r="C73" s="53"/>
      <c r="D73" s="53"/>
      <c r="E73" s="53"/>
      <c r="F73" s="53"/>
      <c r="G73" s="53"/>
      <c r="H73" s="53"/>
      <c r="I73" s="291"/>
      <c r="J73" s="309"/>
      <c r="K73" s="310"/>
      <c r="L73" s="330"/>
      <c r="M73" s="312"/>
      <c r="N73" s="308"/>
    </row>
    <row r="74" spans="1:15" ht="15.75" thickBot="1">
      <c r="B74" s="805"/>
      <c r="C74" s="806"/>
      <c r="D74" s="806"/>
      <c r="E74" s="806"/>
      <c r="F74" s="806"/>
      <c r="G74" s="806"/>
      <c r="H74" s="806"/>
      <c r="I74" s="132"/>
      <c r="J74" s="132"/>
      <c r="K74" s="132"/>
      <c r="L74" s="906"/>
      <c r="M74" s="906"/>
      <c r="N74" s="51"/>
    </row>
    <row r="75" spans="1:15" ht="15.75" thickBot="1">
      <c r="B75" s="824" t="s">
        <v>1037</v>
      </c>
      <c r="C75" s="825"/>
      <c r="D75" s="825"/>
      <c r="E75" s="825"/>
      <c r="F75" s="825"/>
      <c r="G75" s="825"/>
      <c r="H75" s="825"/>
      <c r="I75" s="825"/>
      <c r="J75" s="825"/>
      <c r="K75" s="825"/>
      <c r="L75" s="825"/>
      <c r="M75" s="826"/>
      <c r="N75" s="313">
        <f>SUM(N69:N74)</f>
        <v>85.29852812499999</v>
      </c>
    </row>
    <row r="76" spans="1:15" ht="15.75" thickBot="1">
      <c r="B76" s="39"/>
      <c r="C76" s="40"/>
      <c r="D76" s="40"/>
      <c r="E76" s="40"/>
      <c r="F76" s="40"/>
      <c r="G76" s="40"/>
      <c r="H76" s="40"/>
      <c r="I76" s="40"/>
      <c r="J76" s="40"/>
      <c r="K76" s="40"/>
      <c r="L76" s="40"/>
      <c r="M76" s="40"/>
      <c r="N76" s="41"/>
    </row>
    <row r="77" spans="1:15" ht="15.75" thickBot="1">
      <c r="B77" s="818" t="s">
        <v>1051</v>
      </c>
      <c r="C77" s="819"/>
      <c r="D77" s="819"/>
      <c r="E77" s="819"/>
      <c r="F77" s="819"/>
      <c r="G77" s="819"/>
      <c r="H77" s="819"/>
      <c r="I77" s="819"/>
      <c r="J77" s="819"/>
      <c r="K77" s="819"/>
      <c r="L77" s="819"/>
      <c r="M77" s="820"/>
      <c r="N77" s="105">
        <f>N43+N53+N64+N75</f>
        <v>5058.3490095843645</v>
      </c>
    </row>
    <row r="78" spans="1:15">
      <c r="B78" s="39"/>
      <c r="C78" s="40"/>
      <c r="D78" s="40"/>
      <c r="E78" s="40"/>
      <c r="F78" s="40"/>
      <c r="G78" s="40"/>
      <c r="H78" s="40"/>
      <c r="I78" s="40"/>
      <c r="J78" s="40"/>
      <c r="K78" s="40"/>
      <c r="L78" s="40"/>
      <c r="M78" s="40"/>
      <c r="N78" s="41"/>
    </row>
    <row r="79" spans="1:15">
      <c r="B79" s="70" t="s">
        <v>1052</v>
      </c>
      <c r="C79" s="71"/>
      <c r="D79" s="71"/>
      <c r="E79" s="71"/>
      <c r="F79" s="71"/>
      <c r="G79" s="71"/>
      <c r="H79" s="71"/>
      <c r="I79" s="71"/>
      <c r="J79" s="71"/>
      <c r="K79" s="71"/>
      <c r="L79" s="71"/>
      <c r="M79" s="71"/>
      <c r="N79" s="72"/>
    </row>
    <row r="80" spans="1:15" ht="15.75" thickBot="1">
      <c r="B80" s="74"/>
      <c r="C80" s="67"/>
      <c r="D80" s="67"/>
      <c r="E80" s="67"/>
      <c r="F80" s="67"/>
      <c r="G80" s="67"/>
      <c r="H80" s="67"/>
      <c r="I80" s="67"/>
      <c r="J80" s="67"/>
      <c r="K80" s="67"/>
      <c r="L80" s="67"/>
      <c r="M80" s="67"/>
      <c r="N80" s="69"/>
    </row>
    <row r="81" spans="1:14">
      <c r="B81" s="809" t="s">
        <v>1053</v>
      </c>
      <c r="C81" s="810"/>
      <c r="D81" s="810"/>
      <c r="E81" s="810"/>
      <c r="F81" s="810"/>
      <c r="G81" s="810"/>
      <c r="H81" s="810"/>
      <c r="I81" s="326"/>
      <c r="J81" s="346"/>
      <c r="K81" s="314" t="s">
        <v>1054</v>
      </c>
      <c r="L81" s="848" t="s">
        <v>1055</v>
      </c>
      <c r="M81" s="849"/>
      <c r="N81" s="315"/>
    </row>
    <row r="82" spans="1:14">
      <c r="B82" s="850" t="s">
        <v>1056</v>
      </c>
      <c r="C82" s="851"/>
      <c r="D82" s="851"/>
      <c r="E82" s="851"/>
      <c r="F82" s="851"/>
      <c r="G82" s="851"/>
      <c r="H82" s="851"/>
      <c r="I82" s="93"/>
      <c r="J82" s="94"/>
      <c r="K82" s="316">
        <v>0.2</v>
      </c>
      <c r="L82" s="852">
        <f>N77*K82</f>
        <v>1011.669801916873</v>
      </c>
      <c r="M82" s="853"/>
      <c r="N82" s="57"/>
    </row>
    <row r="83" spans="1:14">
      <c r="B83" s="95" t="s">
        <v>1057</v>
      </c>
      <c r="C83" s="96"/>
      <c r="D83" s="96"/>
      <c r="E83" s="96"/>
      <c r="F83" s="96"/>
      <c r="G83" s="96"/>
      <c r="H83" s="96"/>
      <c r="I83" s="93"/>
      <c r="J83" s="94"/>
      <c r="K83" s="316">
        <v>0.05</v>
      </c>
      <c r="L83" s="852">
        <f>N77*K83</f>
        <v>252.91745047921825</v>
      </c>
      <c r="M83" s="853"/>
      <c r="N83" s="57"/>
    </row>
    <row r="84" spans="1:14" ht="15.75" thickBot="1">
      <c r="B84" s="97" t="s">
        <v>1058</v>
      </c>
      <c r="C84" s="98"/>
      <c r="D84" s="98"/>
      <c r="E84" s="98"/>
      <c r="F84" s="98"/>
      <c r="G84" s="98"/>
      <c r="H84" s="98"/>
      <c r="I84" s="99"/>
      <c r="J84" s="100"/>
      <c r="K84" s="317">
        <v>0.05</v>
      </c>
      <c r="L84" s="854">
        <f>N77*K84</f>
        <v>252.91745047921825</v>
      </c>
      <c r="M84" s="855"/>
      <c r="N84" s="57"/>
    </row>
    <row r="85" spans="1:14" ht="15.75" thickBot="1">
      <c r="B85" s="818" t="s">
        <v>1037</v>
      </c>
      <c r="C85" s="819"/>
      <c r="D85" s="819"/>
      <c r="E85" s="819"/>
      <c r="F85" s="819"/>
      <c r="G85" s="819"/>
      <c r="H85" s="819"/>
      <c r="I85" s="819"/>
      <c r="J85" s="819"/>
      <c r="K85" s="819"/>
      <c r="L85" s="819"/>
      <c r="M85" s="820"/>
      <c r="N85" s="58">
        <f>L82+L83+L84</f>
        <v>1517.5047028753092</v>
      </c>
    </row>
    <row r="86" spans="1:14" ht="15.75" thickBot="1">
      <c r="B86" s="39"/>
      <c r="C86" s="40"/>
      <c r="D86" s="40"/>
      <c r="E86" s="40"/>
      <c r="F86" s="40"/>
      <c r="G86" s="40"/>
      <c r="H86" s="40"/>
      <c r="I86" s="40"/>
      <c r="J86" s="40"/>
      <c r="K86" s="40"/>
      <c r="L86" s="40"/>
      <c r="M86" s="40"/>
      <c r="N86" s="41"/>
    </row>
    <row r="87" spans="1:14" ht="15.75" thickBot="1">
      <c r="A87" t="s">
        <v>2122</v>
      </c>
      <c r="B87" s="818" t="s">
        <v>1059</v>
      </c>
      <c r="C87" s="819"/>
      <c r="D87" s="819"/>
      <c r="E87" s="819"/>
      <c r="F87" s="819"/>
      <c r="G87" s="819"/>
      <c r="H87" s="819"/>
      <c r="I87" s="819"/>
      <c r="J87" s="819"/>
      <c r="K87" s="819"/>
      <c r="L87" s="819"/>
      <c r="M87" s="820"/>
      <c r="N87" s="197">
        <f>N77+N85</f>
        <v>6575.8537124596733</v>
      </c>
    </row>
    <row r="88" spans="1:14">
      <c r="B88" s="19"/>
      <c r="C88" s="20"/>
      <c r="D88" s="20"/>
      <c r="E88" s="20"/>
      <c r="F88" s="20"/>
      <c r="G88" s="20"/>
      <c r="H88" s="20"/>
      <c r="I88" s="20"/>
      <c r="J88" s="20"/>
      <c r="K88" s="20"/>
      <c r="L88" s="20"/>
      <c r="M88" s="20"/>
      <c r="N88" s="21"/>
    </row>
    <row r="89" spans="1:14">
      <c r="B89" s="22"/>
      <c r="C89" s="18"/>
      <c r="D89" s="18"/>
      <c r="E89" s="18"/>
      <c r="F89" s="18"/>
      <c r="G89" s="18"/>
      <c r="H89" s="18"/>
      <c r="I89" s="18"/>
      <c r="J89" s="18"/>
      <c r="K89" s="18"/>
      <c r="L89" s="18"/>
      <c r="M89" s="18"/>
      <c r="N89" s="23"/>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59" t="s">
        <v>1060</v>
      </c>
      <c r="F92" s="59"/>
      <c r="G92" s="59"/>
      <c r="H92" s="59"/>
      <c r="I92" s="59"/>
      <c r="J92" s="59"/>
      <c r="K92" s="18"/>
      <c r="L92" s="18"/>
      <c r="M92" s="18"/>
      <c r="N92" s="23"/>
    </row>
    <row r="93" spans="1:14">
      <c r="B93" s="22"/>
      <c r="C93" s="18"/>
      <c r="D93" s="18"/>
      <c r="E93" s="18" t="s">
        <v>1061</v>
      </c>
      <c r="F93" s="18"/>
      <c r="G93" s="18"/>
      <c r="H93" s="18"/>
      <c r="I93" s="18"/>
      <c r="J93" s="18"/>
      <c r="K93" s="18"/>
      <c r="L93" s="18"/>
      <c r="M93" s="18"/>
      <c r="N93" s="23"/>
    </row>
    <row r="94" spans="1:14">
      <c r="B94" s="22"/>
      <c r="C94" s="18"/>
      <c r="D94" s="18"/>
      <c r="E94" s="18" t="s">
        <v>1062</v>
      </c>
      <c r="F94" s="18"/>
      <c r="G94" s="18"/>
      <c r="H94" s="18"/>
      <c r="I94" s="18"/>
      <c r="J94" s="18"/>
      <c r="K94" s="18"/>
      <c r="L94" s="18"/>
      <c r="M94" s="18"/>
      <c r="N94" s="23"/>
    </row>
    <row r="95" spans="1:14">
      <c r="B95" s="22"/>
      <c r="C95" s="18"/>
      <c r="D95" s="18"/>
      <c r="E95" s="18" t="s">
        <v>1063</v>
      </c>
      <c r="F95" s="18"/>
      <c r="G95" s="18"/>
      <c r="H95" s="18"/>
      <c r="I95" s="18"/>
      <c r="J95" s="18"/>
      <c r="K95" s="18"/>
      <c r="L95" s="18"/>
      <c r="M95" s="18"/>
      <c r="N95" s="23"/>
    </row>
    <row r="96" spans="1:14" ht="15.75" thickBot="1">
      <c r="B96" s="22"/>
      <c r="C96" s="18"/>
      <c r="D96" s="18"/>
      <c r="E96" s="18"/>
      <c r="F96" s="18" t="s">
        <v>1064</v>
      </c>
      <c r="G96" s="18"/>
      <c r="H96" s="18"/>
      <c r="I96" s="18"/>
      <c r="J96" s="18"/>
      <c r="K96" s="18"/>
      <c r="L96" s="18"/>
      <c r="M96" s="18"/>
      <c r="N96" s="23"/>
    </row>
    <row r="97" spans="2:14">
      <c r="B97" s="239" t="s">
        <v>2322</v>
      </c>
      <c r="C97" s="240"/>
      <c r="D97" s="240"/>
      <c r="E97" s="240"/>
      <c r="F97" s="240"/>
      <c r="G97" s="240"/>
      <c r="H97" s="240"/>
      <c r="I97" s="240"/>
      <c r="J97" s="240"/>
      <c r="K97" s="240"/>
      <c r="L97" s="240"/>
      <c r="M97" s="240"/>
      <c r="N97" s="241"/>
    </row>
    <row r="98" spans="2:14">
      <c r="B98" s="242"/>
      <c r="C98" s="243"/>
      <c r="D98" s="243"/>
      <c r="E98" s="243"/>
      <c r="F98" s="243"/>
      <c r="G98" s="243"/>
      <c r="H98" s="243"/>
      <c r="I98" s="243"/>
      <c r="J98" s="243"/>
      <c r="K98" s="243"/>
      <c r="L98" s="243"/>
      <c r="M98" s="243"/>
      <c r="N98" s="244"/>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ht="15.75" thickBot="1">
      <c r="B101" s="245"/>
      <c r="C101" s="246"/>
      <c r="D101" s="246"/>
      <c r="E101" s="246"/>
      <c r="F101" s="246"/>
      <c r="G101" s="246"/>
      <c r="H101" s="246"/>
      <c r="I101" s="246"/>
      <c r="J101" s="246"/>
      <c r="K101" s="246"/>
      <c r="L101" s="246"/>
      <c r="M101" s="246"/>
      <c r="N101" s="247"/>
    </row>
    <row r="102" spans="2:14">
      <c r="B102" s="248"/>
      <c r="C102" s="249"/>
      <c r="D102" s="249"/>
      <c r="E102" s="249"/>
      <c r="F102" s="249"/>
      <c r="G102" s="249"/>
      <c r="H102" s="249"/>
      <c r="I102" s="249"/>
      <c r="J102" s="249"/>
      <c r="K102" s="249"/>
      <c r="L102" s="249"/>
      <c r="M102" s="249"/>
      <c r="N102" s="250"/>
    </row>
    <row r="103" spans="2:14">
      <c r="B103" s="234" t="s">
        <v>2323</v>
      </c>
      <c r="C103" s="37"/>
      <c r="D103" s="37"/>
      <c r="E103" s="37"/>
      <c r="F103" s="37"/>
      <c r="G103" s="37"/>
      <c r="H103" s="37"/>
      <c r="I103" s="37"/>
      <c r="J103" s="37"/>
      <c r="K103" s="37"/>
      <c r="L103" s="37"/>
      <c r="M103" s="37"/>
      <c r="N103" s="38"/>
    </row>
    <row r="104" spans="2:14" ht="15" customHeight="1">
      <c r="B104" s="856" t="s">
        <v>2324</v>
      </c>
      <c r="C104" s="857"/>
      <c r="D104" s="857"/>
      <c r="E104" s="857"/>
      <c r="F104" s="857"/>
      <c r="G104" s="857"/>
      <c r="H104" s="857"/>
      <c r="I104" s="857"/>
      <c r="J104" s="857"/>
      <c r="K104" s="857"/>
      <c r="L104" s="857"/>
      <c r="M104" s="857"/>
      <c r="N104" s="858"/>
    </row>
    <row r="105" spans="2:14" ht="15" customHeight="1">
      <c r="B105" s="856"/>
      <c r="C105" s="857"/>
      <c r="D105" s="857"/>
      <c r="E105" s="857"/>
      <c r="F105" s="857"/>
      <c r="G105" s="857"/>
      <c r="H105" s="857"/>
      <c r="I105" s="857"/>
      <c r="J105" s="857"/>
      <c r="K105" s="857"/>
      <c r="L105" s="857"/>
      <c r="M105" s="857"/>
      <c r="N105" s="858"/>
    </row>
    <row r="106" spans="2:14" ht="30" customHeight="1">
      <c r="B106" s="859" t="s">
        <v>2325</v>
      </c>
      <c r="C106" s="860"/>
      <c r="D106" s="860"/>
      <c r="E106" s="860"/>
      <c r="F106" s="860"/>
      <c r="G106" s="860"/>
      <c r="H106" s="860"/>
      <c r="I106" s="860"/>
      <c r="J106" s="860"/>
      <c r="K106" s="860"/>
      <c r="L106" s="860"/>
      <c r="M106" s="860"/>
      <c r="N106" s="861"/>
    </row>
    <row r="107" spans="2:14">
      <c r="B107" s="859"/>
      <c r="C107" s="860"/>
      <c r="D107" s="860"/>
      <c r="E107" s="860"/>
      <c r="F107" s="860"/>
      <c r="G107" s="860"/>
      <c r="H107" s="860"/>
      <c r="I107" s="860"/>
      <c r="J107" s="860"/>
      <c r="K107" s="860"/>
      <c r="L107" s="860"/>
      <c r="M107" s="860"/>
      <c r="N107" s="861"/>
    </row>
    <row r="108" spans="2:14">
      <c r="B108" s="343"/>
      <c r="C108" s="344"/>
      <c r="D108" s="344"/>
      <c r="E108" s="344"/>
      <c r="F108" s="344"/>
      <c r="G108" s="344"/>
      <c r="H108" s="344"/>
      <c r="I108" s="344"/>
      <c r="J108" s="344"/>
      <c r="K108" s="344"/>
      <c r="L108" s="344"/>
      <c r="M108" s="344"/>
      <c r="N108" s="345"/>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234"/>
      <c r="C111" s="37"/>
      <c r="D111" s="37"/>
      <c r="E111" s="37"/>
      <c r="F111" s="37"/>
      <c r="G111" s="37"/>
      <c r="H111" s="37"/>
      <c r="I111" s="37"/>
      <c r="J111" s="37"/>
      <c r="K111" s="37"/>
      <c r="L111" s="37"/>
      <c r="M111" s="37"/>
      <c r="N111" s="38"/>
    </row>
    <row r="112" spans="2:14">
      <c r="B112" s="22"/>
      <c r="C112" s="18"/>
      <c r="D112" s="18"/>
      <c r="E112" s="18" t="s">
        <v>1060</v>
      </c>
      <c r="F112" s="59"/>
      <c r="G112" s="59"/>
      <c r="H112" s="18"/>
      <c r="I112" s="18"/>
      <c r="J112" s="18"/>
      <c r="K112" s="18"/>
      <c r="L112" s="18"/>
      <c r="M112" s="18"/>
      <c r="N112" s="23"/>
    </row>
    <row r="113" spans="2:14">
      <c r="B113" s="22"/>
      <c r="C113" s="18"/>
      <c r="D113" s="18"/>
      <c r="E113" s="60" t="s">
        <v>1061</v>
      </c>
      <c r="F113" s="18"/>
      <c r="G113" s="18"/>
      <c r="H113" s="60"/>
      <c r="I113" s="60"/>
      <c r="J113" s="60"/>
      <c r="K113" s="18"/>
      <c r="L113" s="18"/>
      <c r="M113" s="18"/>
      <c r="N113" s="23"/>
    </row>
    <row r="114" spans="2:14">
      <c r="B114" s="22"/>
      <c r="C114" s="18"/>
      <c r="D114" s="18"/>
      <c r="E114" s="61" t="s">
        <v>1065</v>
      </c>
      <c r="F114" s="18"/>
      <c r="G114" s="18"/>
      <c r="H114" s="61"/>
      <c r="I114" s="61"/>
      <c r="J114" s="61"/>
      <c r="K114" s="18"/>
      <c r="L114" s="18"/>
      <c r="M114" s="18"/>
      <c r="N114" s="23"/>
    </row>
    <row r="115" spans="2:14">
      <c r="B115" s="62"/>
      <c r="C115" s="37"/>
      <c r="D115" s="37"/>
      <c r="E115" s="18" t="s">
        <v>1063</v>
      </c>
      <c r="F115" s="18"/>
      <c r="G115" s="18"/>
      <c r="H115" s="18"/>
      <c r="I115" s="18"/>
      <c r="J115" s="18"/>
      <c r="K115" s="37"/>
      <c r="L115" s="37"/>
      <c r="M115" s="37"/>
      <c r="N115" s="38"/>
    </row>
    <row r="116" spans="2:14">
      <c r="B116" s="62"/>
      <c r="C116" s="37"/>
      <c r="D116" s="37"/>
      <c r="E116" s="37"/>
      <c r="F116" s="18"/>
      <c r="G116" s="18"/>
      <c r="H116" s="18"/>
      <c r="I116" s="18"/>
      <c r="J116" s="18"/>
      <c r="K116" s="37"/>
      <c r="L116" s="37"/>
      <c r="M116" s="37"/>
      <c r="N116" s="38"/>
    </row>
    <row r="117" spans="2:14">
      <c r="B117" s="62" t="s">
        <v>2326</v>
      </c>
      <c r="C117" s="61"/>
      <c r="D117" s="61"/>
      <c r="E117" s="18"/>
      <c r="F117" s="18"/>
      <c r="G117" s="18"/>
      <c r="H117" s="18"/>
      <c r="I117" s="18"/>
      <c r="J117" s="795"/>
      <c r="K117" s="795"/>
      <c r="L117" s="795"/>
      <c r="M117" s="795"/>
      <c r="N117" s="796"/>
    </row>
    <row r="118" spans="2:14" ht="15.75" thickBot="1">
      <c r="B118" s="273" t="s">
        <v>2327</v>
      </c>
      <c r="C118" s="405"/>
      <c r="D118" s="405"/>
      <c r="E118" s="63"/>
      <c r="F118" s="63"/>
      <c r="G118" s="63"/>
      <c r="H118" s="63"/>
      <c r="I118" s="63"/>
      <c r="J118" s="797"/>
      <c r="K118" s="797"/>
      <c r="L118" s="797"/>
      <c r="M118" s="797"/>
      <c r="N118"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4:H74"/>
    <mergeCell ref="L74:M74"/>
    <mergeCell ref="B47:I47"/>
    <mergeCell ref="L47:M47"/>
    <mergeCell ref="B52:I52"/>
    <mergeCell ref="L52:M52"/>
    <mergeCell ref="B53:M53"/>
    <mergeCell ref="L57:M57"/>
    <mergeCell ref="L58:M58"/>
    <mergeCell ref="L63:M63"/>
    <mergeCell ref="B64:M64"/>
    <mergeCell ref="B68:H68"/>
    <mergeCell ref="L68:M68"/>
    <mergeCell ref="B75:M75"/>
    <mergeCell ref="B77:M77"/>
    <mergeCell ref="B81:H81"/>
    <mergeCell ref="L81:M81"/>
    <mergeCell ref="B82:H82"/>
    <mergeCell ref="L82:M82"/>
    <mergeCell ref="J117:N118"/>
    <mergeCell ref="L83:M83"/>
    <mergeCell ref="L84:M84"/>
    <mergeCell ref="B85:M85"/>
    <mergeCell ref="B87:M87"/>
    <mergeCell ref="B104:N105"/>
    <mergeCell ref="B106:N107"/>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61793"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61793" r:id="rId4"/>
      </mc:Fallback>
    </mc:AlternateContent>
  </oleObjects>
</worksheet>
</file>

<file path=xl/worksheets/sheet1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32">
    <tabColor rgb="FFFFFFCC"/>
  </sheetPr>
  <dimension ref="A1:O119"/>
  <sheetViews>
    <sheetView zoomScale="78" zoomScaleNormal="78" workbookViewId="0"/>
  </sheetViews>
  <sheetFormatPr baseColWidth="10" defaultRowHeight="15"/>
  <cols>
    <col min="1" max="1" width="10" bestFit="1"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1642</v>
      </c>
      <c r="C31" s="87" t="s">
        <v>1643</v>
      </c>
      <c r="D31" s="88"/>
      <c r="E31" s="88"/>
      <c r="F31" s="88"/>
      <c r="G31" s="88"/>
      <c r="H31" s="88"/>
      <c r="I31" s="88"/>
      <c r="J31" s="89"/>
      <c r="K31" s="320"/>
      <c r="L31" s="318" t="s">
        <v>233</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154</v>
      </c>
      <c r="B36" s="831" t="str">
        <f>VLOOKUP(A36,EQUIPOS!A6:D154,3,FALSE)</f>
        <v>Carrotanque Irrigador de asfalto, 1000 GALONES DE CAPACIDAD</v>
      </c>
      <c r="C36" s="832"/>
      <c r="D36" s="832"/>
      <c r="E36" s="832"/>
      <c r="F36" s="832"/>
      <c r="G36" s="832"/>
      <c r="H36" s="833"/>
      <c r="I36" s="279"/>
      <c r="J36" s="280"/>
      <c r="K36" s="281">
        <f>VLOOKUP(A36,EQUIPOS!A6:D163,4,FALSE)</f>
        <v>63899.202672115338</v>
      </c>
      <c r="L36" s="282"/>
      <c r="M36" s="283">
        <v>400</v>
      </c>
      <c r="N36" s="284">
        <f>K36/M36</f>
        <v>159.74800668028834</v>
      </c>
    </row>
    <row r="37" spans="1:14">
      <c r="A37" s="119" t="s">
        <v>173</v>
      </c>
      <c r="B37" s="831" t="str">
        <f>VLOOKUP(A37,EQUIPOS!A7:D154,3,FALSE)</f>
        <v>Compactador neumático de Potencia 70 HP, peso de 13 ton</v>
      </c>
      <c r="C37" s="832"/>
      <c r="D37" s="832"/>
      <c r="E37" s="832"/>
      <c r="F37" s="832"/>
      <c r="G37" s="832"/>
      <c r="H37" s="833"/>
      <c r="I37" s="279"/>
      <c r="J37" s="280"/>
      <c r="K37" s="281">
        <f>VLOOKUP(A37,EQUIPOS!A7:D164,4,FALSE)</f>
        <v>125082.56680029306</v>
      </c>
      <c r="L37" s="282"/>
      <c r="M37" s="283">
        <v>400</v>
      </c>
      <c r="N37" s="284">
        <f>K37/M37</f>
        <v>312.70641700073264</v>
      </c>
    </row>
    <row r="38" spans="1:14">
      <c r="A38" t="s">
        <v>176</v>
      </c>
      <c r="B38" s="831" t="str">
        <f>VLOOKUP(A38,EQUIPOS!A8:D154,3,FALSE)</f>
        <v xml:space="preserve">Compresor (barrido y soplado)
</v>
      </c>
      <c r="C38" s="832"/>
      <c r="D38" s="832"/>
      <c r="E38" s="832"/>
      <c r="F38" s="832"/>
      <c r="G38" s="832"/>
      <c r="H38" s="833"/>
      <c r="I38" s="279"/>
      <c r="J38" s="280"/>
      <c r="K38" s="281">
        <f>VLOOKUP(A38,EQUIPOS!A8:D165,4,FALSE)</f>
        <v>61024.370771264701</v>
      </c>
      <c r="L38" s="282"/>
      <c r="M38" s="283">
        <v>400</v>
      </c>
      <c r="N38" s="284">
        <f>K38/M38</f>
        <v>152.56092692816176</v>
      </c>
    </row>
    <row r="39" spans="1:14">
      <c r="A39" t="s">
        <v>225</v>
      </c>
      <c r="B39" s="831" t="str">
        <f>VLOOKUP(A39,EQUIPOS!A9:D154,3,FALSE)</f>
        <v>Esparcidor de gravilla, Ancho de esparcimiento 3100mm, Velocidad de trabajo 10—20km2/h</v>
      </c>
      <c r="C39" s="832"/>
      <c r="D39" s="832"/>
      <c r="E39" s="832"/>
      <c r="F39" s="832"/>
      <c r="G39" s="832"/>
      <c r="H39" s="833"/>
      <c r="I39" s="834"/>
      <c r="J39" s="815"/>
      <c r="K39" s="281">
        <f>VLOOKUP(A39,EQUIPOS!A9:D166,4,FALSE)</f>
        <v>74848.408530603207</v>
      </c>
      <c r="L39" s="835">
        <v>400</v>
      </c>
      <c r="M39" s="836"/>
      <c r="N39" s="284">
        <f>K39/L39</f>
        <v>187.12102132650801</v>
      </c>
    </row>
    <row r="40" spans="1:14">
      <c r="B40" s="831"/>
      <c r="C40" s="832"/>
      <c r="D40" s="832"/>
      <c r="E40" s="837"/>
      <c r="F40" s="832"/>
      <c r="G40" s="832"/>
      <c r="H40" s="833"/>
      <c r="I40" s="42"/>
      <c r="J40" s="43"/>
      <c r="K40" s="286"/>
      <c r="L40" s="288"/>
      <c r="M40" s="289"/>
      <c r="N40" s="290"/>
    </row>
    <row r="41" spans="1:14">
      <c r="B41" s="838" t="s">
        <v>1036</v>
      </c>
      <c r="C41" s="839"/>
      <c r="D41" s="839"/>
      <c r="E41" s="44"/>
      <c r="F41" s="45"/>
      <c r="G41" s="45"/>
      <c r="H41" s="46"/>
      <c r="I41" s="42"/>
      <c r="J41" s="43"/>
      <c r="K41" s="291"/>
      <c r="L41" s="288"/>
      <c r="M41" s="413">
        <v>0.01</v>
      </c>
      <c r="N41" s="356">
        <f>N76*M41</f>
        <v>0.85298528124999995</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812.98935721694068</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934</v>
      </c>
      <c r="B48" s="49" t="str">
        <f>VLOOKUP(A48,MATERIALES!A5:D373,3,FALSE)</f>
        <v>Emulsión CRR-2</v>
      </c>
      <c r="C48" s="293"/>
      <c r="D48" s="293"/>
      <c r="E48" s="293"/>
      <c r="F48" s="293"/>
      <c r="G48" s="293"/>
      <c r="H48" s="293"/>
      <c r="I48" s="280"/>
      <c r="J48" s="236" t="str">
        <f>VLOOKUP(A48,MATERIALES!A4:D373,2,FALSE)</f>
        <v>lt</v>
      </c>
      <c r="K48" s="294">
        <v>1.5</v>
      </c>
      <c r="L48" s="279"/>
      <c r="M48" s="414">
        <f>VLOOKUP(A48,MATERIALES!A5:D396,4,FALSE)</f>
        <v>1583.8899999999999</v>
      </c>
      <c r="N48" s="284">
        <f>K48*M48</f>
        <v>2375.835</v>
      </c>
    </row>
    <row r="49" spans="1:14">
      <c r="A49" s="114" t="s">
        <v>831</v>
      </c>
      <c r="B49" s="49" t="str">
        <f>VLOOKUP(A49,MATERIALES!A6:D373,3,FALSE)</f>
        <v>Agregado para tratamiento superf. Simple</v>
      </c>
      <c r="C49" s="293"/>
      <c r="D49" s="293"/>
      <c r="E49" s="293"/>
      <c r="F49" s="293"/>
      <c r="G49" s="293"/>
      <c r="H49" s="293"/>
      <c r="I49" s="280"/>
      <c r="J49" s="236" t="str">
        <f>VLOOKUP(A49,MATERIALES!A5:D373,2,FALSE)</f>
        <v>m3</v>
      </c>
      <c r="K49" s="294">
        <v>1.2999999999999999E-2</v>
      </c>
      <c r="L49" s="279"/>
      <c r="M49" s="414">
        <f>VLOOKUP(A49,MATERIALES!A6:D397,4,FALSE)</f>
        <v>65450</v>
      </c>
      <c r="N49" s="284">
        <f>K49*M49</f>
        <v>850.84999999999991</v>
      </c>
    </row>
    <row r="50" spans="1:14">
      <c r="B50" s="49"/>
      <c r="C50" s="293"/>
      <c r="D50" s="293"/>
      <c r="E50" s="293"/>
      <c r="F50" s="293"/>
      <c r="G50" s="293"/>
      <c r="H50" s="293"/>
      <c r="I50" s="280"/>
      <c r="J50" s="236"/>
      <c r="K50" s="294"/>
      <c r="L50" s="279"/>
      <c r="M50" s="295"/>
      <c r="N50" s="296"/>
    </row>
    <row r="51" spans="1:14">
      <c r="B51" s="49"/>
      <c r="C51" s="293"/>
      <c r="D51" s="293"/>
      <c r="E51" s="293"/>
      <c r="F51" s="293"/>
      <c r="G51" s="293"/>
      <c r="H51" s="293"/>
      <c r="I51" s="280"/>
      <c r="J51" s="236"/>
      <c r="K51" s="294"/>
      <c r="L51" s="279"/>
      <c r="M51" s="295"/>
      <c r="N51" s="296"/>
    </row>
    <row r="52" spans="1:14" ht="15.75" thickBot="1">
      <c r="B52" s="813"/>
      <c r="C52" s="814"/>
      <c r="D52" s="814"/>
      <c r="E52" s="814"/>
      <c r="F52" s="814"/>
      <c r="G52" s="814"/>
      <c r="H52" s="814"/>
      <c r="I52" s="815"/>
      <c r="J52" s="48"/>
      <c r="K52" s="50"/>
      <c r="L52" s="816"/>
      <c r="M52" s="817"/>
      <c r="N52" s="51"/>
    </row>
    <row r="53" spans="1:14" ht="15.75" thickBot="1">
      <c r="B53" s="818" t="s">
        <v>1037</v>
      </c>
      <c r="C53" s="819"/>
      <c r="D53" s="819"/>
      <c r="E53" s="819"/>
      <c r="F53" s="819"/>
      <c r="G53" s="819"/>
      <c r="H53" s="819"/>
      <c r="I53" s="819"/>
      <c r="J53" s="819"/>
      <c r="K53" s="819"/>
      <c r="L53" s="819"/>
      <c r="M53" s="820"/>
      <c r="N53" s="406">
        <f>SUM(N48:N52)</f>
        <v>3226.6849999999999</v>
      </c>
    </row>
    <row r="54" spans="1:14">
      <c r="B54" s="39"/>
      <c r="C54" s="40"/>
      <c r="D54" s="40"/>
      <c r="E54" s="40"/>
      <c r="F54" s="40"/>
      <c r="G54" s="40"/>
      <c r="H54" s="40"/>
      <c r="I54" s="40"/>
      <c r="J54" s="40"/>
      <c r="K54" s="40"/>
      <c r="L54" s="40"/>
      <c r="M54" s="40"/>
      <c r="N54" s="41"/>
    </row>
    <row r="55" spans="1:14">
      <c r="B55" s="70" t="s">
        <v>1040</v>
      </c>
      <c r="C55" s="71"/>
      <c r="D55" s="71"/>
      <c r="E55" s="71"/>
      <c r="F55" s="71"/>
      <c r="G55" s="71"/>
      <c r="H55" s="71"/>
      <c r="I55" s="71"/>
      <c r="J55" s="71"/>
      <c r="K55" s="71"/>
      <c r="L55" s="71"/>
      <c r="M55" s="71"/>
      <c r="N55" s="72"/>
    </row>
    <row r="56" spans="1:14" ht="15.75" thickBot="1">
      <c r="B56" s="74"/>
      <c r="C56" s="67"/>
      <c r="D56" s="67"/>
      <c r="E56" s="67"/>
      <c r="F56" s="67"/>
      <c r="G56" s="67"/>
      <c r="H56" s="67"/>
      <c r="I56" s="67"/>
      <c r="J56" s="67"/>
      <c r="K56" s="67"/>
      <c r="L56" s="67"/>
      <c r="M56" s="67"/>
      <c r="N56" s="69"/>
    </row>
    <row r="57" spans="1:14" ht="25.5">
      <c r="B57" s="325" t="s">
        <v>1041</v>
      </c>
      <c r="C57" s="326"/>
      <c r="D57" s="326"/>
      <c r="E57" s="326"/>
      <c r="F57" s="326"/>
      <c r="G57" s="326"/>
      <c r="H57" s="79" t="s">
        <v>1029</v>
      </c>
      <c r="I57" s="80" t="s">
        <v>1042</v>
      </c>
      <c r="J57" s="81" t="s">
        <v>1043</v>
      </c>
      <c r="K57" s="79" t="s">
        <v>1044</v>
      </c>
      <c r="L57" s="821" t="s">
        <v>1045</v>
      </c>
      <c r="M57" s="794"/>
      <c r="N57" s="82" t="s">
        <v>1035</v>
      </c>
    </row>
    <row r="58" spans="1:14">
      <c r="A58" t="s">
        <v>1401</v>
      </c>
      <c r="B58" s="52" t="str">
        <f>VLOOKUP(A58,TRANSPORTE!A5:D117,3,FALSE)</f>
        <v>Transporte de agregados pétreos</v>
      </c>
      <c r="C58" s="329"/>
      <c r="D58" s="329"/>
      <c r="E58" s="329"/>
      <c r="F58" s="329"/>
      <c r="G58" s="329"/>
      <c r="H58" s="323" t="s">
        <v>1552</v>
      </c>
      <c r="I58" s="291">
        <v>1.2999999999999999E-2</v>
      </c>
      <c r="J58" s="298">
        <v>1</v>
      </c>
      <c r="K58" s="291">
        <f>I58*J58</f>
        <v>1.2999999999999999E-2</v>
      </c>
      <c r="L58" s="822">
        <f>VLOOKUP(A58,TRANSPORTE!A5:D117,4,FALSE)</f>
        <v>946.969696969697</v>
      </c>
      <c r="M58" s="823"/>
      <c r="N58" s="299">
        <f>K58*L58</f>
        <v>12.310606060606061</v>
      </c>
    </row>
    <row r="59" spans="1:14">
      <c r="B59" s="52"/>
      <c r="C59" s="53"/>
      <c r="D59" s="53"/>
      <c r="E59" s="53"/>
      <c r="F59" s="53"/>
      <c r="G59" s="53"/>
      <c r="H59" s="300"/>
      <c r="I59" s="291"/>
      <c r="J59" s="291"/>
      <c r="K59" s="291"/>
      <c r="L59" s="301"/>
      <c r="M59" s="302"/>
      <c r="N59" s="303"/>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ht="15.75" thickBot="1">
      <c r="B63" s="321"/>
      <c r="C63" s="322"/>
      <c r="D63" s="460"/>
      <c r="E63" s="460"/>
      <c r="F63" s="460"/>
      <c r="G63" s="460"/>
      <c r="H63" s="54"/>
      <c r="I63" s="132"/>
      <c r="J63" s="132"/>
      <c r="K63" s="132"/>
      <c r="L63" s="807"/>
      <c r="M63" s="808"/>
      <c r="N63" s="133"/>
    </row>
    <row r="64" spans="1:14" ht="15.75" thickBot="1">
      <c r="B64" s="824" t="s">
        <v>1037</v>
      </c>
      <c r="C64" s="825"/>
      <c r="D64" s="825"/>
      <c r="E64" s="825"/>
      <c r="F64" s="825"/>
      <c r="G64" s="825"/>
      <c r="H64" s="825"/>
      <c r="I64" s="825"/>
      <c r="J64" s="825"/>
      <c r="K64" s="825"/>
      <c r="L64" s="825"/>
      <c r="M64" s="826"/>
      <c r="N64" s="110">
        <f>N58+N59+N60+N61+N62</f>
        <v>12.310606060606061</v>
      </c>
    </row>
    <row r="65" spans="1:15">
      <c r="B65" s="39"/>
      <c r="C65" s="40"/>
      <c r="D65" s="40"/>
      <c r="E65" s="40"/>
      <c r="F65" s="40"/>
      <c r="G65" s="40"/>
      <c r="H65" s="40"/>
      <c r="I65" s="40"/>
      <c r="J65" s="40"/>
      <c r="K65" s="40"/>
      <c r="L65" s="40"/>
      <c r="M65" s="40"/>
      <c r="N65" s="41"/>
    </row>
    <row r="66" spans="1:15">
      <c r="B66" s="70" t="s">
        <v>1046</v>
      </c>
      <c r="C66" s="71"/>
      <c r="D66" s="71"/>
      <c r="E66" s="71"/>
      <c r="F66" s="71"/>
      <c r="G66" s="71"/>
      <c r="H66" s="71"/>
      <c r="I66" s="71"/>
      <c r="J66" s="71"/>
      <c r="K66" s="71"/>
      <c r="L66" s="71"/>
      <c r="M66" s="71"/>
      <c r="N66" s="72"/>
    </row>
    <row r="67" spans="1:15" ht="15.75" thickBot="1">
      <c r="B67" s="74"/>
      <c r="C67" s="67"/>
      <c r="D67" s="67"/>
      <c r="E67" s="67"/>
      <c r="F67" s="67"/>
      <c r="G67" s="67"/>
      <c r="H67" s="67"/>
      <c r="I67" s="67"/>
      <c r="J67" s="67"/>
      <c r="K67" s="67"/>
      <c r="L67" s="67"/>
      <c r="M67" s="67"/>
      <c r="N67" s="69"/>
    </row>
    <row r="68" spans="1:15" ht="25.5">
      <c r="B68" s="844" t="s">
        <v>1047</v>
      </c>
      <c r="C68" s="845"/>
      <c r="D68" s="845"/>
      <c r="E68" s="845"/>
      <c r="F68" s="845"/>
      <c r="G68" s="845"/>
      <c r="H68" s="845"/>
      <c r="I68" s="79" t="s">
        <v>1048</v>
      </c>
      <c r="J68" s="81" t="s">
        <v>1494</v>
      </c>
      <c r="K68" s="80" t="s">
        <v>1050</v>
      </c>
      <c r="L68" s="846" t="s">
        <v>1034</v>
      </c>
      <c r="M68" s="847"/>
      <c r="N68" s="104" t="s">
        <v>1035</v>
      </c>
    </row>
    <row r="69" spans="1:15">
      <c r="A69" t="s">
        <v>30</v>
      </c>
      <c r="B69" s="55" t="str">
        <f>VLOOKUP(A69,'MANO DE OBRA'!A8:D68,3,FALSE)</f>
        <v>Oficial</v>
      </c>
      <c r="C69" s="53"/>
      <c r="D69" s="53"/>
      <c r="E69" s="53"/>
      <c r="F69" s="53"/>
      <c r="G69" s="53"/>
      <c r="H69" s="53"/>
      <c r="I69" s="304">
        <f>K69/J69*100</f>
        <v>49181.133333333331</v>
      </c>
      <c r="J69" s="305">
        <v>185</v>
      </c>
      <c r="K69" s="306">
        <f>VLOOKUP(A69,'MANO DE OBRA'!A8:D99,4,FALSE)</f>
        <v>90985.096666666665</v>
      </c>
      <c r="L69" s="56"/>
      <c r="M69" s="307">
        <v>3200</v>
      </c>
      <c r="N69" s="407">
        <f>K69/M69</f>
        <v>28.432842708333332</v>
      </c>
      <c r="O69" s="112"/>
    </row>
    <row r="70" spans="1:15">
      <c r="A70" t="s">
        <v>11</v>
      </c>
      <c r="B70" s="55" t="str">
        <f>VLOOKUP(A70,'MANO DE OBRA'!A8:D69,3,FALSE)</f>
        <v>Obrero (4)</v>
      </c>
      <c r="C70" s="53"/>
      <c r="D70" s="53"/>
      <c r="E70" s="53"/>
      <c r="F70" s="53"/>
      <c r="G70" s="53"/>
      <c r="H70" s="53"/>
      <c r="I70" s="304">
        <f>K70/J70*100</f>
        <v>98362.266666666663</v>
      </c>
      <c r="J70" s="305">
        <v>185</v>
      </c>
      <c r="K70" s="306">
        <f>VLOOKUP(A70,'MANO DE OBRA'!A8:D100,4,FALSE)</f>
        <v>181970.19333333333</v>
      </c>
      <c r="L70" s="56"/>
      <c r="M70" s="311">
        <v>3200</v>
      </c>
      <c r="N70" s="407">
        <f>K70/M70</f>
        <v>56.865685416666665</v>
      </c>
    </row>
    <row r="71" spans="1:15">
      <c r="B71" s="55"/>
      <c r="C71" s="53"/>
      <c r="D71" s="53"/>
      <c r="E71" s="53"/>
      <c r="F71" s="53"/>
      <c r="G71" s="53"/>
      <c r="H71" s="53"/>
      <c r="I71" s="291"/>
      <c r="J71" s="309"/>
      <c r="K71" s="310"/>
      <c r="L71" s="56"/>
      <c r="M71" s="312"/>
      <c r="N71" s="308"/>
    </row>
    <row r="72" spans="1:15">
      <c r="B72" s="55"/>
      <c r="C72" s="53"/>
      <c r="D72" s="53"/>
      <c r="E72" s="53"/>
      <c r="F72" s="53"/>
      <c r="G72" s="53"/>
      <c r="H72" s="53"/>
      <c r="I72" s="291"/>
      <c r="J72" s="309"/>
      <c r="K72" s="310"/>
      <c r="L72" s="330"/>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24" t="s">
        <v>1037</v>
      </c>
      <c r="C76" s="825"/>
      <c r="D76" s="825"/>
      <c r="E76" s="825"/>
      <c r="F76" s="825"/>
      <c r="G76" s="825"/>
      <c r="H76" s="825"/>
      <c r="I76" s="825"/>
      <c r="J76" s="825"/>
      <c r="K76" s="825"/>
      <c r="L76" s="825"/>
      <c r="M76" s="826"/>
      <c r="N76" s="313">
        <f>SUM(N69:N75)</f>
        <v>85.29852812499999</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N43+N53+N64+N76</f>
        <v>4137.283491402547</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827.4566982805095</v>
      </c>
      <c r="M83" s="853"/>
      <c r="N83" s="57"/>
    </row>
    <row r="84" spans="1:14">
      <c r="B84" s="95" t="s">
        <v>1057</v>
      </c>
      <c r="C84" s="96"/>
      <c r="D84" s="96"/>
      <c r="E84" s="96"/>
      <c r="F84" s="96"/>
      <c r="G84" s="96"/>
      <c r="H84" s="96"/>
      <c r="I84" s="93"/>
      <c r="J84" s="94"/>
      <c r="K84" s="316">
        <v>0.05</v>
      </c>
      <c r="L84" s="852">
        <f>N78*K84</f>
        <v>206.86417457012737</v>
      </c>
      <c r="M84" s="853"/>
      <c r="N84" s="57"/>
    </row>
    <row r="85" spans="1:14" ht="15.75" thickBot="1">
      <c r="B85" s="97" t="s">
        <v>1058</v>
      </c>
      <c r="C85" s="98"/>
      <c r="D85" s="98"/>
      <c r="E85" s="98"/>
      <c r="F85" s="98"/>
      <c r="G85" s="98"/>
      <c r="H85" s="98"/>
      <c r="I85" s="99"/>
      <c r="J85" s="100"/>
      <c r="K85" s="317">
        <v>0.05</v>
      </c>
      <c r="L85" s="854">
        <f>N78*K85</f>
        <v>206.86417457012737</v>
      </c>
      <c r="M85" s="855"/>
      <c r="N85" s="57"/>
    </row>
    <row r="86" spans="1:14" ht="15.75" thickBot="1">
      <c r="B86" s="818" t="s">
        <v>1037</v>
      </c>
      <c r="C86" s="819"/>
      <c r="D86" s="819"/>
      <c r="E86" s="819"/>
      <c r="F86" s="819"/>
      <c r="G86" s="819"/>
      <c r="H86" s="819"/>
      <c r="I86" s="819"/>
      <c r="J86" s="819"/>
      <c r="K86" s="819"/>
      <c r="L86" s="819"/>
      <c r="M86" s="820"/>
      <c r="N86" s="58">
        <f>L83+L84+L85</f>
        <v>1241.1850474207645</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5378.468538823312</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2:I52"/>
    <mergeCell ref="L52:M52"/>
    <mergeCell ref="B53:M53"/>
    <mergeCell ref="L57:M57"/>
    <mergeCell ref="L58:M58"/>
    <mergeCell ref="L63:M63"/>
    <mergeCell ref="B64:M64"/>
    <mergeCell ref="B68:H68"/>
    <mergeCell ref="L68:M68"/>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62817"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62817" r:id="rId4"/>
      </mc:Fallback>
    </mc:AlternateContent>
  </oleObjects>
</worksheet>
</file>

<file path=xl/worksheets/sheet1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33">
    <tabColor rgb="FFFFFFCC"/>
  </sheetPr>
  <dimension ref="A1:O119"/>
  <sheetViews>
    <sheetView zoomScale="78" zoomScaleNormal="78" workbookViewId="0"/>
  </sheetViews>
  <sheetFormatPr baseColWidth="10" defaultRowHeight="15"/>
  <cols>
    <col min="1" max="1" width="10" bestFit="1"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1644</v>
      </c>
      <c r="C31" s="87" t="s">
        <v>1645</v>
      </c>
      <c r="D31" s="88"/>
      <c r="E31" s="88"/>
      <c r="F31" s="88"/>
      <c r="G31" s="88"/>
      <c r="H31" s="88"/>
      <c r="I31" s="88"/>
      <c r="J31" s="89"/>
      <c r="K31" s="320"/>
      <c r="L31" s="318" t="s">
        <v>233</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154</v>
      </c>
      <c r="B36" s="831" t="str">
        <f>VLOOKUP(A36,EQUIPOS!A6:D154,3,FALSE)</f>
        <v>Carrotanque Irrigador de asfalto, 1000 GALONES DE CAPACIDAD</v>
      </c>
      <c r="C36" s="832"/>
      <c r="D36" s="832"/>
      <c r="E36" s="832"/>
      <c r="F36" s="832"/>
      <c r="G36" s="832"/>
      <c r="H36" s="833"/>
      <c r="I36" s="279"/>
      <c r="J36" s="280"/>
      <c r="K36" s="281">
        <f>VLOOKUP(A36,EQUIPOS!A6:D163,4,FALSE)</f>
        <v>63899.202672115338</v>
      </c>
      <c r="L36" s="282"/>
      <c r="M36" s="283">
        <v>400</v>
      </c>
      <c r="N36" s="284">
        <f>K36/M36</f>
        <v>159.74800668028834</v>
      </c>
    </row>
    <row r="37" spans="1:14">
      <c r="A37" s="119" t="s">
        <v>173</v>
      </c>
      <c r="B37" s="831" t="str">
        <f>VLOOKUP(A37,EQUIPOS!A7:D154,3,FALSE)</f>
        <v>Compactador neumático de Potencia 70 HP, peso de 13 ton</v>
      </c>
      <c r="C37" s="832"/>
      <c r="D37" s="832"/>
      <c r="E37" s="832"/>
      <c r="F37" s="832"/>
      <c r="G37" s="832"/>
      <c r="H37" s="833"/>
      <c r="I37" s="279"/>
      <c r="J37" s="280"/>
      <c r="K37" s="281">
        <f>VLOOKUP(A37,EQUIPOS!A7:D164,4,FALSE)</f>
        <v>125082.56680029306</v>
      </c>
      <c r="L37" s="282"/>
      <c r="M37" s="283">
        <v>400</v>
      </c>
      <c r="N37" s="284">
        <f>K37/M37</f>
        <v>312.70641700073264</v>
      </c>
    </row>
    <row r="38" spans="1:14">
      <c r="A38" t="s">
        <v>176</v>
      </c>
      <c r="B38" s="831" t="str">
        <f>VLOOKUP(A38,EQUIPOS!A8:D154,3,FALSE)</f>
        <v xml:space="preserve">Compresor (barrido y soplado)
</v>
      </c>
      <c r="C38" s="832"/>
      <c r="D38" s="832"/>
      <c r="E38" s="832"/>
      <c r="F38" s="832"/>
      <c r="G38" s="832"/>
      <c r="H38" s="833"/>
      <c r="I38" s="279"/>
      <c r="J38" s="280"/>
      <c r="K38" s="281">
        <f>VLOOKUP(A38,EQUIPOS!A8:D165,4,FALSE)</f>
        <v>61024.370771264701</v>
      </c>
      <c r="L38" s="282"/>
      <c r="M38" s="283">
        <v>400</v>
      </c>
      <c r="N38" s="284">
        <f>K38/M38</f>
        <v>152.56092692816176</v>
      </c>
    </row>
    <row r="39" spans="1:14">
      <c r="A39" t="s">
        <v>225</v>
      </c>
      <c r="B39" s="831" t="str">
        <f>VLOOKUP(A39,EQUIPOS!A9:D154,3,FALSE)</f>
        <v>Esparcidor de gravilla, Ancho de esparcimiento 3100mm, Velocidad de trabajo 10—20km2/h</v>
      </c>
      <c r="C39" s="832"/>
      <c r="D39" s="832"/>
      <c r="E39" s="832"/>
      <c r="F39" s="832"/>
      <c r="G39" s="832"/>
      <c r="H39" s="833"/>
      <c r="I39" s="834"/>
      <c r="J39" s="815"/>
      <c r="K39" s="281">
        <f>VLOOKUP(A39,EQUIPOS!A9:D166,4,FALSE)</f>
        <v>74848.408530603207</v>
      </c>
      <c r="L39" s="835">
        <v>400</v>
      </c>
      <c r="M39" s="836"/>
      <c r="N39" s="284">
        <f>K39/L39</f>
        <v>187.12102132650801</v>
      </c>
    </row>
    <row r="40" spans="1:14">
      <c r="B40" s="831"/>
      <c r="C40" s="832"/>
      <c r="D40" s="832"/>
      <c r="E40" s="837"/>
      <c r="F40" s="832"/>
      <c r="G40" s="832"/>
      <c r="H40" s="833"/>
      <c r="I40" s="42"/>
      <c r="J40" s="43"/>
      <c r="K40" s="286"/>
      <c r="L40" s="288"/>
      <c r="M40" s="289"/>
      <c r="N40" s="290"/>
    </row>
    <row r="41" spans="1:14">
      <c r="B41" s="838" t="s">
        <v>1036</v>
      </c>
      <c r="C41" s="839"/>
      <c r="D41" s="839"/>
      <c r="E41" s="44"/>
      <c r="F41" s="45"/>
      <c r="G41" s="45"/>
      <c r="H41" s="46"/>
      <c r="I41" s="42"/>
      <c r="J41" s="43"/>
      <c r="K41" s="291"/>
      <c r="L41" s="288"/>
      <c r="M41" s="413">
        <v>0.01</v>
      </c>
      <c r="N41" s="356">
        <f>N76*M41</f>
        <v>0.85298528124999995</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812.98935721694068</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934</v>
      </c>
      <c r="B48" s="49" t="str">
        <f>VLOOKUP(A48,MATERIALES!A5:D373,3,FALSE)</f>
        <v>Emulsión CRR-2</v>
      </c>
      <c r="C48" s="293"/>
      <c r="D48" s="293"/>
      <c r="E48" s="293"/>
      <c r="F48" s="293"/>
      <c r="G48" s="293"/>
      <c r="H48" s="293"/>
      <c r="I48" s="280"/>
      <c r="J48" s="236" t="str">
        <f>VLOOKUP(A48,MATERIALES!A4:D373,2,FALSE)</f>
        <v>lt</v>
      </c>
      <c r="K48" s="294">
        <v>1.83</v>
      </c>
      <c r="L48" s="279"/>
      <c r="M48" s="414">
        <f>VLOOKUP(A48,MATERIALES!A5:D396,4,FALSE)</f>
        <v>1583.8899999999999</v>
      </c>
      <c r="N48" s="284">
        <f>K48*M48</f>
        <v>2898.5187000000001</v>
      </c>
    </row>
    <row r="49" spans="1:14">
      <c r="A49" s="114" t="s">
        <v>831</v>
      </c>
      <c r="B49" s="49" t="str">
        <f>VLOOKUP(A49,MATERIALES!A6:D373,3,FALSE)</f>
        <v>Agregado para tratamiento superf. Simple</v>
      </c>
      <c r="C49" s="293"/>
      <c r="D49" s="293"/>
      <c r="E49" s="293"/>
      <c r="F49" s="293"/>
      <c r="G49" s="293"/>
      <c r="H49" s="293"/>
      <c r="I49" s="280"/>
      <c r="J49" s="236" t="str">
        <f>VLOOKUP(A49,MATERIALES!A5:D373,2,FALSE)</f>
        <v>m3</v>
      </c>
      <c r="K49" s="294">
        <v>1.9E-2</v>
      </c>
      <c r="L49" s="279"/>
      <c r="M49" s="414">
        <f>VLOOKUP(A49,MATERIALES!A6:D397,4,FALSE)</f>
        <v>65450</v>
      </c>
      <c r="N49" s="284">
        <f>K49*M49</f>
        <v>1243.55</v>
      </c>
    </row>
    <row r="50" spans="1:14">
      <c r="B50" s="49"/>
      <c r="C50" s="293"/>
      <c r="D50" s="293"/>
      <c r="E50" s="293"/>
      <c r="F50" s="293"/>
      <c r="G50" s="293"/>
      <c r="H50" s="293"/>
      <c r="I50" s="280"/>
      <c r="J50" s="236"/>
      <c r="K50" s="294"/>
      <c r="L50" s="279"/>
      <c r="M50" s="295"/>
      <c r="N50" s="296"/>
    </row>
    <row r="51" spans="1:14">
      <c r="B51" s="49"/>
      <c r="C51" s="293"/>
      <c r="D51" s="293"/>
      <c r="E51" s="293"/>
      <c r="F51" s="293"/>
      <c r="G51" s="293"/>
      <c r="H51" s="293"/>
      <c r="I51" s="280"/>
      <c r="J51" s="236"/>
      <c r="K51" s="294"/>
      <c r="L51" s="279"/>
      <c r="M51" s="295"/>
      <c r="N51" s="296"/>
    </row>
    <row r="52" spans="1:14" ht="15.75" thickBot="1">
      <c r="B52" s="813"/>
      <c r="C52" s="814"/>
      <c r="D52" s="814"/>
      <c r="E52" s="814"/>
      <c r="F52" s="814"/>
      <c r="G52" s="814"/>
      <c r="H52" s="814"/>
      <c r="I52" s="815"/>
      <c r="J52" s="48"/>
      <c r="K52" s="50"/>
      <c r="L52" s="816"/>
      <c r="M52" s="817"/>
      <c r="N52" s="51"/>
    </row>
    <row r="53" spans="1:14" ht="15.75" thickBot="1">
      <c r="B53" s="818" t="s">
        <v>1037</v>
      </c>
      <c r="C53" s="819"/>
      <c r="D53" s="819"/>
      <c r="E53" s="819"/>
      <c r="F53" s="819"/>
      <c r="G53" s="819"/>
      <c r="H53" s="819"/>
      <c r="I53" s="819"/>
      <c r="J53" s="819"/>
      <c r="K53" s="819"/>
      <c r="L53" s="819"/>
      <c r="M53" s="820"/>
      <c r="N53" s="406">
        <f>SUM(N48:N52)</f>
        <v>4142.0686999999998</v>
      </c>
    </row>
    <row r="54" spans="1:14">
      <c r="B54" s="39"/>
      <c r="C54" s="40"/>
      <c r="D54" s="40"/>
      <c r="E54" s="40"/>
      <c r="F54" s="40"/>
      <c r="G54" s="40"/>
      <c r="H54" s="40"/>
      <c r="I54" s="40"/>
      <c r="J54" s="40"/>
      <c r="K54" s="40"/>
      <c r="L54" s="40"/>
      <c r="M54" s="40"/>
      <c r="N54" s="41"/>
    </row>
    <row r="55" spans="1:14">
      <c r="B55" s="70" t="s">
        <v>1040</v>
      </c>
      <c r="C55" s="71"/>
      <c r="D55" s="71"/>
      <c r="E55" s="71"/>
      <c r="F55" s="71"/>
      <c r="G55" s="71"/>
      <c r="H55" s="71"/>
      <c r="I55" s="71"/>
      <c r="J55" s="71"/>
      <c r="K55" s="71"/>
      <c r="L55" s="71"/>
      <c r="M55" s="71"/>
      <c r="N55" s="72"/>
    </row>
    <row r="56" spans="1:14" ht="15.75" thickBot="1">
      <c r="B56" s="74"/>
      <c r="C56" s="67"/>
      <c r="D56" s="67"/>
      <c r="E56" s="67"/>
      <c r="F56" s="67"/>
      <c r="G56" s="67"/>
      <c r="H56" s="67"/>
      <c r="I56" s="67"/>
      <c r="J56" s="67"/>
      <c r="K56" s="67"/>
      <c r="L56" s="67"/>
      <c r="M56" s="67"/>
      <c r="N56" s="69"/>
    </row>
    <row r="57" spans="1:14" ht="25.5">
      <c r="B57" s="325" t="s">
        <v>1041</v>
      </c>
      <c r="C57" s="326"/>
      <c r="D57" s="326"/>
      <c r="E57" s="326"/>
      <c r="F57" s="326"/>
      <c r="G57" s="326"/>
      <c r="H57" s="79" t="s">
        <v>1029</v>
      </c>
      <c r="I57" s="80" t="s">
        <v>1042</v>
      </c>
      <c r="J57" s="81" t="s">
        <v>1043</v>
      </c>
      <c r="K57" s="79" t="s">
        <v>1044</v>
      </c>
      <c r="L57" s="821" t="s">
        <v>1045</v>
      </c>
      <c r="M57" s="794"/>
      <c r="N57" s="82" t="s">
        <v>1035</v>
      </c>
    </row>
    <row r="58" spans="1:14">
      <c r="A58" t="s">
        <v>1401</v>
      </c>
      <c r="B58" s="52" t="str">
        <f>VLOOKUP(A58,TRANSPORTE!A5:D117,3,FALSE)</f>
        <v>Transporte de agregados pétreos</v>
      </c>
      <c r="C58" s="329"/>
      <c r="D58" s="329"/>
      <c r="E58" s="329"/>
      <c r="F58" s="329"/>
      <c r="G58" s="329"/>
      <c r="H58" s="323" t="s">
        <v>1552</v>
      </c>
      <c r="I58" s="291">
        <v>1.9E-2</v>
      </c>
      <c r="J58" s="298">
        <v>1</v>
      </c>
      <c r="K58" s="291">
        <f>I58*J58</f>
        <v>1.9E-2</v>
      </c>
      <c r="L58" s="822">
        <f>VLOOKUP(A58,TRANSPORTE!A5:D117,4,FALSE)</f>
        <v>946.969696969697</v>
      </c>
      <c r="M58" s="823"/>
      <c r="N58" s="299">
        <f>K58*L58</f>
        <v>17.992424242424242</v>
      </c>
    </row>
    <row r="59" spans="1:14">
      <c r="B59" s="52"/>
      <c r="C59" s="53"/>
      <c r="D59" s="53"/>
      <c r="E59" s="53"/>
      <c r="F59" s="53"/>
      <c r="G59" s="53"/>
      <c r="H59" s="300"/>
      <c r="I59" s="291"/>
      <c r="J59" s="291"/>
      <c r="K59" s="291"/>
      <c r="L59" s="301"/>
      <c r="M59" s="302"/>
      <c r="N59" s="303"/>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ht="15.75" thickBot="1">
      <c r="B63" s="459"/>
      <c r="C63" s="460"/>
      <c r="D63" s="460"/>
      <c r="E63" s="460"/>
      <c r="F63" s="460"/>
      <c r="G63" s="460"/>
      <c r="H63" s="54"/>
      <c r="I63" s="132"/>
      <c r="J63" s="132"/>
      <c r="K63" s="132"/>
      <c r="L63" s="807"/>
      <c r="M63" s="808"/>
      <c r="N63" s="133"/>
    </row>
    <row r="64" spans="1:14" ht="15.75" thickBot="1">
      <c r="B64" s="824" t="s">
        <v>1037</v>
      </c>
      <c r="C64" s="825"/>
      <c r="D64" s="825"/>
      <c r="E64" s="825"/>
      <c r="F64" s="825"/>
      <c r="G64" s="825"/>
      <c r="H64" s="825"/>
      <c r="I64" s="825"/>
      <c r="J64" s="825"/>
      <c r="K64" s="825"/>
      <c r="L64" s="825"/>
      <c r="M64" s="826"/>
      <c r="N64" s="110">
        <f>N58+N59+N60+N61+N62</f>
        <v>17.992424242424242</v>
      </c>
    </row>
    <row r="65" spans="1:15">
      <c r="B65" s="39"/>
      <c r="C65" s="40"/>
      <c r="D65" s="40"/>
      <c r="E65" s="40"/>
      <c r="F65" s="40"/>
      <c r="G65" s="40"/>
      <c r="H65" s="40"/>
      <c r="I65" s="40"/>
      <c r="J65" s="40"/>
      <c r="K65" s="40"/>
      <c r="L65" s="40"/>
      <c r="M65" s="40"/>
      <c r="N65" s="41"/>
    </row>
    <row r="66" spans="1:15">
      <c r="B66" s="70" t="s">
        <v>1046</v>
      </c>
      <c r="C66" s="71"/>
      <c r="D66" s="71"/>
      <c r="E66" s="71"/>
      <c r="F66" s="71"/>
      <c r="G66" s="71"/>
      <c r="H66" s="71"/>
      <c r="I66" s="71"/>
      <c r="J66" s="71"/>
      <c r="K66" s="71"/>
      <c r="L66" s="71"/>
      <c r="M66" s="71"/>
      <c r="N66" s="72"/>
    </row>
    <row r="67" spans="1:15" ht="15.75" thickBot="1">
      <c r="B67" s="74"/>
      <c r="C67" s="67"/>
      <c r="D67" s="67"/>
      <c r="E67" s="67"/>
      <c r="F67" s="67"/>
      <c r="G67" s="67"/>
      <c r="H67" s="67"/>
      <c r="I67" s="67"/>
      <c r="J67" s="67"/>
      <c r="K67" s="67"/>
      <c r="L67" s="67"/>
      <c r="M67" s="67"/>
      <c r="N67" s="69"/>
    </row>
    <row r="68" spans="1:15" ht="25.5">
      <c r="B68" s="844" t="s">
        <v>1047</v>
      </c>
      <c r="C68" s="845"/>
      <c r="D68" s="845"/>
      <c r="E68" s="845"/>
      <c r="F68" s="845"/>
      <c r="G68" s="845"/>
      <c r="H68" s="845"/>
      <c r="I68" s="79" t="s">
        <v>1048</v>
      </c>
      <c r="J68" s="81" t="s">
        <v>1494</v>
      </c>
      <c r="K68" s="80" t="s">
        <v>1050</v>
      </c>
      <c r="L68" s="846" t="s">
        <v>1034</v>
      </c>
      <c r="M68" s="847"/>
      <c r="N68" s="104" t="s">
        <v>1035</v>
      </c>
    </row>
    <row r="69" spans="1:15">
      <c r="A69" t="s">
        <v>30</v>
      </c>
      <c r="B69" s="55" t="str">
        <f>VLOOKUP(A69,'MANO DE OBRA'!A8:D68,3,FALSE)</f>
        <v>Oficial</v>
      </c>
      <c r="C69" s="53"/>
      <c r="D69" s="53"/>
      <c r="E69" s="53"/>
      <c r="F69" s="53"/>
      <c r="G69" s="53"/>
      <c r="H69" s="53"/>
      <c r="I69" s="304">
        <f>K69/J69*100</f>
        <v>49181.133333333331</v>
      </c>
      <c r="J69" s="305">
        <v>185</v>
      </c>
      <c r="K69" s="306">
        <f>VLOOKUP(A69,'MANO DE OBRA'!A8:D99,4,FALSE)</f>
        <v>90985.096666666665</v>
      </c>
      <c r="L69" s="56"/>
      <c r="M69" s="478">
        <v>3200</v>
      </c>
      <c r="N69" s="407">
        <f>K69/M69</f>
        <v>28.432842708333332</v>
      </c>
      <c r="O69" s="112"/>
    </row>
    <row r="70" spans="1:15">
      <c r="A70" t="s">
        <v>11</v>
      </c>
      <c r="B70" s="55" t="str">
        <f>VLOOKUP(A70,'MANO DE OBRA'!A8:D69,3,FALSE)</f>
        <v>Obrero (4)</v>
      </c>
      <c r="C70" s="53"/>
      <c r="D70" s="53"/>
      <c r="E70" s="53"/>
      <c r="F70" s="53"/>
      <c r="G70" s="53"/>
      <c r="H70" s="53"/>
      <c r="I70" s="304">
        <f>K70/J70*100</f>
        <v>98362.266666666663</v>
      </c>
      <c r="J70" s="305">
        <v>185</v>
      </c>
      <c r="K70" s="306">
        <f>VLOOKUP(A70,'MANO DE OBRA'!A8:D100,4,FALSE)</f>
        <v>181970.19333333333</v>
      </c>
      <c r="L70" s="56"/>
      <c r="M70" s="479">
        <v>3200</v>
      </c>
      <c r="N70" s="407">
        <f>K70/M70</f>
        <v>56.865685416666665</v>
      </c>
    </row>
    <row r="71" spans="1:15">
      <c r="B71" s="55"/>
      <c r="C71" s="53"/>
      <c r="D71" s="53"/>
      <c r="E71" s="53"/>
      <c r="F71" s="53"/>
      <c r="G71" s="53"/>
      <c r="H71" s="53"/>
      <c r="I71" s="291"/>
      <c r="J71" s="309"/>
      <c r="K71" s="310"/>
      <c r="L71" s="56"/>
      <c r="M71" s="312"/>
      <c r="N71" s="308"/>
    </row>
    <row r="72" spans="1:15">
      <c r="B72" s="55"/>
      <c r="C72" s="53"/>
      <c r="D72" s="53"/>
      <c r="E72" s="53"/>
      <c r="F72" s="53"/>
      <c r="G72" s="53"/>
      <c r="H72" s="53"/>
      <c r="I72" s="291"/>
      <c r="J72" s="309"/>
      <c r="K72" s="310"/>
      <c r="L72" s="330"/>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18" t="s">
        <v>1037</v>
      </c>
      <c r="C76" s="819"/>
      <c r="D76" s="819"/>
      <c r="E76" s="819"/>
      <c r="F76" s="819"/>
      <c r="G76" s="819"/>
      <c r="H76" s="819"/>
      <c r="I76" s="825"/>
      <c r="J76" s="825"/>
      <c r="K76" s="825"/>
      <c r="L76" s="825"/>
      <c r="M76" s="826"/>
      <c r="N76" s="313">
        <f>SUM(N69:N75)</f>
        <v>85.29852812499999</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N43+N53+N64+N76</f>
        <v>5058.3490095843645</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1011.669801916873</v>
      </c>
      <c r="M83" s="853"/>
      <c r="N83" s="57"/>
    </row>
    <row r="84" spans="1:14">
      <c r="B84" s="95" t="s">
        <v>1057</v>
      </c>
      <c r="C84" s="96"/>
      <c r="D84" s="96"/>
      <c r="E84" s="96"/>
      <c r="F84" s="96"/>
      <c r="G84" s="96"/>
      <c r="H84" s="96"/>
      <c r="I84" s="93"/>
      <c r="J84" s="94"/>
      <c r="K84" s="316">
        <v>0.05</v>
      </c>
      <c r="L84" s="852">
        <f>N78*K84</f>
        <v>252.91745047921825</v>
      </c>
      <c r="M84" s="853"/>
      <c r="N84" s="57"/>
    </row>
    <row r="85" spans="1:14" ht="15.75" thickBot="1">
      <c r="B85" s="97" t="s">
        <v>1058</v>
      </c>
      <c r="C85" s="98"/>
      <c r="D85" s="98"/>
      <c r="E85" s="98"/>
      <c r="F85" s="98"/>
      <c r="G85" s="98"/>
      <c r="H85" s="98"/>
      <c r="I85" s="99"/>
      <c r="J85" s="100"/>
      <c r="K85" s="317">
        <v>0.05</v>
      </c>
      <c r="L85" s="854">
        <f>N78*K85</f>
        <v>252.91745047921825</v>
      </c>
      <c r="M85" s="855"/>
      <c r="N85" s="57"/>
    </row>
    <row r="86" spans="1:14" ht="15.75" thickBot="1">
      <c r="B86" s="818" t="s">
        <v>1037</v>
      </c>
      <c r="C86" s="819"/>
      <c r="D86" s="819"/>
      <c r="E86" s="819"/>
      <c r="F86" s="819"/>
      <c r="G86" s="819"/>
      <c r="H86" s="819"/>
      <c r="I86" s="819"/>
      <c r="J86" s="819"/>
      <c r="K86" s="819"/>
      <c r="L86" s="819"/>
      <c r="M86" s="820"/>
      <c r="N86" s="58">
        <f>L83+L84+L85</f>
        <v>1517.5047028753092</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6575.8537124596733</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2:I52"/>
    <mergeCell ref="L52:M52"/>
    <mergeCell ref="B53:M53"/>
    <mergeCell ref="L57:M57"/>
    <mergeCell ref="L58:M58"/>
    <mergeCell ref="L63:M63"/>
    <mergeCell ref="B64:M64"/>
    <mergeCell ref="B68:H68"/>
    <mergeCell ref="L68:M68"/>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63841"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63841" r:id="rId4"/>
      </mc:Fallback>
    </mc:AlternateContent>
  </oleObjects>
</worksheet>
</file>

<file path=xl/worksheets/sheet1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34">
    <tabColor rgb="FFFFFFCC"/>
  </sheetPr>
  <dimension ref="A1:O119"/>
  <sheetViews>
    <sheetView zoomScale="78" zoomScaleNormal="78" workbookViewId="0"/>
  </sheetViews>
  <sheetFormatPr baseColWidth="10" defaultRowHeight="15"/>
  <cols>
    <col min="1" max="1" width="10" bestFit="1"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1646</v>
      </c>
      <c r="C31" s="87" t="s">
        <v>2165</v>
      </c>
      <c r="D31" s="88"/>
      <c r="E31" s="88"/>
      <c r="F31" s="88"/>
      <c r="G31" s="88"/>
      <c r="H31" s="88"/>
      <c r="I31" s="88"/>
      <c r="J31" s="89"/>
      <c r="K31" s="320"/>
      <c r="L31" s="318" t="s">
        <v>233</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154</v>
      </c>
      <c r="B36" s="831" t="str">
        <f>VLOOKUP(A36,EQUIPOS!A6:D154,3,FALSE)</f>
        <v>Carrotanque Irrigador de asfalto, 1000 GALONES DE CAPACIDAD</v>
      </c>
      <c r="C36" s="832"/>
      <c r="D36" s="832"/>
      <c r="E36" s="832"/>
      <c r="F36" s="832"/>
      <c r="G36" s="832"/>
      <c r="H36" s="833"/>
      <c r="I36" s="279"/>
      <c r="J36" s="280"/>
      <c r="K36" s="281">
        <f>VLOOKUP(A36,EQUIPOS!A6:D163,4,FALSE)</f>
        <v>63899.202672115338</v>
      </c>
      <c r="L36" s="282"/>
      <c r="M36" s="283">
        <v>400</v>
      </c>
      <c r="N36" s="284">
        <f>K36/M36</f>
        <v>159.74800668028834</v>
      </c>
    </row>
    <row r="37" spans="1:14">
      <c r="A37" s="119" t="s">
        <v>173</v>
      </c>
      <c r="B37" s="831" t="str">
        <f>VLOOKUP(A37,EQUIPOS!A7:D154,3,FALSE)</f>
        <v>Compactador neumático de Potencia 70 HP, peso de 13 ton</v>
      </c>
      <c r="C37" s="832"/>
      <c r="D37" s="832"/>
      <c r="E37" s="832"/>
      <c r="F37" s="832"/>
      <c r="G37" s="832"/>
      <c r="H37" s="833"/>
      <c r="I37" s="279"/>
      <c r="J37" s="280"/>
      <c r="K37" s="281">
        <f>VLOOKUP(A37,EQUIPOS!A7:D164,4,FALSE)</f>
        <v>125082.56680029306</v>
      </c>
      <c r="L37" s="282"/>
      <c r="M37" s="283">
        <v>400</v>
      </c>
      <c r="N37" s="284">
        <f>K37/M37</f>
        <v>312.70641700073264</v>
      </c>
    </row>
    <row r="38" spans="1:14">
      <c r="A38" t="s">
        <v>176</v>
      </c>
      <c r="B38" s="831" t="str">
        <f>VLOOKUP(A38,EQUIPOS!A8:D154,3,FALSE)</f>
        <v xml:space="preserve">Compresor (barrido y soplado)
</v>
      </c>
      <c r="C38" s="832"/>
      <c r="D38" s="832"/>
      <c r="E38" s="832"/>
      <c r="F38" s="832"/>
      <c r="G38" s="832"/>
      <c r="H38" s="833"/>
      <c r="I38" s="279"/>
      <c r="J38" s="280"/>
      <c r="K38" s="281">
        <f>VLOOKUP(A38,EQUIPOS!A8:D165,4,FALSE)</f>
        <v>61024.370771264701</v>
      </c>
      <c r="L38" s="282"/>
      <c r="M38" s="283">
        <v>400</v>
      </c>
      <c r="N38" s="284">
        <f>K38/M38</f>
        <v>152.56092692816176</v>
      </c>
    </row>
    <row r="39" spans="1:14">
      <c r="A39" t="s">
        <v>225</v>
      </c>
      <c r="B39" s="831" t="str">
        <f>VLOOKUP(A39,EQUIPOS!A9:D154,3,FALSE)</f>
        <v>Esparcidor de gravilla, Ancho de esparcimiento 3100mm, Velocidad de trabajo 10—20km2/h</v>
      </c>
      <c r="C39" s="832"/>
      <c r="D39" s="832"/>
      <c r="E39" s="832"/>
      <c r="F39" s="832"/>
      <c r="G39" s="832"/>
      <c r="H39" s="833"/>
      <c r="I39" s="834"/>
      <c r="J39" s="815"/>
      <c r="K39" s="281">
        <f>VLOOKUP(A39,EQUIPOS!A9:D166,4,FALSE)</f>
        <v>74848.408530603207</v>
      </c>
      <c r="L39" s="835">
        <v>400</v>
      </c>
      <c r="M39" s="836"/>
      <c r="N39" s="284">
        <f>K39/L39</f>
        <v>187.12102132650801</v>
      </c>
    </row>
    <row r="40" spans="1:14">
      <c r="B40" s="831"/>
      <c r="C40" s="832"/>
      <c r="D40" s="832"/>
      <c r="E40" s="837"/>
      <c r="F40" s="832"/>
      <c r="G40" s="832"/>
      <c r="H40" s="833"/>
      <c r="I40" s="42"/>
      <c r="J40" s="43"/>
      <c r="K40" s="286"/>
      <c r="L40" s="288"/>
      <c r="M40" s="289"/>
      <c r="N40" s="290"/>
    </row>
    <row r="41" spans="1:14">
      <c r="B41" s="838" t="s">
        <v>1036</v>
      </c>
      <c r="C41" s="839"/>
      <c r="D41" s="839"/>
      <c r="E41" s="44"/>
      <c r="F41" s="45"/>
      <c r="G41" s="45"/>
      <c r="H41" s="46"/>
      <c r="I41" s="42"/>
      <c r="J41" s="43"/>
      <c r="K41" s="291"/>
      <c r="L41" s="288"/>
      <c r="M41" s="413">
        <v>0.01</v>
      </c>
      <c r="N41" s="356">
        <f>N76*M41</f>
        <v>0.85298528124999995</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812.98935721694068</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831</v>
      </c>
      <c r="B48" s="49" t="str">
        <f>VLOOKUP(A48,MATERIALES!A5:D373,3,FALSE)</f>
        <v>Agregado para tratamiento superf. Simple</v>
      </c>
      <c r="C48" s="293"/>
      <c r="D48" s="293"/>
      <c r="E48" s="293"/>
      <c r="F48" s="293"/>
      <c r="G48" s="293"/>
      <c r="H48" s="293"/>
      <c r="I48" s="280"/>
      <c r="J48" s="236" t="str">
        <f>VLOOKUP(A48,MATERIALES!A4:D373,2,FALSE)</f>
        <v>m3</v>
      </c>
      <c r="K48" s="294">
        <v>1.2999999999999999E-2</v>
      </c>
      <c r="L48" s="279"/>
      <c r="M48" s="414">
        <f>VLOOKUP(A48,MATERIALES!A5:D396,4,FALSE)</f>
        <v>65450</v>
      </c>
      <c r="N48" s="284">
        <f>K48*M48</f>
        <v>850.84999999999991</v>
      </c>
    </row>
    <row r="49" spans="1:14">
      <c r="A49" s="114" t="s">
        <v>934</v>
      </c>
      <c r="B49" s="49" t="str">
        <f>VLOOKUP(A49,MATERIALES!A6:D373,3,FALSE)</f>
        <v>Emulsión CRR-2</v>
      </c>
      <c r="C49" s="293"/>
      <c r="D49" s="293"/>
      <c r="E49" s="293"/>
      <c r="F49" s="293"/>
      <c r="G49" s="293"/>
      <c r="H49" s="293"/>
      <c r="I49" s="280"/>
      <c r="J49" s="236" t="str">
        <f>VLOOKUP(A49,MATERIALES!A5:D373,2,FALSE)</f>
        <v>lt</v>
      </c>
      <c r="K49" s="294">
        <v>1.5</v>
      </c>
      <c r="L49" s="279"/>
      <c r="M49" s="414">
        <f>VLOOKUP(A49,MATERIALES!A6:D397,4,FALSE)</f>
        <v>1583.8899999999999</v>
      </c>
      <c r="N49" s="284">
        <f>K49*M49</f>
        <v>2375.835</v>
      </c>
    </row>
    <row r="50" spans="1:14">
      <c r="B50" s="49"/>
      <c r="C50" s="293"/>
      <c r="D50" s="293"/>
      <c r="E50" s="293"/>
      <c r="F50" s="293"/>
      <c r="G50" s="293"/>
      <c r="H50" s="293"/>
      <c r="I50" s="280"/>
      <c r="J50" s="236"/>
      <c r="K50" s="294"/>
      <c r="L50" s="279"/>
      <c r="M50" s="295"/>
      <c r="N50" s="296"/>
    </row>
    <row r="51" spans="1:14">
      <c r="B51" s="49"/>
      <c r="C51" s="293"/>
      <c r="D51" s="293"/>
      <c r="E51" s="293"/>
      <c r="F51" s="293"/>
      <c r="G51" s="293"/>
      <c r="H51" s="293"/>
      <c r="I51" s="280"/>
      <c r="J51" s="236"/>
      <c r="K51" s="294"/>
      <c r="L51" s="279"/>
      <c r="M51" s="295"/>
      <c r="N51" s="296"/>
    </row>
    <row r="52" spans="1:14" ht="15.75" thickBot="1">
      <c r="B52" s="813"/>
      <c r="C52" s="814"/>
      <c r="D52" s="814"/>
      <c r="E52" s="814"/>
      <c r="F52" s="814"/>
      <c r="G52" s="814"/>
      <c r="H52" s="814"/>
      <c r="I52" s="815"/>
      <c r="J52" s="48"/>
      <c r="K52" s="50"/>
      <c r="L52" s="816"/>
      <c r="M52" s="817"/>
      <c r="N52" s="51"/>
    </row>
    <row r="53" spans="1:14" ht="15.75" thickBot="1">
      <c r="B53" s="818" t="s">
        <v>1037</v>
      </c>
      <c r="C53" s="819"/>
      <c r="D53" s="819"/>
      <c r="E53" s="819"/>
      <c r="F53" s="819"/>
      <c r="G53" s="819"/>
      <c r="H53" s="819"/>
      <c r="I53" s="819"/>
      <c r="J53" s="819"/>
      <c r="K53" s="819"/>
      <c r="L53" s="819"/>
      <c r="M53" s="820"/>
      <c r="N53" s="406">
        <f>SUM(N48:N52)</f>
        <v>3226.6849999999999</v>
      </c>
    </row>
    <row r="54" spans="1:14">
      <c r="B54" s="39"/>
      <c r="C54" s="40"/>
      <c r="D54" s="40"/>
      <c r="E54" s="40"/>
      <c r="F54" s="40"/>
      <c r="G54" s="40"/>
      <c r="H54" s="40"/>
      <c r="I54" s="40"/>
      <c r="J54" s="40"/>
      <c r="K54" s="40"/>
      <c r="L54" s="40"/>
      <c r="M54" s="40"/>
      <c r="N54" s="41"/>
    </row>
    <row r="55" spans="1:14">
      <c r="B55" s="70" t="s">
        <v>1040</v>
      </c>
      <c r="C55" s="71"/>
      <c r="D55" s="71"/>
      <c r="E55" s="71"/>
      <c r="F55" s="71"/>
      <c r="G55" s="71"/>
      <c r="H55" s="71"/>
      <c r="I55" s="71"/>
      <c r="J55" s="71"/>
      <c r="K55" s="71"/>
      <c r="L55" s="71"/>
      <c r="M55" s="71"/>
      <c r="N55" s="72"/>
    </row>
    <row r="56" spans="1:14" ht="15.75" thickBot="1">
      <c r="B56" s="74"/>
      <c r="C56" s="67"/>
      <c r="D56" s="67"/>
      <c r="E56" s="67"/>
      <c r="F56" s="67"/>
      <c r="G56" s="67"/>
      <c r="H56" s="67"/>
      <c r="I56" s="67"/>
      <c r="J56" s="67"/>
      <c r="K56" s="67"/>
      <c r="L56" s="67"/>
      <c r="M56" s="67"/>
      <c r="N56" s="69"/>
    </row>
    <row r="57" spans="1:14" ht="25.5">
      <c r="B57" s="325" t="s">
        <v>1041</v>
      </c>
      <c r="C57" s="326"/>
      <c r="D57" s="326"/>
      <c r="E57" s="326"/>
      <c r="F57" s="326"/>
      <c r="G57" s="326"/>
      <c r="H57" s="79" t="s">
        <v>1029</v>
      </c>
      <c r="I57" s="80" t="s">
        <v>1042</v>
      </c>
      <c r="J57" s="81" t="s">
        <v>1043</v>
      </c>
      <c r="K57" s="79" t="s">
        <v>1044</v>
      </c>
      <c r="L57" s="821" t="s">
        <v>1045</v>
      </c>
      <c r="M57" s="794"/>
      <c r="N57" s="82" t="s">
        <v>1035</v>
      </c>
    </row>
    <row r="58" spans="1:14">
      <c r="A58" t="s">
        <v>1401</v>
      </c>
      <c r="B58" s="52" t="str">
        <f>VLOOKUP(A58,TRANSPORTE!A5:D117,3,FALSE)</f>
        <v>Transporte de agregados pétreos</v>
      </c>
      <c r="C58" s="329"/>
      <c r="D58" s="329"/>
      <c r="E58" s="329"/>
      <c r="F58" s="329"/>
      <c r="G58" s="329"/>
      <c r="H58" s="323" t="s">
        <v>1552</v>
      </c>
      <c r="I58" s="291">
        <v>1.2999999999999999E-2</v>
      </c>
      <c r="J58" s="298">
        <v>1</v>
      </c>
      <c r="K58" s="291">
        <f>I58*J58</f>
        <v>1.2999999999999999E-2</v>
      </c>
      <c r="L58" s="822">
        <f>VLOOKUP(A58,TRANSPORTE!A5:D117,4,FALSE)</f>
        <v>946.969696969697</v>
      </c>
      <c r="M58" s="823"/>
      <c r="N58" s="299">
        <f>K58*L58</f>
        <v>12.310606060606061</v>
      </c>
    </row>
    <row r="59" spans="1:14">
      <c r="B59" s="52"/>
      <c r="C59" s="53"/>
      <c r="D59" s="53"/>
      <c r="E59" s="53"/>
      <c r="F59" s="53"/>
      <c r="G59" s="53"/>
      <c r="H59" s="300"/>
      <c r="I59" s="291"/>
      <c r="J59" s="291"/>
      <c r="K59" s="291"/>
      <c r="L59" s="301"/>
      <c r="M59" s="302"/>
      <c r="N59" s="303"/>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ht="15.75" thickBot="1">
      <c r="B63" s="459"/>
      <c r="C63" s="460"/>
      <c r="D63" s="460"/>
      <c r="E63" s="460"/>
      <c r="F63" s="460"/>
      <c r="G63" s="460"/>
      <c r="H63" s="54"/>
      <c r="I63" s="132"/>
      <c r="J63" s="132"/>
      <c r="K63" s="132"/>
      <c r="L63" s="807"/>
      <c r="M63" s="808"/>
      <c r="N63" s="133"/>
    </row>
    <row r="64" spans="1:14" ht="15.75" thickBot="1">
      <c r="B64" s="824" t="s">
        <v>1037</v>
      </c>
      <c r="C64" s="825"/>
      <c r="D64" s="825"/>
      <c r="E64" s="825"/>
      <c r="F64" s="825"/>
      <c r="G64" s="825"/>
      <c r="H64" s="825"/>
      <c r="I64" s="825"/>
      <c r="J64" s="825"/>
      <c r="K64" s="825"/>
      <c r="L64" s="825"/>
      <c r="M64" s="826"/>
      <c r="N64" s="110">
        <f>N58+N59+N60+N61+N62</f>
        <v>12.310606060606061</v>
      </c>
    </row>
    <row r="65" spans="1:15">
      <c r="B65" s="39"/>
      <c r="C65" s="40"/>
      <c r="D65" s="40"/>
      <c r="E65" s="40"/>
      <c r="F65" s="40"/>
      <c r="G65" s="40"/>
      <c r="H65" s="40"/>
      <c r="I65" s="40"/>
      <c r="J65" s="40"/>
      <c r="K65" s="40"/>
      <c r="L65" s="40"/>
      <c r="M65" s="40"/>
      <c r="N65" s="41"/>
    </row>
    <row r="66" spans="1:15">
      <c r="B66" s="70" t="s">
        <v>1046</v>
      </c>
      <c r="C66" s="71"/>
      <c r="D66" s="71"/>
      <c r="E66" s="71"/>
      <c r="F66" s="71"/>
      <c r="G66" s="71"/>
      <c r="H66" s="71"/>
      <c r="I66" s="71"/>
      <c r="J66" s="71"/>
      <c r="K66" s="71"/>
      <c r="L66" s="71"/>
      <c r="M66" s="71"/>
      <c r="N66" s="72"/>
    </row>
    <row r="67" spans="1:15" ht="15.75" thickBot="1">
      <c r="B67" s="74"/>
      <c r="C67" s="67"/>
      <c r="D67" s="67"/>
      <c r="E67" s="67"/>
      <c r="F67" s="67"/>
      <c r="G67" s="67"/>
      <c r="H67" s="67"/>
      <c r="I67" s="67"/>
      <c r="J67" s="67"/>
      <c r="K67" s="67"/>
      <c r="L67" s="67"/>
      <c r="M67" s="67"/>
      <c r="N67" s="69"/>
    </row>
    <row r="68" spans="1:15" ht="25.5">
      <c r="B68" s="844" t="s">
        <v>1047</v>
      </c>
      <c r="C68" s="845"/>
      <c r="D68" s="845"/>
      <c r="E68" s="845"/>
      <c r="F68" s="845"/>
      <c r="G68" s="845"/>
      <c r="H68" s="845"/>
      <c r="I68" s="79" t="s">
        <v>1048</v>
      </c>
      <c r="J68" s="81" t="s">
        <v>1494</v>
      </c>
      <c r="K68" s="80" t="s">
        <v>1050</v>
      </c>
      <c r="L68" s="846" t="s">
        <v>1034</v>
      </c>
      <c r="M68" s="847"/>
      <c r="N68" s="104" t="s">
        <v>1035</v>
      </c>
    </row>
    <row r="69" spans="1:15">
      <c r="A69" t="s">
        <v>30</v>
      </c>
      <c r="B69" s="55" t="str">
        <f>VLOOKUP(A69,'MANO DE OBRA'!A8:D68,3,FALSE)</f>
        <v>Oficial</v>
      </c>
      <c r="C69" s="53"/>
      <c r="D69" s="53"/>
      <c r="E69" s="53"/>
      <c r="F69" s="53"/>
      <c r="G69" s="53"/>
      <c r="H69" s="53"/>
      <c r="I69" s="304">
        <f>K69/J69*100</f>
        <v>49181.133333333331</v>
      </c>
      <c r="J69" s="305">
        <v>185</v>
      </c>
      <c r="K69" s="306">
        <f>VLOOKUP(A69,'MANO DE OBRA'!A8:D99,4,FALSE)</f>
        <v>90985.096666666665</v>
      </c>
      <c r="L69" s="56"/>
      <c r="M69" s="307">
        <v>3200</v>
      </c>
      <c r="N69" s="407">
        <f>K69/M69</f>
        <v>28.432842708333332</v>
      </c>
      <c r="O69" s="112"/>
    </row>
    <row r="70" spans="1:15">
      <c r="A70" t="s">
        <v>11</v>
      </c>
      <c r="B70" s="55" t="str">
        <f>VLOOKUP(A70,'MANO DE OBRA'!A8:D69,3,FALSE)</f>
        <v>Obrero (4)</v>
      </c>
      <c r="C70" s="53"/>
      <c r="D70" s="53"/>
      <c r="E70" s="53"/>
      <c r="F70" s="53"/>
      <c r="G70" s="53"/>
      <c r="H70" s="53"/>
      <c r="I70" s="304">
        <f>K70/J70*100</f>
        <v>98362.266666666663</v>
      </c>
      <c r="J70" s="305">
        <v>185</v>
      </c>
      <c r="K70" s="306">
        <f>VLOOKUP(A70,'MANO DE OBRA'!A8:D100,4,FALSE)</f>
        <v>181970.19333333333</v>
      </c>
      <c r="L70" s="56"/>
      <c r="M70" s="307">
        <v>3200</v>
      </c>
      <c r="N70" s="407">
        <f>K70/M70</f>
        <v>56.865685416666665</v>
      </c>
    </row>
    <row r="71" spans="1:15">
      <c r="B71" s="55"/>
      <c r="C71" s="53"/>
      <c r="D71" s="53"/>
      <c r="E71" s="53"/>
      <c r="F71" s="53"/>
      <c r="G71" s="53"/>
      <c r="H71" s="53"/>
      <c r="I71" s="291"/>
      <c r="J71" s="309"/>
      <c r="K71" s="310"/>
      <c r="L71" s="56"/>
      <c r="M71" s="312"/>
      <c r="N71" s="308"/>
    </row>
    <row r="72" spans="1:15">
      <c r="B72" s="55"/>
      <c r="C72" s="53"/>
      <c r="D72" s="53"/>
      <c r="E72" s="53"/>
      <c r="F72" s="53"/>
      <c r="G72" s="53"/>
      <c r="H72" s="53"/>
      <c r="I72" s="291"/>
      <c r="J72" s="309"/>
      <c r="K72" s="310"/>
      <c r="L72" s="330"/>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24" t="s">
        <v>1037</v>
      </c>
      <c r="C76" s="825"/>
      <c r="D76" s="825"/>
      <c r="E76" s="825"/>
      <c r="F76" s="825"/>
      <c r="G76" s="825"/>
      <c r="H76" s="825"/>
      <c r="I76" s="825"/>
      <c r="J76" s="825"/>
      <c r="K76" s="825"/>
      <c r="L76" s="825"/>
      <c r="M76" s="826"/>
      <c r="N76" s="313">
        <f>SUM(N69:N75)</f>
        <v>85.29852812499999</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N43+N53+N64+N76</f>
        <v>4137.283491402547</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827.4566982805095</v>
      </c>
      <c r="M83" s="853"/>
      <c r="N83" s="57"/>
    </row>
    <row r="84" spans="1:14">
      <c r="B84" s="95" t="s">
        <v>1057</v>
      </c>
      <c r="C84" s="96"/>
      <c r="D84" s="96"/>
      <c r="E84" s="96"/>
      <c r="F84" s="96"/>
      <c r="G84" s="96"/>
      <c r="H84" s="96"/>
      <c r="I84" s="93"/>
      <c r="J84" s="94"/>
      <c r="K84" s="316">
        <v>0.05</v>
      </c>
      <c r="L84" s="852">
        <f>N78*K84</f>
        <v>206.86417457012737</v>
      </c>
      <c r="M84" s="853"/>
      <c r="N84" s="57"/>
    </row>
    <row r="85" spans="1:14" ht="15.75" thickBot="1">
      <c r="B85" s="97" t="s">
        <v>1058</v>
      </c>
      <c r="C85" s="98"/>
      <c r="D85" s="98"/>
      <c r="E85" s="98"/>
      <c r="F85" s="98"/>
      <c r="G85" s="98"/>
      <c r="H85" s="98"/>
      <c r="I85" s="99"/>
      <c r="J85" s="100"/>
      <c r="K85" s="317">
        <v>0.05</v>
      </c>
      <c r="L85" s="854">
        <f>N78*K85</f>
        <v>206.86417457012737</v>
      </c>
      <c r="M85" s="855"/>
      <c r="N85" s="57"/>
    </row>
    <row r="86" spans="1:14" ht="15.75" thickBot="1">
      <c r="B86" s="818" t="s">
        <v>1037</v>
      </c>
      <c r="C86" s="819"/>
      <c r="D86" s="819"/>
      <c r="E86" s="819"/>
      <c r="F86" s="819"/>
      <c r="G86" s="819"/>
      <c r="H86" s="819"/>
      <c r="I86" s="819"/>
      <c r="J86" s="819"/>
      <c r="K86" s="819"/>
      <c r="L86" s="819"/>
      <c r="M86" s="820"/>
      <c r="N86" s="58">
        <f>L83+L84+L85</f>
        <v>1241.1850474207645</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5378.468538823312</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2:I52"/>
    <mergeCell ref="L52:M52"/>
    <mergeCell ref="B53:M53"/>
    <mergeCell ref="L57:M57"/>
    <mergeCell ref="L58:M58"/>
    <mergeCell ref="L63:M63"/>
    <mergeCell ref="B64:M64"/>
    <mergeCell ref="B68:H68"/>
    <mergeCell ref="L68:M68"/>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64865"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64865" r:id="rId4"/>
      </mc:Fallback>
    </mc:AlternateContent>
  </oleObjects>
</worksheet>
</file>

<file path=xl/worksheets/sheet1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35">
    <tabColor rgb="FFFFFFCC"/>
  </sheetPr>
  <dimension ref="A1:O119"/>
  <sheetViews>
    <sheetView zoomScale="78" zoomScaleNormal="78" workbookViewId="0"/>
  </sheetViews>
  <sheetFormatPr baseColWidth="10" defaultRowHeight="15"/>
  <cols>
    <col min="1" max="1" width="10" bestFit="1" customWidth="1"/>
    <col min="2" max="2" width="17" customWidth="1"/>
    <col min="6" max="6" width="14.42578125" customWidth="1"/>
    <col min="9" max="9" width="12.5703125" bestFit="1" customWidth="1"/>
    <col min="10" max="10" width="15.5703125" customWidth="1"/>
    <col min="11" max="11" width="17.5703125" bestFit="1" customWidth="1"/>
    <col min="13" max="13" width="12.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1647</v>
      </c>
      <c r="C31" s="87" t="s">
        <v>1648</v>
      </c>
      <c r="D31" s="88"/>
      <c r="E31" s="88"/>
      <c r="F31" s="88"/>
      <c r="G31" s="88"/>
      <c r="H31" s="88"/>
      <c r="I31" s="88"/>
      <c r="J31" s="89"/>
      <c r="K31" s="320"/>
      <c r="L31" s="318" t="s">
        <v>233</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154</v>
      </c>
      <c r="B36" s="831" t="str">
        <f>VLOOKUP(A36,EQUIPOS!A6:D154,3,FALSE)</f>
        <v>Carrotanque Irrigador de asfalto, 1000 GALONES DE CAPACIDAD</v>
      </c>
      <c r="C36" s="832"/>
      <c r="D36" s="832"/>
      <c r="E36" s="832"/>
      <c r="F36" s="832"/>
      <c r="G36" s="832"/>
      <c r="H36" s="833"/>
      <c r="I36" s="279"/>
      <c r="J36" s="280"/>
      <c r="K36" s="281">
        <f>VLOOKUP(A36,EQUIPOS!A6:D163,4,FALSE)</f>
        <v>63899.202672115338</v>
      </c>
      <c r="L36" s="282"/>
      <c r="M36" s="295">
        <v>275</v>
      </c>
      <c r="N36" s="284">
        <f>K36/M36</f>
        <v>232.36073698951031</v>
      </c>
    </row>
    <row r="37" spans="1:14">
      <c r="A37" s="119" t="s">
        <v>173</v>
      </c>
      <c r="B37" s="831" t="str">
        <f>VLOOKUP(A37,EQUIPOS!A7:D154,3,FALSE)</f>
        <v>Compactador neumático de Potencia 70 HP, peso de 13 ton</v>
      </c>
      <c r="C37" s="832"/>
      <c r="D37" s="832"/>
      <c r="E37" s="832"/>
      <c r="F37" s="832"/>
      <c r="G37" s="832"/>
      <c r="H37" s="833"/>
      <c r="I37" s="279"/>
      <c r="J37" s="280"/>
      <c r="K37" s="281">
        <f>VLOOKUP(A37,EQUIPOS!A7:D164,4,FALSE)</f>
        <v>125082.56680029306</v>
      </c>
      <c r="L37" s="282"/>
      <c r="M37" s="295">
        <f>M36</f>
        <v>275</v>
      </c>
      <c r="N37" s="284">
        <f>K37/M37</f>
        <v>454.84569745561112</v>
      </c>
    </row>
    <row r="38" spans="1:14">
      <c r="A38" t="s">
        <v>176</v>
      </c>
      <c r="B38" s="831" t="str">
        <f>VLOOKUP(A38,EQUIPOS!A8:D154,3,FALSE)</f>
        <v xml:space="preserve">Compresor (barrido y soplado)
</v>
      </c>
      <c r="C38" s="832"/>
      <c r="D38" s="832"/>
      <c r="E38" s="832"/>
      <c r="F38" s="832"/>
      <c r="G38" s="832"/>
      <c r="H38" s="833"/>
      <c r="I38" s="279"/>
      <c r="J38" s="280"/>
      <c r="K38" s="281">
        <f>VLOOKUP(A38,EQUIPOS!A8:D165,4,FALSE)</f>
        <v>61024.370771264701</v>
      </c>
      <c r="L38" s="282"/>
      <c r="M38" s="295">
        <v>275</v>
      </c>
      <c r="N38" s="284">
        <f>K38/M38</f>
        <v>221.90680280459893</v>
      </c>
    </row>
    <row r="39" spans="1:14">
      <c r="A39" t="s">
        <v>225</v>
      </c>
      <c r="B39" s="831" t="str">
        <f>VLOOKUP(A39,EQUIPOS!A9:D154,3,FALSE)</f>
        <v>Esparcidor de gravilla, Ancho de esparcimiento 3100mm, Velocidad de trabajo 10—20km2/h</v>
      </c>
      <c r="C39" s="832"/>
      <c r="D39" s="832"/>
      <c r="E39" s="832"/>
      <c r="F39" s="832"/>
      <c r="G39" s="832"/>
      <c r="H39" s="833"/>
      <c r="I39" s="834"/>
      <c r="J39" s="815"/>
      <c r="K39" s="281">
        <f>VLOOKUP(A39,EQUIPOS!A9:D166,4,FALSE)</f>
        <v>74848.408530603207</v>
      </c>
      <c r="L39" s="946">
        <v>275</v>
      </c>
      <c r="M39" s="947"/>
      <c r="N39" s="284">
        <f>K39/L39</f>
        <v>272.17603102037532</v>
      </c>
    </row>
    <row r="40" spans="1:14">
      <c r="B40" s="831"/>
      <c r="C40" s="832"/>
      <c r="D40" s="832"/>
      <c r="E40" s="837"/>
      <c r="F40" s="832"/>
      <c r="G40" s="832"/>
      <c r="H40" s="833"/>
      <c r="I40" s="42"/>
      <c r="J40" s="43"/>
      <c r="K40" s="286"/>
      <c r="L40" s="288"/>
      <c r="M40" s="289"/>
      <c r="N40" s="290"/>
    </row>
    <row r="41" spans="1:14">
      <c r="B41" s="838" t="s">
        <v>1036</v>
      </c>
      <c r="C41" s="839"/>
      <c r="D41" s="839"/>
      <c r="E41" s="44"/>
      <c r="F41" s="45"/>
      <c r="G41" s="45"/>
      <c r="H41" s="46"/>
      <c r="I41" s="42"/>
      <c r="J41" s="43"/>
      <c r="K41" s="291"/>
      <c r="L41" s="288"/>
      <c r="M41" s="413">
        <v>0.01</v>
      </c>
      <c r="N41" s="356">
        <f>N76*M41</f>
        <v>1.2407058636363635</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1182.5299741337319</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827</v>
      </c>
      <c r="B48" s="49" t="str">
        <f>VLOOKUP(A48,MATERIALES!A5:D373,3,FALSE)</f>
        <v xml:space="preserve">Agregado para tratamiento superficial doble (primer riego)
</v>
      </c>
      <c r="C48" s="293"/>
      <c r="D48" s="293"/>
      <c r="E48" s="293"/>
      <c r="F48" s="293"/>
      <c r="G48" s="293"/>
      <c r="H48" s="293"/>
      <c r="I48" s="280"/>
      <c r="J48" s="236" t="str">
        <f>VLOOKUP(A48,MATERIALES!A4:D373,2,FALSE)</f>
        <v>m3</v>
      </c>
      <c r="K48" s="294">
        <v>2.5000000000000001E-2</v>
      </c>
      <c r="L48" s="279"/>
      <c r="M48" s="414">
        <f>VLOOKUP(A48,MATERIALES!A5:D396,4,FALSE)</f>
        <v>65450</v>
      </c>
      <c r="N48" s="284">
        <f>K48*M48</f>
        <v>1636.25</v>
      </c>
    </row>
    <row r="49" spans="1:14">
      <c r="A49" s="114" t="s">
        <v>829</v>
      </c>
      <c r="B49" s="49" t="str">
        <f>VLOOKUP(A49,MATERIALES!A6:D373,3,FALSE)</f>
        <v xml:space="preserve">Agregado para tratamiento superficial doble (segundo riego)
</v>
      </c>
      <c r="C49" s="293"/>
      <c r="D49" s="293"/>
      <c r="E49" s="293"/>
      <c r="F49" s="293"/>
      <c r="G49" s="293"/>
      <c r="H49" s="293"/>
      <c r="I49" s="280"/>
      <c r="J49" s="236" t="str">
        <f>VLOOKUP(A49,MATERIALES!A5:D373,2,FALSE)</f>
        <v>m3</v>
      </c>
      <c r="K49" s="294">
        <v>1.2999999999999999E-2</v>
      </c>
      <c r="L49" s="279"/>
      <c r="M49" s="414">
        <f>VLOOKUP(A49,MATERIALES!A6:D397,4,FALSE)</f>
        <v>54550.818197464825</v>
      </c>
      <c r="N49" s="284">
        <f>K49*M49</f>
        <v>709.16063656704273</v>
      </c>
    </row>
    <row r="50" spans="1:14">
      <c r="A50" t="s">
        <v>934</v>
      </c>
      <c r="B50" s="49" t="str">
        <f>VLOOKUP(A50,MATERIALES!A6:D373,3,FALSE)</f>
        <v>Emulsión CRR-2</v>
      </c>
      <c r="C50" s="293"/>
      <c r="D50" s="293"/>
      <c r="E50" s="293"/>
      <c r="F50" s="293"/>
      <c r="G50" s="293"/>
      <c r="H50" s="293"/>
      <c r="I50" s="280"/>
      <c r="J50" s="236" t="str">
        <f>VLOOKUP(A50,MATERIALES!A6:D373,2,FALSE)</f>
        <v>lt</v>
      </c>
      <c r="K50" s="294">
        <v>4.24</v>
      </c>
      <c r="L50" s="279"/>
      <c r="M50" s="414">
        <f>VLOOKUP(A50,MATERIALES!A6:D398,4,FALSE)</f>
        <v>1583.8899999999999</v>
      </c>
      <c r="N50" s="284">
        <f>K50*M50</f>
        <v>6715.6935999999996</v>
      </c>
    </row>
    <row r="51" spans="1:14">
      <c r="B51" s="49"/>
      <c r="C51" s="293"/>
      <c r="D51" s="293"/>
      <c r="E51" s="293"/>
      <c r="F51" s="293"/>
      <c r="G51" s="293"/>
      <c r="H51" s="293"/>
      <c r="I51" s="280"/>
      <c r="J51" s="236"/>
      <c r="K51" s="294"/>
      <c r="L51" s="279"/>
      <c r="M51" s="295"/>
      <c r="N51" s="296"/>
    </row>
    <row r="52" spans="1:14" ht="15.75" thickBot="1">
      <c r="B52" s="813"/>
      <c r="C52" s="814"/>
      <c r="D52" s="814"/>
      <c r="E52" s="814"/>
      <c r="F52" s="814"/>
      <c r="G52" s="814"/>
      <c r="H52" s="814"/>
      <c r="I52" s="815"/>
      <c r="J52" s="48"/>
      <c r="K52" s="50"/>
      <c r="L52" s="816"/>
      <c r="M52" s="817"/>
      <c r="N52" s="51"/>
    </row>
    <row r="53" spans="1:14" ht="15.75" thickBot="1">
      <c r="B53" s="818" t="s">
        <v>1037</v>
      </c>
      <c r="C53" s="819"/>
      <c r="D53" s="819"/>
      <c r="E53" s="819"/>
      <c r="F53" s="819"/>
      <c r="G53" s="819"/>
      <c r="H53" s="819"/>
      <c r="I53" s="819"/>
      <c r="J53" s="819"/>
      <c r="K53" s="819"/>
      <c r="L53" s="819"/>
      <c r="M53" s="820"/>
      <c r="N53" s="406">
        <f>SUM(N48:N52)</f>
        <v>9061.1042365670419</v>
      </c>
    </row>
    <row r="54" spans="1:14">
      <c r="B54" s="39"/>
      <c r="C54" s="40"/>
      <c r="D54" s="40"/>
      <c r="E54" s="40"/>
      <c r="F54" s="40"/>
      <c r="G54" s="40"/>
      <c r="H54" s="40"/>
      <c r="I54" s="40"/>
      <c r="J54" s="40"/>
      <c r="K54" s="40"/>
      <c r="L54" s="40"/>
      <c r="M54" s="40"/>
      <c r="N54" s="41"/>
    </row>
    <row r="55" spans="1:14">
      <c r="B55" s="70" t="s">
        <v>1040</v>
      </c>
      <c r="C55" s="71"/>
      <c r="D55" s="71"/>
      <c r="E55" s="71"/>
      <c r="F55" s="71"/>
      <c r="G55" s="71"/>
      <c r="H55" s="71"/>
      <c r="I55" s="71"/>
      <c r="J55" s="71"/>
      <c r="K55" s="71"/>
      <c r="L55" s="71"/>
      <c r="M55" s="71"/>
      <c r="N55" s="72"/>
    </row>
    <row r="56" spans="1:14" ht="15.75" thickBot="1">
      <c r="B56" s="74"/>
      <c r="C56" s="67"/>
      <c r="D56" s="67"/>
      <c r="E56" s="67"/>
      <c r="F56" s="67"/>
      <c r="G56" s="67"/>
      <c r="H56" s="67"/>
      <c r="I56" s="67"/>
      <c r="J56" s="67"/>
      <c r="K56" s="67"/>
      <c r="L56" s="67"/>
      <c r="M56" s="67"/>
      <c r="N56" s="69"/>
    </row>
    <row r="57" spans="1:14" ht="25.5">
      <c r="B57" s="325" t="s">
        <v>1041</v>
      </c>
      <c r="C57" s="326"/>
      <c r="D57" s="326"/>
      <c r="E57" s="326"/>
      <c r="F57" s="326"/>
      <c r="G57" s="326"/>
      <c r="H57" s="79" t="s">
        <v>1029</v>
      </c>
      <c r="I57" s="80" t="s">
        <v>1042</v>
      </c>
      <c r="J57" s="81" t="s">
        <v>1043</v>
      </c>
      <c r="K57" s="79" t="s">
        <v>1044</v>
      </c>
      <c r="L57" s="821" t="s">
        <v>1045</v>
      </c>
      <c r="M57" s="794"/>
      <c r="N57" s="82" t="s">
        <v>1035</v>
      </c>
    </row>
    <row r="58" spans="1:14">
      <c r="A58" t="s">
        <v>1401</v>
      </c>
      <c r="B58" s="52" t="str">
        <f>VLOOKUP(A58,TRANSPORTE!A5:D117,3,FALSE)</f>
        <v>Transporte de agregados pétreos</v>
      </c>
      <c r="C58" s="329"/>
      <c r="D58" s="329"/>
      <c r="E58" s="329"/>
      <c r="F58" s="329"/>
      <c r="G58" s="329"/>
      <c r="H58" s="323" t="s">
        <v>1552</v>
      </c>
      <c r="I58" s="291">
        <v>3.7999999999999999E-2</v>
      </c>
      <c r="J58" s="298">
        <v>1</v>
      </c>
      <c r="K58" s="291">
        <f>I58*J58</f>
        <v>3.7999999999999999E-2</v>
      </c>
      <c r="L58" s="822">
        <f>VLOOKUP(A58,TRANSPORTE!A5:D117,4,FALSE)</f>
        <v>946.969696969697</v>
      </c>
      <c r="M58" s="823"/>
      <c r="N58" s="299">
        <f>K58*L58</f>
        <v>35.984848484848484</v>
      </c>
    </row>
    <row r="59" spans="1:14">
      <c r="B59" s="52"/>
      <c r="C59" s="53"/>
      <c r="D59" s="53"/>
      <c r="E59" s="53"/>
      <c r="F59" s="53"/>
      <c r="G59" s="53"/>
      <c r="H59" s="300"/>
      <c r="I59" s="291"/>
      <c r="J59" s="291"/>
      <c r="K59" s="291"/>
      <c r="L59" s="301"/>
      <c r="M59" s="302"/>
      <c r="N59" s="303"/>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ht="15.75" thickBot="1">
      <c r="B63" s="459"/>
      <c r="C63" s="460"/>
      <c r="D63" s="460"/>
      <c r="E63" s="460"/>
      <c r="F63" s="460"/>
      <c r="G63" s="460"/>
      <c r="H63" s="54"/>
      <c r="I63" s="132"/>
      <c r="J63" s="132"/>
      <c r="K63" s="132"/>
      <c r="L63" s="807"/>
      <c r="M63" s="808"/>
      <c r="N63" s="133"/>
    </row>
    <row r="64" spans="1:14" ht="15.75" thickBot="1">
      <c r="B64" s="824" t="s">
        <v>1037</v>
      </c>
      <c r="C64" s="825"/>
      <c r="D64" s="825"/>
      <c r="E64" s="825"/>
      <c r="F64" s="825"/>
      <c r="G64" s="825"/>
      <c r="H64" s="825"/>
      <c r="I64" s="825"/>
      <c r="J64" s="825"/>
      <c r="K64" s="825"/>
      <c r="L64" s="825"/>
      <c r="M64" s="826"/>
      <c r="N64" s="110">
        <f>N58+N59+N60+N61+N62</f>
        <v>35.984848484848484</v>
      </c>
    </row>
    <row r="65" spans="1:15">
      <c r="B65" s="39"/>
      <c r="C65" s="40"/>
      <c r="D65" s="40"/>
      <c r="E65" s="40"/>
      <c r="F65" s="40"/>
      <c r="G65" s="40"/>
      <c r="H65" s="40"/>
      <c r="I65" s="40"/>
      <c r="J65" s="40"/>
      <c r="K65" s="40"/>
      <c r="L65" s="40"/>
      <c r="M65" s="40"/>
      <c r="N65" s="41"/>
    </row>
    <row r="66" spans="1:15">
      <c r="B66" s="70" t="s">
        <v>1046</v>
      </c>
      <c r="C66" s="71"/>
      <c r="D66" s="71"/>
      <c r="E66" s="71"/>
      <c r="F66" s="71"/>
      <c r="G66" s="71"/>
      <c r="H66" s="71"/>
      <c r="I66" s="71"/>
      <c r="J66" s="71"/>
      <c r="K66" s="71"/>
      <c r="L66" s="71"/>
      <c r="M66" s="71"/>
      <c r="N66" s="72"/>
    </row>
    <row r="67" spans="1:15" ht="15.75" thickBot="1">
      <c r="B67" s="74"/>
      <c r="C67" s="67"/>
      <c r="D67" s="67"/>
      <c r="E67" s="67"/>
      <c r="F67" s="67"/>
      <c r="G67" s="67"/>
      <c r="H67" s="67"/>
      <c r="I67" s="67"/>
      <c r="J67" s="67"/>
      <c r="K67" s="67"/>
      <c r="L67" s="67"/>
      <c r="M67" s="67"/>
      <c r="N67" s="69"/>
    </row>
    <row r="68" spans="1:15" ht="25.5">
      <c r="B68" s="844" t="s">
        <v>1047</v>
      </c>
      <c r="C68" s="845"/>
      <c r="D68" s="845"/>
      <c r="E68" s="845"/>
      <c r="F68" s="845"/>
      <c r="G68" s="845"/>
      <c r="H68" s="845"/>
      <c r="I68" s="79" t="s">
        <v>1048</v>
      </c>
      <c r="J68" s="81" t="s">
        <v>1494</v>
      </c>
      <c r="K68" s="80" t="s">
        <v>1050</v>
      </c>
      <c r="L68" s="846" t="s">
        <v>1034</v>
      </c>
      <c r="M68" s="847"/>
      <c r="N68" s="104" t="s">
        <v>1035</v>
      </c>
    </row>
    <row r="69" spans="1:15">
      <c r="A69" t="s">
        <v>30</v>
      </c>
      <c r="B69" s="55" t="str">
        <f>VLOOKUP(A69,'MANO DE OBRA'!A8:D68,3,FALSE)</f>
        <v>Oficial</v>
      </c>
      <c r="C69" s="53"/>
      <c r="D69" s="53"/>
      <c r="E69" s="53"/>
      <c r="F69" s="53"/>
      <c r="G69" s="53"/>
      <c r="H69" s="53"/>
      <c r="I69" s="304">
        <f>K69/J69*100</f>
        <v>49181.133333333331</v>
      </c>
      <c r="J69" s="305">
        <v>185</v>
      </c>
      <c r="K69" s="306">
        <f>VLOOKUP(A69,'MANO DE OBRA'!A8:D99,4,FALSE)</f>
        <v>90985.096666666665</v>
      </c>
      <c r="L69" s="56"/>
      <c r="M69" s="416">
        <v>2200</v>
      </c>
      <c r="N69" s="407">
        <f>K69/M69</f>
        <v>41.356862121212117</v>
      </c>
      <c r="O69" s="112"/>
    </row>
    <row r="70" spans="1:15">
      <c r="A70" t="s">
        <v>11</v>
      </c>
      <c r="B70" s="55" t="str">
        <f>VLOOKUP(A70,'MANO DE OBRA'!A8:D69,3,FALSE)</f>
        <v>Obrero (4)</v>
      </c>
      <c r="C70" s="53"/>
      <c r="D70" s="53"/>
      <c r="E70" s="53"/>
      <c r="F70" s="53"/>
      <c r="G70" s="53"/>
      <c r="H70" s="53"/>
      <c r="I70" s="304">
        <f>K70/J70*100</f>
        <v>98362.266666666663</v>
      </c>
      <c r="J70" s="305">
        <v>185</v>
      </c>
      <c r="K70" s="306">
        <f>VLOOKUP(A70,'MANO DE OBRA'!A8:D100,4,FALSE)</f>
        <v>181970.19333333333</v>
      </c>
      <c r="L70" s="56"/>
      <c r="M70" s="417">
        <v>2200</v>
      </c>
      <c r="N70" s="407">
        <f>K70/M70</f>
        <v>82.713724242424234</v>
      </c>
    </row>
    <row r="71" spans="1:15">
      <c r="B71" s="55"/>
      <c r="C71" s="53"/>
      <c r="D71" s="53"/>
      <c r="E71" s="53"/>
      <c r="F71" s="53"/>
      <c r="G71" s="53"/>
      <c r="H71" s="53"/>
      <c r="I71" s="291"/>
      <c r="J71" s="309"/>
      <c r="K71" s="310"/>
      <c r="L71" s="56"/>
      <c r="M71" s="312"/>
      <c r="N71" s="308"/>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133"/>
    </row>
    <row r="76" spans="1:15" ht="15.75" thickBot="1">
      <c r="B76" s="824" t="s">
        <v>1037</v>
      </c>
      <c r="C76" s="825"/>
      <c r="D76" s="825"/>
      <c r="E76" s="825"/>
      <c r="F76" s="825"/>
      <c r="G76" s="825"/>
      <c r="H76" s="825"/>
      <c r="I76" s="825"/>
      <c r="J76" s="825"/>
      <c r="K76" s="825"/>
      <c r="L76" s="825"/>
      <c r="M76" s="826"/>
      <c r="N76" s="472">
        <f>SUM(N69:N75)</f>
        <v>124.07058636363635</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N43+N53+N64+N76</f>
        <v>10403.689645549257</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2080.7379291098514</v>
      </c>
      <c r="M83" s="853"/>
      <c r="N83" s="57"/>
    </row>
    <row r="84" spans="1:14">
      <c r="B84" s="95" t="s">
        <v>1057</v>
      </c>
      <c r="C84" s="96"/>
      <c r="D84" s="96"/>
      <c r="E84" s="96"/>
      <c r="F84" s="96"/>
      <c r="G84" s="96"/>
      <c r="H84" s="96"/>
      <c r="I84" s="93"/>
      <c r="J84" s="94"/>
      <c r="K84" s="316">
        <v>0.05</v>
      </c>
      <c r="L84" s="852">
        <f>N78*K84</f>
        <v>520.18448227746285</v>
      </c>
      <c r="M84" s="853"/>
      <c r="N84" s="57"/>
    </row>
    <row r="85" spans="1:14" ht="15.75" thickBot="1">
      <c r="B85" s="97" t="s">
        <v>1058</v>
      </c>
      <c r="C85" s="98"/>
      <c r="D85" s="98"/>
      <c r="E85" s="98"/>
      <c r="F85" s="98"/>
      <c r="G85" s="98"/>
      <c r="H85" s="98"/>
      <c r="I85" s="99"/>
      <c r="J85" s="100"/>
      <c r="K85" s="317">
        <v>0.05</v>
      </c>
      <c r="L85" s="854">
        <f>N78*K85</f>
        <v>520.18448227746285</v>
      </c>
      <c r="M85" s="855"/>
      <c r="N85" s="57"/>
    </row>
    <row r="86" spans="1:14" ht="15.75" thickBot="1">
      <c r="B86" s="818" t="s">
        <v>1037</v>
      </c>
      <c r="C86" s="819"/>
      <c r="D86" s="819"/>
      <c r="E86" s="819"/>
      <c r="F86" s="819"/>
      <c r="G86" s="819"/>
      <c r="H86" s="819"/>
      <c r="I86" s="819"/>
      <c r="J86" s="819"/>
      <c r="K86" s="819"/>
      <c r="L86" s="819"/>
      <c r="M86" s="820"/>
      <c r="N86" s="58">
        <f>L83+L84+L85</f>
        <v>3121.1068936647771</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13524.796539214034</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2:I52"/>
    <mergeCell ref="L52:M52"/>
    <mergeCell ref="B53:M53"/>
    <mergeCell ref="L57:M57"/>
    <mergeCell ref="L58:M58"/>
    <mergeCell ref="L63:M63"/>
    <mergeCell ref="B64:M64"/>
    <mergeCell ref="B68:H68"/>
    <mergeCell ref="L68:M68"/>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65889"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65889" r:id="rId4"/>
      </mc:Fallback>
    </mc:AlternateContent>
  </oleObjects>
</worksheet>
</file>

<file path=xl/worksheets/sheet1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36">
    <tabColor rgb="FFFFFFCC"/>
  </sheetPr>
  <dimension ref="A1:O119"/>
  <sheetViews>
    <sheetView zoomScale="78" zoomScaleNormal="78" workbookViewId="0"/>
  </sheetViews>
  <sheetFormatPr baseColWidth="10" defaultRowHeight="15"/>
  <cols>
    <col min="1" max="1" width="10" bestFit="1" customWidth="1"/>
    <col min="2" max="2" width="17" customWidth="1"/>
    <col min="6" max="6" width="14.42578125" customWidth="1"/>
    <col min="9" max="9" width="12.5703125" bestFit="1" customWidth="1"/>
    <col min="10" max="10" width="15.5703125" customWidth="1"/>
    <col min="11" max="11" width="17.5703125" bestFit="1" customWidth="1"/>
    <col min="13" max="13" width="12.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1649</v>
      </c>
      <c r="C31" s="87" t="s">
        <v>1650</v>
      </c>
      <c r="D31" s="88"/>
      <c r="E31" s="88"/>
      <c r="F31" s="88"/>
      <c r="G31" s="88"/>
      <c r="H31" s="88"/>
      <c r="I31" s="88"/>
      <c r="J31" s="89"/>
      <c r="K31" s="320"/>
      <c r="L31" s="318" t="s">
        <v>233</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154</v>
      </c>
      <c r="B36" s="831" t="str">
        <f>VLOOKUP(A36,EQUIPOS!A6:D154,3,FALSE)</f>
        <v>Carrotanque Irrigador de asfalto, 1000 GALONES DE CAPACIDAD</v>
      </c>
      <c r="C36" s="832"/>
      <c r="D36" s="832"/>
      <c r="E36" s="832"/>
      <c r="F36" s="832"/>
      <c r="G36" s="832"/>
      <c r="H36" s="833"/>
      <c r="I36" s="279"/>
      <c r="J36" s="280"/>
      <c r="K36" s="281">
        <f>VLOOKUP(A36,EQUIPOS!A6:D163,4,FALSE)</f>
        <v>63899.202672115338</v>
      </c>
      <c r="L36" s="282"/>
      <c r="M36" s="295">
        <v>275</v>
      </c>
      <c r="N36" s="284">
        <f>K36/M36</f>
        <v>232.36073698951031</v>
      </c>
    </row>
    <row r="37" spans="1:14">
      <c r="A37" s="119" t="s">
        <v>173</v>
      </c>
      <c r="B37" s="831" t="str">
        <f>VLOOKUP(A37,EQUIPOS!A7:D154,3,FALSE)</f>
        <v>Compactador neumático de Potencia 70 HP, peso de 13 ton</v>
      </c>
      <c r="C37" s="832"/>
      <c r="D37" s="832"/>
      <c r="E37" s="832"/>
      <c r="F37" s="832"/>
      <c r="G37" s="832"/>
      <c r="H37" s="833"/>
      <c r="I37" s="279"/>
      <c r="J37" s="280"/>
      <c r="K37" s="281">
        <f>VLOOKUP(A37,EQUIPOS!A7:D164,4,FALSE)</f>
        <v>125082.56680029306</v>
      </c>
      <c r="L37" s="282"/>
      <c r="M37" s="295">
        <v>275</v>
      </c>
      <c r="N37" s="284">
        <f>K37/M37</f>
        <v>454.84569745561112</v>
      </c>
    </row>
    <row r="38" spans="1:14">
      <c r="A38" t="s">
        <v>176</v>
      </c>
      <c r="B38" s="831" t="str">
        <f>VLOOKUP(A38,EQUIPOS!A8:D154,3,FALSE)</f>
        <v xml:space="preserve">Compresor (barrido y soplado)
</v>
      </c>
      <c r="C38" s="832"/>
      <c r="D38" s="832"/>
      <c r="E38" s="832"/>
      <c r="F38" s="832"/>
      <c r="G38" s="832"/>
      <c r="H38" s="833"/>
      <c r="I38" s="279"/>
      <c r="J38" s="280"/>
      <c r="K38" s="281">
        <f>VLOOKUP(A38,EQUIPOS!A8:D165,4,FALSE)</f>
        <v>61024.370771264701</v>
      </c>
      <c r="L38" s="282"/>
      <c r="M38" s="295">
        <v>275</v>
      </c>
      <c r="N38" s="284">
        <f>K38/M38</f>
        <v>221.90680280459893</v>
      </c>
    </row>
    <row r="39" spans="1:14">
      <c r="A39" t="s">
        <v>225</v>
      </c>
      <c r="B39" s="831" t="str">
        <f>VLOOKUP(A39,EQUIPOS!A9:D154,3,FALSE)</f>
        <v>Esparcidor de gravilla, Ancho de esparcimiento 3100mm, Velocidad de trabajo 10—20km2/h</v>
      </c>
      <c r="C39" s="832"/>
      <c r="D39" s="832"/>
      <c r="E39" s="832"/>
      <c r="F39" s="832"/>
      <c r="G39" s="832"/>
      <c r="H39" s="833"/>
      <c r="I39" s="834"/>
      <c r="J39" s="815"/>
      <c r="K39" s="281">
        <f>VLOOKUP(A39,EQUIPOS!A9:D166,4,FALSE)</f>
        <v>74848.408530603207</v>
      </c>
      <c r="L39" s="946">
        <v>275</v>
      </c>
      <c r="M39" s="947"/>
      <c r="N39" s="284">
        <f>K39/L39</f>
        <v>272.17603102037532</v>
      </c>
    </row>
    <row r="40" spans="1:14">
      <c r="B40" s="831"/>
      <c r="C40" s="832"/>
      <c r="D40" s="832"/>
      <c r="E40" s="837"/>
      <c r="F40" s="832"/>
      <c r="G40" s="832"/>
      <c r="H40" s="833"/>
      <c r="I40" s="42"/>
      <c r="J40" s="43"/>
      <c r="K40" s="286"/>
      <c r="L40" s="288"/>
      <c r="M40" s="289"/>
      <c r="N40" s="290"/>
    </row>
    <row r="41" spans="1:14">
      <c r="B41" s="838" t="s">
        <v>1036</v>
      </c>
      <c r="C41" s="839"/>
      <c r="D41" s="839"/>
      <c r="E41" s="44"/>
      <c r="F41" s="45"/>
      <c r="G41" s="45"/>
      <c r="H41" s="46"/>
      <c r="I41" s="42"/>
      <c r="J41" s="43"/>
      <c r="K41" s="291"/>
      <c r="L41" s="288"/>
      <c r="M41" s="413">
        <v>0.01</v>
      </c>
      <c r="N41" s="356">
        <f>N76*M41</f>
        <v>1.2407058636363635</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1182.5299741337319</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827</v>
      </c>
      <c r="B48" s="49" t="str">
        <f>VLOOKUP(A48,MATERIALES!A5:D373,3,FALSE)</f>
        <v xml:space="preserve">Agregado para tratamiento superficial doble (primer riego)
</v>
      </c>
      <c r="C48" s="293"/>
      <c r="D48" s="293"/>
      <c r="E48" s="293"/>
      <c r="F48" s="293"/>
      <c r="G48" s="293"/>
      <c r="H48" s="293"/>
      <c r="I48" s="280"/>
      <c r="J48" s="236" t="str">
        <f>VLOOKUP(A48,MATERIALES!A4:D373,2,FALSE)</f>
        <v>m3</v>
      </c>
      <c r="K48" s="294">
        <v>1.9E-2</v>
      </c>
      <c r="L48" s="279"/>
      <c r="M48" s="414">
        <f>VLOOKUP(A48,MATERIALES!A5:D396,4,FALSE)</f>
        <v>65450</v>
      </c>
      <c r="N48" s="284">
        <f>K48*M48</f>
        <v>1243.55</v>
      </c>
    </row>
    <row r="49" spans="1:14">
      <c r="A49" s="114" t="s">
        <v>829</v>
      </c>
      <c r="B49" s="49" t="str">
        <f>VLOOKUP(A49,MATERIALES!A6:D373,3,FALSE)</f>
        <v xml:space="preserve">Agregado para tratamiento superficial doble (segundo riego)
</v>
      </c>
      <c r="C49" s="293"/>
      <c r="D49" s="293"/>
      <c r="E49" s="293"/>
      <c r="F49" s="293"/>
      <c r="G49" s="293"/>
      <c r="H49" s="293"/>
      <c r="I49" s="280"/>
      <c r="J49" s="236" t="str">
        <f>VLOOKUP(A49,MATERIALES!A5:D373,2,FALSE)</f>
        <v>m3</v>
      </c>
      <c r="K49" s="294">
        <v>0.01</v>
      </c>
      <c r="L49" s="279"/>
      <c r="M49" s="414">
        <f>VLOOKUP(A49,MATERIALES!A6:D397,4,FALSE)</f>
        <v>54550.818197464825</v>
      </c>
      <c r="N49" s="284">
        <f>K49*M49</f>
        <v>545.50818197464821</v>
      </c>
    </row>
    <row r="50" spans="1:14">
      <c r="A50" t="s">
        <v>934</v>
      </c>
      <c r="B50" s="49" t="str">
        <f>VLOOKUP(A50,MATERIALES!A6:D373,3,FALSE)</f>
        <v>Emulsión CRR-2</v>
      </c>
      <c r="C50" s="293"/>
      <c r="D50" s="293"/>
      <c r="E50" s="293"/>
      <c r="F50" s="293"/>
      <c r="G50" s="293"/>
      <c r="H50" s="293"/>
      <c r="I50" s="280"/>
      <c r="J50" s="236" t="str">
        <f>VLOOKUP(A50,MATERIALES!A6:D373,2,FALSE)</f>
        <v>lt</v>
      </c>
      <c r="K50" s="294">
        <v>3.24</v>
      </c>
      <c r="L50" s="279"/>
      <c r="M50" s="414">
        <f>VLOOKUP(A50,MATERIALES!A6:D398,4,FALSE)</f>
        <v>1583.8899999999999</v>
      </c>
      <c r="N50" s="284">
        <f>K50*M50</f>
        <v>5131.8036000000002</v>
      </c>
    </row>
    <row r="51" spans="1:14">
      <c r="B51" s="49"/>
      <c r="C51" s="293"/>
      <c r="D51" s="293"/>
      <c r="E51" s="293"/>
      <c r="F51" s="293"/>
      <c r="G51" s="293"/>
      <c r="H51" s="293"/>
      <c r="I51" s="280"/>
      <c r="J51" s="236"/>
      <c r="K51" s="294"/>
      <c r="L51" s="279"/>
      <c r="M51" s="295"/>
      <c r="N51" s="296"/>
    </row>
    <row r="52" spans="1:14" ht="15.75" thickBot="1">
      <c r="B52" s="813"/>
      <c r="C52" s="814"/>
      <c r="D52" s="814"/>
      <c r="E52" s="814"/>
      <c r="F52" s="814"/>
      <c r="G52" s="814"/>
      <c r="H52" s="814"/>
      <c r="I52" s="815"/>
      <c r="J52" s="48"/>
      <c r="K52" s="50"/>
      <c r="L52" s="816"/>
      <c r="M52" s="817"/>
      <c r="N52" s="51"/>
    </row>
    <row r="53" spans="1:14" ht="15.75" thickBot="1">
      <c r="B53" s="818" t="s">
        <v>1037</v>
      </c>
      <c r="C53" s="819"/>
      <c r="D53" s="819"/>
      <c r="E53" s="819"/>
      <c r="F53" s="819"/>
      <c r="G53" s="819"/>
      <c r="H53" s="819"/>
      <c r="I53" s="819"/>
      <c r="J53" s="819"/>
      <c r="K53" s="819"/>
      <c r="L53" s="819"/>
      <c r="M53" s="820"/>
      <c r="N53" s="406">
        <f>SUM(N48:N52)</f>
        <v>6920.8617819746487</v>
      </c>
    </row>
    <row r="54" spans="1:14">
      <c r="B54" s="39"/>
      <c r="C54" s="40"/>
      <c r="D54" s="40"/>
      <c r="E54" s="40"/>
      <c r="F54" s="40"/>
      <c r="G54" s="40"/>
      <c r="H54" s="40"/>
      <c r="I54" s="40"/>
      <c r="J54" s="40"/>
      <c r="K54" s="40"/>
      <c r="L54" s="40"/>
      <c r="M54" s="40"/>
      <c r="N54" s="41"/>
    </row>
    <row r="55" spans="1:14">
      <c r="B55" s="70" t="s">
        <v>1040</v>
      </c>
      <c r="C55" s="71"/>
      <c r="D55" s="71"/>
      <c r="E55" s="71"/>
      <c r="F55" s="71"/>
      <c r="G55" s="71"/>
      <c r="H55" s="71"/>
      <c r="I55" s="71"/>
      <c r="J55" s="71"/>
      <c r="K55" s="71"/>
      <c r="L55" s="71"/>
      <c r="M55" s="71"/>
      <c r="N55" s="72"/>
    </row>
    <row r="56" spans="1:14" ht="15.75" thickBot="1">
      <c r="B56" s="74"/>
      <c r="C56" s="67"/>
      <c r="D56" s="67"/>
      <c r="E56" s="67"/>
      <c r="F56" s="67"/>
      <c r="G56" s="67"/>
      <c r="H56" s="67"/>
      <c r="I56" s="67"/>
      <c r="J56" s="67"/>
      <c r="K56" s="67"/>
      <c r="L56" s="67"/>
      <c r="M56" s="67"/>
      <c r="N56" s="69"/>
    </row>
    <row r="57" spans="1:14" ht="25.5">
      <c r="B57" s="325" t="s">
        <v>1041</v>
      </c>
      <c r="C57" s="326"/>
      <c r="D57" s="326"/>
      <c r="E57" s="326"/>
      <c r="F57" s="326"/>
      <c r="G57" s="326"/>
      <c r="H57" s="79" t="s">
        <v>1029</v>
      </c>
      <c r="I57" s="80" t="s">
        <v>1042</v>
      </c>
      <c r="J57" s="81" t="s">
        <v>1043</v>
      </c>
      <c r="K57" s="79" t="s">
        <v>1044</v>
      </c>
      <c r="L57" s="821" t="s">
        <v>1045</v>
      </c>
      <c r="M57" s="794"/>
      <c r="N57" s="82" t="s">
        <v>1035</v>
      </c>
    </row>
    <row r="58" spans="1:14">
      <c r="A58" t="s">
        <v>1401</v>
      </c>
      <c r="B58" s="52" t="str">
        <f>VLOOKUP(A58,TRANSPORTE!A5:D117,3,FALSE)</f>
        <v>Transporte de agregados pétreos</v>
      </c>
      <c r="C58" s="329"/>
      <c r="D58" s="329"/>
      <c r="E58" s="329"/>
      <c r="F58" s="329"/>
      <c r="G58" s="329"/>
      <c r="H58" s="323" t="s">
        <v>1552</v>
      </c>
      <c r="I58" s="291">
        <v>2.9000000000000001E-2</v>
      </c>
      <c r="J58" s="298">
        <v>1</v>
      </c>
      <c r="K58" s="291">
        <f>I58*J58</f>
        <v>2.9000000000000001E-2</v>
      </c>
      <c r="L58" s="822">
        <f>VLOOKUP(A58,TRANSPORTE!A5:D117,4,FALSE)</f>
        <v>946.969696969697</v>
      </c>
      <c r="M58" s="823"/>
      <c r="N58" s="299">
        <f>K58*L58</f>
        <v>27.462121212121215</v>
      </c>
    </row>
    <row r="59" spans="1:14">
      <c r="B59" s="52"/>
      <c r="C59" s="53"/>
      <c r="D59" s="53"/>
      <c r="E59" s="53"/>
      <c r="F59" s="53"/>
      <c r="G59" s="53"/>
      <c r="H59" s="300"/>
      <c r="I59" s="291"/>
      <c r="J59" s="291"/>
      <c r="K59" s="291"/>
      <c r="L59" s="301"/>
      <c r="M59" s="302"/>
      <c r="N59" s="303"/>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ht="15.75" thickBot="1">
      <c r="B63" s="459"/>
      <c r="C63" s="460"/>
      <c r="D63" s="460"/>
      <c r="E63" s="460"/>
      <c r="F63" s="460"/>
      <c r="G63" s="460"/>
      <c r="H63" s="54"/>
      <c r="I63" s="132"/>
      <c r="J63" s="132"/>
      <c r="K63" s="132"/>
      <c r="L63" s="807"/>
      <c r="M63" s="808"/>
      <c r="N63" s="133"/>
    </row>
    <row r="64" spans="1:14" ht="15.75" thickBot="1">
      <c r="B64" s="824" t="s">
        <v>1037</v>
      </c>
      <c r="C64" s="825"/>
      <c r="D64" s="825"/>
      <c r="E64" s="825"/>
      <c r="F64" s="825"/>
      <c r="G64" s="825"/>
      <c r="H64" s="825"/>
      <c r="I64" s="825"/>
      <c r="J64" s="825"/>
      <c r="K64" s="825"/>
      <c r="L64" s="825"/>
      <c r="M64" s="826"/>
      <c r="N64" s="110">
        <f>N58+N59+N60+N61+N62</f>
        <v>27.462121212121215</v>
      </c>
    </row>
    <row r="65" spans="1:15">
      <c r="B65" s="39"/>
      <c r="C65" s="40"/>
      <c r="D65" s="40"/>
      <c r="E65" s="40"/>
      <c r="F65" s="40"/>
      <c r="G65" s="40"/>
      <c r="H65" s="40"/>
      <c r="I65" s="40"/>
      <c r="J65" s="40"/>
      <c r="K65" s="40"/>
      <c r="L65" s="40"/>
      <c r="M65" s="40"/>
      <c r="N65" s="41"/>
    </row>
    <row r="66" spans="1:15">
      <c r="B66" s="70" t="s">
        <v>1046</v>
      </c>
      <c r="C66" s="71"/>
      <c r="D66" s="71"/>
      <c r="E66" s="71"/>
      <c r="F66" s="71"/>
      <c r="G66" s="71"/>
      <c r="H66" s="71"/>
      <c r="I66" s="71"/>
      <c r="J66" s="71"/>
      <c r="K66" s="71"/>
      <c r="L66" s="71"/>
      <c r="M66" s="71"/>
      <c r="N66" s="72"/>
    </row>
    <row r="67" spans="1:15" ht="15.75" thickBot="1">
      <c r="B67" s="74"/>
      <c r="C67" s="67"/>
      <c r="D67" s="67"/>
      <c r="E67" s="67"/>
      <c r="F67" s="67"/>
      <c r="G67" s="67"/>
      <c r="H67" s="67"/>
      <c r="I67" s="67"/>
      <c r="J67" s="67"/>
      <c r="K67" s="67"/>
      <c r="L67" s="67"/>
      <c r="M67" s="67"/>
      <c r="N67" s="69"/>
    </row>
    <row r="68" spans="1:15" ht="25.5">
      <c r="B68" s="844" t="s">
        <v>1047</v>
      </c>
      <c r="C68" s="845"/>
      <c r="D68" s="845"/>
      <c r="E68" s="845"/>
      <c r="F68" s="845"/>
      <c r="G68" s="845"/>
      <c r="H68" s="845"/>
      <c r="I68" s="79" t="s">
        <v>1048</v>
      </c>
      <c r="J68" s="81" t="s">
        <v>1494</v>
      </c>
      <c r="K68" s="80" t="s">
        <v>1050</v>
      </c>
      <c r="L68" s="846" t="s">
        <v>1034</v>
      </c>
      <c r="M68" s="847"/>
      <c r="N68" s="104" t="s">
        <v>1035</v>
      </c>
    </row>
    <row r="69" spans="1:15">
      <c r="A69" t="s">
        <v>11</v>
      </c>
      <c r="B69" s="55" t="str">
        <f>VLOOKUP(A69,'MANO DE OBRA'!A8:D68,3,FALSE)</f>
        <v>Obrero (4)</v>
      </c>
      <c r="C69" s="53"/>
      <c r="D69" s="53"/>
      <c r="E69" s="53"/>
      <c r="F69" s="53"/>
      <c r="G69" s="53"/>
      <c r="H69" s="53"/>
      <c r="I69" s="304">
        <f>K69/J69*100</f>
        <v>98362.266666666663</v>
      </c>
      <c r="J69" s="305">
        <v>185</v>
      </c>
      <c r="K69" s="306">
        <f>VLOOKUP(A69,'MANO DE OBRA'!A8:D99,4,FALSE)</f>
        <v>181970.19333333333</v>
      </c>
      <c r="L69" s="56"/>
      <c r="M69" s="307">
        <v>2200</v>
      </c>
      <c r="N69" s="407">
        <f>K69/M69</f>
        <v>82.713724242424234</v>
      </c>
      <c r="O69" s="112"/>
    </row>
    <row r="70" spans="1:15">
      <c r="A70" t="s">
        <v>30</v>
      </c>
      <c r="B70" s="55" t="str">
        <f>VLOOKUP(A70,'MANO DE OBRA'!A8:D69,3,FALSE)</f>
        <v>Oficial</v>
      </c>
      <c r="C70" s="53"/>
      <c r="D70" s="53"/>
      <c r="E70" s="53"/>
      <c r="F70" s="53"/>
      <c r="G70" s="53"/>
      <c r="H70" s="53"/>
      <c r="I70" s="304">
        <f>K70/J70*100</f>
        <v>49181.133333333331</v>
      </c>
      <c r="J70" s="305">
        <v>185</v>
      </c>
      <c r="K70" s="306">
        <f>VLOOKUP(A70,'MANO DE OBRA'!A8:D100,4,FALSE)</f>
        <v>90985.096666666665</v>
      </c>
      <c r="L70" s="56"/>
      <c r="M70" s="418">
        <v>2200</v>
      </c>
      <c r="N70" s="407">
        <f>K70/M70</f>
        <v>41.356862121212117</v>
      </c>
    </row>
    <row r="71" spans="1:15">
      <c r="B71" s="55"/>
      <c r="C71" s="53"/>
      <c r="D71" s="53"/>
      <c r="E71" s="53"/>
      <c r="F71" s="53"/>
      <c r="G71" s="53"/>
      <c r="H71" s="53"/>
      <c r="I71" s="291"/>
      <c r="J71" s="309"/>
      <c r="K71" s="310"/>
      <c r="L71" s="56"/>
      <c r="M71" s="312"/>
      <c r="N71" s="308"/>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24" t="s">
        <v>1037</v>
      </c>
      <c r="C76" s="825"/>
      <c r="D76" s="825"/>
      <c r="E76" s="825"/>
      <c r="F76" s="825"/>
      <c r="G76" s="825"/>
      <c r="H76" s="825"/>
      <c r="I76" s="825"/>
      <c r="J76" s="825"/>
      <c r="K76" s="825"/>
      <c r="L76" s="825"/>
      <c r="M76" s="826"/>
      <c r="N76" s="313">
        <f>SUM(N69:N75)</f>
        <v>124.07058636363635</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N43+N53+N64+N76</f>
        <v>8254.9244636841377</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1650.9848927368275</v>
      </c>
      <c r="M83" s="853"/>
      <c r="N83" s="57"/>
    </row>
    <row r="84" spans="1:14">
      <c r="B84" s="95" t="s">
        <v>1057</v>
      </c>
      <c r="C84" s="96"/>
      <c r="D84" s="96"/>
      <c r="E84" s="96"/>
      <c r="F84" s="96"/>
      <c r="G84" s="96"/>
      <c r="H84" s="96"/>
      <c r="I84" s="93"/>
      <c r="J84" s="94"/>
      <c r="K84" s="316">
        <v>0.05</v>
      </c>
      <c r="L84" s="852">
        <f>N78*K84</f>
        <v>412.74622318420688</v>
      </c>
      <c r="M84" s="853"/>
      <c r="N84" s="57"/>
    </row>
    <row r="85" spans="1:14" ht="15.75" thickBot="1">
      <c r="B85" s="97" t="s">
        <v>1058</v>
      </c>
      <c r="C85" s="98"/>
      <c r="D85" s="98"/>
      <c r="E85" s="98"/>
      <c r="F85" s="98"/>
      <c r="G85" s="98"/>
      <c r="H85" s="98"/>
      <c r="I85" s="99"/>
      <c r="J85" s="100"/>
      <c r="K85" s="317">
        <v>0.05</v>
      </c>
      <c r="L85" s="854">
        <f>N78*K85</f>
        <v>412.74622318420688</v>
      </c>
      <c r="M85" s="855"/>
      <c r="N85" s="57"/>
    </row>
    <row r="86" spans="1:14" ht="15.75" thickBot="1">
      <c r="B86" s="818" t="s">
        <v>1037</v>
      </c>
      <c r="C86" s="819"/>
      <c r="D86" s="819"/>
      <c r="E86" s="819"/>
      <c r="F86" s="819"/>
      <c r="G86" s="819"/>
      <c r="H86" s="819"/>
      <c r="I86" s="819"/>
      <c r="J86" s="819"/>
      <c r="K86" s="819"/>
      <c r="L86" s="819"/>
      <c r="M86" s="820"/>
      <c r="N86" s="58">
        <f>L83+L84+L85</f>
        <v>2476.4773391052413</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10731.40180278938</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2:I52"/>
    <mergeCell ref="L52:M52"/>
    <mergeCell ref="B53:M53"/>
    <mergeCell ref="L57:M57"/>
    <mergeCell ref="L58:M58"/>
    <mergeCell ref="L63:M63"/>
    <mergeCell ref="B64:M64"/>
    <mergeCell ref="B68:H68"/>
    <mergeCell ref="L68:M68"/>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66913"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66913" r:id="rId4"/>
      </mc:Fallback>
    </mc:AlternateContent>
  </oleObjects>
</worksheet>
</file>

<file path=xl/worksheets/sheet1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37">
    <tabColor rgb="FFFFFFCC"/>
  </sheetPr>
  <dimension ref="A1:O119"/>
  <sheetViews>
    <sheetView zoomScale="78" zoomScaleNormal="78" workbookViewId="0"/>
  </sheetViews>
  <sheetFormatPr baseColWidth="10" defaultRowHeight="15"/>
  <cols>
    <col min="1" max="1" width="10" bestFit="1" customWidth="1"/>
    <col min="2" max="2" width="17" customWidth="1"/>
    <col min="6" max="6" width="14.42578125" customWidth="1"/>
    <col min="9" max="9" width="12.5703125" bestFit="1" customWidth="1"/>
    <col min="10" max="10" width="15.5703125" customWidth="1"/>
    <col min="11" max="11" width="17.5703125" bestFit="1" customWidth="1"/>
    <col min="13" max="13" width="12.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1652</v>
      </c>
      <c r="C31" s="87" t="s">
        <v>1651</v>
      </c>
      <c r="D31" s="88"/>
      <c r="E31" s="88"/>
      <c r="F31" s="88"/>
      <c r="G31" s="88"/>
      <c r="H31" s="88"/>
      <c r="I31" s="88"/>
      <c r="J31" s="89"/>
      <c r="K31" s="320"/>
      <c r="L31" s="318" t="s">
        <v>233</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154</v>
      </c>
      <c r="B36" s="831" t="str">
        <f>VLOOKUP(A36,EQUIPOS!A6:D154,3,FALSE)</f>
        <v>Carrotanque Irrigador de asfalto, 1000 GALONES DE CAPACIDAD</v>
      </c>
      <c r="C36" s="832"/>
      <c r="D36" s="832"/>
      <c r="E36" s="832"/>
      <c r="F36" s="832"/>
      <c r="G36" s="832"/>
      <c r="H36" s="833"/>
      <c r="I36" s="279"/>
      <c r="J36" s="280"/>
      <c r="K36" s="281">
        <f>VLOOKUP(A36,EQUIPOS!A6:D163,4,FALSE)</f>
        <v>63899.202672115338</v>
      </c>
      <c r="L36" s="282"/>
      <c r="M36" s="283">
        <v>275</v>
      </c>
      <c r="N36" s="284">
        <f>K36/M36</f>
        <v>232.36073698951031</v>
      </c>
    </row>
    <row r="37" spans="1:14">
      <c r="A37" s="119" t="s">
        <v>173</v>
      </c>
      <c r="B37" s="831" t="str">
        <f>VLOOKUP(A37,EQUIPOS!A7:D154,3,FALSE)</f>
        <v>Compactador neumático de Potencia 70 HP, peso de 13 ton</v>
      </c>
      <c r="C37" s="832"/>
      <c r="D37" s="832"/>
      <c r="E37" s="832"/>
      <c r="F37" s="832"/>
      <c r="G37" s="832"/>
      <c r="H37" s="833"/>
      <c r="I37" s="279"/>
      <c r="J37" s="280"/>
      <c r="K37" s="281">
        <f>VLOOKUP(A37,EQUIPOS!A7:D164,4,FALSE)</f>
        <v>125082.56680029306</v>
      </c>
      <c r="L37" s="282"/>
      <c r="M37" s="283">
        <v>275</v>
      </c>
      <c r="N37" s="284">
        <f>K37/M37</f>
        <v>454.84569745561112</v>
      </c>
    </row>
    <row r="38" spans="1:14">
      <c r="A38" t="s">
        <v>176</v>
      </c>
      <c r="B38" s="831" t="str">
        <f>VLOOKUP(A38,EQUIPOS!A8:D154,3,FALSE)</f>
        <v xml:space="preserve">Compresor (barrido y soplado)
</v>
      </c>
      <c r="C38" s="832"/>
      <c r="D38" s="832"/>
      <c r="E38" s="832"/>
      <c r="F38" s="832"/>
      <c r="G38" s="832"/>
      <c r="H38" s="833"/>
      <c r="I38" s="279"/>
      <c r="J38" s="280"/>
      <c r="K38" s="281">
        <f>VLOOKUP(A38,EQUIPOS!A8:D165,4,FALSE)</f>
        <v>61024.370771264701</v>
      </c>
      <c r="L38" s="282"/>
      <c r="M38" s="283">
        <v>275</v>
      </c>
      <c r="N38" s="284">
        <f>K38/M38</f>
        <v>221.90680280459893</v>
      </c>
    </row>
    <row r="39" spans="1:14">
      <c r="A39" t="s">
        <v>225</v>
      </c>
      <c r="B39" s="831" t="str">
        <f>VLOOKUP(A39,EQUIPOS!A9:D154,3,FALSE)</f>
        <v>Esparcidor de gravilla, Ancho de esparcimiento 3100mm, Velocidad de trabajo 10—20km2/h</v>
      </c>
      <c r="C39" s="832"/>
      <c r="D39" s="832"/>
      <c r="E39" s="832"/>
      <c r="F39" s="832"/>
      <c r="G39" s="832"/>
      <c r="H39" s="833"/>
      <c r="I39" s="834"/>
      <c r="J39" s="815"/>
      <c r="K39" s="281">
        <f>VLOOKUP(A39,EQUIPOS!A9:D166,4,FALSE)</f>
        <v>74848.408530603207</v>
      </c>
      <c r="L39" s="835">
        <v>275</v>
      </c>
      <c r="M39" s="836"/>
      <c r="N39" s="284">
        <f>K39/L39</f>
        <v>272.17603102037532</v>
      </c>
    </row>
    <row r="40" spans="1:14">
      <c r="B40" s="831"/>
      <c r="C40" s="832"/>
      <c r="D40" s="832"/>
      <c r="E40" s="837"/>
      <c r="F40" s="832"/>
      <c r="G40" s="832"/>
      <c r="H40" s="833"/>
      <c r="I40" s="42"/>
      <c r="J40" s="43"/>
      <c r="K40" s="286"/>
      <c r="L40" s="288"/>
      <c r="M40" s="289"/>
      <c r="N40" s="290"/>
    </row>
    <row r="41" spans="1:14">
      <c r="B41" s="838" t="s">
        <v>1036</v>
      </c>
      <c r="C41" s="839"/>
      <c r="D41" s="839"/>
      <c r="E41" s="44"/>
      <c r="F41" s="45"/>
      <c r="G41" s="45"/>
      <c r="H41" s="46"/>
      <c r="I41" s="42"/>
      <c r="J41" s="43"/>
      <c r="K41" s="291"/>
      <c r="L41" s="288"/>
      <c r="M41" s="413">
        <v>0.01</v>
      </c>
      <c r="N41" s="356">
        <f>N76*M41</f>
        <v>1.2407058636363635</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1182.5299741337319</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827</v>
      </c>
      <c r="B48" s="49" t="str">
        <f>VLOOKUP(A48,MATERIALES!A5:D373,3,FALSE)</f>
        <v xml:space="preserve">Agregado para tratamiento superficial doble (primer riego)
</v>
      </c>
      <c r="C48" s="293"/>
      <c r="D48" s="293"/>
      <c r="E48" s="293"/>
      <c r="F48" s="293"/>
      <c r="G48" s="293"/>
      <c r="H48" s="293"/>
      <c r="I48" s="280"/>
      <c r="J48" s="236" t="str">
        <f>VLOOKUP(A48,MATERIALES!A4:D640,2,FALSE)</f>
        <v>m3</v>
      </c>
      <c r="K48" s="294">
        <v>2.5000000000000001E-2</v>
      </c>
      <c r="L48" s="279"/>
      <c r="M48" s="414">
        <f>VLOOKUP(A48,MATERIALES!A5:D396,4,FALSE)</f>
        <v>65450</v>
      </c>
      <c r="N48" s="284">
        <f>K48*M48</f>
        <v>1636.25</v>
      </c>
    </row>
    <row r="49" spans="1:14">
      <c r="A49" s="114" t="s">
        <v>829</v>
      </c>
      <c r="B49" s="49" t="str">
        <f>VLOOKUP(A49,MATERIALES!A6:D373,3,FALSE)</f>
        <v xml:space="preserve">Agregado para tratamiento superficial doble (segundo riego)
</v>
      </c>
      <c r="C49" s="293"/>
      <c r="D49" s="293"/>
      <c r="E49" s="293"/>
      <c r="F49" s="293"/>
      <c r="G49" s="293"/>
      <c r="H49" s="293"/>
      <c r="I49" s="280"/>
      <c r="J49" s="236" t="str">
        <f>VLOOKUP(A49,MATERIALES!A5:D641,2,FALSE)</f>
        <v>m3</v>
      </c>
      <c r="K49" s="294">
        <v>1.2999999999999999E-2</v>
      </c>
      <c r="L49" s="279"/>
      <c r="M49" s="414">
        <f>VLOOKUP(A49,MATERIALES!A6:D397,4,FALSE)</f>
        <v>54550.818197464825</v>
      </c>
      <c r="N49" s="284">
        <f>K49*M49</f>
        <v>709.16063656704273</v>
      </c>
    </row>
    <row r="50" spans="1:14">
      <c r="A50" t="s">
        <v>936</v>
      </c>
      <c r="B50" s="49" t="str">
        <f>VLOOKUP(A50,MATERIALES!A6:D373,3,FALSE)</f>
        <v>Emulsión CRR-2m</v>
      </c>
      <c r="C50" s="293"/>
      <c r="D50" s="293"/>
      <c r="E50" s="293"/>
      <c r="F50" s="293"/>
      <c r="G50" s="293"/>
      <c r="H50" s="293"/>
      <c r="I50" s="280"/>
      <c r="J50" s="236" t="str">
        <f>VLOOKUP(A50,MATERIALES!A6:D642,2,FALSE)</f>
        <v>lt</v>
      </c>
      <c r="K50" s="294">
        <v>4.24</v>
      </c>
      <c r="L50" s="279"/>
      <c r="M50" s="414">
        <f>VLOOKUP(A50,MATERIALES!A6:D398,4,FALSE)</f>
        <v>2068.2199999999998</v>
      </c>
      <c r="N50" s="284">
        <f>K50*M50</f>
        <v>8769.2528000000002</v>
      </c>
    </row>
    <row r="51" spans="1:14">
      <c r="B51" s="49"/>
      <c r="C51" s="293"/>
      <c r="D51" s="293"/>
      <c r="E51" s="293"/>
      <c r="F51" s="293"/>
      <c r="G51" s="293"/>
      <c r="H51" s="293"/>
      <c r="I51" s="280"/>
      <c r="J51" s="236"/>
      <c r="K51" s="294"/>
      <c r="L51" s="279"/>
      <c r="M51" s="295"/>
      <c r="N51" s="296"/>
    </row>
    <row r="52" spans="1:14" ht="15.75" thickBot="1">
      <c r="B52" s="813"/>
      <c r="C52" s="814"/>
      <c r="D52" s="814"/>
      <c r="E52" s="814"/>
      <c r="F52" s="814"/>
      <c r="G52" s="814"/>
      <c r="H52" s="814"/>
      <c r="I52" s="815"/>
      <c r="J52" s="48"/>
      <c r="K52" s="50"/>
      <c r="L52" s="816"/>
      <c r="M52" s="817"/>
      <c r="N52" s="51"/>
    </row>
    <row r="53" spans="1:14" ht="15.75" thickBot="1">
      <c r="B53" s="818" t="s">
        <v>1037</v>
      </c>
      <c r="C53" s="819"/>
      <c r="D53" s="819"/>
      <c r="E53" s="819"/>
      <c r="F53" s="819"/>
      <c r="G53" s="819"/>
      <c r="H53" s="819"/>
      <c r="I53" s="819"/>
      <c r="J53" s="819"/>
      <c r="K53" s="819"/>
      <c r="L53" s="819"/>
      <c r="M53" s="820"/>
      <c r="N53" s="406">
        <f>SUM(N48:N52)</f>
        <v>11114.663436567043</v>
      </c>
    </row>
    <row r="54" spans="1:14">
      <c r="B54" s="39"/>
      <c r="C54" s="40"/>
      <c r="D54" s="40"/>
      <c r="E54" s="40"/>
      <c r="F54" s="40"/>
      <c r="G54" s="40"/>
      <c r="H54" s="40"/>
      <c r="I54" s="40"/>
      <c r="J54" s="40"/>
      <c r="K54" s="40"/>
      <c r="L54" s="40"/>
      <c r="M54" s="40"/>
      <c r="N54" s="41"/>
    </row>
    <row r="55" spans="1:14">
      <c r="B55" s="70" t="s">
        <v>1040</v>
      </c>
      <c r="C55" s="71"/>
      <c r="D55" s="71"/>
      <c r="E55" s="71"/>
      <c r="F55" s="71"/>
      <c r="G55" s="71"/>
      <c r="H55" s="71"/>
      <c r="I55" s="71"/>
      <c r="J55" s="71"/>
      <c r="K55" s="71"/>
      <c r="L55" s="71"/>
      <c r="M55" s="71"/>
      <c r="N55" s="72"/>
    </row>
    <row r="56" spans="1:14" ht="15.75" thickBot="1">
      <c r="B56" s="74"/>
      <c r="C56" s="67"/>
      <c r="D56" s="67"/>
      <c r="E56" s="67"/>
      <c r="F56" s="67"/>
      <c r="G56" s="67"/>
      <c r="H56" s="67"/>
      <c r="I56" s="67"/>
      <c r="J56" s="67"/>
      <c r="K56" s="67"/>
      <c r="L56" s="67"/>
      <c r="M56" s="67"/>
      <c r="N56" s="69"/>
    </row>
    <row r="57" spans="1:14" ht="25.5">
      <c r="B57" s="325" t="s">
        <v>1041</v>
      </c>
      <c r="C57" s="326"/>
      <c r="D57" s="326"/>
      <c r="E57" s="326"/>
      <c r="F57" s="326"/>
      <c r="G57" s="326"/>
      <c r="H57" s="79" t="s">
        <v>1029</v>
      </c>
      <c r="I57" s="80" t="s">
        <v>1042</v>
      </c>
      <c r="J57" s="81" t="s">
        <v>1043</v>
      </c>
      <c r="K57" s="79" t="s">
        <v>1044</v>
      </c>
      <c r="L57" s="821" t="s">
        <v>1045</v>
      </c>
      <c r="M57" s="794"/>
      <c r="N57" s="82" t="s">
        <v>1035</v>
      </c>
    </row>
    <row r="58" spans="1:14">
      <c r="A58" t="s">
        <v>1401</v>
      </c>
      <c r="B58" s="52" t="str">
        <f>VLOOKUP(A58,TRANSPORTE!A5:D117,3,FALSE)</f>
        <v>Transporte de agregados pétreos</v>
      </c>
      <c r="C58" s="329"/>
      <c r="D58" s="329"/>
      <c r="E58" s="329"/>
      <c r="F58" s="329"/>
      <c r="G58" s="329"/>
      <c r="H58" s="323" t="s">
        <v>1552</v>
      </c>
      <c r="I58" s="291">
        <v>3.7999999999999999E-2</v>
      </c>
      <c r="J58" s="298">
        <v>1</v>
      </c>
      <c r="K58" s="291">
        <f>I58*J58</f>
        <v>3.7999999999999999E-2</v>
      </c>
      <c r="L58" s="822">
        <f>VLOOKUP(A58,TRANSPORTE!A5:D117,4,FALSE)</f>
        <v>946.969696969697</v>
      </c>
      <c r="M58" s="823"/>
      <c r="N58" s="299">
        <f>K58*L58</f>
        <v>35.984848484848484</v>
      </c>
    </row>
    <row r="59" spans="1:14">
      <c r="B59" s="52"/>
      <c r="C59" s="53"/>
      <c r="D59" s="53"/>
      <c r="E59" s="53"/>
      <c r="F59" s="53"/>
      <c r="G59" s="53"/>
      <c r="H59" s="300"/>
      <c r="I59" s="291"/>
      <c r="J59" s="291"/>
      <c r="K59" s="291"/>
      <c r="L59" s="301"/>
      <c r="M59" s="302"/>
      <c r="N59" s="303"/>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ht="15.75" thickBot="1">
      <c r="B63" s="459"/>
      <c r="C63" s="460"/>
      <c r="D63" s="460"/>
      <c r="E63" s="460"/>
      <c r="F63" s="460"/>
      <c r="G63" s="460"/>
      <c r="H63" s="54"/>
      <c r="I63" s="132"/>
      <c r="J63" s="132"/>
      <c r="K63" s="132"/>
      <c r="L63" s="807"/>
      <c r="M63" s="808"/>
      <c r="N63" s="133"/>
    </row>
    <row r="64" spans="1:14" ht="15.75" thickBot="1">
      <c r="B64" s="824" t="s">
        <v>1037</v>
      </c>
      <c r="C64" s="825"/>
      <c r="D64" s="825"/>
      <c r="E64" s="825"/>
      <c r="F64" s="825"/>
      <c r="G64" s="825"/>
      <c r="H64" s="825"/>
      <c r="I64" s="825"/>
      <c r="J64" s="825"/>
      <c r="K64" s="825"/>
      <c r="L64" s="825"/>
      <c r="M64" s="826"/>
      <c r="N64" s="110">
        <f>N58+N59+N60+N61+N62</f>
        <v>35.984848484848484</v>
      </c>
    </row>
    <row r="65" spans="1:15">
      <c r="B65" s="39"/>
      <c r="C65" s="40"/>
      <c r="D65" s="40"/>
      <c r="E65" s="40"/>
      <c r="F65" s="40"/>
      <c r="G65" s="40"/>
      <c r="H65" s="40"/>
      <c r="I65" s="40"/>
      <c r="J65" s="40"/>
      <c r="K65" s="40"/>
      <c r="L65" s="40"/>
      <c r="M65" s="40"/>
      <c r="N65" s="41"/>
    </row>
    <row r="66" spans="1:15">
      <c r="B66" s="70" t="s">
        <v>1046</v>
      </c>
      <c r="C66" s="71"/>
      <c r="D66" s="71"/>
      <c r="E66" s="71"/>
      <c r="F66" s="71"/>
      <c r="G66" s="71"/>
      <c r="H66" s="71"/>
      <c r="I66" s="71"/>
      <c r="J66" s="71"/>
      <c r="K66" s="71"/>
      <c r="L66" s="71"/>
      <c r="M66" s="71"/>
      <c r="N66" s="72"/>
    </row>
    <row r="67" spans="1:15" ht="15.75" thickBot="1">
      <c r="B67" s="74"/>
      <c r="C67" s="67"/>
      <c r="D67" s="67"/>
      <c r="E67" s="67"/>
      <c r="F67" s="67"/>
      <c r="G67" s="67"/>
      <c r="H67" s="67"/>
      <c r="I67" s="67"/>
      <c r="J67" s="67"/>
      <c r="K67" s="67"/>
      <c r="L67" s="67"/>
      <c r="M67" s="67"/>
      <c r="N67" s="69"/>
    </row>
    <row r="68" spans="1:15" ht="25.5">
      <c r="B68" s="844" t="s">
        <v>1047</v>
      </c>
      <c r="C68" s="845"/>
      <c r="D68" s="845"/>
      <c r="E68" s="845"/>
      <c r="F68" s="845"/>
      <c r="G68" s="845"/>
      <c r="H68" s="845"/>
      <c r="I68" s="79" t="s">
        <v>1048</v>
      </c>
      <c r="J68" s="81" t="s">
        <v>1494</v>
      </c>
      <c r="K68" s="80" t="s">
        <v>1050</v>
      </c>
      <c r="L68" s="846" t="s">
        <v>1034</v>
      </c>
      <c r="M68" s="847"/>
      <c r="N68" s="104" t="s">
        <v>1035</v>
      </c>
    </row>
    <row r="69" spans="1:15">
      <c r="A69" t="s">
        <v>11</v>
      </c>
      <c r="B69" s="55" t="str">
        <f>VLOOKUP(A69,'MANO DE OBRA'!A8:D68,3,FALSE)</f>
        <v>Obrero (4)</v>
      </c>
      <c r="C69" s="53"/>
      <c r="D69" s="53"/>
      <c r="E69" s="53"/>
      <c r="F69" s="53"/>
      <c r="G69" s="53"/>
      <c r="H69" s="53"/>
      <c r="I69" s="304">
        <f>K69/J69*100</f>
        <v>98362.266666666663</v>
      </c>
      <c r="J69" s="305">
        <v>185</v>
      </c>
      <c r="K69" s="306">
        <f>VLOOKUP(A69,'MANO DE OBRA'!A8:D99,4,FALSE)</f>
        <v>181970.19333333333</v>
      </c>
      <c r="L69" s="56"/>
      <c r="M69" s="307">
        <v>2200</v>
      </c>
      <c r="N69" s="407">
        <f>K69/M69</f>
        <v>82.713724242424234</v>
      </c>
      <c r="O69" s="112"/>
    </row>
    <row r="70" spans="1:15">
      <c r="A70" t="s">
        <v>30</v>
      </c>
      <c r="B70" s="55" t="str">
        <f>VLOOKUP(A70,'MANO DE OBRA'!A8:D69,3,FALSE)</f>
        <v>Oficial</v>
      </c>
      <c r="C70" s="53"/>
      <c r="D70" s="53"/>
      <c r="E70" s="53"/>
      <c r="F70" s="53"/>
      <c r="G70" s="53"/>
      <c r="H70" s="53"/>
      <c r="I70" s="304">
        <f>K70/J70*100</f>
        <v>49181.133333333331</v>
      </c>
      <c r="J70" s="305">
        <v>185</v>
      </c>
      <c r="K70" s="306">
        <f>VLOOKUP(A70,'MANO DE OBRA'!A8:D100,4,FALSE)</f>
        <v>90985.096666666665</v>
      </c>
      <c r="L70" s="56"/>
      <c r="M70" s="311">
        <v>2200</v>
      </c>
      <c r="N70" s="407">
        <f>K70/M70</f>
        <v>41.356862121212117</v>
      </c>
    </row>
    <row r="71" spans="1:15">
      <c r="B71" s="55"/>
      <c r="C71" s="53"/>
      <c r="D71" s="53"/>
      <c r="E71" s="53"/>
      <c r="F71" s="53"/>
      <c r="G71" s="53"/>
      <c r="H71" s="53"/>
      <c r="I71" s="291"/>
      <c r="J71" s="309"/>
      <c r="K71" s="310"/>
      <c r="L71" s="56"/>
      <c r="M71" s="312"/>
      <c r="N71" s="308"/>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24" t="s">
        <v>1037</v>
      </c>
      <c r="C76" s="825"/>
      <c r="D76" s="825"/>
      <c r="E76" s="825"/>
      <c r="F76" s="825"/>
      <c r="G76" s="825"/>
      <c r="H76" s="825"/>
      <c r="I76" s="825"/>
      <c r="J76" s="825"/>
      <c r="K76" s="825"/>
      <c r="L76" s="825"/>
      <c r="M76" s="826"/>
      <c r="N76" s="313">
        <f>SUM(N69:N75)</f>
        <v>124.07058636363635</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N43+N53+N64+N76</f>
        <v>12457.248845549258</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2491.4497691098518</v>
      </c>
      <c r="M83" s="853"/>
      <c r="N83" s="57"/>
    </row>
    <row r="84" spans="1:14">
      <c r="B84" s="95" t="s">
        <v>1057</v>
      </c>
      <c r="C84" s="96"/>
      <c r="D84" s="96"/>
      <c r="E84" s="96"/>
      <c r="F84" s="96"/>
      <c r="G84" s="96"/>
      <c r="H84" s="96"/>
      <c r="I84" s="93"/>
      <c r="J84" s="94"/>
      <c r="K84" s="316">
        <v>0.05</v>
      </c>
      <c r="L84" s="852">
        <f>N78*K84</f>
        <v>622.86244227746295</v>
      </c>
      <c r="M84" s="853"/>
      <c r="N84" s="57"/>
    </row>
    <row r="85" spans="1:14" ht="15.75" thickBot="1">
      <c r="B85" s="97" t="s">
        <v>1058</v>
      </c>
      <c r="C85" s="98"/>
      <c r="D85" s="98"/>
      <c r="E85" s="98"/>
      <c r="F85" s="98"/>
      <c r="G85" s="98"/>
      <c r="H85" s="98"/>
      <c r="I85" s="99"/>
      <c r="J85" s="100"/>
      <c r="K85" s="317">
        <v>0.05</v>
      </c>
      <c r="L85" s="854">
        <f>N78*K85</f>
        <v>622.86244227746295</v>
      </c>
      <c r="M85" s="855"/>
      <c r="N85" s="57"/>
    </row>
    <row r="86" spans="1:14" ht="15.75" thickBot="1">
      <c r="B86" s="818" t="s">
        <v>1037</v>
      </c>
      <c r="C86" s="819"/>
      <c r="D86" s="819"/>
      <c r="E86" s="819"/>
      <c r="F86" s="819"/>
      <c r="G86" s="819"/>
      <c r="H86" s="819"/>
      <c r="I86" s="819"/>
      <c r="J86" s="819"/>
      <c r="K86" s="819"/>
      <c r="L86" s="819"/>
      <c r="M86" s="820"/>
      <c r="N86" s="58">
        <f>L83+L84+L85</f>
        <v>3737.1746536647775</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16194.423499214035</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2:I52"/>
    <mergeCell ref="L52:M52"/>
    <mergeCell ref="B53:M53"/>
    <mergeCell ref="L57:M57"/>
    <mergeCell ref="L58:M58"/>
    <mergeCell ref="L63:M63"/>
    <mergeCell ref="B64:M64"/>
    <mergeCell ref="B68:H68"/>
    <mergeCell ref="L68:M68"/>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67937"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67937" r:id="rId4"/>
      </mc:Fallback>
    </mc:AlternateContent>
  </oleObjects>
</worksheet>
</file>

<file path=xl/worksheets/sheet1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38">
    <tabColor rgb="FFFFFFCC"/>
  </sheetPr>
  <dimension ref="A1:O119"/>
  <sheetViews>
    <sheetView zoomScale="78" zoomScaleNormal="78" workbookViewId="0"/>
  </sheetViews>
  <sheetFormatPr baseColWidth="10" defaultRowHeight="15"/>
  <cols>
    <col min="1" max="1" width="10" bestFit="1" customWidth="1"/>
    <col min="2" max="2" width="17" customWidth="1"/>
    <col min="6" max="6" width="14.42578125" customWidth="1"/>
    <col min="9" max="9" width="12.5703125" bestFit="1" customWidth="1"/>
    <col min="10" max="10" width="15.5703125" customWidth="1"/>
    <col min="11" max="11" width="17.5703125" bestFit="1" customWidth="1"/>
    <col min="13" max="13" width="12.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1653</v>
      </c>
      <c r="C31" s="87" t="s">
        <v>1654</v>
      </c>
      <c r="D31" s="88"/>
      <c r="E31" s="88"/>
      <c r="F31" s="88"/>
      <c r="G31" s="88"/>
      <c r="H31" s="88"/>
      <c r="I31" s="88"/>
      <c r="J31" s="89"/>
      <c r="K31" s="320"/>
      <c r="L31" s="318" t="s">
        <v>233</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154</v>
      </c>
      <c r="B36" s="831" t="str">
        <f>VLOOKUP(A36,EQUIPOS!A6:D154,3,FALSE)</f>
        <v>Carrotanque Irrigador de asfalto, 1000 GALONES DE CAPACIDAD</v>
      </c>
      <c r="C36" s="832"/>
      <c r="D36" s="832"/>
      <c r="E36" s="832"/>
      <c r="F36" s="832"/>
      <c r="G36" s="832"/>
      <c r="H36" s="833"/>
      <c r="I36" s="279"/>
      <c r="J36" s="280"/>
      <c r="K36" s="281">
        <f>VLOOKUP(A36,EQUIPOS!A6:D163,4,FALSE)</f>
        <v>63899.202672115338</v>
      </c>
      <c r="L36" s="282"/>
      <c r="M36" s="283">
        <v>275</v>
      </c>
      <c r="N36" s="284">
        <f>K36/M36</f>
        <v>232.36073698951031</v>
      </c>
    </row>
    <row r="37" spans="1:14">
      <c r="A37" s="119" t="s">
        <v>173</v>
      </c>
      <c r="B37" s="831" t="str">
        <f>VLOOKUP(A37,EQUIPOS!A7:D154,3,FALSE)</f>
        <v>Compactador neumático de Potencia 70 HP, peso de 13 ton</v>
      </c>
      <c r="C37" s="832"/>
      <c r="D37" s="832"/>
      <c r="E37" s="832"/>
      <c r="F37" s="832"/>
      <c r="G37" s="832"/>
      <c r="H37" s="833"/>
      <c r="I37" s="279"/>
      <c r="J37" s="280"/>
      <c r="K37" s="281">
        <f>VLOOKUP(A37,EQUIPOS!A7:D164,4,FALSE)</f>
        <v>125082.56680029306</v>
      </c>
      <c r="L37" s="282"/>
      <c r="M37" s="283">
        <v>275</v>
      </c>
      <c r="N37" s="284">
        <f>K37/M37</f>
        <v>454.84569745561112</v>
      </c>
    </row>
    <row r="38" spans="1:14">
      <c r="A38" t="s">
        <v>176</v>
      </c>
      <c r="B38" s="831" t="str">
        <f>VLOOKUP(A38,EQUIPOS!A8:D154,3,FALSE)</f>
        <v xml:space="preserve">Compresor (barrido y soplado)
</v>
      </c>
      <c r="C38" s="832"/>
      <c r="D38" s="832"/>
      <c r="E38" s="832"/>
      <c r="F38" s="832"/>
      <c r="G38" s="832"/>
      <c r="H38" s="833"/>
      <c r="I38" s="279"/>
      <c r="J38" s="280"/>
      <c r="K38" s="281">
        <f>VLOOKUP(A38,EQUIPOS!A8:D165,4,FALSE)</f>
        <v>61024.370771264701</v>
      </c>
      <c r="L38" s="282"/>
      <c r="M38" s="283">
        <v>275</v>
      </c>
      <c r="N38" s="284">
        <f>K38/M38</f>
        <v>221.90680280459893</v>
      </c>
    </row>
    <row r="39" spans="1:14">
      <c r="A39" t="s">
        <v>225</v>
      </c>
      <c r="B39" s="831" t="str">
        <f>VLOOKUP(A39,EQUIPOS!A9:D154,3,FALSE)</f>
        <v>Esparcidor de gravilla, Ancho de esparcimiento 3100mm, Velocidad de trabajo 10—20km2/h</v>
      </c>
      <c r="C39" s="832"/>
      <c r="D39" s="832"/>
      <c r="E39" s="832"/>
      <c r="F39" s="832"/>
      <c r="G39" s="832"/>
      <c r="H39" s="833"/>
      <c r="I39" s="834"/>
      <c r="J39" s="815"/>
      <c r="K39" s="281">
        <f>VLOOKUP(A39,EQUIPOS!A9:D166,4,FALSE)</f>
        <v>74848.408530603207</v>
      </c>
      <c r="L39" s="835">
        <v>275</v>
      </c>
      <c r="M39" s="836"/>
      <c r="N39" s="284">
        <f>K39/L39</f>
        <v>272.17603102037532</v>
      </c>
    </row>
    <row r="40" spans="1:14">
      <c r="B40" s="831"/>
      <c r="C40" s="832"/>
      <c r="D40" s="832"/>
      <c r="E40" s="837"/>
      <c r="F40" s="832"/>
      <c r="G40" s="832"/>
      <c r="H40" s="833"/>
      <c r="I40" s="42"/>
      <c r="J40" s="43"/>
      <c r="K40" s="286"/>
      <c r="L40" s="288"/>
      <c r="M40" s="289"/>
      <c r="N40" s="290"/>
    </row>
    <row r="41" spans="1:14">
      <c r="B41" s="838" t="s">
        <v>1036</v>
      </c>
      <c r="C41" s="839"/>
      <c r="D41" s="839"/>
      <c r="E41" s="44"/>
      <c r="F41" s="45"/>
      <c r="G41" s="45"/>
      <c r="H41" s="46"/>
      <c r="I41" s="42"/>
      <c r="J41" s="43"/>
      <c r="K41" s="291"/>
      <c r="L41" s="288"/>
      <c r="M41" s="413">
        <v>0.01</v>
      </c>
      <c r="N41" s="356">
        <f>N76*M41</f>
        <v>1.2407058636363635</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1182.5299741337319</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827</v>
      </c>
      <c r="B48" s="49" t="str">
        <f>VLOOKUP(A48,MATERIALES!A5:D373,3,FALSE)</f>
        <v xml:space="preserve">Agregado para tratamiento superficial doble (primer riego)
</v>
      </c>
      <c r="C48" s="293"/>
      <c r="D48" s="293"/>
      <c r="E48" s="293"/>
      <c r="F48" s="293"/>
      <c r="G48" s="293"/>
      <c r="H48" s="293"/>
      <c r="I48" s="280"/>
      <c r="J48" s="236" t="str">
        <f>VLOOKUP(A48,MATERIALES!A4:D640,2,FALSE)</f>
        <v>m3</v>
      </c>
      <c r="K48" s="294">
        <v>1.9E-2</v>
      </c>
      <c r="L48" s="279"/>
      <c r="M48" s="414">
        <f>VLOOKUP(A48,MATERIALES!A5:D396,4,FALSE)</f>
        <v>65450</v>
      </c>
      <c r="N48" s="284">
        <f>K48*M48</f>
        <v>1243.55</v>
      </c>
    </row>
    <row r="49" spans="1:14">
      <c r="A49" s="114" t="s">
        <v>829</v>
      </c>
      <c r="B49" s="49" t="str">
        <f>VLOOKUP(A49,MATERIALES!A6:D373,3,FALSE)</f>
        <v xml:space="preserve">Agregado para tratamiento superficial doble (segundo riego)
</v>
      </c>
      <c r="C49" s="293"/>
      <c r="D49" s="293"/>
      <c r="E49" s="293"/>
      <c r="F49" s="293"/>
      <c r="G49" s="293"/>
      <c r="H49" s="293"/>
      <c r="I49" s="280"/>
      <c r="J49" s="236" t="str">
        <f>VLOOKUP(A49,MATERIALES!A5:D641,2,FALSE)</f>
        <v>m3</v>
      </c>
      <c r="K49" s="294">
        <v>0.01</v>
      </c>
      <c r="L49" s="279"/>
      <c r="M49" s="414">
        <f>VLOOKUP(A49,MATERIALES!A6:D397,4,FALSE)</f>
        <v>54550.818197464825</v>
      </c>
      <c r="N49" s="284">
        <f>K49*M49</f>
        <v>545.50818197464821</v>
      </c>
    </row>
    <row r="50" spans="1:14">
      <c r="A50" t="s">
        <v>936</v>
      </c>
      <c r="B50" s="49" t="str">
        <f>VLOOKUP(A50,MATERIALES!A6:D373,3,FALSE)</f>
        <v>Emulsión CRR-2m</v>
      </c>
      <c r="C50" s="293"/>
      <c r="D50" s="293"/>
      <c r="E50" s="293"/>
      <c r="F50" s="293"/>
      <c r="G50" s="293"/>
      <c r="H50" s="293"/>
      <c r="I50" s="280"/>
      <c r="J50" s="236" t="str">
        <f>VLOOKUP(A50,MATERIALES!A6:D642,2,FALSE)</f>
        <v>lt</v>
      </c>
      <c r="K50" s="294">
        <v>3.24</v>
      </c>
      <c r="L50" s="279"/>
      <c r="M50" s="414">
        <f>VLOOKUP(A50,MATERIALES!A6:D398,4,FALSE)</f>
        <v>2068.2199999999998</v>
      </c>
      <c r="N50" s="284">
        <f>K50*M50</f>
        <v>6701.0328</v>
      </c>
    </row>
    <row r="51" spans="1:14">
      <c r="B51" s="49"/>
      <c r="C51" s="293"/>
      <c r="D51" s="293"/>
      <c r="E51" s="293"/>
      <c r="F51" s="293"/>
      <c r="G51" s="293"/>
      <c r="H51" s="293"/>
      <c r="I51" s="280"/>
      <c r="J51" s="236"/>
      <c r="K51" s="294"/>
      <c r="L51" s="279"/>
      <c r="M51" s="295"/>
      <c r="N51" s="296"/>
    </row>
    <row r="52" spans="1:14" ht="15.75" thickBot="1">
      <c r="B52" s="813"/>
      <c r="C52" s="814"/>
      <c r="D52" s="814"/>
      <c r="E52" s="814"/>
      <c r="F52" s="814"/>
      <c r="G52" s="814"/>
      <c r="H52" s="814"/>
      <c r="I52" s="815"/>
      <c r="J52" s="48"/>
      <c r="K52" s="50"/>
      <c r="L52" s="816"/>
      <c r="M52" s="817"/>
      <c r="N52" s="51"/>
    </row>
    <row r="53" spans="1:14" ht="15.75" thickBot="1">
      <c r="B53" s="818" t="s">
        <v>1037</v>
      </c>
      <c r="C53" s="819"/>
      <c r="D53" s="819"/>
      <c r="E53" s="819"/>
      <c r="F53" s="819"/>
      <c r="G53" s="819"/>
      <c r="H53" s="819"/>
      <c r="I53" s="819"/>
      <c r="J53" s="819"/>
      <c r="K53" s="819"/>
      <c r="L53" s="819"/>
      <c r="M53" s="820"/>
      <c r="N53" s="406">
        <f>SUM(N48:N52)</f>
        <v>8490.0909819746485</v>
      </c>
    </row>
    <row r="54" spans="1:14">
      <c r="B54" s="39"/>
      <c r="C54" s="40"/>
      <c r="D54" s="40"/>
      <c r="E54" s="40"/>
      <c r="F54" s="40"/>
      <c r="G54" s="40"/>
      <c r="H54" s="40"/>
      <c r="I54" s="40"/>
      <c r="J54" s="40"/>
      <c r="K54" s="40"/>
      <c r="L54" s="40"/>
      <c r="M54" s="40"/>
      <c r="N54" s="41"/>
    </row>
    <row r="55" spans="1:14">
      <c r="B55" s="70" t="s">
        <v>1040</v>
      </c>
      <c r="C55" s="71"/>
      <c r="D55" s="71"/>
      <c r="E55" s="71"/>
      <c r="F55" s="71"/>
      <c r="G55" s="71"/>
      <c r="H55" s="71"/>
      <c r="I55" s="71"/>
      <c r="J55" s="71"/>
      <c r="K55" s="71"/>
      <c r="L55" s="71"/>
      <c r="M55" s="71"/>
      <c r="N55" s="72"/>
    </row>
    <row r="56" spans="1:14" ht="15.75" thickBot="1">
      <c r="B56" s="74"/>
      <c r="C56" s="67"/>
      <c r="D56" s="67"/>
      <c r="E56" s="67"/>
      <c r="F56" s="67"/>
      <c r="G56" s="67"/>
      <c r="H56" s="67"/>
      <c r="I56" s="67"/>
      <c r="J56" s="67"/>
      <c r="K56" s="67"/>
      <c r="L56" s="67"/>
      <c r="M56" s="67"/>
      <c r="N56" s="69"/>
    </row>
    <row r="57" spans="1:14" ht="25.5">
      <c r="B57" s="325" t="s">
        <v>1041</v>
      </c>
      <c r="C57" s="326"/>
      <c r="D57" s="326"/>
      <c r="E57" s="326"/>
      <c r="F57" s="326"/>
      <c r="G57" s="326"/>
      <c r="H57" s="79" t="s">
        <v>1029</v>
      </c>
      <c r="I57" s="80" t="s">
        <v>1042</v>
      </c>
      <c r="J57" s="81" t="s">
        <v>1043</v>
      </c>
      <c r="K57" s="79" t="s">
        <v>1044</v>
      </c>
      <c r="L57" s="821" t="s">
        <v>1045</v>
      </c>
      <c r="M57" s="794"/>
      <c r="N57" s="82" t="s">
        <v>1035</v>
      </c>
    </row>
    <row r="58" spans="1:14">
      <c r="A58" t="s">
        <v>1401</v>
      </c>
      <c r="B58" s="52" t="str">
        <f>VLOOKUP(A58,TRANSPORTE!A5:D117,3,FALSE)</f>
        <v>Transporte de agregados pétreos</v>
      </c>
      <c r="C58" s="329"/>
      <c r="D58" s="329"/>
      <c r="E58" s="329"/>
      <c r="F58" s="329"/>
      <c r="G58" s="329"/>
      <c r="H58" s="323" t="s">
        <v>1552</v>
      </c>
      <c r="I58" s="291">
        <v>2.9000000000000001E-2</v>
      </c>
      <c r="J58" s="298">
        <v>1</v>
      </c>
      <c r="K58" s="291">
        <f>I58*J58</f>
        <v>2.9000000000000001E-2</v>
      </c>
      <c r="L58" s="822">
        <f>VLOOKUP(A58,TRANSPORTE!A5:D117,4,FALSE)</f>
        <v>946.969696969697</v>
      </c>
      <c r="M58" s="823"/>
      <c r="N58" s="299">
        <f>K58*L58</f>
        <v>27.462121212121215</v>
      </c>
    </row>
    <row r="59" spans="1:14">
      <c r="B59" s="52"/>
      <c r="C59" s="53"/>
      <c r="D59" s="53"/>
      <c r="E59" s="53"/>
      <c r="F59" s="53"/>
      <c r="G59" s="53"/>
      <c r="H59" s="300"/>
      <c r="I59" s="291"/>
      <c r="J59" s="291"/>
      <c r="K59" s="291"/>
      <c r="L59" s="301"/>
      <c r="M59" s="302"/>
      <c r="N59" s="303"/>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ht="15.75" thickBot="1">
      <c r="B63" s="459"/>
      <c r="C63" s="460"/>
      <c r="D63" s="460"/>
      <c r="E63" s="460"/>
      <c r="F63" s="460"/>
      <c r="G63" s="460"/>
      <c r="H63" s="54"/>
      <c r="I63" s="132"/>
      <c r="J63" s="132"/>
      <c r="K63" s="132"/>
      <c r="L63" s="807"/>
      <c r="M63" s="808"/>
      <c r="N63" s="133"/>
    </row>
    <row r="64" spans="1:14" ht="15.75" thickBot="1">
      <c r="B64" s="824" t="s">
        <v>1037</v>
      </c>
      <c r="C64" s="825"/>
      <c r="D64" s="825"/>
      <c r="E64" s="825"/>
      <c r="F64" s="825"/>
      <c r="G64" s="825"/>
      <c r="H64" s="825"/>
      <c r="I64" s="825"/>
      <c r="J64" s="825"/>
      <c r="K64" s="825"/>
      <c r="L64" s="825"/>
      <c r="M64" s="826"/>
      <c r="N64" s="110">
        <f>N58+N59+N60+N61+N62</f>
        <v>27.462121212121215</v>
      </c>
    </row>
    <row r="65" spans="1:15">
      <c r="B65" s="39"/>
      <c r="C65" s="40"/>
      <c r="D65" s="40"/>
      <c r="E65" s="40"/>
      <c r="F65" s="40"/>
      <c r="G65" s="40"/>
      <c r="H65" s="40"/>
      <c r="I65" s="40"/>
      <c r="J65" s="40"/>
      <c r="K65" s="40"/>
      <c r="L65" s="40"/>
      <c r="M65" s="40"/>
      <c r="N65" s="41"/>
    </row>
    <row r="66" spans="1:15">
      <c r="B66" s="70" t="s">
        <v>1046</v>
      </c>
      <c r="C66" s="71"/>
      <c r="D66" s="71"/>
      <c r="E66" s="71"/>
      <c r="F66" s="71"/>
      <c r="G66" s="71"/>
      <c r="H66" s="71"/>
      <c r="I66" s="71"/>
      <c r="J66" s="71"/>
      <c r="K66" s="71"/>
      <c r="L66" s="71"/>
      <c r="M66" s="71"/>
      <c r="N66" s="72"/>
    </row>
    <row r="67" spans="1:15" ht="15.75" thickBot="1">
      <c r="B67" s="74"/>
      <c r="C67" s="67"/>
      <c r="D67" s="67"/>
      <c r="E67" s="67"/>
      <c r="F67" s="67"/>
      <c r="G67" s="67"/>
      <c r="H67" s="67"/>
      <c r="I67" s="67"/>
      <c r="J67" s="67"/>
      <c r="K67" s="67"/>
      <c r="L67" s="67"/>
      <c r="M67" s="67"/>
      <c r="N67" s="69"/>
    </row>
    <row r="68" spans="1:15" ht="25.5">
      <c r="B68" s="844" t="s">
        <v>1047</v>
      </c>
      <c r="C68" s="845"/>
      <c r="D68" s="845"/>
      <c r="E68" s="845"/>
      <c r="F68" s="845"/>
      <c r="G68" s="845"/>
      <c r="H68" s="845"/>
      <c r="I68" s="79" t="s">
        <v>1048</v>
      </c>
      <c r="J68" s="81" t="s">
        <v>1494</v>
      </c>
      <c r="K68" s="80" t="s">
        <v>1050</v>
      </c>
      <c r="L68" s="846" t="s">
        <v>1034</v>
      </c>
      <c r="M68" s="847"/>
      <c r="N68" s="104" t="s">
        <v>1035</v>
      </c>
    </row>
    <row r="69" spans="1:15">
      <c r="A69" t="s">
        <v>11</v>
      </c>
      <c r="B69" s="55" t="str">
        <f>VLOOKUP(A69,'MANO DE OBRA'!A8:D68,3,FALSE)</f>
        <v>Obrero (4)</v>
      </c>
      <c r="C69" s="53"/>
      <c r="D69" s="53"/>
      <c r="E69" s="53"/>
      <c r="F69" s="53"/>
      <c r="G69" s="53"/>
      <c r="H69" s="53"/>
      <c r="I69" s="304">
        <f>K69/J69*100</f>
        <v>98362.266666666663</v>
      </c>
      <c r="J69" s="305">
        <v>185</v>
      </c>
      <c r="K69" s="306">
        <f>VLOOKUP(A69,'MANO DE OBRA'!A8:D99,4,FALSE)</f>
        <v>181970.19333333333</v>
      </c>
      <c r="L69" s="56"/>
      <c r="M69" s="307">
        <v>2200</v>
      </c>
      <c r="N69" s="407">
        <f>K69/M69</f>
        <v>82.713724242424234</v>
      </c>
      <c r="O69" s="112"/>
    </row>
    <row r="70" spans="1:15">
      <c r="A70" t="s">
        <v>30</v>
      </c>
      <c r="B70" s="55" t="str">
        <f>VLOOKUP(A70,'MANO DE OBRA'!A8:D69,3,FALSE)</f>
        <v>Oficial</v>
      </c>
      <c r="C70" s="53"/>
      <c r="D70" s="53"/>
      <c r="E70" s="53"/>
      <c r="F70" s="53"/>
      <c r="G70" s="53"/>
      <c r="H70" s="53"/>
      <c r="I70" s="304">
        <f>K70/J70*100</f>
        <v>49181.133333333331</v>
      </c>
      <c r="J70" s="305">
        <v>185</v>
      </c>
      <c r="K70" s="306">
        <f>VLOOKUP(A70,'MANO DE OBRA'!A8:D100,4,FALSE)</f>
        <v>90985.096666666665</v>
      </c>
      <c r="L70" s="56"/>
      <c r="M70" s="311">
        <v>2200</v>
      </c>
      <c r="N70" s="407">
        <f>K70/M70</f>
        <v>41.356862121212117</v>
      </c>
    </row>
    <row r="71" spans="1:15">
      <c r="B71" s="55"/>
      <c r="C71" s="53"/>
      <c r="D71" s="53"/>
      <c r="E71" s="53"/>
      <c r="F71" s="53"/>
      <c r="G71" s="53"/>
      <c r="H71" s="53"/>
      <c r="I71" s="291"/>
      <c r="J71" s="309"/>
      <c r="K71" s="310"/>
      <c r="L71" s="56"/>
      <c r="M71" s="312"/>
      <c r="N71" s="308"/>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24" t="s">
        <v>1037</v>
      </c>
      <c r="C76" s="825"/>
      <c r="D76" s="825"/>
      <c r="E76" s="825"/>
      <c r="F76" s="825"/>
      <c r="G76" s="825"/>
      <c r="H76" s="825"/>
      <c r="I76" s="825"/>
      <c r="J76" s="825"/>
      <c r="K76" s="825"/>
      <c r="L76" s="825"/>
      <c r="M76" s="826"/>
      <c r="N76" s="313">
        <f>SUM(N69:N75)</f>
        <v>124.07058636363635</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N43+N53+N64+N76</f>
        <v>9824.1536636841374</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1964.8307327368275</v>
      </c>
      <c r="M83" s="853"/>
      <c r="N83" s="57"/>
    </row>
    <row r="84" spans="1:14">
      <c r="B84" s="95" t="s">
        <v>1057</v>
      </c>
      <c r="C84" s="96"/>
      <c r="D84" s="96"/>
      <c r="E84" s="96"/>
      <c r="F84" s="96"/>
      <c r="G84" s="96"/>
      <c r="H84" s="96"/>
      <c r="I84" s="93"/>
      <c r="J84" s="94"/>
      <c r="K84" s="316">
        <v>0.05</v>
      </c>
      <c r="L84" s="852">
        <f>N78*K84</f>
        <v>491.20768318420687</v>
      </c>
      <c r="M84" s="853"/>
      <c r="N84" s="57"/>
    </row>
    <row r="85" spans="1:14" ht="15.75" thickBot="1">
      <c r="B85" s="97" t="s">
        <v>1058</v>
      </c>
      <c r="C85" s="98"/>
      <c r="D85" s="98"/>
      <c r="E85" s="98"/>
      <c r="F85" s="98"/>
      <c r="G85" s="98"/>
      <c r="H85" s="98"/>
      <c r="I85" s="99"/>
      <c r="J85" s="100"/>
      <c r="K85" s="317">
        <v>0.05</v>
      </c>
      <c r="L85" s="854">
        <f>N78*K85</f>
        <v>491.20768318420687</v>
      </c>
      <c r="M85" s="855"/>
      <c r="N85" s="57"/>
    </row>
    <row r="86" spans="1:14" ht="15.75" thickBot="1">
      <c r="B86" s="818" t="s">
        <v>1037</v>
      </c>
      <c r="C86" s="819"/>
      <c r="D86" s="819"/>
      <c r="E86" s="819"/>
      <c r="F86" s="819"/>
      <c r="G86" s="819"/>
      <c r="H86" s="819"/>
      <c r="I86" s="819"/>
      <c r="J86" s="819"/>
      <c r="K86" s="819"/>
      <c r="L86" s="819"/>
      <c r="M86" s="820"/>
      <c r="N86" s="58">
        <f>L83+L84+L85</f>
        <v>2947.2460991052412</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12771.399762789379</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C29:I29"/>
    <mergeCell ref="B107:N108"/>
    <mergeCell ref="B1:B6"/>
    <mergeCell ref="K5:K6"/>
    <mergeCell ref="L5:L6"/>
    <mergeCell ref="M5:M6"/>
    <mergeCell ref="N5:N6"/>
    <mergeCell ref="C6:J6"/>
    <mergeCell ref="C5:J5"/>
    <mergeCell ref="C1:J1"/>
    <mergeCell ref="K1:K2"/>
    <mergeCell ref="L1:N2"/>
    <mergeCell ref="C2:J2"/>
    <mergeCell ref="C3:J3"/>
    <mergeCell ref="K3:K4"/>
    <mergeCell ref="L3:N4"/>
    <mergeCell ref="C4:J4"/>
    <mergeCell ref="L84:M84"/>
    <mergeCell ref="L85:M85"/>
    <mergeCell ref="B86:M86"/>
    <mergeCell ref="B88:M88"/>
    <mergeCell ref="B105:N106"/>
    <mergeCell ref="B76:M76"/>
    <mergeCell ref="B78:M78"/>
    <mergeCell ref="B82:H82"/>
    <mergeCell ref="L82:M82"/>
    <mergeCell ref="B83:H83"/>
    <mergeCell ref="L83:M83"/>
    <mergeCell ref="B42:H42"/>
    <mergeCell ref="I42:J42"/>
    <mergeCell ref="L42:M42"/>
    <mergeCell ref="B75:H75"/>
    <mergeCell ref="L75:M75"/>
    <mergeCell ref="B47:I47"/>
    <mergeCell ref="L47:M47"/>
    <mergeCell ref="B52:I52"/>
    <mergeCell ref="L52:M52"/>
    <mergeCell ref="B53:M53"/>
    <mergeCell ref="L57:M57"/>
    <mergeCell ref="L58:M58"/>
    <mergeCell ref="L63:M63"/>
    <mergeCell ref="B64:M64"/>
    <mergeCell ref="B68:H68"/>
    <mergeCell ref="L68:M68"/>
    <mergeCell ref="J118:N119"/>
    <mergeCell ref="B35:H35"/>
    <mergeCell ref="I35:J35"/>
    <mergeCell ref="L35:M35"/>
    <mergeCell ref="L12:N12"/>
    <mergeCell ref="C30:I30"/>
    <mergeCell ref="L30:M30"/>
    <mergeCell ref="B43:M43"/>
    <mergeCell ref="B36:H36"/>
    <mergeCell ref="B37:H37"/>
    <mergeCell ref="B38:H38"/>
    <mergeCell ref="B39:H39"/>
    <mergeCell ref="I39:J39"/>
    <mergeCell ref="L39:M39"/>
    <mergeCell ref="B40:H40"/>
    <mergeCell ref="B41:D4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323585"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323585" r:id="rId4"/>
      </mc:Fallback>
    </mc:AlternateContent>
  </oleObjects>
</worksheet>
</file>

<file path=xl/worksheets/sheet1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39">
    <tabColor rgb="FFFFFFCC"/>
  </sheetPr>
  <dimension ref="A1:O119"/>
  <sheetViews>
    <sheetView zoomScale="78" zoomScaleNormal="78" workbookViewId="0"/>
  </sheetViews>
  <sheetFormatPr baseColWidth="10" defaultRowHeight="15"/>
  <cols>
    <col min="1" max="1" width="10" bestFit="1" customWidth="1"/>
    <col min="2" max="2" width="17" customWidth="1"/>
    <col min="6" max="6" width="14.42578125" customWidth="1"/>
    <col min="9" max="9" width="12.5703125" bestFit="1" customWidth="1"/>
    <col min="10" max="10" width="15.5703125" customWidth="1"/>
    <col min="11" max="11" width="17.5703125" bestFit="1" customWidth="1"/>
    <col min="13" max="13" width="12.285156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1134</v>
      </c>
      <c r="C31" s="87" t="s">
        <v>1655</v>
      </c>
      <c r="D31" s="88"/>
      <c r="E31" s="88"/>
      <c r="F31" s="88"/>
      <c r="G31" s="88"/>
      <c r="H31" s="88"/>
      <c r="I31" s="88"/>
      <c r="J31" s="89"/>
      <c r="K31" s="320"/>
      <c r="L31" s="318" t="s">
        <v>233</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154</v>
      </c>
      <c r="B36" s="831" t="str">
        <f>VLOOKUP(A36,EQUIPOS!A6:D154,3,FALSE)</f>
        <v>Carrotanque Irrigador de asfalto, 1000 GALONES DE CAPACIDAD</v>
      </c>
      <c r="C36" s="832"/>
      <c r="D36" s="832"/>
      <c r="E36" s="832"/>
      <c r="F36" s="832"/>
      <c r="G36" s="832"/>
      <c r="H36" s="833"/>
      <c r="I36" s="279"/>
      <c r="J36" s="280"/>
      <c r="K36" s="281">
        <f>VLOOKUP(A36,EQUIPOS!A6:D163,4,FALSE)</f>
        <v>63899.202672115338</v>
      </c>
      <c r="L36" s="282"/>
      <c r="M36" s="283">
        <v>418</v>
      </c>
      <c r="N36" s="284">
        <f>K36/M36</f>
        <v>152.86890591415153</v>
      </c>
    </row>
    <row r="37" spans="1:14">
      <c r="A37" s="119" t="s">
        <v>173</v>
      </c>
      <c r="B37" s="831" t="str">
        <f>VLOOKUP(A37,EQUIPOS!A7:D154,3,FALSE)</f>
        <v>Compactador neumático de Potencia 70 HP, peso de 13 ton</v>
      </c>
      <c r="C37" s="832"/>
      <c r="D37" s="832"/>
      <c r="E37" s="832"/>
      <c r="F37" s="832"/>
      <c r="G37" s="832"/>
      <c r="H37" s="833"/>
      <c r="I37" s="279"/>
      <c r="J37" s="280"/>
      <c r="K37" s="281">
        <f>VLOOKUP(A37,EQUIPOS!A7:D164,4,FALSE)</f>
        <v>125082.56680029306</v>
      </c>
      <c r="L37" s="282"/>
      <c r="M37" s="283">
        <v>418</v>
      </c>
      <c r="N37" s="284">
        <f>K37/M37</f>
        <v>299.24059043132314</v>
      </c>
    </row>
    <row r="38" spans="1:14">
      <c r="A38" t="s">
        <v>225</v>
      </c>
      <c r="B38" s="831" t="str">
        <f>VLOOKUP(A38,EQUIPOS!A8:D154,3,FALSE)</f>
        <v>Esparcidor de gravilla, Ancho de esparcimiento 3100mm, Velocidad de trabajo 10—20km2/h</v>
      </c>
      <c r="C38" s="832"/>
      <c r="D38" s="832"/>
      <c r="E38" s="832"/>
      <c r="F38" s="832"/>
      <c r="G38" s="832"/>
      <c r="H38" s="833"/>
      <c r="I38" s="279"/>
      <c r="J38" s="280"/>
      <c r="K38" s="281">
        <f>VLOOKUP(A38,EQUIPOS!A8:D165,4,FALSE)</f>
        <v>74848.408530603207</v>
      </c>
      <c r="L38" s="282"/>
      <c r="M38" s="283">
        <v>418</v>
      </c>
      <c r="N38" s="284">
        <f>K38/M38</f>
        <v>179.0631783028785</v>
      </c>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t="s">
        <v>1036</v>
      </c>
      <c r="C41" s="839"/>
      <c r="D41" s="839"/>
      <c r="E41" s="44"/>
      <c r="F41" s="45"/>
      <c r="G41" s="45"/>
      <c r="H41" s="46"/>
      <c r="I41" s="42"/>
      <c r="J41" s="43"/>
      <c r="K41" s="291"/>
      <c r="L41" s="288"/>
      <c r="M41" s="413">
        <v>0.01</v>
      </c>
      <c r="N41" s="356">
        <f>N76*M41</f>
        <v>0.81625385765550251</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631.98892850600873</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867</v>
      </c>
      <c r="B48" s="49" t="str">
        <f>VLOOKUP(A48,MATERIALES!A5:D373,3,FALSE)</f>
        <v>Arena de trituración (sellos de arena-afalto)</v>
      </c>
      <c r="C48" s="293"/>
      <c r="D48" s="293"/>
      <c r="E48" s="293"/>
      <c r="F48" s="293"/>
      <c r="G48" s="293"/>
      <c r="H48" s="293"/>
      <c r="I48" s="280"/>
      <c r="J48" s="236" t="str">
        <f>VLOOKUP(A48,MATERIALES!A4:D640,2,FALSE)</f>
        <v>m3</v>
      </c>
      <c r="K48" s="294">
        <v>0.01</v>
      </c>
      <c r="L48" s="279"/>
      <c r="M48" s="414">
        <f>VLOOKUP(A48,MATERIALES!A5:D396,4,FALSE)</f>
        <v>35000</v>
      </c>
      <c r="N48" s="284">
        <f>K48*M48</f>
        <v>350</v>
      </c>
    </row>
    <row r="49" spans="1:14">
      <c r="A49" s="114" t="s">
        <v>934</v>
      </c>
      <c r="B49" s="49" t="str">
        <f>VLOOKUP(A49,MATERIALES!A6:D373,3,FALSE)</f>
        <v>Emulsión CRR-2</v>
      </c>
      <c r="C49" s="293"/>
      <c r="D49" s="293"/>
      <c r="E49" s="293"/>
      <c r="F49" s="293"/>
      <c r="G49" s="293"/>
      <c r="H49" s="293"/>
      <c r="I49" s="280"/>
      <c r="J49" s="236" t="str">
        <f>VLOOKUP(A49,MATERIALES!A5:D641,2,FALSE)</f>
        <v>lt</v>
      </c>
      <c r="K49" s="294">
        <v>1.25</v>
      </c>
      <c r="L49" s="279"/>
      <c r="M49" s="414">
        <f>VLOOKUP(A49,MATERIALES!A6:D397,4,FALSE)</f>
        <v>1583.8899999999999</v>
      </c>
      <c r="N49" s="284">
        <f>K49*M49</f>
        <v>1979.8624999999997</v>
      </c>
    </row>
    <row r="50" spans="1:14">
      <c r="B50" s="49"/>
      <c r="C50" s="293"/>
      <c r="D50" s="293"/>
      <c r="E50" s="293"/>
      <c r="F50" s="293"/>
      <c r="G50" s="293"/>
      <c r="H50" s="293"/>
      <c r="I50" s="280"/>
      <c r="J50" s="236"/>
      <c r="K50" s="294"/>
      <c r="L50" s="279"/>
      <c r="M50" s="295"/>
      <c r="N50" s="296"/>
    </row>
    <row r="51" spans="1:14">
      <c r="B51" s="49"/>
      <c r="C51" s="293"/>
      <c r="D51" s="293"/>
      <c r="E51" s="293"/>
      <c r="F51" s="293"/>
      <c r="G51" s="293"/>
      <c r="H51" s="293"/>
      <c r="I51" s="280"/>
      <c r="J51" s="236"/>
      <c r="K51" s="294"/>
      <c r="L51" s="279"/>
      <c r="M51" s="295"/>
      <c r="N51" s="296"/>
    </row>
    <row r="52" spans="1:14" ht="15.75" thickBot="1">
      <c r="B52" s="813"/>
      <c r="C52" s="814"/>
      <c r="D52" s="814"/>
      <c r="E52" s="814"/>
      <c r="F52" s="814"/>
      <c r="G52" s="814"/>
      <c r="H52" s="814"/>
      <c r="I52" s="815"/>
      <c r="J52" s="48"/>
      <c r="K52" s="50"/>
      <c r="L52" s="816"/>
      <c r="M52" s="817"/>
      <c r="N52" s="51"/>
    </row>
    <row r="53" spans="1:14" ht="15.75" thickBot="1">
      <c r="B53" s="818" t="s">
        <v>1037</v>
      </c>
      <c r="C53" s="819"/>
      <c r="D53" s="819"/>
      <c r="E53" s="819"/>
      <c r="F53" s="819"/>
      <c r="G53" s="819"/>
      <c r="H53" s="819"/>
      <c r="I53" s="819"/>
      <c r="J53" s="819"/>
      <c r="K53" s="819"/>
      <c r="L53" s="819"/>
      <c r="M53" s="820"/>
      <c r="N53" s="406">
        <f>SUM(N48:N52)</f>
        <v>2329.8624999999997</v>
      </c>
    </row>
    <row r="54" spans="1:14">
      <c r="B54" s="39"/>
      <c r="C54" s="40"/>
      <c r="D54" s="40"/>
      <c r="E54" s="40"/>
      <c r="F54" s="40"/>
      <c r="G54" s="40"/>
      <c r="H54" s="40"/>
      <c r="I54" s="40"/>
      <c r="J54" s="40"/>
      <c r="K54" s="40"/>
      <c r="L54" s="40"/>
      <c r="M54" s="40"/>
      <c r="N54" s="41"/>
    </row>
    <row r="55" spans="1:14">
      <c r="B55" s="70" t="s">
        <v>1040</v>
      </c>
      <c r="C55" s="71"/>
      <c r="D55" s="71"/>
      <c r="E55" s="71"/>
      <c r="F55" s="71"/>
      <c r="G55" s="71"/>
      <c r="H55" s="71"/>
      <c r="I55" s="71"/>
      <c r="J55" s="71"/>
      <c r="K55" s="71"/>
      <c r="L55" s="71"/>
      <c r="M55" s="71"/>
      <c r="N55" s="72"/>
    </row>
    <row r="56" spans="1:14" ht="15.75" thickBot="1">
      <c r="B56" s="74"/>
      <c r="C56" s="67"/>
      <c r="D56" s="67"/>
      <c r="E56" s="67"/>
      <c r="F56" s="67"/>
      <c r="G56" s="67"/>
      <c r="H56" s="67"/>
      <c r="I56" s="67"/>
      <c r="J56" s="67"/>
      <c r="K56" s="67"/>
      <c r="L56" s="67"/>
      <c r="M56" s="67"/>
      <c r="N56" s="69"/>
    </row>
    <row r="57" spans="1:14" ht="25.5">
      <c r="B57" s="325" t="s">
        <v>1041</v>
      </c>
      <c r="C57" s="326"/>
      <c r="D57" s="326"/>
      <c r="E57" s="326"/>
      <c r="F57" s="326"/>
      <c r="G57" s="326"/>
      <c r="H57" s="79" t="s">
        <v>1029</v>
      </c>
      <c r="I57" s="80" t="s">
        <v>1042</v>
      </c>
      <c r="J57" s="81" t="s">
        <v>1043</v>
      </c>
      <c r="K57" s="79" t="s">
        <v>1044</v>
      </c>
      <c r="L57" s="821" t="s">
        <v>1045</v>
      </c>
      <c r="M57" s="794"/>
      <c r="N57" s="82" t="s">
        <v>1035</v>
      </c>
    </row>
    <row r="58" spans="1:14">
      <c r="A58" t="s">
        <v>1311</v>
      </c>
      <c r="B58" s="52" t="str">
        <f>VLOOKUP(A58,TRANSPORTE!A5:D117,3,FALSE)</f>
        <v>Transporte de Arena</v>
      </c>
      <c r="C58" s="329"/>
      <c r="D58" s="329"/>
      <c r="E58" s="329"/>
      <c r="F58" s="329"/>
      <c r="G58" s="329"/>
      <c r="H58" s="323" t="s">
        <v>1552</v>
      </c>
      <c r="I58" s="291">
        <v>0.01</v>
      </c>
      <c r="J58" s="298">
        <v>1</v>
      </c>
      <c r="K58" s="291">
        <f>I58*J58</f>
        <v>0.01</v>
      </c>
      <c r="L58" s="822">
        <f>VLOOKUP(A58,TRANSPORTE!A5:D117,4,FALSE)</f>
        <v>946.969696969697</v>
      </c>
      <c r="M58" s="823"/>
      <c r="N58" s="299">
        <f>K58*L58</f>
        <v>9.4696969696969706</v>
      </c>
    </row>
    <row r="59" spans="1:14">
      <c r="B59" s="52"/>
      <c r="C59" s="53"/>
      <c r="D59" s="53"/>
      <c r="E59" s="53"/>
      <c r="F59" s="53"/>
      <c r="G59" s="53"/>
      <c r="H59" s="300"/>
      <c r="I59" s="291"/>
      <c r="J59" s="291"/>
      <c r="K59" s="291"/>
      <c r="L59" s="301"/>
      <c r="M59" s="302"/>
      <c r="N59" s="303"/>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ht="15.75" thickBot="1">
      <c r="B63" s="459"/>
      <c r="C63" s="460"/>
      <c r="D63" s="460"/>
      <c r="E63" s="460"/>
      <c r="F63" s="460"/>
      <c r="G63" s="460"/>
      <c r="H63" s="54"/>
      <c r="I63" s="132"/>
      <c r="J63" s="132"/>
      <c r="K63" s="132"/>
      <c r="L63" s="807"/>
      <c r="M63" s="808"/>
      <c r="N63" s="133"/>
    </row>
    <row r="64" spans="1:14" ht="15.75" thickBot="1">
      <c r="B64" s="824" t="s">
        <v>1037</v>
      </c>
      <c r="C64" s="825"/>
      <c r="D64" s="825"/>
      <c r="E64" s="825"/>
      <c r="F64" s="825"/>
      <c r="G64" s="825"/>
      <c r="H64" s="825"/>
      <c r="I64" s="825"/>
      <c r="J64" s="825"/>
      <c r="K64" s="825"/>
      <c r="L64" s="825"/>
      <c r="M64" s="826"/>
      <c r="N64" s="110">
        <f>N58+N59+N60+N61+N62</f>
        <v>9.4696969696969706</v>
      </c>
    </row>
    <row r="65" spans="1:15">
      <c r="B65" s="39"/>
      <c r="C65" s="40"/>
      <c r="D65" s="40"/>
      <c r="E65" s="40"/>
      <c r="F65" s="40"/>
      <c r="G65" s="40"/>
      <c r="H65" s="40"/>
      <c r="I65" s="40"/>
      <c r="J65" s="40"/>
      <c r="K65" s="40"/>
      <c r="L65" s="40"/>
      <c r="M65" s="40"/>
      <c r="N65" s="41"/>
    </row>
    <row r="66" spans="1:15">
      <c r="B66" s="70" t="s">
        <v>1046</v>
      </c>
      <c r="C66" s="71"/>
      <c r="D66" s="71"/>
      <c r="E66" s="71"/>
      <c r="F66" s="71"/>
      <c r="G66" s="71"/>
      <c r="H66" s="71"/>
      <c r="I66" s="71"/>
      <c r="J66" s="71"/>
      <c r="K66" s="71"/>
      <c r="L66" s="71"/>
      <c r="M66" s="71"/>
      <c r="N66" s="72"/>
    </row>
    <row r="67" spans="1:15" ht="15.75" thickBot="1">
      <c r="B67" s="74"/>
      <c r="C67" s="67"/>
      <c r="D67" s="67"/>
      <c r="E67" s="67"/>
      <c r="F67" s="67"/>
      <c r="G67" s="67"/>
      <c r="H67" s="67"/>
      <c r="I67" s="67"/>
      <c r="J67" s="67"/>
      <c r="K67" s="67"/>
      <c r="L67" s="67"/>
      <c r="M67" s="67"/>
      <c r="N67" s="69"/>
    </row>
    <row r="68" spans="1:15" ht="25.5">
      <c r="B68" s="844" t="s">
        <v>1047</v>
      </c>
      <c r="C68" s="845"/>
      <c r="D68" s="845"/>
      <c r="E68" s="845"/>
      <c r="F68" s="845"/>
      <c r="G68" s="845"/>
      <c r="H68" s="845"/>
      <c r="I68" s="79" t="s">
        <v>1048</v>
      </c>
      <c r="J68" s="81" t="s">
        <v>1494</v>
      </c>
      <c r="K68" s="80" t="s">
        <v>1050</v>
      </c>
      <c r="L68" s="846" t="s">
        <v>1034</v>
      </c>
      <c r="M68" s="847"/>
      <c r="N68" s="104" t="s">
        <v>1035</v>
      </c>
    </row>
    <row r="69" spans="1:15">
      <c r="A69" t="s">
        <v>11</v>
      </c>
      <c r="B69" s="55" t="str">
        <f>VLOOKUP(A69,'MANO DE OBRA'!A8:D68,3,FALSE)</f>
        <v>Obrero (4)</v>
      </c>
      <c r="C69" s="53"/>
      <c r="D69" s="53"/>
      <c r="E69" s="53"/>
      <c r="F69" s="53"/>
      <c r="G69" s="53"/>
      <c r="H69" s="53"/>
      <c r="I69" s="304">
        <f>K69/J69*100</f>
        <v>98362.266666666663</v>
      </c>
      <c r="J69" s="305">
        <v>185</v>
      </c>
      <c r="K69" s="306">
        <f>VLOOKUP(A69,'MANO DE OBRA'!A8:D99,4,FALSE)</f>
        <v>181970.19333333333</v>
      </c>
      <c r="L69" s="56"/>
      <c r="M69" s="307">
        <v>3344</v>
      </c>
      <c r="N69" s="407">
        <f>K69/M69</f>
        <v>54.416923843700161</v>
      </c>
      <c r="O69" s="112"/>
    </row>
    <row r="70" spans="1:15">
      <c r="A70" t="s">
        <v>30</v>
      </c>
      <c r="B70" s="55" t="str">
        <f>VLOOKUP(A70,'MANO DE OBRA'!A8:D69,3,FALSE)</f>
        <v>Oficial</v>
      </c>
      <c r="C70" s="53"/>
      <c r="D70" s="53"/>
      <c r="E70" s="53"/>
      <c r="F70" s="53"/>
      <c r="G70" s="53"/>
      <c r="H70" s="53"/>
      <c r="I70" s="304">
        <f>K70/J70*100</f>
        <v>49181.133333333331</v>
      </c>
      <c r="J70" s="305">
        <v>185</v>
      </c>
      <c r="K70" s="306">
        <f>VLOOKUP(A70,'MANO DE OBRA'!A8:D100,4,FALSE)</f>
        <v>90985.096666666665</v>
      </c>
      <c r="L70" s="56"/>
      <c r="M70" s="311">
        <v>3344</v>
      </c>
      <c r="N70" s="407">
        <f>K70/M70</f>
        <v>27.208461921850081</v>
      </c>
    </row>
    <row r="71" spans="1:15">
      <c r="B71" s="55"/>
      <c r="C71" s="53"/>
      <c r="D71" s="53"/>
      <c r="E71" s="53"/>
      <c r="F71" s="53"/>
      <c r="G71" s="53"/>
      <c r="H71" s="53"/>
      <c r="I71" s="291"/>
      <c r="J71" s="309"/>
      <c r="K71" s="310"/>
      <c r="L71" s="56"/>
      <c r="M71" s="312"/>
      <c r="N71" s="308"/>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24" t="s">
        <v>1037</v>
      </c>
      <c r="C76" s="825"/>
      <c r="D76" s="825"/>
      <c r="E76" s="825"/>
      <c r="F76" s="825"/>
      <c r="G76" s="825"/>
      <c r="H76" s="825"/>
      <c r="I76" s="825"/>
      <c r="J76" s="825"/>
      <c r="K76" s="825"/>
      <c r="L76" s="825"/>
      <c r="M76" s="826"/>
      <c r="N76" s="313">
        <f>SUM(N69:N75)</f>
        <v>81.625385765550249</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N43+N53+N64+N76</f>
        <v>3052.9465112412554</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610.5893022482511</v>
      </c>
      <c r="M83" s="853"/>
      <c r="N83" s="57"/>
    </row>
    <row r="84" spans="1:14">
      <c r="B84" s="95" t="s">
        <v>1057</v>
      </c>
      <c r="C84" s="96"/>
      <c r="D84" s="96"/>
      <c r="E84" s="96"/>
      <c r="F84" s="96"/>
      <c r="G84" s="96"/>
      <c r="H84" s="96"/>
      <c r="I84" s="93"/>
      <c r="J84" s="94"/>
      <c r="K84" s="316">
        <v>0.05</v>
      </c>
      <c r="L84" s="852">
        <f>N78*K84</f>
        <v>152.64732556206278</v>
      </c>
      <c r="M84" s="853"/>
      <c r="N84" s="57"/>
    </row>
    <row r="85" spans="1:14" ht="15.75" thickBot="1">
      <c r="B85" s="97" t="s">
        <v>1058</v>
      </c>
      <c r="C85" s="98"/>
      <c r="D85" s="98"/>
      <c r="E85" s="98"/>
      <c r="F85" s="98"/>
      <c r="G85" s="98"/>
      <c r="H85" s="98"/>
      <c r="I85" s="99"/>
      <c r="J85" s="100"/>
      <c r="K85" s="317">
        <v>0.05</v>
      </c>
      <c r="L85" s="854">
        <f>N78*K85</f>
        <v>152.64732556206278</v>
      </c>
      <c r="M85" s="855"/>
      <c r="N85" s="57"/>
    </row>
    <row r="86" spans="1:14" ht="15.75" thickBot="1">
      <c r="B86" s="818" t="s">
        <v>1037</v>
      </c>
      <c r="C86" s="819"/>
      <c r="D86" s="819"/>
      <c r="E86" s="819"/>
      <c r="F86" s="819"/>
      <c r="G86" s="819"/>
      <c r="H86" s="819"/>
      <c r="I86" s="819"/>
      <c r="J86" s="819"/>
      <c r="K86" s="819"/>
      <c r="L86" s="819"/>
      <c r="M86" s="820"/>
      <c r="N86" s="58">
        <f>L83+L84+L85</f>
        <v>915.8839533723766</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3968.8304646136321</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2:I52"/>
    <mergeCell ref="L52:M52"/>
    <mergeCell ref="B53:M53"/>
    <mergeCell ref="L57:M57"/>
    <mergeCell ref="L58:M58"/>
    <mergeCell ref="L63:M63"/>
    <mergeCell ref="B64:M64"/>
    <mergeCell ref="B68:H68"/>
    <mergeCell ref="L68:M68"/>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68961"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68961" r:id="rId4"/>
      </mc:Fallback>
    </mc:AlternateContent>
  </oleObjects>
</worksheet>
</file>

<file path=xl/worksheets/sheet1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0">
    <tabColor rgb="FFFFFFCC"/>
  </sheetPr>
  <dimension ref="A1:BT119"/>
  <sheetViews>
    <sheetView zoomScale="78" zoomScaleNormal="78" workbookViewId="0"/>
  </sheetViews>
  <sheetFormatPr baseColWidth="10" defaultRowHeight="15"/>
  <cols>
    <col min="1" max="1" width="10" customWidth="1"/>
    <col min="2" max="2" width="17" customWidth="1"/>
    <col min="6" max="6" width="14.42578125" customWidth="1"/>
    <col min="9" max="9" width="12.5703125" bestFit="1" customWidth="1"/>
    <col min="10" max="10" width="15.5703125" customWidth="1"/>
    <col min="11" max="11" width="17.5703125" bestFit="1" customWidth="1"/>
    <col min="13" max="13" width="12.285156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1135</v>
      </c>
      <c r="C31" s="87" t="s">
        <v>1656</v>
      </c>
      <c r="D31" s="88"/>
      <c r="E31" s="88"/>
      <c r="F31" s="88"/>
      <c r="G31" s="88"/>
      <c r="H31" s="88"/>
      <c r="I31" s="88"/>
      <c r="J31" s="89"/>
      <c r="K31" s="320"/>
      <c r="L31" s="318" t="s">
        <v>233</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154</v>
      </c>
      <c r="B36" s="831" t="str">
        <f>VLOOKUP(A36,EQUIPOS!A6:D154,3,FALSE)</f>
        <v>Carrotanque Irrigador de asfalto, 1000 GALONES DE CAPACIDAD</v>
      </c>
      <c r="C36" s="832"/>
      <c r="D36" s="832"/>
      <c r="E36" s="832"/>
      <c r="F36" s="832"/>
      <c r="G36" s="832"/>
      <c r="H36" s="833"/>
      <c r="I36" s="279"/>
      <c r="J36" s="280"/>
      <c r="K36" s="281">
        <f>VLOOKUP(A36,EQUIPOS!A6:D163,4,FALSE)</f>
        <v>63899.202672115338</v>
      </c>
      <c r="L36" s="282"/>
      <c r="M36" s="283">
        <v>418</v>
      </c>
      <c r="N36" s="284">
        <f>K36/M36</f>
        <v>152.86890591415153</v>
      </c>
    </row>
    <row r="37" spans="1:14">
      <c r="A37" s="119" t="s">
        <v>173</v>
      </c>
      <c r="B37" s="831" t="str">
        <f>VLOOKUP(A37,EQUIPOS!A7:D154,3,FALSE)</f>
        <v>Compactador neumático de Potencia 70 HP, peso de 13 ton</v>
      </c>
      <c r="C37" s="832"/>
      <c r="D37" s="832"/>
      <c r="E37" s="832"/>
      <c r="F37" s="832"/>
      <c r="G37" s="832"/>
      <c r="H37" s="833"/>
      <c r="I37" s="279"/>
      <c r="J37" s="280"/>
      <c r="K37" s="281">
        <f>VLOOKUP(A37,EQUIPOS!A7:D164,4,FALSE)</f>
        <v>125082.56680029306</v>
      </c>
      <c r="L37" s="282"/>
      <c r="M37" s="283">
        <v>418</v>
      </c>
      <c r="N37" s="284">
        <f>K37/M37</f>
        <v>299.24059043132314</v>
      </c>
    </row>
    <row r="38" spans="1:14">
      <c r="A38" t="s">
        <v>225</v>
      </c>
      <c r="B38" s="831" t="str">
        <f>VLOOKUP(A38,EQUIPOS!A8:D154,3,FALSE)</f>
        <v>Esparcidor de gravilla, Ancho de esparcimiento 3100mm, Velocidad de trabajo 10—20km2/h</v>
      </c>
      <c r="C38" s="832"/>
      <c r="D38" s="832"/>
      <c r="E38" s="832"/>
      <c r="F38" s="832"/>
      <c r="G38" s="832"/>
      <c r="H38" s="833"/>
      <c r="I38" s="279"/>
      <c r="J38" s="280"/>
      <c r="K38" s="281">
        <f>VLOOKUP(A38,EQUIPOS!A8:D165,4,FALSE)</f>
        <v>74848.408530603207</v>
      </c>
      <c r="L38" s="282"/>
      <c r="M38" s="283">
        <v>418</v>
      </c>
      <c r="N38" s="284">
        <f>K38/M38</f>
        <v>179.0631783028785</v>
      </c>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t="s">
        <v>1036</v>
      </c>
      <c r="C41" s="839"/>
      <c r="D41" s="839"/>
      <c r="E41" s="44"/>
      <c r="F41" s="45"/>
      <c r="G41" s="45"/>
      <c r="H41" s="46"/>
      <c r="I41" s="42"/>
      <c r="J41" s="43"/>
      <c r="K41" s="291"/>
      <c r="L41" s="288"/>
      <c r="M41" s="413">
        <v>0.01</v>
      </c>
      <c r="N41" s="356">
        <f>N76*M41</f>
        <v>0.81625385765550251</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631.98892850600873</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867</v>
      </c>
      <c r="B48" s="49" t="str">
        <f>VLOOKUP(A48,MATERIALES!A5:D373,3,FALSE)</f>
        <v>Arena de trituración (sellos de arena-afalto)</v>
      </c>
      <c r="C48" s="293"/>
      <c r="D48" s="293"/>
      <c r="E48" s="293"/>
      <c r="F48" s="293"/>
      <c r="G48" s="293"/>
      <c r="H48" s="293"/>
      <c r="I48" s="280"/>
      <c r="J48" s="236" t="str">
        <f>VLOOKUP(A48,MATERIALES!A4:D640,2,FALSE)</f>
        <v>m3</v>
      </c>
      <c r="K48" s="294">
        <v>0.01</v>
      </c>
      <c r="L48" s="279"/>
      <c r="M48" s="414">
        <f>VLOOKUP(A48,MATERIALES!A5:D396,4,FALSE)</f>
        <v>35000</v>
      </c>
      <c r="N48" s="284">
        <f>K48*M48</f>
        <v>350</v>
      </c>
    </row>
    <row r="49" spans="1:72">
      <c r="A49" s="114" t="s">
        <v>932</v>
      </c>
      <c r="B49" s="49" t="str">
        <f>VLOOKUP(A49,MATERIALES!A6:D373,3,FALSE)</f>
        <v>Emulsión CRR-1</v>
      </c>
      <c r="C49" s="293"/>
      <c r="D49" s="293"/>
      <c r="E49" s="293"/>
      <c r="F49" s="293"/>
      <c r="G49" s="293"/>
      <c r="H49" s="293"/>
      <c r="I49" s="280"/>
      <c r="J49" s="280" t="s">
        <v>1064</v>
      </c>
      <c r="K49" s="294">
        <v>1.25</v>
      </c>
      <c r="L49" s="279"/>
      <c r="M49" s="414">
        <f>VLOOKUP(A49,MATERIALES!A6:D397,4,FALSE)</f>
        <v>1692.218454481861</v>
      </c>
      <c r="N49" s="284">
        <f>K49*M49</f>
        <v>2115.2730681023263</v>
      </c>
      <c r="BT49">
        <v>1111</v>
      </c>
    </row>
    <row r="50" spans="1:72">
      <c r="B50" s="49"/>
      <c r="C50" s="293"/>
      <c r="D50" s="293"/>
      <c r="E50" s="293"/>
      <c r="F50" s="293"/>
      <c r="G50" s="293"/>
      <c r="H50" s="293"/>
      <c r="I50" s="280"/>
      <c r="J50" s="236"/>
      <c r="K50" s="294"/>
      <c r="L50" s="279"/>
      <c r="M50" s="295"/>
      <c r="N50" s="296"/>
    </row>
    <row r="51" spans="1:72">
      <c r="B51" s="49"/>
      <c r="C51" s="293"/>
      <c r="D51" s="293"/>
      <c r="E51" s="293"/>
      <c r="F51" s="293"/>
      <c r="G51" s="293"/>
      <c r="H51" s="293"/>
      <c r="I51" s="280"/>
      <c r="J51" s="236"/>
      <c r="K51" s="294"/>
      <c r="L51" s="279"/>
      <c r="M51" s="295"/>
      <c r="N51" s="296"/>
    </row>
    <row r="52" spans="1:72" ht="15.75" thickBot="1">
      <c r="B52" s="813"/>
      <c r="C52" s="814"/>
      <c r="D52" s="814"/>
      <c r="E52" s="814"/>
      <c r="F52" s="814"/>
      <c r="G52" s="814"/>
      <c r="H52" s="814"/>
      <c r="I52" s="815"/>
      <c r="J52" s="48"/>
      <c r="K52" s="50"/>
      <c r="L52" s="816"/>
      <c r="M52" s="817"/>
      <c r="N52" s="51"/>
    </row>
    <row r="53" spans="1:72" ht="15.75" thickBot="1">
      <c r="B53" s="818" t="s">
        <v>1037</v>
      </c>
      <c r="C53" s="819"/>
      <c r="D53" s="819"/>
      <c r="E53" s="819"/>
      <c r="F53" s="819"/>
      <c r="G53" s="819"/>
      <c r="H53" s="819"/>
      <c r="I53" s="819"/>
      <c r="J53" s="819"/>
      <c r="K53" s="819"/>
      <c r="L53" s="819"/>
      <c r="M53" s="820"/>
      <c r="N53" s="406">
        <f>SUM(N48:N52)</f>
        <v>2465.2730681023263</v>
      </c>
    </row>
    <row r="54" spans="1:72">
      <c r="B54" s="39"/>
      <c r="C54" s="40"/>
      <c r="D54" s="40"/>
      <c r="E54" s="40"/>
      <c r="F54" s="40"/>
      <c r="G54" s="40"/>
      <c r="H54" s="40"/>
      <c r="I54" s="40"/>
      <c r="J54" s="40"/>
      <c r="K54" s="40"/>
      <c r="L54" s="40"/>
      <c r="M54" s="40"/>
      <c r="N54" s="41"/>
    </row>
    <row r="55" spans="1:72">
      <c r="B55" s="70" t="s">
        <v>1040</v>
      </c>
      <c r="C55" s="71"/>
      <c r="D55" s="71"/>
      <c r="E55" s="71"/>
      <c r="F55" s="71"/>
      <c r="G55" s="71"/>
      <c r="H55" s="71"/>
      <c r="I55" s="71"/>
      <c r="J55" s="71"/>
      <c r="K55" s="71"/>
      <c r="L55" s="71"/>
      <c r="M55" s="71"/>
      <c r="N55" s="72"/>
    </row>
    <row r="56" spans="1:72" ht="15.75" thickBot="1">
      <c r="B56" s="74"/>
      <c r="C56" s="67"/>
      <c r="D56" s="67"/>
      <c r="E56" s="67"/>
      <c r="F56" s="67"/>
      <c r="G56" s="67"/>
      <c r="H56" s="67"/>
      <c r="I56" s="67"/>
      <c r="J56" s="67"/>
      <c r="K56" s="67"/>
      <c r="L56" s="67"/>
      <c r="M56" s="67"/>
      <c r="N56" s="69"/>
    </row>
    <row r="57" spans="1:72" ht="25.5">
      <c r="B57" s="325" t="s">
        <v>1041</v>
      </c>
      <c r="C57" s="326"/>
      <c r="D57" s="326"/>
      <c r="E57" s="326"/>
      <c r="F57" s="326"/>
      <c r="G57" s="326"/>
      <c r="H57" s="79" t="s">
        <v>1029</v>
      </c>
      <c r="I57" s="80" t="s">
        <v>1042</v>
      </c>
      <c r="J57" s="81" t="s">
        <v>1043</v>
      </c>
      <c r="K57" s="79" t="s">
        <v>1044</v>
      </c>
      <c r="L57" s="821" t="s">
        <v>1045</v>
      </c>
      <c r="M57" s="794"/>
      <c r="N57" s="82" t="s">
        <v>1035</v>
      </c>
    </row>
    <row r="58" spans="1:72">
      <c r="A58" t="s">
        <v>1311</v>
      </c>
      <c r="B58" s="52" t="str">
        <f>VLOOKUP(A58,TRANSPORTE!A5:D117,3,FALSE)</f>
        <v>Transporte de Arena</v>
      </c>
      <c r="C58" s="329"/>
      <c r="D58" s="329"/>
      <c r="E58" s="329"/>
      <c r="F58" s="329"/>
      <c r="G58" s="329"/>
      <c r="H58" s="323" t="s">
        <v>1552</v>
      </c>
      <c r="I58" s="291">
        <v>0.01</v>
      </c>
      <c r="J58" s="298">
        <v>1</v>
      </c>
      <c r="K58" s="291">
        <f>I58*J58</f>
        <v>0.01</v>
      </c>
      <c r="L58" s="822">
        <f>VLOOKUP(A58,TRANSPORTE!A5:D117,4,FALSE)</f>
        <v>946.969696969697</v>
      </c>
      <c r="M58" s="823"/>
      <c r="N58" s="299">
        <f>K58*L58</f>
        <v>9.4696969696969706</v>
      </c>
    </row>
    <row r="59" spans="1:72">
      <c r="B59" s="52"/>
      <c r="C59" s="53"/>
      <c r="D59" s="53"/>
      <c r="E59" s="53"/>
      <c r="F59" s="53"/>
      <c r="G59" s="53"/>
      <c r="H59" s="300"/>
      <c r="I59" s="291"/>
      <c r="J59" s="291"/>
      <c r="K59" s="291"/>
      <c r="L59" s="301"/>
      <c r="M59" s="302"/>
      <c r="N59" s="303"/>
    </row>
    <row r="60" spans="1:72">
      <c r="B60" s="52"/>
      <c r="C60" s="53"/>
      <c r="D60" s="53"/>
      <c r="E60" s="53"/>
      <c r="F60" s="53"/>
      <c r="G60" s="53"/>
      <c r="H60" s="300"/>
      <c r="I60" s="291"/>
      <c r="J60" s="291"/>
      <c r="K60" s="291"/>
      <c r="L60" s="301"/>
      <c r="M60" s="302"/>
      <c r="N60" s="303"/>
    </row>
    <row r="61" spans="1:72">
      <c r="B61" s="52"/>
      <c r="C61" s="53"/>
      <c r="D61" s="53"/>
      <c r="E61" s="53"/>
      <c r="F61" s="53"/>
      <c r="G61" s="53"/>
      <c r="H61" s="300"/>
      <c r="I61" s="291"/>
      <c r="J61" s="291"/>
      <c r="K61" s="291"/>
      <c r="L61" s="301"/>
      <c r="M61" s="302"/>
      <c r="N61" s="303"/>
    </row>
    <row r="62" spans="1:72">
      <c r="B62" s="52"/>
      <c r="C62" s="53"/>
      <c r="D62" s="53"/>
      <c r="E62" s="53"/>
      <c r="F62" s="53"/>
      <c r="G62" s="53"/>
      <c r="H62" s="300"/>
      <c r="I62" s="291"/>
      <c r="J62" s="291"/>
      <c r="K62" s="291"/>
      <c r="L62" s="301"/>
      <c r="M62" s="302"/>
      <c r="N62" s="303"/>
    </row>
    <row r="63" spans="1:72" ht="15.75" thickBot="1">
      <c r="B63" s="459"/>
      <c r="C63" s="460"/>
      <c r="D63" s="460"/>
      <c r="E63" s="460"/>
      <c r="F63" s="460"/>
      <c r="G63" s="460"/>
      <c r="H63" s="54"/>
      <c r="I63" s="132"/>
      <c r="J63" s="132"/>
      <c r="K63" s="132"/>
      <c r="L63" s="807"/>
      <c r="M63" s="808"/>
      <c r="N63" s="133"/>
    </row>
    <row r="64" spans="1:72" ht="15.75" thickBot="1">
      <c r="B64" s="824" t="s">
        <v>1037</v>
      </c>
      <c r="C64" s="825"/>
      <c r="D64" s="825"/>
      <c r="E64" s="825"/>
      <c r="F64" s="825"/>
      <c r="G64" s="825"/>
      <c r="H64" s="825"/>
      <c r="I64" s="825"/>
      <c r="J64" s="825"/>
      <c r="K64" s="825"/>
      <c r="L64" s="825"/>
      <c r="M64" s="826"/>
      <c r="N64" s="110">
        <f>N58+N59+N60+N61+N62</f>
        <v>9.4696969696969706</v>
      </c>
    </row>
    <row r="65" spans="1:15">
      <c r="B65" s="39"/>
      <c r="C65" s="40"/>
      <c r="D65" s="40"/>
      <c r="E65" s="40"/>
      <c r="F65" s="40"/>
      <c r="G65" s="40"/>
      <c r="H65" s="40"/>
      <c r="I65" s="40"/>
      <c r="J65" s="40"/>
      <c r="K65" s="40"/>
      <c r="L65" s="40"/>
      <c r="M65" s="40"/>
      <c r="N65" s="41"/>
    </row>
    <row r="66" spans="1:15">
      <c r="B66" s="70" t="s">
        <v>1046</v>
      </c>
      <c r="C66" s="71"/>
      <c r="D66" s="71"/>
      <c r="E66" s="71"/>
      <c r="F66" s="71"/>
      <c r="G66" s="71"/>
      <c r="H66" s="71"/>
      <c r="I66" s="71"/>
      <c r="J66" s="71"/>
      <c r="K66" s="71"/>
      <c r="L66" s="71"/>
      <c r="M66" s="71"/>
      <c r="N66" s="72"/>
    </row>
    <row r="67" spans="1:15" ht="15.75" thickBot="1">
      <c r="B67" s="74"/>
      <c r="C67" s="67"/>
      <c r="D67" s="67"/>
      <c r="E67" s="67"/>
      <c r="F67" s="67"/>
      <c r="G67" s="67"/>
      <c r="H67" s="67"/>
      <c r="I67" s="67"/>
      <c r="J67" s="67"/>
      <c r="K67" s="67"/>
      <c r="L67" s="67"/>
      <c r="M67" s="67"/>
      <c r="N67" s="69"/>
    </row>
    <row r="68" spans="1:15" ht="25.5">
      <c r="B68" s="844" t="s">
        <v>1047</v>
      </c>
      <c r="C68" s="845"/>
      <c r="D68" s="845"/>
      <c r="E68" s="845"/>
      <c r="F68" s="845"/>
      <c r="G68" s="845"/>
      <c r="H68" s="845"/>
      <c r="I68" s="79" t="s">
        <v>1048</v>
      </c>
      <c r="J68" s="81" t="s">
        <v>1494</v>
      </c>
      <c r="K68" s="80" t="s">
        <v>1050</v>
      </c>
      <c r="L68" s="846" t="s">
        <v>1034</v>
      </c>
      <c r="M68" s="847"/>
      <c r="N68" s="104" t="s">
        <v>1035</v>
      </c>
    </row>
    <row r="69" spans="1:15">
      <c r="A69" t="s">
        <v>11</v>
      </c>
      <c r="B69" s="55" t="str">
        <f>VLOOKUP(A69,'MANO DE OBRA'!A8:D68,3,FALSE)</f>
        <v>Obrero (4)</v>
      </c>
      <c r="C69" s="53"/>
      <c r="D69" s="53"/>
      <c r="E69" s="53"/>
      <c r="F69" s="53"/>
      <c r="G69" s="53"/>
      <c r="H69" s="53"/>
      <c r="I69" s="304">
        <f>K69/J69*100</f>
        <v>98362.266666666663</v>
      </c>
      <c r="J69" s="305">
        <v>185</v>
      </c>
      <c r="K69" s="306">
        <f>VLOOKUP(A69,'MANO DE OBRA'!A8:D99,4,FALSE)</f>
        <v>181970.19333333333</v>
      </c>
      <c r="L69" s="56"/>
      <c r="M69" s="307">
        <v>3344</v>
      </c>
      <c r="N69" s="407">
        <f>K69/M69</f>
        <v>54.416923843700161</v>
      </c>
      <c r="O69" s="112"/>
    </row>
    <row r="70" spans="1:15">
      <c r="A70" t="s">
        <v>30</v>
      </c>
      <c r="B70" s="55" t="str">
        <f>VLOOKUP(A70,'MANO DE OBRA'!A8:D69,3,FALSE)</f>
        <v>Oficial</v>
      </c>
      <c r="C70" s="53"/>
      <c r="D70" s="53"/>
      <c r="E70" s="53"/>
      <c r="F70" s="53"/>
      <c r="G70" s="53"/>
      <c r="H70" s="53"/>
      <c r="I70" s="304">
        <f>K70/J70*100</f>
        <v>49181.133333333331</v>
      </c>
      <c r="J70" s="305">
        <v>185</v>
      </c>
      <c r="K70" s="306">
        <f>VLOOKUP(A70,'MANO DE OBRA'!A8:D100,4,FALSE)</f>
        <v>90985.096666666665</v>
      </c>
      <c r="L70" s="56"/>
      <c r="M70" s="311">
        <v>3344</v>
      </c>
      <c r="N70" s="407">
        <f>K70/M70</f>
        <v>27.208461921850081</v>
      </c>
    </row>
    <row r="71" spans="1:15">
      <c r="B71" s="55"/>
      <c r="C71" s="53"/>
      <c r="D71" s="53"/>
      <c r="E71" s="53"/>
      <c r="F71" s="53"/>
      <c r="G71" s="53"/>
      <c r="H71" s="53"/>
      <c r="I71" s="291"/>
      <c r="J71" s="309"/>
      <c r="K71" s="310"/>
      <c r="L71" s="56"/>
      <c r="M71" s="312"/>
      <c r="N71" s="308"/>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24" t="s">
        <v>1037</v>
      </c>
      <c r="C76" s="825"/>
      <c r="D76" s="825"/>
      <c r="E76" s="825"/>
      <c r="F76" s="825"/>
      <c r="G76" s="825"/>
      <c r="H76" s="825"/>
      <c r="I76" s="825"/>
      <c r="J76" s="825"/>
      <c r="K76" s="825"/>
      <c r="L76" s="825"/>
      <c r="M76" s="826"/>
      <c r="N76" s="313">
        <f>SUM(N69:N75)</f>
        <v>81.625385765550249</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N43+N53+N64+N76</f>
        <v>3188.357079343582</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637.67141586871639</v>
      </c>
      <c r="M83" s="853"/>
      <c r="N83" s="57"/>
    </row>
    <row r="84" spans="1:14">
      <c r="B84" s="95" t="s">
        <v>1057</v>
      </c>
      <c r="C84" s="96"/>
      <c r="D84" s="96"/>
      <c r="E84" s="96"/>
      <c r="F84" s="96"/>
      <c r="G84" s="96"/>
      <c r="H84" s="96"/>
      <c r="I84" s="93"/>
      <c r="J84" s="94"/>
      <c r="K84" s="316">
        <v>0.05</v>
      </c>
      <c r="L84" s="852">
        <f>N78*K84</f>
        <v>159.4178539671791</v>
      </c>
      <c r="M84" s="853"/>
      <c r="N84" s="57"/>
    </row>
    <row r="85" spans="1:14" ht="15.75" thickBot="1">
      <c r="B85" s="97" t="s">
        <v>1058</v>
      </c>
      <c r="C85" s="98"/>
      <c r="D85" s="98"/>
      <c r="E85" s="98"/>
      <c r="F85" s="98"/>
      <c r="G85" s="98"/>
      <c r="H85" s="98"/>
      <c r="I85" s="99"/>
      <c r="J85" s="100"/>
      <c r="K85" s="317">
        <v>0.05</v>
      </c>
      <c r="L85" s="854">
        <f>N78*K85</f>
        <v>159.4178539671791</v>
      </c>
      <c r="M85" s="855"/>
      <c r="N85" s="57"/>
    </row>
    <row r="86" spans="1:14" ht="15.75" thickBot="1">
      <c r="B86" s="818" t="s">
        <v>1037</v>
      </c>
      <c r="C86" s="819"/>
      <c r="D86" s="819"/>
      <c r="E86" s="819"/>
      <c r="F86" s="819"/>
      <c r="G86" s="819"/>
      <c r="H86" s="819"/>
      <c r="I86" s="819"/>
      <c r="J86" s="819"/>
      <c r="K86" s="819"/>
      <c r="L86" s="819"/>
      <c r="M86" s="820"/>
      <c r="N86" s="58">
        <f>L83+L84+L85</f>
        <v>956.50712380307459</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4144.864203146657</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2:I52"/>
    <mergeCell ref="L52:M52"/>
    <mergeCell ref="B53:M53"/>
    <mergeCell ref="L57:M57"/>
    <mergeCell ref="L58:M58"/>
    <mergeCell ref="L63:M63"/>
    <mergeCell ref="B64:M64"/>
    <mergeCell ref="B68:H68"/>
    <mergeCell ref="L68:M68"/>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69985"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69985" r:id="rId4"/>
      </mc:Fallback>
    </mc:AlternateContent>
  </oleObjects>
</worksheet>
</file>

<file path=xl/worksheets/sheet1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1">
    <tabColor rgb="FFFFFFCC"/>
  </sheetPr>
  <dimension ref="A1:O119"/>
  <sheetViews>
    <sheetView zoomScale="78" zoomScaleNormal="78" workbookViewId="0"/>
  </sheetViews>
  <sheetFormatPr baseColWidth="10" defaultRowHeight="15"/>
  <cols>
    <col min="1" max="1" width="10" bestFit="1" customWidth="1"/>
    <col min="2" max="2" width="17" customWidth="1"/>
    <col min="6" max="6" width="14.42578125" customWidth="1"/>
    <col min="9" max="9" width="12.5703125" bestFit="1" customWidth="1"/>
    <col min="10" max="10" width="15.5703125" customWidth="1"/>
    <col min="11" max="11" width="17.5703125" bestFit="1" customWidth="1"/>
    <col min="13" max="13" width="12.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1136</v>
      </c>
      <c r="C31" s="87" t="s">
        <v>1613</v>
      </c>
      <c r="D31" s="88"/>
      <c r="E31" s="88"/>
      <c r="F31" s="88"/>
      <c r="G31" s="88"/>
      <c r="H31" s="88"/>
      <c r="I31" s="88"/>
      <c r="J31" s="89"/>
      <c r="K31" s="320"/>
      <c r="L31" s="318" t="s">
        <v>233</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136</v>
      </c>
      <c r="B36" s="831" t="str">
        <f>VLOOKUP(A36,EQUIPOS!A6:D154,3,FALSE)</f>
        <v>Camión de Slurry</v>
      </c>
      <c r="C36" s="832"/>
      <c r="D36" s="832"/>
      <c r="E36" s="832"/>
      <c r="F36" s="832"/>
      <c r="G36" s="832"/>
      <c r="H36" s="833"/>
      <c r="I36" s="279"/>
      <c r="J36" s="280"/>
      <c r="K36" s="281">
        <f>VLOOKUP(A36,EQUIPOS!A6:D163,4,FALSE)</f>
        <v>125000</v>
      </c>
      <c r="L36" s="282"/>
      <c r="M36" s="283">
        <v>600</v>
      </c>
      <c r="N36" s="284">
        <f>K36/M36</f>
        <v>208.33333333333334</v>
      </c>
    </row>
    <row r="37" spans="1:14">
      <c r="A37" s="119" t="s">
        <v>176</v>
      </c>
      <c r="B37" s="831" t="str">
        <f>VLOOKUP(A37,EQUIPOS!A7:D154,3,FALSE)</f>
        <v xml:space="preserve">Compresor (barrido y soplado)
</v>
      </c>
      <c r="C37" s="832"/>
      <c r="D37" s="832"/>
      <c r="E37" s="832"/>
      <c r="F37" s="832"/>
      <c r="G37" s="832"/>
      <c r="H37" s="833"/>
      <c r="I37" s="279"/>
      <c r="J37" s="280"/>
      <c r="K37" s="281">
        <f>VLOOKUP(A37,EQUIPOS!A7:D164,4,FALSE)</f>
        <v>61024.370771264701</v>
      </c>
      <c r="L37" s="282"/>
      <c r="M37" s="283">
        <v>600</v>
      </c>
      <c r="N37" s="284">
        <f>K37/M37</f>
        <v>101.70728461877451</v>
      </c>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t="s">
        <v>1036</v>
      </c>
      <c r="C41" s="839"/>
      <c r="D41" s="839"/>
      <c r="E41" s="44"/>
      <c r="F41" s="45"/>
      <c r="G41" s="45"/>
      <c r="H41" s="46"/>
      <c r="I41" s="42"/>
      <c r="J41" s="43"/>
      <c r="K41" s="291"/>
      <c r="L41" s="288"/>
      <c r="M41" s="413">
        <v>0.01</v>
      </c>
      <c r="N41" s="356">
        <f>N76*M41</f>
        <v>0.56865685416666667</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310.60927480627447</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837</v>
      </c>
      <c r="B48" s="49" t="str">
        <f>VLOOKUP(A48,MATERIALES!A5:D373,3,FALSE)</f>
        <v>Agregado tipo LA 13 (lechadas)</v>
      </c>
      <c r="C48" s="293"/>
      <c r="D48" s="293"/>
      <c r="E48" s="293"/>
      <c r="F48" s="293"/>
      <c r="G48" s="293"/>
      <c r="H48" s="293"/>
      <c r="I48" s="280"/>
      <c r="J48" s="236" t="str">
        <f>VLOOKUP(A48,MATERIALES!A4:D640,2,FALSE)</f>
        <v>m3</v>
      </c>
      <c r="K48" s="419">
        <v>1.2500000000000001E-2</v>
      </c>
      <c r="L48" s="279"/>
      <c r="M48" s="414">
        <f>VLOOKUP(A48,MATERIALES!A5:D396,4,FALSE)</f>
        <v>49612.044954962294</v>
      </c>
      <c r="N48" s="284">
        <f>K48*M48</f>
        <v>620.15056193702867</v>
      </c>
    </row>
    <row r="49" spans="1:14">
      <c r="A49" s="114" t="s">
        <v>924</v>
      </c>
      <c r="B49" s="49" t="str">
        <f>VLOOKUP(A49,MATERIALES!A6:D373,3,FALSE)</f>
        <v>Emulsión CRL-1h</v>
      </c>
      <c r="C49" s="293"/>
      <c r="D49" s="293"/>
      <c r="E49" s="293"/>
      <c r="F49" s="293"/>
      <c r="G49" s="293"/>
      <c r="H49" s="293"/>
      <c r="I49" s="280"/>
      <c r="J49" s="236" t="str">
        <f>VLOOKUP(A49,MATERIALES!A5:D641,2,FALSE)</f>
        <v>lt</v>
      </c>
      <c r="K49" s="419">
        <v>1.4625000000000001</v>
      </c>
      <c r="L49" s="279"/>
      <c r="M49" s="414">
        <f>VLOOKUP(A49,MATERIALES!A6:D397,4,FALSE)</f>
        <v>1639.1250000000002</v>
      </c>
      <c r="N49" s="284">
        <f>K49*M49</f>
        <v>2397.2203125000005</v>
      </c>
    </row>
    <row r="50" spans="1:14">
      <c r="B50" s="49"/>
      <c r="C50" s="293"/>
      <c r="D50" s="293"/>
      <c r="E50" s="293"/>
      <c r="F50" s="293"/>
      <c r="G50" s="293"/>
      <c r="H50" s="293"/>
      <c r="I50" s="280"/>
      <c r="J50" s="236"/>
      <c r="K50" s="294"/>
      <c r="L50" s="279"/>
      <c r="M50" s="295"/>
      <c r="N50" s="296"/>
    </row>
    <row r="51" spans="1:14">
      <c r="B51" s="49"/>
      <c r="C51" s="293"/>
      <c r="D51" s="293"/>
      <c r="E51" s="293"/>
      <c r="F51" s="293"/>
      <c r="G51" s="293"/>
      <c r="H51" s="293"/>
      <c r="I51" s="280"/>
      <c r="J51" s="236"/>
      <c r="K51" s="294"/>
      <c r="L51" s="279"/>
      <c r="M51" s="295"/>
      <c r="N51" s="296"/>
    </row>
    <row r="52" spans="1:14" ht="15.75" thickBot="1">
      <c r="B52" s="813"/>
      <c r="C52" s="814"/>
      <c r="D52" s="814"/>
      <c r="E52" s="814"/>
      <c r="F52" s="814"/>
      <c r="G52" s="814"/>
      <c r="H52" s="814"/>
      <c r="I52" s="815"/>
      <c r="J52" s="48"/>
      <c r="K52" s="50"/>
      <c r="L52" s="816"/>
      <c r="M52" s="817"/>
      <c r="N52" s="51"/>
    </row>
    <row r="53" spans="1:14" ht="15.75" thickBot="1">
      <c r="B53" s="818" t="s">
        <v>1037</v>
      </c>
      <c r="C53" s="819"/>
      <c r="D53" s="819"/>
      <c r="E53" s="819"/>
      <c r="F53" s="819"/>
      <c r="G53" s="819"/>
      <c r="H53" s="819"/>
      <c r="I53" s="819"/>
      <c r="J53" s="819"/>
      <c r="K53" s="819"/>
      <c r="L53" s="819"/>
      <c r="M53" s="820"/>
      <c r="N53" s="406">
        <f>SUM(N48:N52)</f>
        <v>3017.3708744370292</v>
      </c>
    </row>
    <row r="54" spans="1:14">
      <c r="B54" s="39"/>
      <c r="C54" s="40"/>
      <c r="D54" s="40"/>
      <c r="E54" s="40"/>
      <c r="F54" s="40"/>
      <c r="G54" s="40"/>
      <c r="H54" s="40"/>
      <c r="I54" s="40"/>
      <c r="J54" s="40"/>
      <c r="K54" s="40"/>
      <c r="L54" s="40"/>
      <c r="M54" s="40"/>
      <c r="N54" s="41"/>
    </row>
    <row r="55" spans="1:14">
      <c r="B55" s="70" t="s">
        <v>1040</v>
      </c>
      <c r="C55" s="71"/>
      <c r="D55" s="71"/>
      <c r="E55" s="71"/>
      <c r="F55" s="71"/>
      <c r="G55" s="71"/>
      <c r="H55" s="71"/>
      <c r="I55" s="71"/>
      <c r="J55" s="71"/>
      <c r="K55" s="71"/>
      <c r="L55" s="71"/>
      <c r="M55" s="71"/>
      <c r="N55" s="72"/>
    </row>
    <row r="56" spans="1:14" ht="15.75" thickBot="1">
      <c r="B56" s="74"/>
      <c r="C56" s="67"/>
      <c r="D56" s="67"/>
      <c r="E56" s="67"/>
      <c r="F56" s="67"/>
      <c r="G56" s="67"/>
      <c r="H56" s="67"/>
      <c r="I56" s="67"/>
      <c r="J56" s="67"/>
      <c r="K56" s="67"/>
      <c r="L56" s="67"/>
      <c r="M56" s="67"/>
      <c r="N56" s="69"/>
    </row>
    <row r="57" spans="1:14" ht="25.5">
      <c r="B57" s="325" t="s">
        <v>1041</v>
      </c>
      <c r="C57" s="326"/>
      <c r="D57" s="326"/>
      <c r="E57" s="326"/>
      <c r="F57" s="326"/>
      <c r="G57" s="326"/>
      <c r="H57" s="79" t="s">
        <v>1029</v>
      </c>
      <c r="I57" s="80" t="s">
        <v>1042</v>
      </c>
      <c r="J57" s="81" t="s">
        <v>1043</v>
      </c>
      <c r="K57" s="79" t="s">
        <v>1044</v>
      </c>
      <c r="L57" s="821" t="s">
        <v>1045</v>
      </c>
      <c r="M57" s="794"/>
      <c r="N57" s="82" t="s">
        <v>1035</v>
      </c>
    </row>
    <row r="58" spans="1:14">
      <c r="A58" t="s">
        <v>1413</v>
      </c>
      <c r="B58" s="52" t="str">
        <f>VLOOKUP(A58,TRANSPORTE!A5:D117,3,FALSE)</f>
        <v>Transporte de agregado tipo LA-1</v>
      </c>
      <c r="C58" s="329"/>
      <c r="D58" s="329"/>
      <c r="E58" s="329"/>
      <c r="F58" s="329"/>
      <c r="G58" s="329"/>
      <c r="H58" s="323" t="s">
        <v>1552</v>
      </c>
      <c r="I58" s="420">
        <v>1.2500000000000001E-2</v>
      </c>
      <c r="J58" s="298">
        <v>1</v>
      </c>
      <c r="K58" s="420">
        <f>I58*J58</f>
        <v>1.2500000000000001E-2</v>
      </c>
      <c r="L58" s="822">
        <f>VLOOKUP(A58,TRANSPORTE!A5:D117,4,FALSE)</f>
        <v>946.969696969697</v>
      </c>
      <c r="M58" s="823"/>
      <c r="N58" s="299">
        <f>K58*L58</f>
        <v>11.837121212121213</v>
      </c>
    </row>
    <row r="59" spans="1:14">
      <c r="B59" s="52"/>
      <c r="C59" s="53"/>
      <c r="D59" s="53"/>
      <c r="E59" s="53"/>
      <c r="F59" s="53"/>
      <c r="G59" s="53"/>
      <c r="H59" s="300"/>
      <c r="I59" s="291"/>
      <c r="J59" s="291"/>
      <c r="K59" s="291"/>
      <c r="L59" s="301"/>
      <c r="M59" s="302"/>
      <c r="N59" s="303"/>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ht="15.75" thickBot="1">
      <c r="B63" s="459"/>
      <c r="C63" s="460"/>
      <c r="D63" s="460"/>
      <c r="E63" s="460"/>
      <c r="F63" s="460"/>
      <c r="G63" s="460"/>
      <c r="H63" s="54"/>
      <c r="I63" s="132"/>
      <c r="J63" s="132"/>
      <c r="K63" s="132"/>
      <c r="L63" s="807"/>
      <c r="M63" s="808"/>
      <c r="N63" s="133"/>
    </row>
    <row r="64" spans="1:14" ht="15.75" thickBot="1">
      <c r="B64" s="824" t="s">
        <v>1037</v>
      </c>
      <c r="C64" s="825"/>
      <c r="D64" s="825"/>
      <c r="E64" s="825"/>
      <c r="F64" s="825"/>
      <c r="G64" s="825"/>
      <c r="H64" s="825"/>
      <c r="I64" s="825"/>
      <c r="J64" s="825"/>
      <c r="K64" s="825"/>
      <c r="L64" s="825"/>
      <c r="M64" s="826"/>
      <c r="N64" s="110">
        <f>N58+N59+N60+N61+N62</f>
        <v>11.837121212121213</v>
      </c>
    </row>
    <row r="65" spans="1:15">
      <c r="B65" s="39"/>
      <c r="C65" s="40"/>
      <c r="D65" s="40"/>
      <c r="E65" s="40"/>
      <c r="F65" s="40"/>
      <c r="G65" s="40"/>
      <c r="H65" s="40"/>
      <c r="I65" s="40"/>
      <c r="J65" s="40"/>
      <c r="K65" s="40"/>
      <c r="L65" s="40"/>
      <c r="M65" s="40"/>
      <c r="N65" s="41"/>
    </row>
    <row r="66" spans="1:15">
      <c r="B66" s="70" t="s">
        <v>1046</v>
      </c>
      <c r="C66" s="71"/>
      <c r="D66" s="71"/>
      <c r="E66" s="71"/>
      <c r="F66" s="71"/>
      <c r="G66" s="71"/>
      <c r="H66" s="71"/>
      <c r="I66" s="71"/>
      <c r="J66" s="71"/>
      <c r="K66" s="71"/>
      <c r="L66" s="71"/>
      <c r="M66" s="71"/>
      <c r="N66" s="72"/>
    </row>
    <row r="67" spans="1:15" ht="15.75" thickBot="1">
      <c r="B67" s="74"/>
      <c r="C67" s="67"/>
      <c r="D67" s="67"/>
      <c r="E67" s="67"/>
      <c r="F67" s="67"/>
      <c r="G67" s="67"/>
      <c r="H67" s="67"/>
      <c r="I67" s="67"/>
      <c r="J67" s="67"/>
      <c r="K67" s="67"/>
      <c r="L67" s="67"/>
      <c r="M67" s="67"/>
      <c r="N67" s="69"/>
    </row>
    <row r="68" spans="1:15" ht="25.5">
      <c r="B68" s="844" t="s">
        <v>1047</v>
      </c>
      <c r="C68" s="845"/>
      <c r="D68" s="845"/>
      <c r="E68" s="845"/>
      <c r="F68" s="845"/>
      <c r="G68" s="845"/>
      <c r="H68" s="845"/>
      <c r="I68" s="79" t="s">
        <v>1048</v>
      </c>
      <c r="J68" s="81" t="s">
        <v>1494</v>
      </c>
      <c r="K68" s="80" t="s">
        <v>1050</v>
      </c>
      <c r="L68" s="846" t="s">
        <v>1034</v>
      </c>
      <c r="M68" s="847"/>
      <c r="N68" s="104" t="s">
        <v>1035</v>
      </c>
    </row>
    <row r="69" spans="1:15">
      <c r="A69" t="s">
        <v>11</v>
      </c>
      <c r="B69" s="55" t="str">
        <f>VLOOKUP(A69,'MANO DE OBRA'!A8:D68,3,FALSE)</f>
        <v>Obrero (4)</v>
      </c>
      <c r="C69" s="53"/>
      <c r="D69" s="53"/>
      <c r="E69" s="53"/>
      <c r="F69" s="53"/>
      <c r="G69" s="53"/>
      <c r="H69" s="53"/>
      <c r="I69" s="304">
        <f>K69/J69*100</f>
        <v>98362.266666666663</v>
      </c>
      <c r="J69" s="305">
        <v>185</v>
      </c>
      <c r="K69" s="306">
        <f>VLOOKUP(A69,'MANO DE OBRA'!A8:D99,4,FALSE)</f>
        <v>181970.19333333333</v>
      </c>
      <c r="L69" s="56"/>
      <c r="M69" s="307">
        <v>4800</v>
      </c>
      <c r="N69" s="407">
        <f>K69/M69</f>
        <v>37.910456944444441</v>
      </c>
      <c r="O69" s="112"/>
    </row>
    <row r="70" spans="1:15">
      <c r="A70" t="s">
        <v>30</v>
      </c>
      <c r="B70" s="55" t="str">
        <f>VLOOKUP(A70,'MANO DE OBRA'!A8:D69,3,FALSE)</f>
        <v>Oficial</v>
      </c>
      <c r="C70" s="53"/>
      <c r="D70" s="53"/>
      <c r="E70" s="53"/>
      <c r="F70" s="53"/>
      <c r="G70" s="53"/>
      <c r="H70" s="53"/>
      <c r="I70" s="304">
        <f>K70/J70*100</f>
        <v>49181.133333333331</v>
      </c>
      <c r="J70" s="305">
        <v>185</v>
      </c>
      <c r="K70" s="306">
        <f>VLOOKUP(A70,'MANO DE OBRA'!A8:D100,4,FALSE)</f>
        <v>90985.096666666665</v>
      </c>
      <c r="L70" s="56"/>
      <c r="M70" s="311">
        <v>4800</v>
      </c>
      <c r="N70" s="407">
        <f>K70/M70</f>
        <v>18.95522847222222</v>
      </c>
    </row>
    <row r="71" spans="1:15">
      <c r="B71" s="55"/>
      <c r="C71" s="53"/>
      <c r="D71" s="53"/>
      <c r="E71" s="53"/>
      <c r="F71" s="53"/>
      <c r="G71" s="53"/>
      <c r="H71" s="53"/>
      <c r="I71" s="291"/>
      <c r="J71" s="309"/>
      <c r="K71" s="310"/>
      <c r="L71" s="56"/>
      <c r="M71" s="312"/>
      <c r="N71" s="308"/>
    </row>
    <row r="72" spans="1:15">
      <c r="B72" s="55"/>
      <c r="C72" s="53"/>
      <c r="D72" s="53"/>
      <c r="E72" s="53"/>
      <c r="F72" s="53"/>
      <c r="G72" s="53"/>
      <c r="H72" s="53"/>
      <c r="I72" s="291"/>
      <c r="J72" s="309"/>
      <c r="K72" s="310"/>
      <c r="L72" s="330"/>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24" t="s">
        <v>1037</v>
      </c>
      <c r="C76" s="825"/>
      <c r="D76" s="825"/>
      <c r="E76" s="825"/>
      <c r="F76" s="825"/>
      <c r="G76" s="825"/>
      <c r="H76" s="825"/>
      <c r="I76" s="825"/>
      <c r="J76" s="825"/>
      <c r="K76" s="825"/>
      <c r="L76" s="825"/>
      <c r="M76" s="826"/>
      <c r="N76" s="313">
        <f>SUM(N69:N75)</f>
        <v>56.865685416666665</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N43+N53+N64+N76</f>
        <v>3396.682955872091</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679.33659117441823</v>
      </c>
      <c r="M83" s="853"/>
      <c r="N83" s="57"/>
    </row>
    <row r="84" spans="1:14">
      <c r="B84" s="95" t="s">
        <v>1057</v>
      </c>
      <c r="C84" s="96"/>
      <c r="D84" s="96"/>
      <c r="E84" s="96"/>
      <c r="F84" s="96"/>
      <c r="G84" s="96"/>
      <c r="H84" s="96"/>
      <c r="I84" s="93"/>
      <c r="J84" s="94"/>
      <c r="K84" s="316">
        <v>0.05</v>
      </c>
      <c r="L84" s="852">
        <f>N78*K84</f>
        <v>169.83414779360456</v>
      </c>
      <c r="M84" s="853"/>
      <c r="N84" s="57"/>
    </row>
    <row r="85" spans="1:14" ht="15.75" thickBot="1">
      <c r="B85" s="97" t="s">
        <v>1058</v>
      </c>
      <c r="C85" s="98"/>
      <c r="D85" s="98"/>
      <c r="E85" s="98"/>
      <c r="F85" s="98"/>
      <c r="G85" s="98"/>
      <c r="H85" s="98"/>
      <c r="I85" s="99"/>
      <c r="J85" s="100"/>
      <c r="K85" s="317">
        <v>0.05</v>
      </c>
      <c r="L85" s="854">
        <f>N78*K85</f>
        <v>169.83414779360456</v>
      </c>
      <c r="M85" s="855"/>
      <c r="N85" s="57"/>
    </row>
    <row r="86" spans="1:14" ht="15.75" thickBot="1">
      <c r="B86" s="818" t="s">
        <v>1037</v>
      </c>
      <c r="C86" s="819"/>
      <c r="D86" s="819"/>
      <c r="E86" s="819"/>
      <c r="F86" s="819"/>
      <c r="G86" s="819"/>
      <c r="H86" s="819"/>
      <c r="I86" s="819"/>
      <c r="J86" s="819"/>
      <c r="K86" s="819"/>
      <c r="L86" s="819"/>
      <c r="M86" s="820"/>
      <c r="N86" s="58">
        <f>L83+L84+L85</f>
        <v>1019.0048867616273</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4415.687842633718</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2:I52"/>
    <mergeCell ref="L52:M52"/>
    <mergeCell ref="B53:M53"/>
    <mergeCell ref="L57:M57"/>
    <mergeCell ref="L58:M58"/>
    <mergeCell ref="L63:M63"/>
    <mergeCell ref="B64:M64"/>
    <mergeCell ref="B68:H68"/>
    <mergeCell ref="L68:M68"/>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71009"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71009" r:id="rId4"/>
      </mc:Fallback>
    </mc:AlternateContent>
  </oleObjects>
</worksheet>
</file>

<file path=xl/worksheets/sheet1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2">
    <tabColor rgb="FFFFFFCC"/>
  </sheetPr>
  <dimension ref="A1:O119"/>
  <sheetViews>
    <sheetView zoomScale="78" zoomScaleNormal="78" workbookViewId="0"/>
  </sheetViews>
  <sheetFormatPr baseColWidth="10" defaultRowHeight="15"/>
  <cols>
    <col min="1" max="1" width="10" bestFit="1" customWidth="1"/>
    <col min="2" max="2" width="17" customWidth="1"/>
    <col min="6" max="6" width="14.42578125" customWidth="1"/>
    <col min="9" max="9" width="12.5703125" bestFit="1" customWidth="1"/>
    <col min="10" max="10" width="15.5703125" customWidth="1"/>
    <col min="11" max="11" width="17.5703125" bestFit="1" customWidth="1"/>
    <col min="13" max="13" width="12.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1137</v>
      </c>
      <c r="C31" s="87" t="s">
        <v>2166</v>
      </c>
      <c r="D31" s="88"/>
      <c r="E31" s="88"/>
      <c r="F31" s="88"/>
      <c r="G31" s="88"/>
      <c r="H31" s="88"/>
      <c r="I31" s="88"/>
      <c r="J31" s="89"/>
      <c r="K31" s="320"/>
      <c r="L31" s="318" t="s">
        <v>233</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136</v>
      </c>
      <c r="B36" s="831" t="str">
        <f>VLOOKUP(A36,EQUIPOS!A6:D154,3,FALSE)</f>
        <v>Camión de Slurry</v>
      </c>
      <c r="C36" s="832"/>
      <c r="D36" s="832"/>
      <c r="E36" s="832"/>
      <c r="F36" s="832"/>
      <c r="G36" s="832"/>
      <c r="H36" s="833"/>
      <c r="I36" s="279"/>
      <c r="J36" s="280"/>
      <c r="K36" s="281">
        <f>VLOOKUP(A36,EQUIPOS!A6:D163,4,FALSE)</f>
        <v>125000</v>
      </c>
      <c r="L36" s="282"/>
      <c r="M36" s="283">
        <v>600</v>
      </c>
      <c r="N36" s="284">
        <f>K36/M36</f>
        <v>208.33333333333334</v>
      </c>
    </row>
    <row r="37" spans="1:14">
      <c r="A37" s="119" t="s">
        <v>176</v>
      </c>
      <c r="B37" s="831" t="str">
        <f>VLOOKUP(A37,EQUIPOS!A7:D154,3,FALSE)</f>
        <v xml:space="preserve">Compresor (barrido y soplado)
</v>
      </c>
      <c r="C37" s="832"/>
      <c r="D37" s="832"/>
      <c r="E37" s="832"/>
      <c r="F37" s="832"/>
      <c r="G37" s="832"/>
      <c r="H37" s="833"/>
      <c r="I37" s="279"/>
      <c r="J37" s="280"/>
      <c r="K37" s="281">
        <f>VLOOKUP(A37,EQUIPOS!A7:D164,4,FALSE)</f>
        <v>61024.370771264701</v>
      </c>
      <c r="L37" s="282"/>
      <c r="M37" s="283">
        <v>600</v>
      </c>
      <c r="N37" s="284">
        <f>K37/M37</f>
        <v>101.70728461877451</v>
      </c>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t="s">
        <v>1036</v>
      </c>
      <c r="C41" s="839"/>
      <c r="D41" s="839"/>
      <c r="E41" s="44"/>
      <c r="F41" s="45"/>
      <c r="G41" s="45"/>
      <c r="H41" s="46"/>
      <c r="I41" s="42"/>
      <c r="J41" s="43"/>
      <c r="K41" s="291"/>
      <c r="L41" s="288"/>
      <c r="M41" s="413">
        <v>0.01</v>
      </c>
      <c r="N41" s="356">
        <f>N76*M41</f>
        <v>0.56865685416666667</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310.60927480627447</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838</v>
      </c>
      <c r="B48" s="49" t="str">
        <f>VLOOKUP(A48,MATERIALES!A5:D373,3,FALSE)</f>
        <v>Agregado tipo LA 10 (lechadas)</v>
      </c>
      <c r="C48" s="293"/>
      <c r="D48" s="293"/>
      <c r="E48" s="293"/>
      <c r="F48" s="293"/>
      <c r="G48" s="293"/>
      <c r="H48" s="293"/>
      <c r="I48" s="280"/>
      <c r="J48" s="236" t="str">
        <f>VLOOKUP(A48,MATERIALES!A4:D640,2,FALSE)</f>
        <v>m3</v>
      </c>
      <c r="K48" s="419">
        <v>9.4999999999999998E-3</v>
      </c>
      <c r="L48" s="279"/>
      <c r="M48" s="414">
        <f>VLOOKUP(A48,MATERIALES!A5:D396,4,FALSE)</f>
        <v>49220.073853228394</v>
      </c>
      <c r="N48" s="284">
        <f>K48*M48</f>
        <v>467.59070160566972</v>
      </c>
    </row>
    <row r="49" spans="1:14">
      <c r="A49" s="114" t="s">
        <v>924</v>
      </c>
      <c r="B49" s="49" t="str">
        <f>VLOOKUP(A49,MATERIALES!A6:D373,3,FALSE)</f>
        <v>Emulsión CRL-1h</v>
      </c>
      <c r="C49" s="293"/>
      <c r="D49" s="293"/>
      <c r="E49" s="293"/>
      <c r="F49" s="293"/>
      <c r="G49" s="293"/>
      <c r="H49" s="293"/>
      <c r="I49" s="280"/>
      <c r="J49" s="236" t="str">
        <f>VLOOKUP(A49,MATERIALES!A5:D641,2,FALSE)</f>
        <v>lt</v>
      </c>
      <c r="K49" s="421">
        <v>1.4107499999999999</v>
      </c>
      <c r="L49" s="279"/>
      <c r="M49" s="414">
        <f>VLOOKUP(A49,MATERIALES!A6:D397,4,FALSE)</f>
        <v>1639.1250000000002</v>
      </c>
      <c r="N49" s="284">
        <f>K49*M49</f>
        <v>2312.3955937500004</v>
      </c>
    </row>
    <row r="50" spans="1:14">
      <c r="B50" s="49"/>
      <c r="C50" s="293"/>
      <c r="D50" s="293"/>
      <c r="E50" s="293"/>
      <c r="F50" s="293"/>
      <c r="G50" s="293"/>
      <c r="H50" s="293"/>
      <c r="I50" s="280"/>
      <c r="J50" s="236"/>
      <c r="K50" s="294"/>
      <c r="L50" s="279"/>
      <c r="M50" s="295"/>
      <c r="N50" s="296"/>
    </row>
    <row r="51" spans="1:14">
      <c r="B51" s="49"/>
      <c r="C51" s="293"/>
      <c r="D51" s="293"/>
      <c r="E51" s="293"/>
      <c r="F51" s="293"/>
      <c r="G51" s="293"/>
      <c r="H51" s="293"/>
      <c r="I51" s="280"/>
      <c r="J51" s="236"/>
      <c r="K51" s="294"/>
      <c r="L51" s="279"/>
      <c r="M51" s="295"/>
      <c r="N51" s="296"/>
    </row>
    <row r="52" spans="1:14" ht="15.75" thickBot="1">
      <c r="B52" s="813"/>
      <c r="C52" s="814"/>
      <c r="D52" s="814"/>
      <c r="E52" s="814"/>
      <c r="F52" s="814"/>
      <c r="G52" s="814"/>
      <c r="H52" s="814"/>
      <c r="I52" s="815"/>
      <c r="J52" s="48"/>
      <c r="K52" s="50"/>
      <c r="L52" s="816"/>
      <c r="M52" s="817"/>
      <c r="N52" s="51"/>
    </row>
    <row r="53" spans="1:14" ht="15.75" thickBot="1">
      <c r="B53" s="818" t="s">
        <v>1037</v>
      </c>
      <c r="C53" s="819"/>
      <c r="D53" s="819"/>
      <c r="E53" s="819"/>
      <c r="F53" s="819"/>
      <c r="G53" s="819"/>
      <c r="H53" s="819"/>
      <c r="I53" s="819"/>
      <c r="J53" s="819"/>
      <c r="K53" s="819"/>
      <c r="L53" s="819"/>
      <c r="M53" s="820"/>
      <c r="N53" s="406">
        <f>SUM(N48:N52)</f>
        <v>2779.9862953556703</v>
      </c>
    </row>
    <row r="54" spans="1:14">
      <c r="B54" s="39"/>
      <c r="C54" s="40"/>
      <c r="D54" s="40"/>
      <c r="E54" s="40"/>
      <c r="F54" s="40"/>
      <c r="G54" s="40"/>
      <c r="H54" s="40"/>
      <c r="I54" s="40"/>
      <c r="J54" s="40"/>
      <c r="K54" s="40"/>
      <c r="L54" s="40"/>
      <c r="M54" s="40"/>
      <c r="N54" s="41"/>
    </row>
    <row r="55" spans="1:14">
      <c r="B55" s="70" t="s">
        <v>1040</v>
      </c>
      <c r="C55" s="71"/>
      <c r="D55" s="71"/>
      <c r="E55" s="71"/>
      <c r="F55" s="71"/>
      <c r="G55" s="71"/>
      <c r="H55" s="71"/>
      <c r="I55" s="71"/>
      <c r="J55" s="71"/>
      <c r="K55" s="71"/>
      <c r="L55" s="71"/>
      <c r="M55" s="71"/>
      <c r="N55" s="72"/>
    </row>
    <row r="56" spans="1:14" ht="15.75" thickBot="1">
      <c r="B56" s="74"/>
      <c r="C56" s="67"/>
      <c r="D56" s="67"/>
      <c r="E56" s="67"/>
      <c r="F56" s="67"/>
      <c r="G56" s="67"/>
      <c r="H56" s="67"/>
      <c r="I56" s="67"/>
      <c r="J56" s="67"/>
      <c r="K56" s="67"/>
      <c r="L56" s="67"/>
      <c r="M56" s="67"/>
      <c r="N56" s="69"/>
    </row>
    <row r="57" spans="1:14" ht="25.5">
      <c r="B57" s="325" t="s">
        <v>1041</v>
      </c>
      <c r="C57" s="326"/>
      <c r="D57" s="326"/>
      <c r="E57" s="326"/>
      <c r="F57" s="326"/>
      <c r="G57" s="326"/>
      <c r="H57" s="79" t="s">
        <v>1029</v>
      </c>
      <c r="I57" s="80" t="s">
        <v>1042</v>
      </c>
      <c r="J57" s="81" t="s">
        <v>1043</v>
      </c>
      <c r="K57" s="79" t="s">
        <v>1044</v>
      </c>
      <c r="L57" s="821" t="s">
        <v>1045</v>
      </c>
      <c r="M57" s="794"/>
      <c r="N57" s="82" t="s">
        <v>1035</v>
      </c>
    </row>
    <row r="58" spans="1:14">
      <c r="A58" t="s">
        <v>1415</v>
      </c>
      <c r="B58" s="52" t="str">
        <f>VLOOKUP(A58,TRANSPORTE!A5:D117,3,FALSE)</f>
        <v>Transporte de agregado tipo LA-2</v>
      </c>
      <c r="C58" s="329"/>
      <c r="D58" s="329"/>
      <c r="E58" s="329"/>
      <c r="F58" s="329"/>
      <c r="G58" s="329"/>
      <c r="H58" s="323" t="s">
        <v>1552</v>
      </c>
      <c r="I58" s="420">
        <v>9.4999999999999998E-3</v>
      </c>
      <c r="J58" s="298">
        <v>1</v>
      </c>
      <c r="K58" s="420">
        <f>I58*J58</f>
        <v>9.4999999999999998E-3</v>
      </c>
      <c r="L58" s="822">
        <f>VLOOKUP(A58,TRANSPORTE!A5:D117,4,FALSE)</f>
        <v>946.969696969697</v>
      </c>
      <c r="M58" s="823"/>
      <c r="N58" s="299">
        <f>K58*L58</f>
        <v>8.9962121212121211</v>
      </c>
    </row>
    <row r="59" spans="1:14">
      <c r="B59" s="52"/>
      <c r="C59" s="53"/>
      <c r="D59" s="53"/>
      <c r="E59" s="53"/>
      <c r="F59" s="53"/>
      <c r="G59" s="53"/>
      <c r="H59" s="300"/>
      <c r="I59" s="291"/>
      <c r="J59" s="291"/>
      <c r="K59" s="291"/>
      <c r="L59" s="301"/>
      <c r="M59" s="302"/>
      <c r="N59" s="303"/>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ht="15.75" thickBot="1">
      <c r="B63" s="459"/>
      <c r="C63" s="460"/>
      <c r="D63" s="460"/>
      <c r="E63" s="460"/>
      <c r="F63" s="460"/>
      <c r="G63" s="460"/>
      <c r="H63" s="54"/>
      <c r="I63" s="132"/>
      <c r="J63" s="132"/>
      <c r="K63" s="132"/>
      <c r="L63" s="807"/>
      <c r="M63" s="808"/>
      <c r="N63" s="133"/>
    </row>
    <row r="64" spans="1:14" ht="15.75" thickBot="1">
      <c r="B64" s="824" t="s">
        <v>1037</v>
      </c>
      <c r="C64" s="825"/>
      <c r="D64" s="825"/>
      <c r="E64" s="825"/>
      <c r="F64" s="825"/>
      <c r="G64" s="825"/>
      <c r="H64" s="825"/>
      <c r="I64" s="825"/>
      <c r="J64" s="825"/>
      <c r="K64" s="825"/>
      <c r="L64" s="825"/>
      <c r="M64" s="826"/>
      <c r="N64" s="110">
        <f>N58+N59+N60+N61+N62</f>
        <v>8.9962121212121211</v>
      </c>
    </row>
    <row r="65" spans="1:15">
      <c r="B65" s="39"/>
      <c r="C65" s="40"/>
      <c r="D65" s="40"/>
      <c r="E65" s="40"/>
      <c r="F65" s="40"/>
      <c r="G65" s="40"/>
      <c r="H65" s="40"/>
      <c r="I65" s="40"/>
      <c r="J65" s="40"/>
      <c r="K65" s="40"/>
      <c r="L65" s="40"/>
      <c r="M65" s="40"/>
      <c r="N65" s="41"/>
    </row>
    <row r="66" spans="1:15">
      <c r="B66" s="70" t="s">
        <v>1046</v>
      </c>
      <c r="C66" s="71"/>
      <c r="D66" s="71"/>
      <c r="E66" s="71"/>
      <c r="F66" s="71"/>
      <c r="G66" s="71"/>
      <c r="H66" s="71"/>
      <c r="I66" s="71"/>
      <c r="J66" s="71"/>
      <c r="K66" s="71"/>
      <c r="L66" s="71"/>
      <c r="M66" s="71"/>
      <c r="N66" s="72"/>
    </row>
    <row r="67" spans="1:15" ht="15.75" thickBot="1">
      <c r="B67" s="74"/>
      <c r="C67" s="67"/>
      <c r="D67" s="67"/>
      <c r="E67" s="67"/>
      <c r="F67" s="67"/>
      <c r="G67" s="67"/>
      <c r="H67" s="67"/>
      <c r="I67" s="67"/>
      <c r="J67" s="67"/>
      <c r="K67" s="67"/>
      <c r="L67" s="67"/>
      <c r="M67" s="67"/>
      <c r="N67" s="69"/>
    </row>
    <row r="68" spans="1:15" ht="25.5">
      <c r="B68" s="844" t="s">
        <v>1047</v>
      </c>
      <c r="C68" s="845"/>
      <c r="D68" s="845"/>
      <c r="E68" s="845"/>
      <c r="F68" s="845"/>
      <c r="G68" s="845"/>
      <c r="H68" s="845"/>
      <c r="I68" s="79" t="s">
        <v>1048</v>
      </c>
      <c r="J68" s="81" t="s">
        <v>1494</v>
      </c>
      <c r="K68" s="80" t="s">
        <v>1050</v>
      </c>
      <c r="L68" s="846" t="s">
        <v>1034</v>
      </c>
      <c r="M68" s="847"/>
      <c r="N68" s="104" t="s">
        <v>1035</v>
      </c>
    </row>
    <row r="69" spans="1:15">
      <c r="A69" t="s">
        <v>11</v>
      </c>
      <c r="B69" s="55" t="str">
        <f>VLOOKUP(A69,'MANO DE OBRA'!A8:D68,3,FALSE)</f>
        <v>Obrero (4)</v>
      </c>
      <c r="C69" s="53"/>
      <c r="D69" s="53"/>
      <c r="E69" s="53"/>
      <c r="F69" s="53"/>
      <c r="G69" s="53"/>
      <c r="H69" s="53"/>
      <c r="I69" s="304">
        <f>K69/J69*100</f>
        <v>98362.266666666663</v>
      </c>
      <c r="J69" s="305">
        <v>185</v>
      </c>
      <c r="K69" s="306">
        <f>VLOOKUP(A69,'MANO DE OBRA'!A8:D99,4,FALSE)</f>
        <v>181970.19333333333</v>
      </c>
      <c r="L69" s="56"/>
      <c r="M69" s="307">
        <v>4800</v>
      </c>
      <c r="N69" s="407">
        <f>K69/M69</f>
        <v>37.910456944444441</v>
      </c>
      <c r="O69" s="112"/>
    </row>
    <row r="70" spans="1:15">
      <c r="A70" t="s">
        <v>30</v>
      </c>
      <c r="B70" s="55" t="str">
        <f>VLOOKUP(A70,'MANO DE OBRA'!A8:D69,3,FALSE)</f>
        <v>Oficial</v>
      </c>
      <c r="C70" s="53"/>
      <c r="D70" s="53"/>
      <c r="E70" s="53"/>
      <c r="F70" s="53"/>
      <c r="G70" s="53"/>
      <c r="H70" s="53"/>
      <c r="I70" s="304">
        <f>K70/J70*100</f>
        <v>49181.133333333331</v>
      </c>
      <c r="J70" s="305">
        <v>185</v>
      </c>
      <c r="K70" s="306">
        <f>VLOOKUP(A70,'MANO DE OBRA'!A8:D100,4,FALSE)</f>
        <v>90985.096666666665</v>
      </c>
      <c r="L70" s="56"/>
      <c r="M70" s="311">
        <v>4800</v>
      </c>
      <c r="N70" s="407">
        <f>K70/M70</f>
        <v>18.95522847222222</v>
      </c>
    </row>
    <row r="71" spans="1:15">
      <c r="B71" s="55"/>
      <c r="C71" s="53"/>
      <c r="D71" s="53"/>
      <c r="E71" s="53"/>
      <c r="F71" s="53"/>
      <c r="G71" s="53"/>
      <c r="H71" s="53"/>
      <c r="I71" s="291"/>
      <c r="J71" s="309"/>
      <c r="K71" s="310"/>
      <c r="L71" s="56"/>
      <c r="M71" s="312"/>
      <c r="N71" s="308"/>
    </row>
    <row r="72" spans="1:15">
      <c r="B72" s="55"/>
      <c r="C72" s="53"/>
      <c r="D72" s="53"/>
      <c r="E72" s="53"/>
      <c r="F72" s="53"/>
      <c r="G72" s="53"/>
      <c r="H72" s="53"/>
      <c r="I72" s="291"/>
      <c r="J72" s="309"/>
      <c r="K72" s="310"/>
      <c r="L72" s="330"/>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24" t="s">
        <v>1037</v>
      </c>
      <c r="C76" s="825"/>
      <c r="D76" s="825"/>
      <c r="E76" s="825"/>
      <c r="F76" s="825"/>
      <c r="G76" s="825"/>
      <c r="H76" s="825"/>
      <c r="I76" s="825"/>
      <c r="J76" s="825"/>
      <c r="K76" s="825"/>
      <c r="L76" s="825"/>
      <c r="M76" s="826"/>
      <c r="N76" s="313">
        <f>SUM(N69:N75)</f>
        <v>56.865685416666665</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N43+N53+N64+N76</f>
        <v>3156.4574676998236</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631.29149353996479</v>
      </c>
      <c r="M83" s="853"/>
      <c r="N83" s="57"/>
    </row>
    <row r="84" spans="1:14">
      <c r="B84" s="95" t="s">
        <v>1057</v>
      </c>
      <c r="C84" s="96"/>
      <c r="D84" s="96"/>
      <c r="E84" s="96"/>
      <c r="F84" s="96"/>
      <c r="G84" s="96"/>
      <c r="H84" s="96"/>
      <c r="I84" s="93"/>
      <c r="J84" s="94"/>
      <c r="K84" s="316">
        <v>0.05</v>
      </c>
      <c r="L84" s="852">
        <f>N78*K84</f>
        <v>157.8228733849912</v>
      </c>
      <c r="M84" s="853"/>
      <c r="N84" s="57"/>
    </row>
    <row r="85" spans="1:14" ht="15.75" thickBot="1">
      <c r="B85" s="97" t="s">
        <v>1058</v>
      </c>
      <c r="C85" s="98"/>
      <c r="D85" s="98"/>
      <c r="E85" s="98"/>
      <c r="F85" s="98"/>
      <c r="G85" s="98"/>
      <c r="H85" s="98"/>
      <c r="I85" s="99"/>
      <c r="J85" s="100"/>
      <c r="K85" s="317">
        <v>0.05</v>
      </c>
      <c r="L85" s="854">
        <f>N78*K85</f>
        <v>157.8228733849912</v>
      </c>
      <c r="M85" s="855"/>
      <c r="N85" s="57"/>
    </row>
    <row r="86" spans="1:14" ht="15.75" thickBot="1">
      <c r="B86" s="818" t="s">
        <v>1037</v>
      </c>
      <c r="C86" s="819"/>
      <c r="D86" s="819"/>
      <c r="E86" s="819"/>
      <c r="F86" s="819"/>
      <c r="G86" s="819"/>
      <c r="H86" s="819"/>
      <c r="I86" s="819"/>
      <c r="J86" s="819"/>
      <c r="K86" s="819"/>
      <c r="L86" s="819"/>
      <c r="M86" s="820"/>
      <c r="N86" s="58">
        <f>L83+L84+L85</f>
        <v>946.93724030994724</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4103.3947080097705</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2:I52"/>
    <mergeCell ref="L52:M52"/>
    <mergeCell ref="B53:M53"/>
    <mergeCell ref="L57:M57"/>
    <mergeCell ref="L58:M58"/>
    <mergeCell ref="L63:M63"/>
    <mergeCell ref="B64:M64"/>
    <mergeCell ref="B68:H68"/>
    <mergeCell ref="L68:M68"/>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78177"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78177" r:id="rId4"/>
      </mc:Fallback>
    </mc:AlternateContent>
  </oleObjects>
</worksheet>
</file>

<file path=xl/worksheets/sheet1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3">
    <tabColor rgb="FFFFFFCC"/>
  </sheetPr>
  <dimension ref="A1:O119"/>
  <sheetViews>
    <sheetView zoomScale="78" zoomScaleNormal="78" workbookViewId="0"/>
  </sheetViews>
  <sheetFormatPr baseColWidth="10" defaultRowHeight="15"/>
  <cols>
    <col min="1" max="1" width="10" bestFit="1" customWidth="1"/>
    <col min="2" max="2" width="17" customWidth="1"/>
    <col min="6" max="6" width="14.42578125" customWidth="1"/>
    <col min="9" max="9" width="12.5703125" bestFit="1" customWidth="1"/>
    <col min="10" max="10" width="15.5703125" customWidth="1"/>
    <col min="11" max="11" width="17.5703125" bestFit="1" customWidth="1"/>
    <col min="13" max="13" width="12.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1138</v>
      </c>
      <c r="C31" s="87" t="s">
        <v>2167</v>
      </c>
      <c r="D31" s="88"/>
      <c r="E31" s="88"/>
      <c r="F31" s="88"/>
      <c r="G31" s="88"/>
      <c r="H31" s="88"/>
      <c r="I31" s="88"/>
      <c r="J31" s="89"/>
      <c r="K31" s="320"/>
      <c r="L31" s="318" t="s">
        <v>233</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136</v>
      </c>
      <c r="B36" s="831" t="str">
        <f>VLOOKUP(A36,EQUIPOS!A6:D154,3,FALSE)</f>
        <v>Camión de Slurry</v>
      </c>
      <c r="C36" s="832"/>
      <c r="D36" s="832"/>
      <c r="E36" s="832"/>
      <c r="F36" s="832"/>
      <c r="G36" s="832"/>
      <c r="H36" s="833"/>
      <c r="I36" s="279"/>
      <c r="J36" s="280"/>
      <c r="K36" s="281">
        <f>VLOOKUP(A36,EQUIPOS!A6:D163,4,FALSE)</f>
        <v>125000</v>
      </c>
      <c r="L36" s="282"/>
      <c r="M36" s="283">
        <v>600</v>
      </c>
      <c r="N36" s="284">
        <f>K36/M36</f>
        <v>208.33333333333334</v>
      </c>
    </row>
    <row r="37" spans="1:14">
      <c r="A37" s="119" t="s">
        <v>176</v>
      </c>
      <c r="B37" s="831" t="str">
        <f>VLOOKUP(A37,EQUIPOS!A7:D154,3,FALSE)</f>
        <v xml:space="preserve">Compresor (barrido y soplado)
</v>
      </c>
      <c r="C37" s="832"/>
      <c r="D37" s="832"/>
      <c r="E37" s="832"/>
      <c r="F37" s="832"/>
      <c r="G37" s="832"/>
      <c r="H37" s="833"/>
      <c r="I37" s="279"/>
      <c r="J37" s="280"/>
      <c r="K37" s="281">
        <f>VLOOKUP(A37,EQUIPOS!A7:D164,4,FALSE)</f>
        <v>61024.370771264701</v>
      </c>
      <c r="L37" s="282"/>
      <c r="M37" s="283">
        <v>600</v>
      </c>
      <c r="N37" s="284">
        <f>K37/M37</f>
        <v>101.70728461877451</v>
      </c>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t="s">
        <v>1036</v>
      </c>
      <c r="C41" s="839"/>
      <c r="D41" s="839"/>
      <c r="E41" s="44"/>
      <c r="F41" s="45"/>
      <c r="G41" s="45"/>
      <c r="H41" s="46"/>
      <c r="I41" s="42"/>
      <c r="J41" s="43"/>
      <c r="K41" s="291"/>
      <c r="L41" s="288"/>
      <c r="M41" s="413">
        <v>0.01</v>
      </c>
      <c r="N41" s="356">
        <f>N76*M41</f>
        <v>0.56865685416666667</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310.60927480627447</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839</v>
      </c>
      <c r="B48" s="49" t="str">
        <f>VLOOKUP(A48,MATERIALES!A5:D373,3,FALSE)</f>
        <v>Agregado tipo LA 5 (lechadas)</v>
      </c>
      <c r="C48" s="293"/>
      <c r="D48" s="293"/>
      <c r="E48" s="293"/>
      <c r="F48" s="293"/>
      <c r="G48" s="293"/>
      <c r="H48" s="293"/>
      <c r="I48" s="280"/>
      <c r="J48" s="236" t="str">
        <f>VLOOKUP(A48,MATERIALES!A4:D640,2,FALSE)</f>
        <v>m3</v>
      </c>
      <c r="K48" s="419">
        <v>9.4999999999999998E-3</v>
      </c>
      <c r="L48" s="279"/>
      <c r="M48" s="414">
        <f>VLOOKUP(A48,MATERIALES!A5:D396,4,FALSE)</f>
        <v>65450</v>
      </c>
      <c r="N48" s="284">
        <f>K48*M48</f>
        <v>621.77499999999998</v>
      </c>
    </row>
    <row r="49" spans="1:14">
      <c r="A49" s="114" t="s">
        <v>924</v>
      </c>
      <c r="B49" s="49" t="str">
        <f>VLOOKUP(A49,MATERIALES!A6:D373,3,FALSE)</f>
        <v>Emulsión CRL-1h</v>
      </c>
      <c r="C49" s="293"/>
      <c r="D49" s="293"/>
      <c r="E49" s="293"/>
      <c r="F49" s="293"/>
      <c r="G49" s="293"/>
      <c r="H49" s="293"/>
      <c r="I49" s="280"/>
      <c r="J49" s="236" t="str">
        <f>VLOOKUP(A49,MATERIALES!A5:D641,2,FALSE)</f>
        <v>lt</v>
      </c>
      <c r="K49" s="294">
        <v>1.71</v>
      </c>
      <c r="L49" s="279"/>
      <c r="M49" s="414">
        <f>VLOOKUP(A49,MATERIALES!A6:D397,4,FALSE)</f>
        <v>1639.1250000000002</v>
      </c>
      <c r="N49" s="284">
        <f>K49*M49</f>
        <v>2802.9037500000004</v>
      </c>
    </row>
    <row r="50" spans="1:14">
      <c r="B50" s="49"/>
      <c r="C50" s="293"/>
      <c r="D50" s="293"/>
      <c r="E50" s="293"/>
      <c r="F50" s="293"/>
      <c r="G50" s="293"/>
      <c r="H50" s="293"/>
      <c r="I50" s="280"/>
      <c r="J50" s="236"/>
      <c r="K50" s="294"/>
      <c r="L50" s="279"/>
      <c r="M50" s="295"/>
      <c r="N50" s="296"/>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SUM(N48:N53)</f>
        <v>3424.6787500000005</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A59" t="s">
        <v>1417</v>
      </c>
      <c r="B59" s="52" t="str">
        <f>VLOOKUP(A59,TRANSPORTE!A5:D117,3,FALSE)</f>
        <v>Transporte de agregado tipo LA-3</v>
      </c>
      <c r="C59" s="329"/>
      <c r="D59" s="329"/>
      <c r="E59" s="329"/>
      <c r="F59" s="329"/>
      <c r="G59" s="329"/>
      <c r="H59" s="323" t="s">
        <v>1552</v>
      </c>
      <c r="I59" s="420">
        <v>9.4999999999999998E-3</v>
      </c>
      <c r="J59" s="298">
        <v>1</v>
      </c>
      <c r="K59" s="420">
        <f>I59*J59</f>
        <v>9.4999999999999998E-3</v>
      </c>
      <c r="L59" s="822">
        <f>VLOOKUP(A59,TRANSPORTE!A5:D117,4,FALSE)</f>
        <v>946.969696969697</v>
      </c>
      <c r="M59" s="823"/>
      <c r="N59" s="299">
        <f>K59*L59</f>
        <v>8.9962121212121211</v>
      </c>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459"/>
      <c r="C64" s="460"/>
      <c r="D64" s="460"/>
      <c r="E64" s="460"/>
      <c r="F64" s="460"/>
      <c r="G64" s="460"/>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f>N59+N60+N61+N62+N63</f>
        <v>8.9962121212121211</v>
      </c>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11</v>
      </c>
      <c r="B70" s="55" t="str">
        <f>VLOOKUP(A70,'MANO DE OBRA'!A8:D68,3,FALSE)</f>
        <v>Obrero (4)</v>
      </c>
      <c r="C70" s="53"/>
      <c r="D70" s="53"/>
      <c r="E70" s="53"/>
      <c r="F70" s="53"/>
      <c r="G70" s="53"/>
      <c r="H70" s="53"/>
      <c r="I70" s="304">
        <f>K70/J70*100</f>
        <v>98362.266666666663</v>
      </c>
      <c r="J70" s="305">
        <v>185</v>
      </c>
      <c r="K70" s="306">
        <f>VLOOKUP(A70,'MANO DE OBRA'!A8:D99,4,FALSE)</f>
        <v>181970.19333333333</v>
      </c>
      <c r="L70" s="56"/>
      <c r="M70" s="307">
        <v>4800</v>
      </c>
      <c r="N70" s="407">
        <f>K70/M70</f>
        <v>37.910456944444441</v>
      </c>
      <c r="O70" s="112"/>
    </row>
    <row r="71" spans="1:15">
      <c r="A71" t="s">
        <v>30</v>
      </c>
      <c r="B71" s="55" t="str">
        <f>VLOOKUP(A71,'MANO DE OBRA'!A8:D69,3,FALSE)</f>
        <v>Oficial</v>
      </c>
      <c r="C71" s="53"/>
      <c r="D71" s="53"/>
      <c r="E71" s="53"/>
      <c r="F71" s="53"/>
      <c r="G71" s="53"/>
      <c r="H71" s="53"/>
      <c r="I71" s="304">
        <f>K71/J71*100</f>
        <v>49181.133333333331</v>
      </c>
      <c r="J71" s="305">
        <v>185</v>
      </c>
      <c r="K71" s="306">
        <f>VLOOKUP(A71,'MANO DE OBRA'!A8:D100,4,FALSE)</f>
        <v>90985.096666666665</v>
      </c>
      <c r="L71" s="56"/>
      <c r="M71" s="311">
        <v>4800</v>
      </c>
      <c r="N71" s="407">
        <f>K71/M71</f>
        <v>18.95522847222222</v>
      </c>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24" t="s">
        <v>1037</v>
      </c>
      <c r="C76" s="825"/>
      <c r="D76" s="825"/>
      <c r="E76" s="825"/>
      <c r="F76" s="825"/>
      <c r="G76" s="825"/>
      <c r="H76" s="825"/>
      <c r="I76" s="825"/>
      <c r="J76" s="825"/>
      <c r="K76" s="825"/>
      <c r="L76" s="825"/>
      <c r="M76" s="826"/>
      <c r="N76" s="313">
        <f>SUM(N70:N75)</f>
        <v>56.865685416666665</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3801.1499223441533</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760.22998446883071</v>
      </c>
      <c r="M83" s="853"/>
      <c r="N83" s="57"/>
    </row>
    <row r="84" spans="1:14">
      <c r="B84" s="95" t="s">
        <v>1057</v>
      </c>
      <c r="C84" s="96"/>
      <c r="D84" s="96"/>
      <c r="E84" s="96"/>
      <c r="F84" s="96"/>
      <c r="G84" s="96"/>
      <c r="H84" s="96"/>
      <c r="I84" s="93"/>
      <c r="J84" s="94"/>
      <c r="K84" s="316">
        <v>0.05</v>
      </c>
      <c r="L84" s="852">
        <f>N78*K84</f>
        <v>190.05749611720768</v>
      </c>
      <c r="M84" s="853"/>
      <c r="N84" s="57"/>
    </row>
    <row r="85" spans="1:14" ht="15.75" thickBot="1">
      <c r="B85" s="97" t="s">
        <v>1058</v>
      </c>
      <c r="C85" s="98"/>
      <c r="D85" s="98"/>
      <c r="E85" s="98"/>
      <c r="F85" s="98"/>
      <c r="G85" s="98"/>
      <c r="H85" s="98"/>
      <c r="I85" s="99"/>
      <c r="J85" s="100"/>
      <c r="K85" s="317">
        <v>0.05</v>
      </c>
      <c r="L85" s="854">
        <f>N78*K85</f>
        <v>190.05749611720768</v>
      </c>
      <c r="M85" s="855"/>
      <c r="N85" s="57"/>
    </row>
    <row r="86" spans="1:14" ht="15.75" thickBot="1">
      <c r="B86" s="818" t="s">
        <v>1037</v>
      </c>
      <c r="C86" s="819"/>
      <c r="D86" s="819"/>
      <c r="E86" s="819"/>
      <c r="F86" s="819"/>
      <c r="G86" s="819"/>
      <c r="H86" s="819"/>
      <c r="I86" s="819"/>
      <c r="J86" s="819"/>
      <c r="K86" s="819"/>
      <c r="L86" s="819"/>
      <c r="M86" s="820"/>
      <c r="N86" s="58">
        <f>L83+L84+L85</f>
        <v>1140.3449767032459</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4941.4948990473995</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3:I53"/>
    <mergeCell ref="L53:M53"/>
    <mergeCell ref="B54:M54"/>
    <mergeCell ref="L58:M58"/>
    <mergeCell ref="L59:M59"/>
    <mergeCell ref="L64:M64"/>
    <mergeCell ref="B65:M65"/>
    <mergeCell ref="B69:H69"/>
    <mergeCell ref="L69:M69"/>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77153"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77153" r:id="rId4"/>
      </mc:Fallback>
    </mc:AlternateContent>
  </oleObjects>
</worksheet>
</file>

<file path=xl/worksheets/sheet1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4">
    <tabColor rgb="FFFFFFCC"/>
  </sheetPr>
  <dimension ref="A1:O119"/>
  <sheetViews>
    <sheetView zoomScale="78" zoomScaleNormal="78" workbookViewId="0"/>
  </sheetViews>
  <sheetFormatPr baseColWidth="10" defaultRowHeight="15"/>
  <cols>
    <col min="1" max="1" width="10" bestFit="1" customWidth="1"/>
    <col min="2" max="2" width="17" customWidth="1"/>
    <col min="6" max="6" width="14.42578125" customWidth="1"/>
    <col min="9" max="9" width="12.5703125" bestFit="1" customWidth="1"/>
    <col min="10" max="10" width="15.5703125" customWidth="1"/>
    <col min="11" max="11" width="17.5703125" bestFit="1" customWidth="1"/>
    <col min="13" max="13" width="12.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1139</v>
      </c>
      <c r="C31" s="87" t="s">
        <v>2168</v>
      </c>
      <c r="D31" s="88"/>
      <c r="E31" s="88"/>
      <c r="F31" s="88"/>
      <c r="G31" s="88"/>
      <c r="H31" s="88"/>
      <c r="I31" s="88"/>
      <c r="J31" s="89"/>
      <c r="K31" s="320"/>
      <c r="L31" s="318" t="s">
        <v>233</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136</v>
      </c>
      <c r="B36" s="831" t="str">
        <f>VLOOKUP(A36,EQUIPOS!A6:D154,3,FALSE)</f>
        <v>Camión de Slurry</v>
      </c>
      <c r="C36" s="832"/>
      <c r="D36" s="832"/>
      <c r="E36" s="832"/>
      <c r="F36" s="832"/>
      <c r="G36" s="832"/>
      <c r="H36" s="833"/>
      <c r="I36" s="279"/>
      <c r="J36" s="280"/>
      <c r="K36" s="281">
        <f>VLOOKUP(A36,EQUIPOS!A6:D163,4,FALSE)</f>
        <v>125000</v>
      </c>
      <c r="L36" s="282"/>
      <c r="M36" s="283">
        <v>600</v>
      </c>
      <c r="N36" s="284">
        <f>K36/M36</f>
        <v>208.33333333333334</v>
      </c>
    </row>
    <row r="37" spans="1:14">
      <c r="A37" s="119" t="s">
        <v>176</v>
      </c>
      <c r="B37" s="831" t="str">
        <f>VLOOKUP(A37,EQUIPOS!A7:D154,3,FALSE)</f>
        <v xml:space="preserve">Compresor (barrido y soplado)
</v>
      </c>
      <c r="C37" s="832"/>
      <c r="D37" s="832"/>
      <c r="E37" s="832"/>
      <c r="F37" s="832"/>
      <c r="G37" s="832"/>
      <c r="H37" s="833"/>
      <c r="I37" s="279"/>
      <c r="J37" s="280"/>
      <c r="K37" s="281">
        <f>VLOOKUP(A37,EQUIPOS!A7:D164,4,FALSE)</f>
        <v>61024.370771264701</v>
      </c>
      <c r="L37" s="282"/>
      <c r="M37" s="283">
        <v>600</v>
      </c>
      <c r="N37" s="284">
        <f>K37/M37</f>
        <v>101.70728461877451</v>
      </c>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t="s">
        <v>1036</v>
      </c>
      <c r="C41" s="839"/>
      <c r="D41" s="839"/>
      <c r="E41" s="44"/>
      <c r="F41" s="45"/>
      <c r="G41" s="45"/>
      <c r="H41" s="46"/>
      <c r="I41" s="42"/>
      <c r="J41" s="43"/>
      <c r="K41" s="291"/>
      <c r="L41" s="288"/>
      <c r="M41" s="413">
        <v>0.01</v>
      </c>
      <c r="N41" s="356">
        <f>N76*M41</f>
        <v>0.56865685416666667</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310.60927480627447</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840</v>
      </c>
      <c r="B48" s="49" t="str">
        <f>VLOOKUP(A48,MATERIALES!A5:D373,3,FALSE)</f>
        <v>Agregado tipo LA 4 (lechadas)</v>
      </c>
      <c r="C48" s="293"/>
      <c r="D48" s="293"/>
      <c r="E48" s="293"/>
      <c r="F48" s="293"/>
      <c r="G48" s="293"/>
      <c r="H48" s="293"/>
      <c r="I48" s="280"/>
      <c r="J48" s="236" t="str">
        <f>VLOOKUP(A48,MATERIALES!A4:D640,2,FALSE)</f>
        <v>m3</v>
      </c>
      <c r="K48" s="421">
        <v>4.7499999999999999E-3</v>
      </c>
      <c r="L48" s="279"/>
      <c r="M48" s="414">
        <f>VLOOKUP(A48,MATERIALES!A5:D396,4,FALSE)</f>
        <v>49916.712529710843</v>
      </c>
      <c r="N48" s="284">
        <f>K48*M48</f>
        <v>237.10438451612649</v>
      </c>
    </row>
    <row r="49" spans="1:14">
      <c r="A49" s="114" t="s">
        <v>924</v>
      </c>
      <c r="B49" s="49" t="str">
        <f>VLOOKUP(A49,MATERIALES!A6:D373,3,FALSE)</f>
        <v>Emulsión CRL-1h</v>
      </c>
      <c r="C49" s="293"/>
      <c r="D49" s="293"/>
      <c r="E49" s="293"/>
      <c r="F49" s="293"/>
      <c r="G49" s="293"/>
      <c r="H49" s="293"/>
      <c r="I49" s="280"/>
      <c r="J49" s="236" t="str">
        <f>VLOOKUP(A49,MATERIALES!A5:D641,2,FALSE)</f>
        <v>lt</v>
      </c>
      <c r="K49" s="421">
        <v>1.0687499999999999</v>
      </c>
      <c r="L49" s="279"/>
      <c r="M49" s="414">
        <f>VLOOKUP(A49,MATERIALES!A6:D397,4,FALSE)</f>
        <v>1639.1250000000002</v>
      </c>
      <c r="N49" s="284">
        <f>K49*M49</f>
        <v>1751.8148437500001</v>
      </c>
    </row>
    <row r="50" spans="1:14">
      <c r="B50" s="49"/>
      <c r="C50" s="293"/>
      <c r="D50" s="293"/>
      <c r="E50" s="293"/>
      <c r="F50" s="293"/>
      <c r="G50" s="293"/>
      <c r="H50" s="293"/>
      <c r="I50" s="280"/>
      <c r="J50" s="236"/>
      <c r="K50" s="294"/>
      <c r="L50" s="279"/>
      <c r="M50" s="295"/>
      <c r="N50" s="296"/>
    </row>
    <row r="51" spans="1:14">
      <c r="B51" s="49"/>
      <c r="C51" s="293"/>
      <c r="D51" s="293"/>
      <c r="E51" s="293"/>
      <c r="F51" s="293"/>
      <c r="G51" s="293"/>
      <c r="H51" s="293"/>
      <c r="I51" s="280"/>
      <c r="J51" s="236"/>
      <c r="K51" s="294"/>
      <c r="L51" s="279"/>
      <c r="M51" s="295"/>
      <c r="N51" s="296"/>
    </row>
    <row r="52" spans="1:14" ht="15.75" thickBot="1">
      <c r="B52" s="813"/>
      <c r="C52" s="814"/>
      <c r="D52" s="814"/>
      <c r="E52" s="814"/>
      <c r="F52" s="814"/>
      <c r="G52" s="814"/>
      <c r="H52" s="814"/>
      <c r="I52" s="815"/>
      <c r="J52" s="48"/>
      <c r="K52" s="50"/>
      <c r="L52" s="816"/>
      <c r="M52" s="817"/>
      <c r="N52" s="51"/>
    </row>
    <row r="53" spans="1:14" ht="15.75" thickBot="1">
      <c r="B53" s="818" t="s">
        <v>1037</v>
      </c>
      <c r="C53" s="819"/>
      <c r="D53" s="819"/>
      <c r="E53" s="819"/>
      <c r="F53" s="819"/>
      <c r="G53" s="819"/>
      <c r="H53" s="819"/>
      <c r="I53" s="819"/>
      <c r="J53" s="819"/>
      <c r="K53" s="819"/>
      <c r="L53" s="819"/>
      <c r="M53" s="820"/>
      <c r="N53" s="406">
        <f>SUM(N48:N52)</f>
        <v>1988.9192282661265</v>
      </c>
    </row>
    <row r="54" spans="1:14">
      <c r="B54" s="39"/>
      <c r="C54" s="40"/>
      <c r="D54" s="40"/>
      <c r="E54" s="40"/>
      <c r="F54" s="40"/>
      <c r="G54" s="40"/>
      <c r="H54" s="40"/>
      <c r="I54" s="40"/>
      <c r="J54" s="40"/>
      <c r="K54" s="40"/>
      <c r="L54" s="40"/>
      <c r="M54" s="40"/>
      <c r="N54" s="41"/>
    </row>
    <row r="55" spans="1:14">
      <c r="B55" s="70" t="s">
        <v>1040</v>
      </c>
      <c r="C55" s="71"/>
      <c r="D55" s="71"/>
      <c r="E55" s="71"/>
      <c r="F55" s="71"/>
      <c r="G55" s="71"/>
      <c r="H55" s="71"/>
      <c r="I55" s="71"/>
      <c r="J55" s="71"/>
      <c r="K55" s="71"/>
      <c r="L55" s="71"/>
      <c r="M55" s="71"/>
      <c r="N55" s="72"/>
    </row>
    <row r="56" spans="1:14" ht="15.75" thickBot="1">
      <c r="B56" s="74"/>
      <c r="C56" s="67"/>
      <c r="D56" s="67"/>
      <c r="E56" s="67"/>
      <c r="F56" s="67"/>
      <c r="G56" s="67"/>
      <c r="H56" s="67"/>
      <c r="I56" s="67"/>
      <c r="J56" s="67"/>
      <c r="K56" s="67"/>
      <c r="L56" s="67"/>
      <c r="M56" s="67"/>
      <c r="N56" s="69"/>
    </row>
    <row r="57" spans="1:14" ht="25.5">
      <c r="B57" s="325" t="s">
        <v>1041</v>
      </c>
      <c r="C57" s="326"/>
      <c r="D57" s="326"/>
      <c r="E57" s="326"/>
      <c r="F57" s="326"/>
      <c r="G57" s="326"/>
      <c r="H57" s="79" t="s">
        <v>1029</v>
      </c>
      <c r="I57" s="80" t="s">
        <v>1042</v>
      </c>
      <c r="J57" s="81" t="s">
        <v>1043</v>
      </c>
      <c r="K57" s="79" t="s">
        <v>1044</v>
      </c>
      <c r="L57" s="821" t="s">
        <v>1045</v>
      </c>
      <c r="M57" s="794"/>
      <c r="N57" s="82" t="s">
        <v>1035</v>
      </c>
    </row>
    <row r="58" spans="1:14">
      <c r="A58" t="s">
        <v>1419</v>
      </c>
      <c r="B58" s="52" t="str">
        <f>VLOOKUP(A58,TRANSPORTE!A5:D117,3,FALSE)</f>
        <v>Transporte de agregado tipo LA-4</v>
      </c>
      <c r="C58" s="329"/>
      <c r="D58" s="329"/>
      <c r="E58" s="329"/>
      <c r="F58" s="329"/>
      <c r="G58" s="329"/>
      <c r="H58" s="323" t="s">
        <v>1552</v>
      </c>
      <c r="I58" s="422">
        <v>4.7499999999999999E-3</v>
      </c>
      <c r="J58" s="298">
        <v>1</v>
      </c>
      <c r="K58" s="422">
        <f>I58*J58</f>
        <v>4.7499999999999999E-3</v>
      </c>
      <c r="L58" s="822">
        <f>VLOOKUP(A58,TRANSPORTE!A5:D117,4,FALSE)</f>
        <v>946.969696969697</v>
      </c>
      <c r="M58" s="823"/>
      <c r="N58" s="299">
        <f>K58*L58</f>
        <v>4.4981060606060606</v>
      </c>
    </row>
    <row r="59" spans="1:14">
      <c r="B59" s="52"/>
      <c r="C59" s="53"/>
      <c r="D59" s="53"/>
      <c r="E59" s="53"/>
      <c r="F59" s="53"/>
      <c r="G59" s="53"/>
      <c r="H59" s="300"/>
      <c r="I59" s="291"/>
      <c r="J59" s="291"/>
      <c r="K59" s="291"/>
      <c r="L59" s="301"/>
      <c r="M59" s="302"/>
      <c r="N59" s="303"/>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ht="15.75" thickBot="1">
      <c r="B63" s="459"/>
      <c r="C63" s="460"/>
      <c r="D63" s="460"/>
      <c r="E63" s="460"/>
      <c r="F63" s="460"/>
      <c r="G63" s="460"/>
      <c r="H63" s="54"/>
      <c r="I63" s="132"/>
      <c r="J63" s="132"/>
      <c r="K63" s="132"/>
      <c r="L63" s="807"/>
      <c r="M63" s="808"/>
      <c r="N63" s="133"/>
    </row>
    <row r="64" spans="1:14" ht="15.75" thickBot="1">
      <c r="B64" s="824" t="s">
        <v>1037</v>
      </c>
      <c r="C64" s="825"/>
      <c r="D64" s="825"/>
      <c r="E64" s="825"/>
      <c r="F64" s="825"/>
      <c r="G64" s="825"/>
      <c r="H64" s="825"/>
      <c r="I64" s="825"/>
      <c r="J64" s="825"/>
      <c r="K64" s="825"/>
      <c r="L64" s="825"/>
      <c r="M64" s="826"/>
      <c r="N64" s="110">
        <f>N58+N59+N60+N61+N62</f>
        <v>4.4981060606060606</v>
      </c>
    </row>
    <row r="65" spans="1:15">
      <c r="B65" s="39"/>
      <c r="C65" s="40"/>
      <c r="D65" s="40"/>
      <c r="E65" s="40"/>
      <c r="F65" s="40"/>
      <c r="G65" s="40"/>
      <c r="H65" s="40"/>
      <c r="I65" s="40"/>
      <c r="J65" s="40"/>
      <c r="K65" s="40"/>
      <c r="L65" s="40"/>
      <c r="M65" s="40"/>
      <c r="N65" s="41"/>
    </row>
    <row r="66" spans="1:15">
      <c r="B66" s="70" t="s">
        <v>1046</v>
      </c>
      <c r="C66" s="71"/>
      <c r="D66" s="71"/>
      <c r="E66" s="71"/>
      <c r="F66" s="71"/>
      <c r="G66" s="71"/>
      <c r="H66" s="71"/>
      <c r="I66" s="71"/>
      <c r="J66" s="71"/>
      <c r="K66" s="71"/>
      <c r="L66" s="71"/>
      <c r="M66" s="71"/>
      <c r="N66" s="72"/>
    </row>
    <row r="67" spans="1:15" ht="15.75" thickBot="1">
      <c r="B67" s="74"/>
      <c r="C67" s="67"/>
      <c r="D67" s="67"/>
      <c r="E67" s="67"/>
      <c r="F67" s="67"/>
      <c r="G67" s="67"/>
      <c r="H67" s="67"/>
      <c r="I67" s="67"/>
      <c r="J67" s="67"/>
      <c r="K67" s="67"/>
      <c r="L67" s="67"/>
      <c r="M67" s="67"/>
      <c r="N67" s="69"/>
    </row>
    <row r="68" spans="1:15" ht="25.5">
      <c r="B68" s="844" t="s">
        <v>1047</v>
      </c>
      <c r="C68" s="845"/>
      <c r="D68" s="845"/>
      <c r="E68" s="845"/>
      <c r="F68" s="845"/>
      <c r="G68" s="845"/>
      <c r="H68" s="845"/>
      <c r="I68" s="79" t="s">
        <v>1048</v>
      </c>
      <c r="J68" s="81" t="s">
        <v>1494</v>
      </c>
      <c r="K68" s="80" t="s">
        <v>1050</v>
      </c>
      <c r="L68" s="846" t="s">
        <v>1034</v>
      </c>
      <c r="M68" s="847"/>
      <c r="N68" s="104" t="s">
        <v>1035</v>
      </c>
    </row>
    <row r="69" spans="1:15">
      <c r="A69" t="s">
        <v>11</v>
      </c>
      <c r="B69" s="55" t="str">
        <f>VLOOKUP(A69,'MANO DE OBRA'!A8:D68,3,FALSE)</f>
        <v>Obrero (4)</v>
      </c>
      <c r="C69" s="53"/>
      <c r="D69" s="53"/>
      <c r="E69" s="53"/>
      <c r="F69" s="53"/>
      <c r="G69" s="53"/>
      <c r="H69" s="53"/>
      <c r="I69" s="304">
        <f>K69/J69*100</f>
        <v>98362.266666666663</v>
      </c>
      <c r="J69" s="305">
        <v>185</v>
      </c>
      <c r="K69" s="306">
        <f>VLOOKUP(A69,'MANO DE OBRA'!A8:D99,4,FALSE)</f>
        <v>181970.19333333333</v>
      </c>
      <c r="L69" s="56"/>
      <c r="M69" s="307">
        <v>4800</v>
      </c>
      <c r="N69" s="407">
        <f>K69/M69</f>
        <v>37.910456944444441</v>
      </c>
      <c r="O69" s="112"/>
    </row>
    <row r="70" spans="1:15">
      <c r="A70" t="s">
        <v>30</v>
      </c>
      <c r="B70" s="55" t="str">
        <f>VLOOKUP(A70,'MANO DE OBRA'!A8:D69,3,FALSE)</f>
        <v>Oficial</v>
      </c>
      <c r="C70" s="53"/>
      <c r="D70" s="53"/>
      <c r="E70" s="53"/>
      <c r="F70" s="53"/>
      <c r="G70" s="53"/>
      <c r="H70" s="53"/>
      <c r="I70" s="304">
        <f>K70/J70*100</f>
        <v>49181.133333333331</v>
      </c>
      <c r="J70" s="305">
        <v>185</v>
      </c>
      <c r="K70" s="306">
        <f>VLOOKUP(A70,'MANO DE OBRA'!A8:D100,4,FALSE)</f>
        <v>90985.096666666665</v>
      </c>
      <c r="L70" s="56"/>
      <c r="M70" s="311">
        <v>4800</v>
      </c>
      <c r="N70" s="407">
        <f>K70/M70</f>
        <v>18.95522847222222</v>
      </c>
    </row>
    <row r="71" spans="1:15">
      <c r="B71" s="55"/>
      <c r="C71" s="53"/>
      <c r="D71" s="53"/>
      <c r="E71" s="53"/>
      <c r="F71" s="53"/>
      <c r="G71" s="53"/>
      <c r="H71" s="53"/>
      <c r="I71" s="291"/>
      <c r="J71" s="309"/>
      <c r="K71" s="310"/>
      <c r="L71" s="56"/>
      <c r="M71" s="312"/>
      <c r="N71" s="308"/>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24" t="s">
        <v>1037</v>
      </c>
      <c r="C76" s="825"/>
      <c r="D76" s="825"/>
      <c r="E76" s="825"/>
      <c r="F76" s="825"/>
      <c r="G76" s="825"/>
      <c r="H76" s="825"/>
      <c r="I76" s="825"/>
      <c r="J76" s="825"/>
      <c r="K76" s="825"/>
      <c r="L76" s="825"/>
      <c r="M76" s="826"/>
      <c r="N76" s="313">
        <f>SUM(N69:N75)</f>
        <v>56.865685416666665</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N43+N53+N64+N76</f>
        <v>2360.8922945496734</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472.1784589099347</v>
      </c>
      <c r="M83" s="853"/>
      <c r="N83" s="57"/>
    </row>
    <row r="84" spans="1:14">
      <c r="B84" s="95" t="s">
        <v>1057</v>
      </c>
      <c r="C84" s="96"/>
      <c r="D84" s="96"/>
      <c r="E84" s="96"/>
      <c r="F84" s="96"/>
      <c r="G84" s="96"/>
      <c r="H84" s="96"/>
      <c r="I84" s="93"/>
      <c r="J84" s="94"/>
      <c r="K84" s="316">
        <v>0.05</v>
      </c>
      <c r="L84" s="852">
        <f>N78*K84</f>
        <v>118.04461472748368</v>
      </c>
      <c r="M84" s="853"/>
      <c r="N84" s="57"/>
    </row>
    <row r="85" spans="1:14" ht="15.75" thickBot="1">
      <c r="B85" s="97" t="s">
        <v>1058</v>
      </c>
      <c r="C85" s="98"/>
      <c r="D85" s="98"/>
      <c r="E85" s="98"/>
      <c r="F85" s="98"/>
      <c r="G85" s="98"/>
      <c r="H85" s="98"/>
      <c r="I85" s="99"/>
      <c r="J85" s="100"/>
      <c r="K85" s="317">
        <v>0.05</v>
      </c>
      <c r="L85" s="854">
        <f>N78*K85</f>
        <v>118.04461472748368</v>
      </c>
      <c r="M85" s="855"/>
      <c r="N85" s="57"/>
    </row>
    <row r="86" spans="1:14" ht="15.75" thickBot="1">
      <c r="B86" s="818" t="s">
        <v>1037</v>
      </c>
      <c r="C86" s="819"/>
      <c r="D86" s="819"/>
      <c r="E86" s="819"/>
      <c r="F86" s="819"/>
      <c r="G86" s="819"/>
      <c r="H86" s="819"/>
      <c r="I86" s="819"/>
      <c r="J86" s="819"/>
      <c r="K86" s="819"/>
      <c r="L86" s="819"/>
      <c r="M86" s="820"/>
      <c r="N86" s="58">
        <f>L83+L84+L85</f>
        <v>708.26768836490203</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3069.1599829145753</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2:I52"/>
    <mergeCell ref="L52:M52"/>
    <mergeCell ref="B53:M53"/>
    <mergeCell ref="L57:M57"/>
    <mergeCell ref="L58:M58"/>
    <mergeCell ref="L63:M63"/>
    <mergeCell ref="B64:M64"/>
    <mergeCell ref="B68:H68"/>
    <mergeCell ref="L68:M68"/>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76129"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76129" r:id="rId4"/>
      </mc:Fallback>
    </mc:AlternateContent>
  </oleObjects>
</worksheet>
</file>

<file path=xl/worksheets/sheet1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5">
    <tabColor rgb="FFFFFFCC"/>
  </sheetPr>
  <dimension ref="A1:O119"/>
  <sheetViews>
    <sheetView zoomScale="78" zoomScaleNormal="78" workbookViewId="0"/>
  </sheetViews>
  <sheetFormatPr baseColWidth="10" defaultRowHeight="15"/>
  <cols>
    <col min="1" max="1" width="10" bestFit="1" customWidth="1"/>
    <col min="2" max="2" width="17" customWidth="1"/>
    <col min="6" max="6" width="14.42578125" customWidth="1"/>
    <col min="9" max="9" width="12.5703125" bestFit="1" customWidth="1"/>
    <col min="10" max="10" width="15.5703125" customWidth="1"/>
    <col min="11" max="11" width="17.5703125" bestFit="1" customWidth="1"/>
    <col min="13" max="13" width="12.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1140</v>
      </c>
      <c r="C31" s="87" t="s">
        <v>2169</v>
      </c>
      <c r="D31" s="88"/>
      <c r="E31" s="88"/>
      <c r="F31" s="88"/>
      <c r="G31" s="88"/>
      <c r="H31" s="88"/>
      <c r="I31" s="88"/>
      <c r="J31" s="89"/>
      <c r="K31" s="320"/>
      <c r="L31" s="318" t="s">
        <v>233</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136</v>
      </c>
      <c r="B36" s="831" t="str">
        <f>VLOOKUP(A36,EQUIPOS!A6:D154,3,FALSE)</f>
        <v>Camión de Slurry</v>
      </c>
      <c r="C36" s="832"/>
      <c r="D36" s="832"/>
      <c r="E36" s="832"/>
      <c r="F36" s="832"/>
      <c r="G36" s="832"/>
      <c r="H36" s="833"/>
      <c r="I36" s="279"/>
      <c r="J36" s="280"/>
      <c r="K36" s="281">
        <f>VLOOKUP(A36,EQUIPOS!A6:D163,4,FALSE)</f>
        <v>125000</v>
      </c>
      <c r="L36" s="282"/>
      <c r="M36" s="283">
        <v>600</v>
      </c>
      <c r="N36" s="284">
        <f>K36/M36</f>
        <v>208.33333333333334</v>
      </c>
    </row>
    <row r="37" spans="1:14">
      <c r="A37" s="119" t="s">
        <v>176</v>
      </c>
      <c r="B37" s="831" t="str">
        <f>VLOOKUP(A37,EQUIPOS!A7:D154,3,FALSE)</f>
        <v xml:space="preserve">Compresor (barrido y soplado)
</v>
      </c>
      <c r="C37" s="832"/>
      <c r="D37" s="832"/>
      <c r="E37" s="832"/>
      <c r="F37" s="832"/>
      <c r="G37" s="832"/>
      <c r="H37" s="833"/>
      <c r="I37" s="279"/>
      <c r="J37" s="280"/>
      <c r="K37" s="281">
        <f>VLOOKUP(A37,EQUIPOS!A7:D164,4,FALSE)</f>
        <v>61024.370771264701</v>
      </c>
      <c r="L37" s="282"/>
      <c r="M37" s="283">
        <v>600</v>
      </c>
      <c r="N37" s="284">
        <f>K37/M37</f>
        <v>101.70728461877451</v>
      </c>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t="s">
        <v>1036</v>
      </c>
      <c r="C41" s="839"/>
      <c r="D41" s="839"/>
      <c r="E41" s="44"/>
      <c r="F41" s="45"/>
      <c r="G41" s="45"/>
      <c r="H41" s="46"/>
      <c r="I41" s="42"/>
      <c r="J41" s="43"/>
      <c r="K41" s="291"/>
      <c r="L41" s="288"/>
      <c r="M41" s="413">
        <v>0.01</v>
      </c>
      <c r="N41" s="356">
        <f>N76*M41</f>
        <v>0.56865685416666667</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310.60927480627447</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837</v>
      </c>
      <c r="B48" s="49" t="str">
        <f>VLOOKUP(A48,MATERIALES!A5:D373,3,FALSE)</f>
        <v>Agregado tipo LA 13 (lechadas)</v>
      </c>
      <c r="C48" s="293"/>
      <c r="D48" s="293"/>
      <c r="E48" s="293"/>
      <c r="F48" s="293"/>
      <c r="G48" s="293"/>
      <c r="H48" s="293"/>
      <c r="I48" s="280"/>
      <c r="J48" s="236" t="str">
        <f>VLOOKUP(A48,MATERIALES!A4:D640,2,FALSE)</f>
        <v>m3</v>
      </c>
      <c r="K48" s="419">
        <v>1.2500000000000001E-2</v>
      </c>
      <c r="L48" s="279"/>
      <c r="M48" s="414">
        <f>VLOOKUP(A48,MATERIALES!A5:D396,4,FALSE)</f>
        <v>49612.044954962294</v>
      </c>
      <c r="N48" s="284">
        <f>K48*M48</f>
        <v>620.15056193702867</v>
      </c>
    </row>
    <row r="49" spans="1:14">
      <c r="A49" s="114" t="s">
        <v>926</v>
      </c>
      <c r="B49" s="49" t="str">
        <f>VLOOKUP(A49,MATERIALES!A6:D373,3,FALSE)</f>
        <v>Emulsión CRL-1hm</v>
      </c>
      <c r="C49" s="293"/>
      <c r="D49" s="293"/>
      <c r="E49" s="293"/>
      <c r="F49" s="293"/>
      <c r="G49" s="293"/>
      <c r="H49" s="293"/>
      <c r="I49" s="280"/>
      <c r="J49" s="236" t="str">
        <f>VLOOKUP(A49,MATERIALES!A5:D641,2,FALSE)</f>
        <v>lt</v>
      </c>
      <c r="K49" s="419">
        <v>1.4625000000000001</v>
      </c>
      <c r="L49" s="279"/>
      <c r="M49" s="414">
        <f>VLOOKUP(A49,MATERIALES!A6:D397,4,FALSE)</f>
        <v>1850.6250000000002</v>
      </c>
      <c r="N49" s="284">
        <f>K49*M49</f>
        <v>2706.5390625000005</v>
      </c>
    </row>
    <row r="50" spans="1:14">
      <c r="B50" s="49"/>
      <c r="C50" s="293"/>
      <c r="D50" s="293"/>
      <c r="E50" s="293"/>
      <c r="F50" s="293"/>
      <c r="G50" s="293"/>
      <c r="H50" s="293"/>
      <c r="I50" s="280"/>
      <c r="J50" s="236"/>
      <c r="K50" s="294"/>
      <c r="L50" s="279"/>
      <c r="M50" s="295"/>
      <c r="N50" s="296"/>
    </row>
    <row r="51" spans="1:14">
      <c r="B51" s="49"/>
      <c r="C51" s="293"/>
      <c r="D51" s="293"/>
      <c r="E51" s="293"/>
      <c r="F51" s="293"/>
      <c r="G51" s="293"/>
      <c r="H51" s="293"/>
      <c r="I51" s="280"/>
      <c r="J51" s="236"/>
      <c r="K51" s="294"/>
      <c r="L51" s="279"/>
      <c r="M51" s="295"/>
      <c r="N51" s="296"/>
    </row>
    <row r="52" spans="1:14" ht="15.75" thickBot="1">
      <c r="B52" s="813"/>
      <c r="C52" s="814"/>
      <c r="D52" s="814"/>
      <c r="E52" s="814"/>
      <c r="F52" s="814"/>
      <c r="G52" s="814"/>
      <c r="H52" s="814"/>
      <c r="I52" s="815"/>
      <c r="J52" s="48"/>
      <c r="K52" s="50"/>
      <c r="L52" s="816"/>
      <c r="M52" s="817"/>
      <c r="N52" s="51"/>
    </row>
    <row r="53" spans="1:14" ht="15.75" thickBot="1">
      <c r="B53" s="818" t="s">
        <v>1037</v>
      </c>
      <c r="C53" s="819"/>
      <c r="D53" s="819"/>
      <c r="E53" s="819"/>
      <c r="F53" s="819"/>
      <c r="G53" s="819"/>
      <c r="H53" s="819"/>
      <c r="I53" s="819"/>
      <c r="J53" s="819"/>
      <c r="K53" s="819"/>
      <c r="L53" s="819"/>
      <c r="M53" s="820"/>
      <c r="N53" s="406">
        <f>SUM(N48:N52)</f>
        <v>3326.6896244370291</v>
      </c>
    </row>
    <row r="54" spans="1:14">
      <c r="B54" s="39"/>
      <c r="C54" s="40"/>
      <c r="D54" s="40"/>
      <c r="E54" s="40"/>
      <c r="F54" s="40"/>
      <c r="G54" s="40"/>
      <c r="H54" s="40"/>
      <c r="I54" s="40"/>
      <c r="J54" s="40"/>
      <c r="K54" s="40"/>
      <c r="L54" s="40"/>
      <c r="M54" s="40"/>
      <c r="N54" s="41"/>
    </row>
    <row r="55" spans="1:14">
      <c r="B55" s="70" t="s">
        <v>1040</v>
      </c>
      <c r="C55" s="71"/>
      <c r="D55" s="71"/>
      <c r="E55" s="71"/>
      <c r="F55" s="71"/>
      <c r="G55" s="71"/>
      <c r="H55" s="71"/>
      <c r="I55" s="71"/>
      <c r="J55" s="71"/>
      <c r="K55" s="71"/>
      <c r="L55" s="71"/>
      <c r="M55" s="71"/>
      <c r="N55" s="72"/>
    </row>
    <row r="56" spans="1:14" ht="15.75" thickBot="1">
      <c r="B56" s="74"/>
      <c r="C56" s="67"/>
      <c r="D56" s="67"/>
      <c r="E56" s="67"/>
      <c r="F56" s="67"/>
      <c r="G56" s="67"/>
      <c r="H56" s="67"/>
      <c r="I56" s="67"/>
      <c r="J56" s="67"/>
      <c r="K56" s="67"/>
      <c r="L56" s="67"/>
      <c r="M56" s="67"/>
      <c r="N56" s="69"/>
    </row>
    <row r="57" spans="1:14" ht="25.5">
      <c r="B57" s="325" t="s">
        <v>1041</v>
      </c>
      <c r="C57" s="326"/>
      <c r="D57" s="326"/>
      <c r="E57" s="326"/>
      <c r="F57" s="326"/>
      <c r="G57" s="326"/>
      <c r="H57" s="79" t="s">
        <v>1029</v>
      </c>
      <c r="I57" s="80" t="s">
        <v>1042</v>
      </c>
      <c r="J57" s="81" t="s">
        <v>1043</v>
      </c>
      <c r="K57" s="79" t="s">
        <v>1044</v>
      </c>
      <c r="L57" s="821" t="s">
        <v>1045</v>
      </c>
      <c r="M57" s="794"/>
      <c r="N57" s="82" t="s">
        <v>1035</v>
      </c>
    </row>
    <row r="58" spans="1:14">
      <c r="A58" t="s">
        <v>1413</v>
      </c>
      <c r="B58" s="52" t="str">
        <f>VLOOKUP(A58,TRANSPORTE!A5:D117,3,FALSE)</f>
        <v>Transporte de agregado tipo LA-1</v>
      </c>
      <c r="C58" s="329"/>
      <c r="D58" s="329"/>
      <c r="E58" s="329"/>
      <c r="F58" s="329"/>
      <c r="G58" s="329"/>
      <c r="H58" s="323" t="s">
        <v>1552</v>
      </c>
      <c r="I58" s="420">
        <v>1.2500000000000001E-2</v>
      </c>
      <c r="J58" s="298">
        <v>1</v>
      </c>
      <c r="K58" s="420">
        <f>I58*J58</f>
        <v>1.2500000000000001E-2</v>
      </c>
      <c r="L58" s="822">
        <f>VLOOKUP(A58,TRANSPORTE!A5:D117,4,FALSE)</f>
        <v>946.969696969697</v>
      </c>
      <c r="M58" s="823"/>
      <c r="N58" s="299">
        <f>K58*L58</f>
        <v>11.837121212121213</v>
      </c>
    </row>
    <row r="59" spans="1:14">
      <c r="B59" s="52"/>
      <c r="C59" s="53"/>
      <c r="D59" s="53"/>
      <c r="E59" s="53"/>
      <c r="F59" s="53"/>
      <c r="G59" s="53"/>
      <c r="H59" s="300"/>
      <c r="I59" s="291"/>
      <c r="J59" s="291"/>
      <c r="K59" s="291"/>
      <c r="L59" s="301"/>
      <c r="M59" s="302"/>
      <c r="N59" s="303"/>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ht="15.75" thickBot="1">
      <c r="B63" s="321"/>
      <c r="C63" s="322"/>
      <c r="D63" s="322"/>
      <c r="E63" s="322"/>
      <c r="F63" s="322"/>
      <c r="G63" s="322"/>
      <c r="H63" s="54"/>
      <c r="I63" s="132"/>
      <c r="J63" s="132"/>
      <c r="K63" s="132"/>
      <c r="L63" s="807"/>
      <c r="M63" s="808"/>
      <c r="N63" s="133"/>
    </row>
    <row r="64" spans="1:14" ht="15.75" thickBot="1">
      <c r="B64" s="824" t="s">
        <v>1037</v>
      </c>
      <c r="C64" s="825"/>
      <c r="D64" s="825"/>
      <c r="E64" s="825"/>
      <c r="F64" s="825"/>
      <c r="G64" s="825"/>
      <c r="H64" s="825"/>
      <c r="I64" s="825"/>
      <c r="J64" s="825"/>
      <c r="K64" s="825"/>
      <c r="L64" s="825"/>
      <c r="M64" s="826"/>
      <c r="N64" s="110">
        <f>N58+N59+N60+N61+N62</f>
        <v>11.837121212121213</v>
      </c>
    </row>
    <row r="65" spans="1:15">
      <c r="B65" s="39"/>
      <c r="C65" s="40"/>
      <c r="D65" s="40"/>
      <c r="E65" s="40"/>
      <c r="F65" s="40"/>
      <c r="G65" s="40"/>
      <c r="H65" s="40"/>
      <c r="I65" s="40"/>
      <c r="J65" s="40"/>
      <c r="K65" s="40"/>
      <c r="L65" s="40"/>
      <c r="M65" s="40"/>
      <c r="N65" s="41"/>
    </row>
    <row r="66" spans="1:15">
      <c r="B66" s="70" t="s">
        <v>1046</v>
      </c>
      <c r="C66" s="71"/>
      <c r="D66" s="71"/>
      <c r="E66" s="71"/>
      <c r="F66" s="71"/>
      <c r="G66" s="71"/>
      <c r="H66" s="71"/>
      <c r="I66" s="71"/>
      <c r="J66" s="71"/>
      <c r="K66" s="71"/>
      <c r="L66" s="71"/>
      <c r="M66" s="71"/>
      <c r="N66" s="72"/>
    </row>
    <row r="67" spans="1:15" ht="15.75" thickBot="1">
      <c r="B67" s="74"/>
      <c r="C67" s="67"/>
      <c r="D67" s="67"/>
      <c r="E67" s="67"/>
      <c r="F67" s="67"/>
      <c r="G67" s="67"/>
      <c r="H67" s="67"/>
      <c r="I67" s="67"/>
      <c r="J67" s="67"/>
      <c r="K67" s="67"/>
      <c r="L67" s="67"/>
      <c r="M67" s="67"/>
      <c r="N67" s="69"/>
    </row>
    <row r="68" spans="1:15" ht="25.5">
      <c r="B68" s="844" t="s">
        <v>1047</v>
      </c>
      <c r="C68" s="845"/>
      <c r="D68" s="845"/>
      <c r="E68" s="845"/>
      <c r="F68" s="845"/>
      <c r="G68" s="845"/>
      <c r="H68" s="845"/>
      <c r="I68" s="79" t="s">
        <v>1048</v>
      </c>
      <c r="J68" s="81" t="s">
        <v>1494</v>
      </c>
      <c r="K68" s="80" t="s">
        <v>1050</v>
      </c>
      <c r="L68" s="846" t="s">
        <v>1034</v>
      </c>
      <c r="M68" s="847"/>
      <c r="N68" s="104" t="s">
        <v>1035</v>
      </c>
    </row>
    <row r="69" spans="1:15">
      <c r="A69" t="s">
        <v>11</v>
      </c>
      <c r="B69" s="55" t="str">
        <f>VLOOKUP(A69,'MANO DE OBRA'!A8:D68,3,FALSE)</f>
        <v>Obrero (4)</v>
      </c>
      <c r="C69" s="53"/>
      <c r="D69" s="53"/>
      <c r="E69" s="53"/>
      <c r="F69" s="53"/>
      <c r="G69" s="53"/>
      <c r="H69" s="53"/>
      <c r="I69" s="304">
        <f>K69/J69*100</f>
        <v>98362.266666666663</v>
      </c>
      <c r="J69" s="305">
        <v>185</v>
      </c>
      <c r="K69" s="306">
        <f>VLOOKUP(A69,'MANO DE OBRA'!A8:D99,4,FALSE)</f>
        <v>181970.19333333333</v>
      </c>
      <c r="L69" s="56"/>
      <c r="M69" s="307">
        <v>4800</v>
      </c>
      <c r="N69" s="407">
        <f>K69/M69</f>
        <v>37.910456944444441</v>
      </c>
      <c r="O69" s="112"/>
    </row>
    <row r="70" spans="1:15">
      <c r="A70" t="s">
        <v>30</v>
      </c>
      <c r="B70" s="55" t="str">
        <f>VLOOKUP(A70,'MANO DE OBRA'!A8:D69,3,FALSE)</f>
        <v>Oficial</v>
      </c>
      <c r="C70" s="53"/>
      <c r="D70" s="53"/>
      <c r="E70" s="53"/>
      <c r="F70" s="53"/>
      <c r="G70" s="53"/>
      <c r="H70" s="53"/>
      <c r="I70" s="304">
        <f>K70/J70*100</f>
        <v>49181.133333333331</v>
      </c>
      <c r="J70" s="305">
        <v>185</v>
      </c>
      <c r="K70" s="306">
        <f>VLOOKUP(A70,'MANO DE OBRA'!A8:D100,4,FALSE)</f>
        <v>90985.096666666665</v>
      </c>
      <c r="L70" s="56"/>
      <c r="M70" s="311">
        <v>4800</v>
      </c>
      <c r="N70" s="407">
        <f>K70/M70</f>
        <v>18.95522847222222</v>
      </c>
    </row>
    <row r="71" spans="1:15">
      <c r="B71" s="55"/>
      <c r="C71" s="53"/>
      <c r="D71" s="53"/>
      <c r="E71" s="53"/>
      <c r="F71" s="53"/>
      <c r="G71" s="53"/>
      <c r="H71" s="53"/>
      <c r="I71" s="291"/>
      <c r="J71" s="309"/>
      <c r="K71" s="310"/>
      <c r="L71" s="56"/>
      <c r="M71" s="312"/>
      <c r="N71" s="308"/>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133"/>
    </row>
    <row r="76" spans="1:15" ht="15.75" thickBot="1">
      <c r="B76" s="824" t="s">
        <v>1037</v>
      </c>
      <c r="C76" s="825"/>
      <c r="D76" s="825"/>
      <c r="E76" s="825"/>
      <c r="F76" s="825"/>
      <c r="G76" s="825"/>
      <c r="H76" s="825"/>
      <c r="I76" s="825"/>
      <c r="J76" s="825"/>
      <c r="K76" s="825"/>
      <c r="L76" s="825"/>
      <c r="M76" s="826"/>
      <c r="N76" s="472">
        <f>SUM(N69:N75)</f>
        <v>56.865685416666665</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N43+N53+N64+N76</f>
        <v>3706.0017058720914</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741.20034117441833</v>
      </c>
      <c r="M83" s="853"/>
      <c r="N83" s="57"/>
    </row>
    <row r="84" spans="1:14">
      <c r="B84" s="95" t="s">
        <v>1057</v>
      </c>
      <c r="C84" s="96"/>
      <c r="D84" s="96"/>
      <c r="E84" s="96"/>
      <c r="F84" s="96"/>
      <c r="G84" s="96"/>
      <c r="H84" s="96"/>
      <c r="I84" s="93"/>
      <c r="J84" s="94"/>
      <c r="K84" s="316">
        <v>0.05</v>
      </c>
      <c r="L84" s="852">
        <f>N78*K84</f>
        <v>185.30008529360458</v>
      </c>
      <c r="M84" s="853"/>
      <c r="N84" s="57"/>
    </row>
    <row r="85" spans="1:14" ht="15.75" thickBot="1">
      <c r="B85" s="97" t="s">
        <v>1058</v>
      </c>
      <c r="C85" s="98"/>
      <c r="D85" s="98"/>
      <c r="E85" s="98"/>
      <c r="F85" s="98"/>
      <c r="G85" s="98"/>
      <c r="H85" s="98"/>
      <c r="I85" s="99"/>
      <c r="J85" s="100"/>
      <c r="K85" s="317">
        <v>0.05</v>
      </c>
      <c r="L85" s="854">
        <f>N78*K85</f>
        <v>185.30008529360458</v>
      </c>
      <c r="M85" s="855"/>
      <c r="N85" s="57"/>
    </row>
    <row r="86" spans="1:14" ht="15.75" thickBot="1">
      <c r="B86" s="818" t="s">
        <v>1037</v>
      </c>
      <c r="C86" s="819"/>
      <c r="D86" s="819"/>
      <c r="E86" s="819"/>
      <c r="F86" s="819"/>
      <c r="G86" s="819"/>
      <c r="H86" s="819"/>
      <c r="I86" s="819"/>
      <c r="J86" s="819"/>
      <c r="K86" s="819"/>
      <c r="L86" s="819"/>
      <c r="M86" s="820"/>
      <c r="N86" s="58">
        <f>L83+L84+L85</f>
        <v>1111.8005117616274</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4817.802217633719</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2:I52"/>
    <mergeCell ref="L52:M52"/>
    <mergeCell ref="B53:M53"/>
    <mergeCell ref="L57:M57"/>
    <mergeCell ref="L58:M58"/>
    <mergeCell ref="L63:M63"/>
    <mergeCell ref="B64:M64"/>
    <mergeCell ref="B68:H68"/>
    <mergeCell ref="L68:M68"/>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75105"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75105" r:id="rId4"/>
      </mc:Fallback>
    </mc:AlternateContent>
  </oleObjects>
</worksheet>
</file>

<file path=xl/worksheets/sheet1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6">
    <tabColor rgb="FFFFFFCC"/>
  </sheetPr>
  <dimension ref="A1:O119"/>
  <sheetViews>
    <sheetView zoomScale="78" zoomScaleNormal="78" workbookViewId="0"/>
  </sheetViews>
  <sheetFormatPr baseColWidth="10" defaultRowHeight="15"/>
  <cols>
    <col min="1" max="1" width="10" bestFit="1" customWidth="1"/>
    <col min="2" max="2" width="17" customWidth="1"/>
    <col min="6" max="6" width="14.42578125" customWidth="1"/>
    <col min="9" max="9" width="12.5703125" bestFit="1" customWidth="1"/>
    <col min="10" max="10" width="15.5703125" customWidth="1"/>
    <col min="11" max="11" width="17.5703125" bestFit="1" customWidth="1"/>
    <col min="13" max="13" width="12.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1141</v>
      </c>
      <c r="C31" s="87" t="s">
        <v>2170</v>
      </c>
      <c r="D31" s="88"/>
      <c r="E31" s="88"/>
      <c r="F31" s="88"/>
      <c r="G31" s="88"/>
      <c r="H31" s="88"/>
      <c r="I31" s="88"/>
      <c r="J31" s="89"/>
      <c r="K31" s="320"/>
      <c r="L31" s="318" t="s">
        <v>233</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136</v>
      </c>
      <c r="B36" s="831" t="str">
        <f>VLOOKUP(A36,EQUIPOS!A6:D154,3,FALSE)</f>
        <v>Camión de Slurry</v>
      </c>
      <c r="C36" s="832"/>
      <c r="D36" s="832"/>
      <c r="E36" s="832"/>
      <c r="F36" s="832"/>
      <c r="G36" s="832"/>
      <c r="H36" s="833"/>
      <c r="I36" s="279"/>
      <c r="J36" s="280"/>
      <c r="K36" s="281">
        <f>VLOOKUP(A36,EQUIPOS!A6:D163,4,FALSE)</f>
        <v>125000</v>
      </c>
      <c r="L36" s="282"/>
      <c r="M36" s="283">
        <v>600</v>
      </c>
      <c r="N36" s="284">
        <f>K36/M36</f>
        <v>208.33333333333334</v>
      </c>
    </row>
    <row r="37" spans="1:14">
      <c r="A37" s="119" t="s">
        <v>176</v>
      </c>
      <c r="B37" s="831" t="str">
        <f>VLOOKUP(A37,EQUIPOS!A7:D154,3,FALSE)</f>
        <v xml:space="preserve">Compresor (barrido y soplado)
</v>
      </c>
      <c r="C37" s="832"/>
      <c r="D37" s="832"/>
      <c r="E37" s="832"/>
      <c r="F37" s="832"/>
      <c r="G37" s="832"/>
      <c r="H37" s="833"/>
      <c r="I37" s="279"/>
      <c r="J37" s="280"/>
      <c r="K37" s="281">
        <f>VLOOKUP(A37,EQUIPOS!A7:D164,4,FALSE)</f>
        <v>61024.370771264701</v>
      </c>
      <c r="L37" s="282"/>
      <c r="M37" s="283">
        <v>600</v>
      </c>
      <c r="N37" s="284">
        <f>K37/M37</f>
        <v>101.70728461877451</v>
      </c>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t="s">
        <v>1036</v>
      </c>
      <c r="C41" s="839"/>
      <c r="D41" s="839"/>
      <c r="E41" s="44"/>
      <c r="F41" s="45"/>
      <c r="G41" s="45"/>
      <c r="H41" s="46"/>
      <c r="I41" s="42"/>
      <c r="J41" s="43"/>
      <c r="K41" s="291"/>
      <c r="L41" s="288"/>
      <c r="M41" s="413">
        <v>0.01</v>
      </c>
      <c r="N41" s="356">
        <f>N76*M41</f>
        <v>0.56865685416666667</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310.60927480627447</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838</v>
      </c>
      <c r="B48" s="49" t="str">
        <f>VLOOKUP(A48,MATERIALES!A5:D373,3,FALSE)</f>
        <v>Agregado tipo LA 10 (lechadas)</v>
      </c>
      <c r="C48" s="293"/>
      <c r="D48" s="293"/>
      <c r="E48" s="293"/>
      <c r="F48" s="293"/>
      <c r="G48" s="293"/>
      <c r="H48" s="293"/>
      <c r="I48" s="280"/>
      <c r="J48" s="236" t="str">
        <f>VLOOKUP(A48,MATERIALES!A4:D640,2,FALSE)</f>
        <v>m3</v>
      </c>
      <c r="K48" s="419">
        <v>9.4999999999999998E-3</v>
      </c>
      <c r="L48" s="279"/>
      <c r="M48" s="414">
        <f>VLOOKUP(A48,MATERIALES!A5:D396,4,FALSE)</f>
        <v>49220.073853228394</v>
      </c>
      <c r="N48" s="284">
        <f>K48*M48</f>
        <v>467.59070160566972</v>
      </c>
    </row>
    <row r="49" spans="1:14">
      <c r="A49" s="114" t="s">
        <v>926</v>
      </c>
      <c r="B49" s="49" t="str">
        <f>VLOOKUP(A49,MATERIALES!A6:D373,3,FALSE)</f>
        <v>Emulsión CRL-1hm</v>
      </c>
      <c r="C49" s="293"/>
      <c r="D49" s="293"/>
      <c r="E49" s="293"/>
      <c r="F49" s="293"/>
      <c r="G49" s="293"/>
      <c r="H49" s="293"/>
      <c r="I49" s="280"/>
      <c r="J49" s="236" t="str">
        <f>VLOOKUP(A49,MATERIALES!A5:D641,2,FALSE)</f>
        <v>lt</v>
      </c>
      <c r="K49" s="421">
        <v>1.4107499999999999</v>
      </c>
      <c r="L49" s="279"/>
      <c r="M49" s="414">
        <f>VLOOKUP(A49,MATERIALES!A6:D397,4,FALSE)</f>
        <v>1850.6250000000002</v>
      </c>
      <c r="N49" s="284">
        <f>K49*M49</f>
        <v>2610.7692187500002</v>
      </c>
    </row>
    <row r="50" spans="1:14">
      <c r="B50" s="49"/>
      <c r="C50" s="293"/>
      <c r="D50" s="293"/>
      <c r="E50" s="293"/>
      <c r="F50" s="293"/>
      <c r="G50" s="293"/>
      <c r="H50" s="293"/>
      <c r="I50" s="280"/>
      <c r="J50" s="236"/>
      <c r="K50" s="294"/>
      <c r="L50" s="279"/>
      <c r="M50" s="295"/>
      <c r="N50" s="296"/>
    </row>
    <row r="51" spans="1:14">
      <c r="B51" s="49"/>
      <c r="C51" s="293"/>
      <c r="D51" s="293"/>
      <c r="E51" s="293"/>
      <c r="F51" s="293"/>
      <c r="G51" s="293"/>
      <c r="H51" s="293"/>
      <c r="I51" s="280"/>
      <c r="J51" s="236"/>
      <c r="K51" s="294"/>
      <c r="L51" s="279"/>
      <c r="M51" s="295"/>
      <c r="N51" s="296"/>
    </row>
    <row r="52" spans="1:14" ht="15.75" thickBot="1">
      <c r="B52" s="813"/>
      <c r="C52" s="814"/>
      <c r="D52" s="814"/>
      <c r="E52" s="814"/>
      <c r="F52" s="814"/>
      <c r="G52" s="814"/>
      <c r="H52" s="814"/>
      <c r="I52" s="815"/>
      <c r="J52" s="48"/>
      <c r="K52" s="50"/>
      <c r="L52" s="816"/>
      <c r="M52" s="817"/>
      <c r="N52" s="51"/>
    </row>
    <row r="53" spans="1:14" ht="15.75" thickBot="1">
      <c r="B53" s="818" t="s">
        <v>1037</v>
      </c>
      <c r="C53" s="819"/>
      <c r="D53" s="819"/>
      <c r="E53" s="819"/>
      <c r="F53" s="819"/>
      <c r="G53" s="819"/>
      <c r="H53" s="819"/>
      <c r="I53" s="819"/>
      <c r="J53" s="819"/>
      <c r="K53" s="819"/>
      <c r="L53" s="819"/>
      <c r="M53" s="820"/>
      <c r="N53" s="406">
        <f>SUM(N48:N52)</f>
        <v>3078.3599203556701</v>
      </c>
    </row>
    <row r="54" spans="1:14">
      <c r="B54" s="39"/>
      <c r="C54" s="40"/>
      <c r="D54" s="40"/>
      <c r="E54" s="40"/>
      <c r="F54" s="40"/>
      <c r="G54" s="40"/>
      <c r="H54" s="40"/>
      <c r="I54" s="40"/>
      <c r="J54" s="40"/>
      <c r="K54" s="40"/>
      <c r="L54" s="40"/>
      <c r="M54" s="40"/>
      <c r="N54" s="41"/>
    </row>
    <row r="55" spans="1:14">
      <c r="B55" s="70" t="s">
        <v>1040</v>
      </c>
      <c r="C55" s="71"/>
      <c r="D55" s="71"/>
      <c r="E55" s="71"/>
      <c r="F55" s="71"/>
      <c r="G55" s="71"/>
      <c r="H55" s="71"/>
      <c r="I55" s="71"/>
      <c r="J55" s="71"/>
      <c r="K55" s="71"/>
      <c r="L55" s="71"/>
      <c r="M55" s="71"/>
      <c r="N55" s="72"/>
    </row>
    <row r="56" spans="1:14" ht="15.75" thickBot="1">
      <c r="B56" s="74"/>
      <c r="C56" s="67"/>
      <c r="D56" s="67"/>
      <c r="E56" s="67"/>
      <c r="F56" s="67"/>
      <c r="G56" s="67"/>
      <c r="H56" s="67"/>
      <c r="I56" s="67"/>
      <c r="J56" s="67"/>
      <c r="K56" s="67"/>
      <c r="L56" s="67"/>
      <c r="M56" s="67"/>
      <c r="N56" s="69"/>
    </row>
    <row r="57" spans="1:14" ht="25.5">
      <c r="B57" s="325" t="s">
        <v>1041</v>
      </c>
      <c r="C57" s="326"/>
      <c r="D57" s="326"/>
      <c r="E57" s="326"/>
      <c r="F57" s="326"/>
      <c r="G57" s="326"/>
      <c r="H57" s="79" t="s">
        <v>1029</v>
      </c>
      <c r="I57" s="80" t="s">
        <v>1042</v>
      </c>
      <c r="J57" s="81" t="s">
        <v>1043</v>
      </c>
      <c r="K57" s="79" t="s">
        <v>1044</v>
      </c>
      <c r="L57" s="821" t="s">
        <v>1045</v>
      </c>
      <c r="M57" s="794"/>
      <c r="N57" s="82" t="s">
        <v>1035</v>
      </c>
    </row>
    <row r="58" spans="1:14">
      <c r="A58" t="s">
        <v>1415</v>
      </c>
      <c r="B58" s="52" t="str">
        <f>VLOOKUP(A58,TRANSPORTE!A5:D117,3,FALSE)</f>
        <v>Transporte de agregado tipo LA-2</v>
      </c>
      <c r="C58" s="329"/>
      <c r="D58" s="329"/>
      <c r="E58" s="329"/>
      <c r="F58" s="329"/>
      <c r="G58" s="329"/>
      <c r="H58" s="323" t="s">
        <v>1552</v>
      </c>
      <c r="I58" s="420">
        <v>9.4999999999999998E-3</v>
      </c>
      <c r="J58" s="298">
        <v>1</v>
      </c>
      <c r="K58" s="420">
        <f>I58*J58</f>
        <v>9.4999999999999998E-3</v>
      </c>
      <c r="L58" s="822">
        <f>VLOOKUP(A58,TRANSPORTE!A5:D117,4,FALSE)</f>
        <v>946.969696969697</v>
      </c>
      <c r="M58" s="823"/>
      <c r="N58" s="299">
        <f>K58*L58</f>
        <v>8.9962121212121211</v>
      </c>
    </row>
    <row r="59" spans="1:14">
      <c r="B59" s="52"/>
      <c r="C59" s="53"/>
      <c r="D59" s="53"/>
      <c r="E59" s="53"/>
      <c r="F59" s="53"/>
      <c r="G59" s="53"/>
      <c r="H59" s="300"/>
      <c r="I59" s="291"/>
      <c r="J59" s="291"/>
      <c r="K59" s="291"/>
      <c r="L59" s="301"/>
      <c r="M59" s="302"/>
      <c r="N59" s="303"/>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ht="15.75" thickBot="1">
      <c r="B63" s="459"/>
      <c r="C63" s="460"/>
      <c r="D63" s="460"/>
      <c r="E63" s="460"/>
      <c r="F63" s="460"/>
      <c r="G63" s="460"/>
      <c r="H63" s="54"/>
      <c r="I63" s="132"/>
      <c r="J63" s="132"/>
      <c r="K63" s="132"/>
      <c r="L63" s="807"/>
      <c r="M63" s="808"/>
      <c r="N63" s="133"/>
    </row>
    <row r="64" spans="1:14" ht="15.75" thickBot="1">
      <c r="B64" s="824" t="s">
        <v>1037</v>
      </c>
      <c r="C64" s="825"/>
      <c r="D64" s="825"/>
      <c r="E64" s="825"/>
      <c r="F64" s="825"/>
      <c r="G64" s="825"/>
      <c r="H64" s="825"/>
      <c r="I64" s="825"/>
      <c r="J64" s="825"/>
      <c r="K64" s="825"/>
      <c r="L64" s="825"/>
      <c r="M64" s="826"/>
      <c r="N64" s="110">
        <f>N58+N59+N60+N61+N62</f>
        <v>8.9962121212121211</v>
      </c>
    </row>
    <row r="65" spans="1:15">
      <c r="B65" s="39"/>
      <c r="C65" s="40"/>
      <c r="D65" s="40"/>
      <c r="E65" s="40"/>
      <c r="F65" s="40"/>
      <c r="G65" s="40"/>
      <c r="H65" s="40"/>
      <c r="I65" s="40"/>
      <c r="J65" s="40"/>
      <c r="K65" s="40"/>
      <c r="L65" s="40"/>
      <c r="M65" s="40"/>
      <c r="N65" s="41"/>
    </row>
    <row r="66" spans="1:15">
      <c r="B66" s="70" t="s">
        <v>1046</v>
      </c>
      <c r="C66" s="71"/>
      <c r="D66" s="71"/>
      <c r="E66" s="71"/>
      <c r="F66" s="71"/>
      <c r="G66" s="71"/>
      <c r="H66" s="71"/>
      <c r="I66" s="71"/>
      <c r="J66" s="71"/>
      <c r="K66" s="71"/>
      <c r="L66" s="71"/>
      <c r="M66" s="71"/>
      <c r="N66" s="72"/>
    </row>
    <row r="67" spans="1:15" ht="15.75" thickBot="1">
      <c r="B67" s="74"/>
      <c r="C67" s="67"/>
      <c r="D67" s="67"/>
      <c r="E67" s="67"/>
      <c r="F67" s="67"/>
      <c r="G67" s="67"/>
      <c r="H67" s="67"/>
      <c r="I67" s="67"/>
      <c r="J67" s="67"/>
      <c r="K67" s="67"/>
      <c r="L67" s="67"/>
      <c r="M67" s="67"/>
      <c r="N67" s="69"/>
    </row>
    <row r="68" spans="1:15" ht="25.5">
      <c r="B68" s="844" t="s">
        <v>1047</v>
      </c>
      <c r="C68" s="845"/>
      <c r="D68" s="845"/>
      <c r="E68" s="845"/>
      <c r="F68" s="845"/>
      <c r="G68" s="845"/>
      <c r="H68" s="845"/>
      <c r="I68" s="79" t="s">
        <v>1048</v>
      </c>
      <c r="J68" s="81" t="s">
        <v>1494</v>
      </c>
      <c r="K68" s="80" t="s">
        <v>1050</v>
      </c>
      <c r="L68" s="846" t="s">
        <v>1034</v>
      </c>
      <c r="M68" s="847"/>
      <c r="N68" s="104" t="s">
        <v>1035</v>
      </c>
    </row>
    <row r="69" spans="1:15">
      <c r="A69" t="s">
        <v>11</v>
      </c>
      <c r="B69" s="55" t="str">
        <f>VLOOKUP(A69,'MANO DE OBRA'!A8:D68,3,FALSE)</f>
        <v>Obrero (4)</v>
      </c>
      <c r="C69" s="53"/>
      <c r="D69" s="53"/>
      <c r="E69" s="53"/>
      <c r="F69" s="53"/>
      <c r="G69" s="53"/>
      <c r="H69" s="53"/>
      <c r="I69" s="304">
        <f>K69/J69*100</f>
        <v>98362.266666666663</v>
      </c>
      <c r="J69" s="305">
        <v>185</v>
      </c>
      <c r="K69" s="306">
        <f>VLOOKUP(A69,'MANO DE OBRA'!A8:D99,4,FALSE)</f>
        <v>181970.19333333333</v>
      </c>
      <c r="L69" s="56"/>
      <c r="M69" s="307">
        <v>4800</v>
      </c>
      <c r="N69" s="407">
        <f>K69/M69</f>
        <v>37.910456944444441</v>
      </c>
      <c r="O69" s="112"/>
    </row>
    <row r="70" spans="1:15">
      <c r="A70" t="s">
        <v>30</v>
      </c>
      <c r="B70" s="55" t="str">
        <f>VLOOKUP(A70,'MANO DE OBRA'!A8:D69,3,FALSE)</f>
        <v>Oficial</v>
      </c>
      <c r="C70" s="53"/>
      <c r="D70" s="53"/>
      <c r="E70" s="53"/>
      <c r="F70" s="53"/>
      <c r="G70" s="53"/>
      <c r="H70" s="53"/>
      <c r="I70" s="304">
        <f>K70/J70*100</f>
        <v>49181.133333333331</v>
      </c>
      <c r="J70" s="305">
        <v>185</v>
      </c>
      <c r="K70" s="306">
        <f>VLOOKUP(A70,'MANO DE OBRA'!A8:D100,4,FALSE)</f>
        <v>90985.096666666665</v>
      </c>
      <c r="L70" s="56"/>
      <c r="M70" s="311">
        <v>4800</v>
      </c>
      <c r="N70" s="407">
        <f>K70/M70</f>
        <v>18.95522847222222</v>
      </c>
    </row>
    <row r="71" spans="1:15">
      <c r="B71" s="55"/>
      <c r="C71" s="53"/>
      <c r="D71" s="53"/>
      <c r="E71" s="53"/>
      <c r="F71" s="53"/>
      <c r="G71" s="53"/>
      <c r="H71" s="53"/>
      <c r="I71" s="291"/>
      <c r="J71" s="309"/>
      <c r="K71" s="310"/>
      <c r="L71" s="56"/>
      <c r="M71" s="312"/>
      <c r="N71" s="308"/>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24" t="s">
        <v>1037</v>
      </c>
      <c r="C76" s="825"/>
      <c r="D76" s="825"/>
      <c r="E76" s="825"/>
      <c r="F76" s="825"/>
      <c r="G76" s="825"/>
      <c r="H76" s="825"/>
      <c r="I76" s="825"/>
      <c r="J76" s="825"/>
      <c r="K76" s="825"/>
      <c r="L76" s="825"/>
      <c r="M76" s="826"/>
      <c r="N76" s="313">
        <f>SUM(N69:N75)</f>
        <v>56.865685416666665</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N43+N53+N64+N76</f>
        <v>3454.8310926998229</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690.96621853996464</v>
      </c>
      <c r="M83" s="853"/>
      <c r="N83" s="57"/>
    </row>
    <row r="84" spans="1:14">
      <c r="B84" s="95" t="s">
        <v>1057</v>
      </c>
      <c r="C84" s="96"/>
      <c r="D84" s="96"/>
      <c r="E84" s="96"/>
      <c r="F84" s="96"/>
      <c r="G84" s="96"/>
      <c r="H84" s="96"/>
      <c r="I84" s="93"/>
      <c r="J84" s="94"/>
      <c r="K84" s="316">
        <v>0.05</v>
      </c>
      <c r="L84" s="852">
        <f>N78*K84</f>
        <v>172.74155463499116</v>
      </c>
      <c r="M84" s="853"/>
      <c r="N84" s="57"/>
    </row>
    <row r="85" spans="1:14" ht="15.75" thickBot="1">
      <c r="B85" s="97" t="s">
        <v>1058</v>
      </c>
      <c r="C85" s="98"/>
      <c r="D85" s="98"/>
      <c r="E85" s="98"/>
      <c r="F85" s="98"/>
      <c r="G85" s="98"/>
      <c r="H85" s="98"/>
      <c r="I85" s="99"/>
      <c r="J85" s="100"/>
      <c r="K85" s="317">
        <v>0.05</v>
      </c>
      <c r="L85" s="854">
        <f>N78*K85</f>
        <v>172.74155463499116</v>
      </c>
      <c r="M85" s="855"/>
      <c r="N85" s="57"/>
    </row>
    <row r="86" spans="1:14" ht="15.75" thickBot="1">
      <c r="B86" s="818" t="s">
        <v>1037</v>
      </c>
      <c r="C86" s="819"/>
      <c r="D86" s="819"/>
      <c r="E86" s="819"/>
      <c r="F86" s="819"/>
      <c r="G86" s="819"/>
      <c r="H86" s="819"/>
      <c r="I86" s="819"/>
      <c r="J86" s="819"/>
      <c r="K86" s="819"/>
      <c r="L86" s="819"/>
      <c r="M86" s="820"/>
      <c r="N86" s="58">
        <f>L83+L84+L85</f>
        <v>1036.4493278099469</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4491.28042050977</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2:I52"/>
    <mergeCell ref="L52:M52"/>
    <mergeCell ref="B53:M53"/>
    <mergeCell ref="L57:M57"/>
    <mergeCell ref="L58:M58"/>
    <mergeCell ref="L63:M63"/>
    <mergeCell ref="B64:M64"/>
    <mergeCell ref="B68:H68"/>
    <mergeCell ref="L68:M68"/>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74081"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74081" r:id="rId4"/>
      </mc:Fallback>
    </mc:AlternateContent>
  </oleObjects>
</worksheet>
</file>

<file path=xl/worksheets/sheet1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7">
    <tabColor rgb="FFFFFFCC"/>
  </sheetPr>
  <dimension ref="A1:O119"/>
  <sheetViews>
    <sheetView zoomScale="78" zoomScaleNormal="78" workbookViewId="0"/>
  </sheetViews>
  <sheetFormatPr baseColWidth="10" defaultRowHeight="15"/>
  <cols>
    <col min="1" max="1" width="10" bestFit="1" customWidth="1"/>
    <col min="2" max="2" width="17" customWidth="1"/>
    <col min="6" max="6" width="14.42578125" customWidth="1"/>
    <col min="9" max="9" width="12.5703125" bestFit="1" customWidth="1"/>
    <col min="10" max="10" width="15.5703125" customWidth="1"/>
    <col min="11" max="11" width="17.5703125" bestFit="1" customWidth="1"/>
    <col min="13" max="13" width="12.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1142</v>
      </c>
      <c r="C31" s="87" t="s">
        <v>2171</v>
      </c>
      <c r="D31" s="88"/>
      <c r="E31" s="88"/>
      <c r="F31" s="88"/>
      <c r="G31" s="88"/>
      <c r="H31" s="88"/>
      <c r="I31" s="88"/>
      <c r="J31" s="89"/>
      <c r="K31" s="320"/>
      <c r="L31" s="318" t="s">
        <v>233</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136</v>
      </c>
      <c r="B36" s="831" t="str">
        <f>VLOOKUP(A36,EQUIPOS!A6:D154,3,FALSE)</f>
        <v>Camión de Slurry</v>
      </c>
      <c r="C36" s="832"/>
      <c r="D36" s="832"/>
      <c r="E36" s="832"/>
      <c r="F36" s="832"/>
      <c r="G36" s="832"/>
      <c r="H36" s="833"/>
      <c r="I36" s="279"/>
      <c r="J36" s="280"/>
      <c r="K36" s="281">
        <f>VLOOKUP(A36,EQUIPOS!A6:D163,4,FALSE)</f>
        <v>125000</v>
      </c>
      <c r="L36" s="282"/>
      <c r="M36" s="283">
        <v>600</v>
      </c>
      <c r="N36" s="284">
        <f>K36/M36</f>
        <v>208.33333333333334</v>
      </c>
    </row>
    <row r="37" spans="1:14">
      <c r="A37" s="119" t="s">
        <v>176</v>
      </c>
      <c r="B37" s="831" t="str">
        <f>VLOOKUP(A37,EQUIPOS!A7:D154,3,FALSE)</f>
        <v xml:space="preserve">Compresor (barrido y soplado)
</v>
      </c>
      <c r="C37" s="832"/>
      <c r="D37" s="832"/>
      <c r="E37" s="832"/>
      <c r="F37" s="832"/>
      <c r="G37" s="832"/>
      <c r="H37" s="833"/>
      <c r="I37" s="279"/>
      <c r="J37" s="280"/>
      <c r="K37" s="281">
        <f>VLOOKUP(A37,EQUIPOS!A7:D164,4,FALSE)</f>
        <v>61024.370771264701</v>
      </c>
      <c r="L37" s="282"/>
      <c r="M37" s="283">
        <v>600</v>
      </c>
      <c r="N37" s="284">
        <f>K37/M37</f>
        <v>101.70728461877451</v>
      </c>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t="s">
        <v>1036</v>
      </c>
      <c r="C41" s="839"/>
      <c r="D41" s="839"/>
      <c r="E41" s="44"/>
      <c r="F41" s="45"/>
      <c r="G41" s="45"/>
      <c r="H41" s="46"/>
      <c r="I41" s="42"/>
      <c r="J41" s="43"/>
      <c r="K41" s="291"/>
      <c r="L41" s="288"/>
      <c r="M41" s="413">
        <v>0.01</v>
      </c>
      <c r="N41" s="356">
        <f>N76*M41</f>
        <v>0.56865685416666667</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310.60927480627447</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839</v>
      </c>
      <c r="B48" s="49" t="str">
        <f>VLOOKUP(A48,MATERIALES!A5:D373,3,FALSE)</f>
        <v>Agregado tipo LA 5 (lechadas)</v>
      </c>
      <c r="C48" s="293"/>
      <c r="D48" s="293"/>
      <c r="E48" s="293"/>
      <c r="F48" s="293"/>
      <c r="G48" s="293"/>
      <c r="H48" s="293"/>
      <c r="I48" s="280"/>
      <c r="J48" s="236" t="str">
        <f>VLOOKUP(A48,MATERIALES!A4:D640,2,FALSE)</f>
        <v>m3</v>
      </c>
      <c r="K48" s="419">
        <v>9.4999999999999998E-3</v>
      </c>
      <c r="L48" s="279"/>
      <c r="M48" s="414">
        <f>VLOOKUP(A48,MATERIALES!A5:D396,4,FALSE)</f>
        <v>65450</v>
      </c>
      <c r="N48" s="284">
        <f>K48*M48</f>
        <v>621.77499999999998</v>
      </c>
    </row>
    <row r="49" spans="1:14">
      <c r="A49" s="114" t="s">
        <v>926</v>
      </c>
      <c r="B49" s="49" t="str">
        <f>VLOOKUP(A49,MATERIALES!A6:D373,3,FALSE)</f>
        <v>Emulsión CRL-1hm</v>
      </c>
      <c r="C49" s="293"/>
      <c r="D49" s="293"/>
      <c r="E49" s="293"/>
      <c r="F49" s="293"/>
      <c r="G49" s="293"/>
      <c r="H49" s="293"/>
      <c r="I49" s="280"/>
      <c r="J49" s="236" t="str">
        <f>VLOOKUP(A49,MATERIALES!A5:D641,2,FALSE)</f>
        <v>lt</v>
      </c>
      <c r="K49" s="294">
        <v>1.71</v>
      </c>
      <c r="L49" s="279"/>
      <c r="M49" s="414">
        <f>VLOOKUP(A49,MATERIALES!A6:D397,4,FALSE)</f>
        <v>1850.6250000000002</v>
      </c>
      <c r="N49" s="284">
        <f>K49*M49</f>
        <v>3164.5687500000004</v>
      </c>
    </row>
    <row r="50" spans="1:14">
      <c r="B50" s="49"/>
      <c r="C50" s="293"/>
      <c r="D50" s="293"/>
      <c r="E50" s="293"/>
      <c r="F50" s="293"/>
      <c r="G50" s="293"/>
      <c r="H50" s="293"/>
      <c r="I50" s="280"/>
      <c r="J50" s="236"/>
      <c r="K50" s="294"/>
      <c r="L50" s="279"/>
      <c r="M50" s="295"/>
      <c r="N50" s="296"/>
    </row>
    <row r="51" spans="1:14">
      <c r="B51" s="49"/>
      <c r="C51" s="293"/>
      <c r="D51" s="293"/>
      <c r="E51" s="293"/>
      <c r="F51" s="293"/>
      <c r="G51" s="293"/>
      <c r="H51" s="293"/>
      <c r="I51" s="280"/>
      <c r="J51" s="236"/>
      <c r="K51" s="294"/>
      <c r="L51" s="279"/>
      <c r="M51" s="295"/>
      <c r="N51" s="296"/>
    </row>
    <row r="52" spans="1:14" ht="15.75" thickBot="1">
      <c r="B52" s="813"/>
      <c r="C52" s="814"/>
      <c r="D52" s="814"/>
      <c r="E52" s="814"/>
      <c r="F52" s="814"/>
      <c r="G52" s="814"/>
      <c r="H52" s="814"/>
      <c r="I52" s="815"/>
      <c r="J52" s="48"/>
      <c r="K52" s="50"/>
      <c r="L52" s="816"/>
      <c r="M52" s="817"/>
      <c r="N52" s="51"/>
    </row>
    <row r="53" spans="1:14" ht="15.75" thickBot="1">
      <c r="B53" s="818" t="s">
        <v>1037</v>
      </c>
      <c r="C53" s="819"/>
      <c r="D53" s="819"/>
      <c r="E53" s="819"/>
      <c r="F53" s="819"/>
      <c r="G53" s="819"/>
      <c r="H53" s="819"/>
      <c r="I53" s="819"/>
      <c r="J53" s="819"/>
      <c r="K53" s="819"/>
      <c r="L53" s="819"/>
      <c r="M53" s="820"/>
      <c r="N53" s="406">
        <f>SUM(N48:N52)</f>
        <v>3786.3437500000005</v>
      </c>
    </row>
    <row r="54" spans="1:14">
      <c r="B54" s="39"/>
      <c r="C54" s="40"/>
      <c r="D54" s="40"/>
      <c r="E54" s="40"/>
      <c r="F54" s="40"/>
      <c r="G54" s="40"/>
      <c r="H54" s="40"/>
      <c r="I54" s="40"/>
      <c r="J54" s="40"/>
      <c r="K54" s="40"/>
      <c r="L54" s="40"/>
      <c r="M54" s="40"/>
      <c r="N54" s="41"/>
    </row>
    <row r="55" spans="1:14">
      <c r="B55" s="70" t="s">
        <v>1040</v>
      </c>
      <c r="C55" s="71"/>
      <c r="D55" s="71"/>
      <c r="E55" s="71"/>
      <c r="F55" s="71"/>
      <c r="G55" s="71"/>
      <c r="H55" s="71"/>
      <c r="I55" s="71"/>
      <c r="J55" s="71"/>
      <c r="K55" s="71"/>
      <c r="L55" s="71"/>
      <c r="M55" s="71"/>
      <c r="N55" s="72"/>
    </row>
    <row r="56" spans="1:14" ht="15.75" thickBot="1">
      <c r="B56" s="74"/>
      <c r="C56" s="67"/>
      <c r="D56" s="67"/>
      <c r="E56" s="67"/>
      <c r="F56" s="67"/>
      <c r="G56" s="67"/>
      <c r="H56" s="67"/>
      <c r="I56" s="67"/>
      <c r="J56" s="67"/>
      <c r="K56" s="67"/>
      <c r="L56" s="67"/>
      <c r="M56" s="67"/>
      <c r="N56" s="69"/>
    </row>
    <row r="57" spans="1:14" ht="25.5">
      <c r="B57" s="325" t="s">
        <v>1041</v>
      </c>
      <c r="C57" s="326"/>
      <c r="D57" s="326"/>
      <c r="E57" s="326"/>
      <c r="F57" s="326"/>
      <c r="G57" s="326"/>
      <c r="H57" s="79" t="s">
        <v>1029</v>
      </c>
      <c r="I57" s="80" t="s">
        <v>1042</v>
      </c>
      <c r="J57" s="81" t="s">
        <v>1043</v>
      </c>
      <c r="K57" s="79" t="s">
        <v>1044</v>
      </c>
      <c r="L57" s="821" t="s">
        <v>1045</v>
      </c>
      <c r="M57" s="794"/>
      <c r="N57" s="82" t="s">
        <v>1035</v>
      </c>
    </row>
    <row r="58" spans="1:14">
      <c r="A58" t="s">
        <v>1417</v>
      </c>
      <c r="B58" s="52" t="str">
        <f>VLOOKUP(A58,TRANSPORTE!A5:D117,3,FALSE)</f>
        <v>Transporte de agregado tipo LA-3</v>
      </c>
      <c r="C58" s="329"/>
      <c r="D58" s="329"/>
      <c r="E58" s="329"/>
      <c r="F58" s="329"/>
      <c r="G58" s="329"/>
      <c r="H58" s="323" t="s">
        <v>1552</v>
      </c>
      <c r="I58" s="420">
        <v>9.4999999999999998E-3</v>
      </c>
      <c r="J58" s="298">
        <v>1</v>
      </c>
      <c r="K58" s="420">
        <f>I58*J58</f>
        <v>9.4999999999999998E-3</v>
      </c>
      <c r="L58" s="822">
        <f>VLOOKUP(A58,TRANSPORTE!A5:D117,4,FALSE)</f>
        <v>946.969696969697</v>
      </c>
      <c r="M58" s="823"/>
      <c r="N58" s="299">
        <f>K58*L58</f>
        <v>8.9962121212121211</v>
      </c>
    </row>
    <row r="59" spans="1:14">
      <c r="B59" s="52"/>
      <c r="C59" s="53"/>
      <c r="D59" s="53"/>
      <c r="E59" s="53"/>
      <c r="F59" s="53"/>
      <c r="G59" s="53"/>
      <c r="H59" s="300"/>
      <c r="I59" s="291"/>
      <c r="J59" s="291"/>
      <c r="K59" s="291"/>
      <c r="L59" s="301"/>
      <c r="M59" s="302"/>
      <c r="N59" s="303"/>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ht="15.75" thickBot="1">
      <c r="B63" s="459"/>
      <c r="C63" s="460"/>
      <c r="D63" s="460"/>
      <c r="E63" s="460"/>
      <c r="F63" s="460"/>
      <c r="G63" s="460"/>
      <c r="H63" s="54"/>
      <c r="I63" s="132"/>
      <c r="J63" s="132"/>
      <c r="K63" s="132"/>
      <c r="L63" s="807"/>
      <c r="M63" s="808"/>
      <c r="N63" s="133"/>
    </row>
    <row r="64" spans="1:14" ht="15.75" thickBot="1">
      <c r="B64" s="824" t="s">
        <v>1037</v>
      </c>
      <c r="C64" s="825"/>
      <c r="D64" s="825"/>
      <c r="E64" s="825"/>
      <c r="F64" s="825"/>
      <c r="G64" s="825"/>
      <c r="H64" s="825"/>
      <c r="I64" s="825"/>
      <c r="J64" s="825"/>
      <c r="K64" s="825"/>
      <c r="L64" s="825"/>
      <c r="M64" s="826"/>
      <c r="N64" s="110">
        <f>N58+N59+N60+N61+N62</f>
        <v>8.9962121212121211</v>
      </c>
    </row>
    <row r="65" spans="1:15">
      <c r="B65" s="39"/>
      <c r="C65" s="40"/>
      <c r="D65" s="40"/>
      <c r="E65" s="40"/>
      <c r="F65" s="40"/>
      <c r="G65" s="40"/>
      <c r="H65" s="40"/>
      <c r="I65" s="40"/>
      <c r="J65" s="40"/>
      <c r="K65" s="40"/>
      <c r="L65" s="40"/>
      <c r="M65" s="40"/>
      <c r="N65" s="41"/>
    </row>
    <row r="66" spans="1:15">
      <c r="B66" s="70" t="s">
        <v>1046</v>
      </c>
      <c r="C66" s="71"/>
      <c r="D66" s="71"/>
      <c r="E66" s="71"/>
      <c r="F66" s="71"/>
      <c r="G66" s="71"/>
      <c r="H66" s="71"/>
      <c r="I66" s="71"/>
      <c r="J66" s="71"/>
      <c r="K66" s="71"/>
      <c r="L66" s="71"/>
      <c r="M66" s="71"/>
      <c r="N66" s="72"/>
    </row>
    <row r="67" spans="1:15" ht="15.75" thickBot="1">
      <c r="B67" s="74"/>
      <c r="C67" s="67"/>
      <c r="D67" s="67"/>
      <c r="E67" s="67"/>
      <c r="F67" s="67"/>
      <c r="G67" s="67"/>
      <c r="H67" s="67"/>
      <c r="I67" s="67"/>
      <c r="J67" s="67"/>
      <c r="K67" s="67"/>
      <c r="L67" s="67"/>
      <c r="M67" s="67"/>
      <c r="N67" s="69"/>
    </row>
    <row r="68" spans="1:15" ht="25.5">
      <c r="B68" s="844" t="s">
        <v>1047</v>
      </c>
      <c r="C68" s="845"/>
      <c r="D68" s="845"/>
      <c r="E68" s="845"/>
      <c r="F68" s="845"/>
      <c r="G68" s="845"/>
      <c r="H68" s="845"/>
      <c r="I68" s="79" t="s">
        <v>1048</v>
      </c>
      <c r="J68" s="81" t="s">
        <v>1494</v>
      </c>
      <c r="K68" s="80" t="s">
        <v>1050</v>
      </c>
      <c r="L68" s="846" t="s">
        <v>1034</v>
      </c>
      <c r="M68" s="847"/>
      <c r="N68" s="104" t="s">
        <v>1035</v>
      </c>
    </row>
    <row r="69" spans="1:15">
      <c r="A69" t="s">
        <v>11</v>
      </c>
      <c r="B69" s="55" t="str">
        <f>VLOOKUP(A69,'MANO DE OBRA'!A8:D68,3,FALSE)</f>
        <v>Obrero (4)</v>
      </c>
      <c r="C69" s="53"/>
      <c r="D69" s="53"/>
      <c r="E69" s="53"/>
      <c r="F69" s="53"/>
      <c r="G69" s="53"/>
      <c r="H69" s="53"/>
      <c r="I69" s="304">
        <f>K69/J69*100</f>
        <v>98362.266666666663</v>
      </c>
      <c r="J69" s="305">
        <v>185</v>
      </c>
      <c r="K69" s="306">
        <f>VLOOKUP(A69,'MANO DE OBRA'!A8:D99,4,FALSE)</f>
        <v>181970.19333333333</v>
      </c>
      <c r="L69" s="56"/>
      <c r="M69" s="307">
        <v>4800</v>
      </c>
      <c r="N69" s="407">
        <f>K69/M69</f>
        <v>37.910456944444441</v>
      </c>
      <c r="O69" s="112"/>
    </row>
    <row r="70" spans="1:15">
      <c r="A70" t="s">
        <v>30</v>
      </c>
      <c r="B70" s="55" t="str">
        <f>VLOOKUP(A70,'MANO DE OBRA'!A8:D69,3,FALSE)</f>
        <v>Oficial</v>
      </c>
      <c r="C70" s="53"/>
      <c r="D70" s="53"/>
      <c r="E70" s="53"/>
      <c r="F70" s="53"/>
      <c r="G70" s="53"/>
      <c r="H70" s="53"/>
      <c r="I70" s="304">
        <f>K70/J70*100</f>
        <v>49181.133333333331</v>
      </c>
      <c r="J70" s="305">
        <v>185</v>
      </c>
      <c r="K70" s="306">
        <f>VLOOKUP(A70,'MANO DE OBRA'!A8:D100,4,FALSE)</f>
        <v>90985.096666666665</v>
      </c>
      <c r="L70" s="56"/>
      <c r="M70" s="311">
        <v>4800</v>
      </c>
      <c r="N70" s="407">
        <f>K70/M70</f>
        <v>18.95522847222222</v>
      </c>
    </row>
    <row r="71" spans="1:15">
      <c r="B71" s="55"/>
      <c r="C71" s="53"/>
      <c r="D71" s="53"/>
      <c r="E71" s="53"/>
      <c r="F71" s="53"/>
      <c r="G71" s="53"/>
      <c r="H71" s="53"/>
      <c r="I71" s="291"/>
      <c r="J71" s="309"/>
      <c r="K71" s="310"/>
      <c r="L71" s="56"/>
      <c r="M71" s="312"/>
      <c r="N71" s="308"/>
    </row>
    <row r="72" spans="1:15">
      <c r="B72" s="55"/>
      <c r="C72" s="53"/>
      <c r="D72" s="53"/>
      <c r="E72" s="53"/>
      <c r="F72" s="53"/>
      <c r="G72" s="53"/>
      <c r="H72" s="53"/>
      <c r="I72" s="291"/>
      <c r="J72" s="309"/>
      <c r="K72" s="310"/>
      <c r="L72" s="330"/>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18" t="s">
        <v>1037</v>
      </c>
      <c r="C76" s="819"/>
      <c r="D76" s="819"/>
      <c r="E76" s="819"/>
      <c r="F76" s="819"/>
      <c r="G76" s="819"/>
      <c r="H76" s="819"/>
      <c r="I76" s="825"/>
      <c r="J76" s="825"/>
      <c r="K76" s="825"/>
      <c r="L76" s="825"/>
      <c r="M76" s="826"/>
      <c r="N76" s="313">
        <f>SUM(N69:N75)</f>
        <v>56.865685416666665</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N43+N53+N64+N76</f>
        <v>4162.8149223441533</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832.56298446883068</v>
      </c>
      <c r="M83" s="853"/>
      <c r="N83" s="57"/>
    </row>
    <row r="84" spans="1:14">
      <c r="B84" s="95" t="s">
        <v>1057</v>
      </c>
      <c r="C84" s="96"/>
      <c r="D84" s="96"/>
      <c r="E84" s="96"/>
      <c r="F84" s="96"/>
      <c r="G84" s="96"/>
      <c r="H84" s="96"/>
      <c r="I84" s="93"/>
      <c r="J84" s="94"/>
      <c r="K84" s="316">
        <v>0.05</v>
      </c>
      <c r="L84" s="852">
        <f>N78*K84</f>
        <v>208.14074611720767</v>
      </c>
      <c r="M84" s="853"/>
      <c r="N84" s="57"/>
    </row>
    <row r="85" spans="1:14" ht="15.75" thickBot="1">
      <c r="B85" s="97" t="s">
        <v>1058</v>
      </c>
      <c r="C85" s="98"/>
      <c r="D85" s="98"/>
      <c r="E85" s="98"/>
      <c r="F85" s="98"/>
      <c r="G85" s="98"/>
      <c r="H85" s="98"/>
      <c r="I85" s="99"/>
      <c r="J85" s="100"/>
      <c r="K85" s="317">
        <v>0.05</v>
      </c>
      <c r="L85" s="854">
        <f>N78*K85</f>
        <v>208.14074611720767</v>
      </c>
      <c r="M85" s="855"/>
      <c r="N85" s="57"/>
    </row>
    <row r="86" spans="1:14" ht="15.75" thickBot="1">
      <c r="B86" s="818" t="s">
        <v>1037</v>
      </c>
      <c r="C86" s="819"/>
      <c r="D86" s="819"/>
      <c r="E86" s="819"/>
      <c r="F86" s="819"/>
      <c r="G86" s="819"/>
      <c r="H86" s="819"/>
      <c r="I86" s="819"/>
      <c r="J86" s="819"/>
      <c r="K86" s="819"/>
      <c r="L86" s="819"/>
      <c r="M86" s="820"/>
      <c r="N86" s="58">
        <f>L83+L84+L85</f>
        <v>1248.8444767032461</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5411.6593990473993</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2:I52"/>
    <mergeCell ref="L52:M52"/>
    <mergeCell ref="B53:M53"/>
    <mergeCell ref="L57:M57"/>
    <mergeCell ref="L58:M58"/>
    <mergeCell ref="L63:M63"/>
    <mergeCell ref="B64:M64"/>
    <mergeCell ref="B68:H68"/>
    <mergeCell ref="L68:M68"/>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73057"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73057" r:id="rId4"/>
      </mc:Fallback>
    </mc:AlternateContent>
  </oleObjects>
</worksheet>
</file>

<file path=xl/worksheets/sheet1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8">
    <tabColor rgb="FFFFFFCC"/>
  </sheetPr>
  <dimension ref="A1:O119"/>
  <sheetViews>
    <sheetView zoomScale="78" zoomScaleNormal="78" workbookViewId="0"/>
  </sheetViews>
  <sheetFormatPr baseColWidth="10" defaultRowHeight="15"/>
  <cols>
    <col min="1" max="1" width="10" bestFit="1" customWidth="1"/>
    <col min="2" max="2" width="17" customWidth="1"/>
    <col min="6" max="6" width="14.42578125" customWidth="1"/>
    <col min="9" max="9" width="12.5703125" bestFit="1" customWidth="1"/>
    <col min="10" max="10" width="15.5703125" customWidth="1"/>
    <col min="11" max="11" width="17.5703125" bestFit="1" customWidth="1"/>
    <col min="13" max="13" width="12.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1143</v>
      </c>
      <c r="C31" s="87" t="s">
        <v>2172</v>
      </c>
      <c r="D31" s="88"/>
      <c r="E31" s="88"/>
      <c r="F31" s="88"/>
      <c r="G31" s="88"/>
      <c r="H31" s="88"/>
      <c r="I31" s="88"/>
      <c r="J31" s="89"/>
      <c r="K31" s="320"/>
      <c r="L31" s="318" t="s">
        <v>233</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136</v>
      </c>
      <c r="B36" s="831" t="str">
        <f>VLOOKUP(A36,EQUIPOS!A6:D154,3,FALSE)</f>
        <v>Camión de Slurry</v>
      </c>
      <c r="C36" s="832"/>
      <c r="D36" s="832"/>
      <c r="E36" s="832"/>
      <c r="F36" s="832"/>
      <c r="G36" s="832"/>
      <c r="H36" s="833"/>
      <c r="I36" s="279"/>
      <c r="J36" s="280"/>
      <c r="K36" s="281">
        <f>VLOOKUP(A36,EQUIPOS!A6:D163,4,FALSE)</f>
        <v>125000</v>
      </c>
      <c r="L36" s="282"/>
      <c r="M36" s="283">
        <v>600</v>
      </c>
      <c r="N36" s="284">
        <f>K36/M36</f>
        <v>208.33333333333334</v>
      </c>
    </row>
    <row r="37" spans="1:14">
      <c r="A37" s="119" t="s">
        <v>176</v>
      </c>
      <c r="B37" s="831" t="str">
        <f>VLOOKUP(A37,EQUIPOS!A7:D154,3,FALSE)</f>
        <v xml:space="preserve">Compresor (barrido y soplado)
</v>
      </c>
      <c r="C37" s="832"/>
      <c r="D37" s="832"/>
      <c r="E37" s="832"/>
      <c r="F37" s="832"/>
      <c r="G37" s="832"/>
      <c r="H37" s="833"/>
      <c r="I37" s="279"/>
      <c r="J37" s="280"/>
      <c r="K37" s="281">
        <f>VLOOKUP(A37,EQUIPOS!A7:D164,4,FALSE)</f>
        <v>61024.370771264701</v>
      </c>
      <c r="L37" s="282"/>
      <c r="M37" s="283">
        <v>600</v>
      </c>
      <c r="N37" s="284">
        <f>K37/M37</f>
        <v>101.70728461877451</v>
      </c>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t="s">
        <v>1036</v>
      </c>
      <c r="C41" s="839"/>
      <c r="D41" s="839"/>
      <c r="E41" s="44"/>
      <c r="F41" s="45"/>
      <c r="G41" s="45"/>
      <c r="H41" s="46"/>
      <c r="I41" s="42"/>
      <c r="J41" s="43"/>
      <c r="K41" s="291"/>
      <c r="L41" s="288"/>
      <c r="M41" s="413">
        <v>0.01</v>
      </c>
      <c r="N41" s="356">
        <f>N76*M41</f>
        <v>0.56865685416666667</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310.60927480627447</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840</v>
      </c>
      <c r="B48" s="49" t="str">
        <f>VLOOKUP(A48,MATERIALES!A5:D373,3,FALSE)</f>
        <v>Agregado tipo LA 4 (lechadas)</v>
      </c>
      <c r="C48" s="293"/>
      <c r="D48" s="293"/>
      <c r="E48" s="293"/>
      <c r="F48" s="293"/>
      <c r="G48" s="293"/>
      <c r="H48" s="293"/>
      <c r="I48" s="280"/>
      <c r="J48" s="236" t="str">
        <f>VLOOKUP(A48,MATERIALES!A4:D640,2,FALSE)</f>
        <v>m3</v>
      </c>
      <c r="K48" s="421">
        <v>4.7499999999999999E-3</v>
      </c>
      <c r="L48" s="279"/>
      <c r="M48" s="414">
        <f>VLOOKUP(A48,MATERIALES!A5:D396,4,FALSE)</f>
        <v>49916.712529710843</v>
      </c>
      <c r="N48" s="284">
        <f>K48*M48</f>
        <v>237.10438451612649</v>
      </c>
    </row>
    <row r="49" spans="1:14">
      <c r="A49" s="114" t="s">
        <v>926</v>
      </c>
      <c r="B49" s="49" t="str">
        <f>VLOOKUP(A49,MATERIALES!A6:D373,3,FALSE)</f>
        <v>Emulsión CRL-1hm</v>
      </c>
      <c r="C49" s="293"/>
      <c r="D49" s="293"/>
      <c r="E49" s="293"/>
      <c r="F49" s="293"/>
      <c r="G49" s="293"/>
      <c r="H49" s="293"/>
      <c r="I49" s="280"/>
      <c r="J49" s="236" t="str">
        <f>VLOOKUP(A49,MATERIALES!A5:D641,2,FALSE)</f>
        <v>lt</v>
      </c>
      <c r="K49" s="421">
        <v>1.0687499999999999</v>
      </c>
      <c r="L49" s="279"/>
      <c r="M49" s="414">
        <f>VLOOKUP(A49,MATERIALES!A6:D397,4,FALSE)</f>
        <v>1850.6250000000002</v>
      </c>
      <c r="N49" s="284">
        <f>K49*M49</f>
        <v>1977.85546875</v>
      </c>
    </row>
    <row r="50" spans="1:14">
      <c r="B50" s="49"/>
      <c r="C50" s="293"/>
      <c r="D50" s="293"/>
      <c r="E50" s="293"/>
      <c r="F50" s="293"/>
      <c r="G50" s="293"/>
      <c r="H50" s="293"/>
      <c r="I50" s="280"/>
      <c r="J50" s="236"/>
      <c r="K50" s="294"/>
      <c r="L50" s="279"/>
      <c r="M50" s="295"/>
      <c r="N50" s="296"/>
    </row>
    <row r="51" spans="1:14">
      <c r="B51" s="49"/>
      <c r="C51" s="293"/>
      <c r="D51" s="293"/>
      <c r="E51" s="293"/>
      <c r="F51" s="293"/>
      <c r="G51" s="293"/>
      <c r="H51" s="293"/>
      <c r="I51" s="280"/>
      <c r="J51" s="236"/>
      <c r="K51" s="294"/>
      <c r="L51" s="279"/>
      <c r="M51" s="295"/>
      <c r="N51" s="296"/>
    </row>
    <row r="52" spans="1:14" ht="15.75" thickBot="1">
      <c r="B52" s="813"/>
      <c r="C52" s="814"/>
      <c r="D52" s="814"/>
      <c r="E52" s="814"/>
      <c r="F52" s="814"/>
      <c r="G52" s="814"/>
      <c r="H52" s="814"/>
      <c r="I52" s="815"/>
      <c r="J52" s="48"/>
      <c r="K52" s="50"/>
      <c r="L52" s="816"/>
      <c r="M52" s="817"/>
      <c r="N52" s="51"/>
    </row>
    <row r="53" spans="1:14" ht="15.75" thickBot="1">
      <c r="B53" s="818" t="s">
        <v>1037</v>
      </c>
      <c r="C53" s="819"/>
      <c r="D53" s="819"/>
      <c r="E53" s="819"/>
      <c r="F53" s="819"/>
      <c r="G53" s="819"/>
      <c r="H53" s="819"/>
      <c r="I53" s="819"/>
      <c r="J53" s="819"/>
      <c r="K53" s="819"/>
      <c r="L53" s="819"/>
      <c r="M53" s="820"/>
      <c r="N53" s="406">
        <f>SUM(N48:N52)</f>
        <v>2214.9598532661266</v>
      </c>
    </row>
    <row r="54" spans="1:14">
      <c r="B54" s="39"/>
      <c r="C54" s="40"/>
      <c r="D54" s="40"/>
      <c r="E54" s="40"/>
      <c r="F54" s="40"/>
      <c r="G54" s="40"/>
      <c r="H54" s="40"/>
      <c r="I54" s="40"/>
      <c r="J54" s="40"/>
      <c r="K54" s="40"/>
      <c r="L54" s="40"/>
      <c r="M54" s="40"/>
      <c r="N54" s="41"/>
    </row>
    <row r="55" spans="1:14">
      <c r="B55" s="70" t="s">
        <v>1040</v>
      </c>
      <c r="C55" s="71"/>
      <c r="D55" s="71"/>
      <c r="E55" s="71"/>
      <c r="F55" s="71"/>
      <c r="G55" s="71"/>
      <c r="H55" s="71"/>
      <c r="I55" s="71"/>
      <c r="J55" s="71"/>
      <c r="K55" s="71"/>
      <c r="L55" s="71"/>
      <c r="M55" s="71"/>
      <c r="N55" s="72"/>
    </row>
    <row r="56" spans="1:14" ht="15.75" thickBot="1">
      <c r="B56" s="74"/>
      <c r="C56" s="67"/>
      <c r="D56" s="67"/>
      <c r="E56" s="67"/>
      <c r="F56" s="67"/>
      <c r="G56" s="67"/>
      <c r="H56" s="67"/>
      <c r="I56" s="67"/>
      <c r="J56" s="67"/>
      <c r="K56" s="67"/>
      <c r="L56" s="67"/>
      <c r="M56" s="67"/>
      <c r="N56" s="69"/>
    </row>
    <row r="57" spans="1:14" ht="25.5">
      <c r="B57" s="325" t="s">
        <v>1041</v>
      </c>
      <c r="C57" s="326"/>
      <c r="D57" s="326"/>
      <c r="E57" s="326"/>
      <c r="F57" s="326"/>
      <c r="G57" s="326"/>
      <c r="H57" s="79" t="s">
        <v>1029</v>
      </c>
      <c r="I57" s="80" t="s">
        <v>1042</v>
      </c>
      <c r="J57" s="81" t="s">
        <v>1043</v>
      </c>
      <c r="K57" s="79" t="s">
        <v>1044</v>
      </c>
      <c r="L57" s="821" t="s">
        <v>1045</v>
      </c>
      <c r="M57" s="794"/>
      <c r="N57" s="82" t="s">
        <v>1035</v>
      </c>
    </row>
    <row r="58" spans="1:14">
      <c r="A58" t="s">
        <v>1419</v>
      </c>
      <c r="B58" s="52" t="str">
        <f>VLOOKUP(A58,TRANSPORTE!A5:D117,3,FALSE)</f>
        <v>Transporte de agregado tipo LA-4</v>
      </c>
      <c r="C58" s="329"/>
      <c r="D58" s="329"/>
      <c r="E58" s="329"/>
      <c r="F58" s="329"/>
      <c r="G58" s="329"/>
      <c r="H58" s="323" t="s">
        <v>1552</v>
      </c>
      <c r="I58" s="422">
        <v>4.7499999999999999E-3</v>
      </c>
      <c r="J58" s="298">
        <v>1</v>
      </c>
      <c r="K58" s="422">
        <f>I58*J58</f>
        <v>4.7499999999999999E-3</v>
      </c>
      <c r="L58" s="822">
        <f>VLOOKUP(A58,TRANSPORTE!A5:D117,4,FALSE)</f>
        <v>946.969696969697</v>
      </c>
      <c r="M58" s="823"/>
      <c r="N58" s="299">
        <f>K58*L58</f>
        <v>4.4981060606060606</v>
      </c>
    </row>
    <row r="59" spans="1:14">
      <c r="B59" s="52"/>
      <c r="C59" s="53"/>
      <c r="D59" s="53"/>
      <c r="E59" s="53"/>
      <c r="F59" s="53"/>
      <c r="G59" s="53"/>
      <c r="H59" s="300"/>
      <c r="I59" s="291"/>
      <c r="J59" s="291"/>
      <c r="K59" s="291"/>
      <c r="L59" s="301"/>
      <c r="M59" s="302"/>
      <c r="N59" s="303"/>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ht="15.75" thickBot="1">
      <c r="B63" s="459"/>
      <c r="C63" s="460"/>
      <c r="D63" s="460"/>
      <c r="E63" s="460"/>
      <c r="F63" s="460"/>
      <c r="G63" s="460"/>
      <c r="H63" s="54"/>
      <c r="I63" s="132"/>
      <c r="J63" s="132"/>
      <c r="K63" s="132"/>
      <c r="L63" s="807"/>
      <c r="M63" s="808"/>
      <c r="N63" s="133"/>
    </row>
    <row r="64" spans="1:14" ht="15.75" thickBot="1">
      <c r="B64" s="824" t="s">
        <v>1037</v>
      </c>
      <c r="C64" s="825"/>
      <c r="D64" s="825"/>
      <c r="E64" s="825"/>
      <c r="F64" s="825"/>
      <c r="G64" s="825"/>
      <c r="H64" s="825"/>
      <c r="I64" s="825"/>
      <c r="J64" s="825"/>
      <c r="K64" s="825"/>
      <c r="L64" s="825"/>
      <c r="M64" s="826"/>
      <c r="N64" s="110">
        <f>N58+N59+N60+N61+N62</f>
        <v>4.4981060606060606</v>
      </c>
    </row>
    <row r="65" spans="1:15">
      <c r="B65" s="39"/>
      <c r="C65" s="40"/>
      <c r="D65" s="40"/>
      <c r="E65" s="40"/>
      <c r="F65" s="40"/>
      <c r="G65" s="40"/>
      <c r="H65" s="40"/>
      <c r="I65" s="40"/>
      <c r="J65" s="40"/>
      <c r="K65" s="40"/>
      <c r="L65" s="40"/>
      <c r="M65" s="40"/>
      <c r="N65" s="41"/>
    </row>
    <row r="66" spans="1:15">
      <c r="B66" s="70" t="s">
        <v>1046</v>
      </c>
      <c r="C66" s="71"/>
      <c r="D66" s="71"/>
      <c r="E66" s="71"/>
      <c r="F66" s="71"/>
      <c r="G66" s="71"/>
      <c r="H66" s="71"/>
      <c r="I66" s="71"/>
      <c r="J66" s="71"/>
      <c r="K66" s="71"/>
      <c r="L66" s="71"/>
      <c r="M66" s="71"/>
      <c r="N66" s="72"/>
    </row>
    <row r="67" spans="1:15" ht="15.75" thickBot="1">
      <c r="B67" s="74"/>
      <c r="C67" s="67"/>
      <c r="D67" s="67"/>
      <c r="E67" s="67"/>
      <c r="F67" s="67"/>
      <c r="G67" s="67"/>
      <c r="H67" s="67"/>
      <c r="I67" s="67"/>
      <c r="J67" s="67"/>
      <c r="K67" s="67"/>
      <c r="L67" s="67"/>
      <c r="M67" s="67"/>
      <c r="N67" s="69"/>
    </row>
    <row r="68" spans="1:15" ht="25.5">
      <c r="B68" s="844" t="s">
        <v>1047</v>
      </c>
      <c r="C68" s="845"/>
      <c r="D68" s="845"/>
      <c r="E68" s="845"/>
      <c r="F68" s="845"/>
      <c r="G68" s="845"/>
      <c r="H68" s="845"/>
      <c r="I68" s="79" t="s">
        <v>1048</v>
      </c>
      <c r="J68" s="81" t="s">
        <v>1494</v>
      </c>
      <c r="K68" s="80" t="s">
        <v>1050</v>
      </c>
      <c r="L68" s="846" t="s">
        <v>1034</v>
      </c>
      <c r="M68" s="847"/>
      <c r="N68" s="104" t="s">
        <v>1035</v>
      </c>
    </row>
    <row r="69" spans="1:15">
      <c r="A69" t="s">
        <v>11</v>
      </c>
      <c r="B69" s="55" t="str">
        <f>VLOOKUP(A69,'MANO DE OBRA'!A8:D68,3,FALSE)</f>
        <v>Obrero (4)</v>
      </c>
      <c r="C69" s="53"/>
      <c r="D69" s="53"/>
      <c r="E69" s="53"/>
      <c r="F69" s="53"/>
      <c r="G69" s="53"/>
      <c r="H69" s="53"/>
      <c r="I69" s="304">
        <f>K69/J69*100</f>
        <v>98362.266666666663</v>
      </c>
      <c r="J69" s="305">
        <v>185</v>
      </c>
      <c r="K69" s="306">
        <f>VLOOKUP(A69,'MANO DE OBRA'!A8:D99,4,FALSE)</f>
        <v>181970.19333333333</v>
      </c>
      <c r="L69" s="56"/>
      <c r="M69" s="307">
        <v>4800</v>
      </c>
      <c r="N69" s="407">
        <f>K69/M69</f>
        <v>37.910456944444441</v>
      </c>
      <c r="O69" s="112"/>
    </row>
    <row r="70" spans="1:15">
      <c r="A70" t="s">
        <v>30</v>
      </c>
      <c r="B70" s="55" t="str">
        <f>VLOOKUP(A70,'MANO DE OBRA'!A8:D69,3,FALSE)</f>
        <v>Oficial</v>
      </c>
      <c r="C70" s="53"/>
      <c r="D70" s="53"/>
      <c r="E70" s="53"/>
      <c r="F70" s="53"/>
      <c r="G70" s="53"/>
      <c r="H70" s="53"/>
      <c r="I70" s="304">
        <f>K70/J70*100</f>
        <v>49181.133333333331</v>
      </c>
      <c r="J70" s="305">
        <v>185</v>
      </c>
      <c r="K70" s="306">
        <f>VLOOKUP(A70,'MANO DE OBRA'!A8:D100,4,FALSE)</f>
        <v>90985.096666666665</v>
      </c>
      <c r="L70" s="56"/>
      <c r="M70" s="311">
        <v>4800</v>
      </c>
      <c r="N70" s="407">
        <f>K70/M70</f>
        <v>18.95522847222222</v>
      </c>
    </row>
    <row r="71" spans="1:15">
      <c r="B71" s="55"/>
      <c r="C71" s="53"/>
      <c r="D71" s="53"/>
      <c r="E71" s="53"/>
      <c r="F71" s="53"/>
      <c r="G71" s="53"/>
      <c r="H71" s="53"/>
      <c r="I71" s="291"/>
      <c r="J71" s="309"/>
      <c r="K71" s="310"/>
      <c r="L71" s="56"/>
      <c r="M71" s="312"/>
      <c r="N71" s="308"/>
    </row>
    <row r="72" spans="1:15">
      <c r="B72" s="55"/>
      <c r="C72" s="53"/>
      <c r="D72" s="53"/>
      <c r="E72" s="53"/>
      <c r="F72" s="53"/>
      <c r="G72" s="53"/>
      <c r="H72" s="53"/>
      <c r="I72" s="291"/>
      <c r="J72" s="309"/>
      <c r="K72" s="310"/>
      <c r="L72" s="330"/>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24" t="s">
        <v>1037</v>
      </c>
      <c r="C76" s="825"/>
      <c r="D76" s="825"/>
      <c r="E76" s="825"/>
      <c r="F76" s="825"/>
      <c r="G76" s="825"/>
      <c r="H76" s="825"/>
      <c r="I76" s="825"/>
      <c r="J76" s="825"/>
      <c r="K76" s="825"/>
      <c r="L76" s="825"/>
      <c r="M76" s="826"/>
      <c r="N76" s="313">
        <f>SUM(N69:N75)</f>
        <v>56.865685416666665</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N43+N53+N64+N76</f>
        <v>2586.9329195496739</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517.38658390993476</v>
      </c>
      <c r="M83" s="853"/>
      <c r="N83" s="57"/>
    </row>
    <row r="84" spans="1:14">
      <c r="B84" s="95" t="s">
        <v>1057</v>
      </c>
      <c r="C84" s="96"/>
      <c r="D84" s="96"/>
      <c r="E84" s="96"/>
      <c r="F84" s="96"/>
      <c r="G84" s="96"/>
      <c r="H84" s="96"/>
      <c r="I84" s="93"/>
      <c r="J84" s="94"/>
      <c r="K84" s="316">
        <v>0.05</v>
      </c>
      <c r="L84" s="852">
        <f>N78*K84</f>
        <v>129.34664597748369</v>
      </c>
      <c r="M84" s="853"/>
      <c r="N84" s="57"/>
    </row>
    <row r="85" spans="1:14" ht="15.75" thickBot="1">
      <c r="B85" s="97" t="s">
        <v>1058</v>
      </c>
      <c r="C85" s="98"/>
      <c r="D85" s="98"/>
      <c r="E85" s="98"/>
      <c r="F85" s="98"/>
      <c r="G85" s="98"/>
      <c r="H85" s="98"/>
      <c r="I85" s="99"/>
      <c r="J85" s="100"/>
      <c r="K85" s="317">
        <v>0.05</v>
      </c>
      <c r="L85" s="854">
        <f>N78*K85</f>
        <v>129.34664597748369</v>
      </c>
      <c r="M85" s="855"/>
      <c r="N85" s="57"/>
    </row>
    <row r="86" spans="1:14" ht="15.75" thickBot="1">
      <c r="B86" s="818" t="s">
        <v>1037</v>
      </c>
      <c r="C86" s="819"/>
      <c r="D86" s="819"/>
      <c r="E86" s="819"/>
      <c r="F86" s="819"/>
      <c r="G86" s="819"/>
      <c r="H86" s="819"/>
      <c r="I86" s="819"/>
      <c r="J86" s="819"/>
      <c r="K86" s="819"/>
      <c r="L86" s="819"/>
      <c r="M86" s="820"/>
      <c r="N86" s="58">
        <f>L83+L84+L85</f>
        <v>776.07987586490219</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3363.012795414576</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5:H75"/>
    <mergeCell ref="L75:M75"/>
    <mergeCell ref="B47:I47"/>
    <mergeCell ref="L47:M47"/>
    <mergeCell ref="B52:I52"/>
    <mergeCell ref="L52:M52"/>
    <mergeCell ref="B53:M53"/>
    <mergeCell ref="L57:M57"/>
    <mergeCell ref="L58:M58"/>
    <mergeCell ref="L63:M63"/>
    <mergeCell ref="B64:M64"/>
    <mergeCell ref="B68:H68"/>
    <mergeCell ref="L68:M68"/>
    <mergeCell ref="B76:M76"/>
    <mergeCell ref="B78:M78"/>
    <mergeCell ref="B82:H82"/>
    <mergeCell ref="L82:M82"/>
    <mergeCell ref="B83:H83"/>
    <mergeCell ref="L83:M83"/>
    <mergeCell ref="J118:N119"/>
    <mergeCell ref="L84:M84"/>
    <mergeCell ref="L85:M85"/>
    <mergeCell ref="B86:M86"/>
    <mergeCell ref="B88:M88"/>
    <mergeCell ref="B105:N106"/>
    <mergeCell ref="B107:N10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72033"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72033" r:id="rId4"/>
      </mc:Fallback>
    </mc:AlternateContent>
  </oleObjects>
</worksheet>
</file>

<file path=xl/worksheets/sheet1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9">
    <tabColor rgb="FFFFFFCC"/>
  </sheetPr>
  <dimension ref="A1:O120"/>
  <sheetViews>
    <sheetView zoomScale="78" zoomScaleNormal="78" workbookViewId="0"/>
  </sheetViews>
  <sheetFormatPr baseColWidth="10" defaultRowHeight="15"/>
  <cols>
    <col min="1" max="1" width="10" bestFit="1" customWidth="1"/>
    <col min="2" max="2" width="16" customWidth="1"/>
    <col min="6" max="6" width="15.42578125" customWidth="1"/>
    <col min="9" max="9" width="13.28515625" bestFit="1" customWidth="1"/>
    <col min="10" max="10" width="15.5703125" customWidth="1"/>
    <col min="11" max="11" width="14.140625" customWidth="1"/>
    <col min="13" max="13" width="12.285156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1144</v>
      </c>
      <c r="C31" s="87" t="s">
        <v>1657</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150</v>
      </c>
      <c r="B36" s="831" t="str">
        <f>VLOOKUP(A36,EQUIPOS!A6:D154,3,FALSE)</f>
        <v>Cargador : Potencia en el volante 125 hp, Clasificación de RPM del motor 2300.</v>
      </c>
      <c r="C36" s="832"/>
      <c r="D36" s="832"/>
      <c r="E36" s="832"/>
      <c r="F36" s="832"/>
      <c r="G36" s="832"/>
      <c r="H36" s="833"/>
      <c r="I36" s="279"/>
      <c r="J36" s="280"/>
      <c r="K36" s="281">
        <f>VLOOKUP(A36,EQUIPOS!A6:D163,4,FALSE)</f>
        <v>196350</v>
      </c>
      <c r="L36" s="282"/>
      <c r="M36" s="283">
        <v>30</v>
      </c>
      <c r="N36" s="284">
        <f>K36/M36</f>
        <v>6545</v>
      </c>
    </row>
    <row r="37" spans="1:14">
      <c r="A37" s="119" t="s">
        <v>290</v>
      </c>
      <c r="B37" s="831" t="str">
        <f>VLOOKUP(A37,EQUIPOS!A7:D154,3,FALSE)</f>
        <v>Planta trituradora</v>
      </c>
      <c r="C37" s="832"/>
      <c r="D37" s="832"/>
      <c r="E37" s="832"/>
      <c r="F37" s="832"/>
      <c r="G37" s="832"/>
      <c r="H37" s="833"/>
      <c r="I37" s="279"/>
      <c r="J37" s="280"/>
      <c r="K37" s="281">
        <f>VLOOKUP(A37,EQUIPOS!A7:D164,4,FALSE)</f>
        <v>476192.25000000006</v>
      </c>
      <c r="L37" s="282"/>
      <c r="M37" s="283">
        <v>30</v>
      </c>
      <c r="N37" s="284">
        <f t="shared" ref="N37:N43" si="0">K37/M37</f>
        <v>15873.075000000003</v>
      </c>
    </row>
    <row r="38" spans="1:14">
      <c r="A38" t="s">
        <v>168</v>
      </c>
      <c r="B38" s="831" t="str">
        <f>VLOOKUP(A38,EQUIPOS!A8:D154,3,FALSE)</f>
        <v>Compactador tipo  POTENCIA: 105 HP, PESO: 6 ton</v>
      </c>
      <c r="C38" s="832"/>
      <c r="D38" s="832"/>
      <c r="E38" s="832"/>
      <c r="F38" s="832"/>
      <c r="G38" s="832"/>
      <c r="H38" s="833"/>
      <c r="I38" s="279"/>
      <c r="J38" s="280"/>
      <c r="K38" s="281">
        <f>VLOOKUP(A38,EQUIPOS!A8:D165,4,FALSE)</f>
        <v>105750.00000000001</v>
      </c>
      <c r="L38" s="282"/>
      <c r="M38" s="283">
        <v>9</v>
      </c>
      <c r="N38" s="284">
        <f t="shared" si="0"/>
        <v>11750.000000000002</v>
      </c>
    </row>
    <row r="39" spans="1:14">
      <c r="A39" t="s">
        <v>173</v>
      </c>
      <c r="B39" s="831" t="str">
        <f>VLOOKUP(A39,EQUIPOS!A9:D154,3,FALSE)</f>
        <v>Compactador neumático de Potencia 70 HP, peso de 13 ton</v>
      </c>
      <c r="C39" s="832"/>
      <c r="D39" s="832"/>
      <c r="E39" s="832"/>
      <c r="F39" s="832"/>
      <c r="G39" s="832"/>
      <c r="H39" s="833"/>
      <c r="I39" s="279"/>
      <c r="J39" s="280"/>
      <c r="K39" s="281">
        <f>VLOOKUP(A39,EQUIPOS!A9:D166,4,FALSE)</f>
        <v>125082.56680029306</v>
      </c>
      <c r="L39" s="282"/>
      <c r="M39" s="283">
        <v>9</v>
      </c>
      <c r="N39" s="284">
        <f t="shared" si="0"/>
        <v>13898.062977810339</v>
      </c>
    </row>
    <row r="40" spans="1:14">
      <c r="A40" t="s">
        <v>286</v>
      </c>
      <c r="B40" s="831" t="str">
        <f>VLOOKUP(A40,EQUIPOS!A10:D154,3,FALSE)</f>
        <v>Planta de asfalto en frio</v>
      </c>
      <c r="C40" s="832"/>
      <c r="D40" s="832"/>
      <c r="E40" s="832"/>
      <c r="F40" s="832"/>
      <c r="G40" s="832"/>
      <c r="H40" s="833"/>
      <c r="I40" s="279"/>
      <c r="J40" s="280"/>
      <c r="K40" s="281">
        <f>VLOOKUP(A40,EQUIPOS!A10:D167,4,FALSE)</f>
        <v>235400</v>
      </c>
      <c r="L40" s="282"/>
      <c r="M40" s="283">
        <v>9</v>
      </c>
      <c r="N40" s="284">
        <f t="shared" si="0"/>
        <v>26155.555555555555</v>
      </c>
    </row>
    <row r="41" spans="1:14">
      <c r="A41" t="s">
        <v>314</v>
      </c>
      <c r="B41" s="831" t="str">
        <f>VLOOKUP(A41,EQUIPOS!A11:D155,3,FALSE)</f>
        <v xml:space="preserve">Retroexcavadora E-200 sobre orugas
</v>
      </c>
      <c r="C41" s="832"/>
      <c r="D41" s="832"/>
      <c r="E41" s="832"/>
      <c r="F41" s="832"/>
      <c r="G41" s="832"/>
      <c r="H41" s="833"/>
      <c r="I41" s="279"/>
      <c r="J41" s="280"/>
      <c r="K41" s="281">
        <f>VLOOKUP(A41,EQUIPOS!A11:D168,4,FALSE)</f>
        <v>166600</v>
      </c>
      <c r="L41" s="282"/>
      <c r="M41" s="283">
        <v>30</v>
      </c>
      <c r="N41" s="284">
        <f t="shared" si="0"/>
        <v>5553.333333333333</v>
      </c>
    </row>
    <row r="42" spans="1:14">
      <c r="A42" t="s">
        <v>358</v>
      </c>
      <c r="B42" s="831" t="str">
        <f>VLOOKUP(A42,EQUIPOS!A12:D156,3,FALSE)</f>
        <v xml:space="preserve">Terminadora de asfalto (Finisher), potencia en el volante 174 HP, R=20M3/H, velocidad de desplazamiento 114 m/min
</v>
      </c>
      <c r="C42" s="832"/>
      <c r="D42" s="832"/>
      <c r="E42" s="832"/>
      <c r="F42" s="832"/>
      <c r="G42" s="832"/>
      <c r="H42" s="833"/>
      <c r="I42" s="279"/>
      <c r="J42" s="280"/>
      <c r="K42" s="281">
        <f>VLOOKUP(A42,EQUIPOS!A12:D169,4,FALSE)</f>
        <v>285600</v>
      </c>
      <c r="L42" s="282"/>
      <c r="M42" s="283">
        <v>9</v>
      </c>
      <c r="N42" s="284">
        <f t="shared" si="0"/>
        <v>31733.333333333332</v>
      </c>
    </row>
    <row r="43" spans="1:14">
      <c r="A43" t="s">
        <v>373</v>
      </c>
      <c r="B43" s="831" t="str">
        <f>VLOOKUP(A43,EQUIPOS!A13:D157,3,FALSE)</f>
        <v>Volqueta 6 m3</v>
      </c>
      <c r="C43" s="832"/>
      <c r="D43" s="832"/>
      <c r="E43" s="832"/>
      <c r="F43" s="832"/>
      <c r="G43" s="832"/>
      <c r="H43" s="833"/>
      <c r="I43" s="279"/>
      <c r="J43" s="280"/>
      <c r="K43" s="281">
        <f>VLOOKUP(A43,EQUIPOS!A13:D170,4,FALSE)</f>
        <v>62500</v>
      </c>
      <c r="L43" s="282"/>
      <c r="M43" s="283">
        <v>9</v>
      </c>
      <c r="N43" s="284">
        <f t="shared" si="0"/>
        <v>6944.4444444444443</v>
      </c>
    </row>
    <row r="44" spans="1:14">
      <c r="B44" s="831"/>
      <c r="C44" s="832"/>
      <c r="D44" s="832"/>
      <c r="E44" s="832"/>
      <c r="F44" s="832"/>
      <c r="G44" s="832"/>
      <c r="H44" s="833"/>
      <c r="I44" s="834"/>
      <c r="J44" s="815"/>
      <c r="K44" s="281"/>
      <c r="L44" s="835"/>
      <c r="M44" s="836"/>
      <c r="N44" s="284"/>
    </row>
    <row r="45" spans="1:14">
      <c r="B45" s="831"/>
      <c r="C45" s="832"/>
      <c r="D45" s="832"/>
      <c r="E45" s="837"/>
      <c r="F45" s="832"/>
      <c r="G45" s="832"/>
      <c r="H45" s="833"/>
      <c r="I45" s="42"/>
      <c r="J45" s="43"/>
      <c r="K45" s="286"/>
      <c r="L45" s="288"/>
      <c r="M45" s="289"/>
      <c r="N45" s="290"/>
    </row>
    <row r="46" spans="1:14">
      <c r="B46" s="838" t="s">
        <v>1036</v>
      </c>
      <c r="C46" s="839"/>
      <c r="D46" s="839"/>
      <c r="E46" s="44"/>
      <c r="F46" s="45"/>
      <c r="G46" s="45"/>
      <c r="H46" s="46"/>
      <c r="I46" s="42"/>
      <c r="J46" s="43"/>
      <c r="K46" s="291"/>
      <c r="L46" s="288"/>
      <c r="M46" s="413">
        <v>0.1</v>
      </c>
      <c r="N46" s="356">
        <f>N77*M46</f>
        <v>821.39323379629627</v>
      </c>
    </row>
    <row r="47" spans="1:14" ht="15.75" thickBot="1">
      <c r="B47" s="831"/>
      <c r="C47" s="832"/>
      <c r="D47" s="832"/>
      <c r="E47" s="832"/>
      <c r="F47" s="832"/>
      <c r="G47" s="832"/>
      <c r="H47" s="833"/>
      <c r="I47" s="840"/>
      <c r="J47" s="841"/>
      <c r="K47" s="47"/>
      <c r="L47" s="842"/>
      <c r="M47" s="843"/>
      <c r="N47" s="111"/>
    </row>
    <row r="48" spans="1:14" ht="15.75" thickBot="1">
      <c r="B48" s="818" t="s">
        <v>1037</v>
      </c>
      <c r="C48" s="819"/>
      <c r="D48" s="819"/>
      <c r="E48" s="819"/>
      <c r="F48" s="819"/>
      <c r="G48" s="819"/>
      <c r="H48" s="819"/>
      <c r="I48" s="819"/>
      <c r="J48" s="819"/>
      <c r="K48" s="819"/>
      <c r="L48" s="819"/>
      <c r="M48" s="820"/>
      <c r="N48" s="406">
        <f>SUM(N36:N47)</f>
        <v>119274.19787827329</v>
      </c>
    </row>
    <row r="49" spans="1:14">
      <c r="B49" s="292"/>
      <c r="C49" s="40"/>
      <c r="D49" s="40"/>
      <c r="E49" s="40"/>
      <c r="F49" s="40"/>
      <c r="G49" s="40"/>
      <c r="H49" s="40"/>
      <c r="I49" s="40"/>
      <c r="J49" s="40"/>
      <c r="K49" s="40"/>
      <c r="L49" s="40"/>
      <c r="M49" s="40"/>
      <c r="N49" s="41"/>
    </row>
    <row r="50" spans="1:14">
      <c r="B50" s="70" t="s">
        <v>1038</v>
      </c>
      <c r="C50" s="71"/>
      <c r="D50" s="71"/>
      <c r="E50" s="71"/>
      <c r="F50" s="71"/>
      <c r="G50" s="71"/>
      <c r="H50" s="71"/>
      <c r="I50" s="71"/>
      <c r="J50" s="71"/>
      <c r="K50" s="71"/>
      <c r="L50" s="71"/>
      <c r="M50" s="71"/>
      <c r="N50" s="72"/>
    </row>
    <row r="51" spans="1:14" ht="15.75" thickBot="1">
      <c r="B51" s="73"/>
      <c r="C51" s="68"/>
      <c r="D51" s="68"/>
      <c r="E51" s="68"/>
      <c r="F51" s="68"/>
      <c r="G51" s="68"/>
      <c r="H51" s="68"/>
      <c r="I51" s="68"/>
      <c r="J51" s="67"/>
      <c r="K51" s="67"/>
      <c r="L51" s="67"/>
      <c r="M51" s="67"/>
      <c r="N51" s="69"/>
    </row>
    <row r="52" spans="1:14">
      <c r="B52" s="809" t="s">
        <v>1028</v>
      </c>
      <c r="C52" s="810"/>
      <c r="D52" s="810"/>
      <c r="E52" s="810"/>
      <c r="F52" s="810"/>
      <c r="G52" s="810"/>
      <c r="H52" s="810"/>
      <c r="I52" s="811"/>
      <c r="J52" s="327" t="s">
        <v>1029</v>
      </c>
      <c r="K52" s="91" t="s">
        <v>1030</v>
      </c>
      <c r="L52" s="812" t="s">
        <v>1039</v>
      </c>
      <c r="M52" s="811"/>
      <c r="N52" s="92" t="s">
        <v>1035</v>
      </c>
    </row>
    <row r="53" spans="1:14">
      <c r="A53" t="s">
        <v>843</v>
      </c>
      <c r="B53" s="49" t="str">
        <f>VLOOKUP(A53,MATERIALES!A5:D373,3,FALSE)</f>
        <v>Agregado Petreo para Triturar (Crudo)</v>
      </c>
      <c r="C53" s="293"/>
      <c r="D53" s="293"/>
      <c r="E53" s="293"/>
      <c r="F53" s="293"/>
      <c r="G53" s="293"/>
      <c r="H53" s="293"/>
      <c r="I53" s="280"/>
      <c r="J53" s="236" t="str">
        <f>VLOOKUP(A53,MATERIALES!A4:D640,2,FALSE)</f>
        <v>m3</v>
      </c>
      <c r="K53" s="294">
        <v>1.4</v>
      </c>
      <c r="L53" s="279"/>
      <c r="M53" s="414">
        <f>VLOOKUP(A53,MATERIALES!A5:D396,4,FALSE)</f>
        <v>24125.332311239632</v>
      </c>
      <c r="N53" s="284">
        <f>K53*M53</f>
        <v>33775.465235735486</v>
      </c>
    </row>
    <row r="54" spans="1:14">
      <c r="A54" s="114" t="s">
        <v>845</v>
      </c>
      <c r="B54" s="49" t="str">
        <f>VLOOKUP(A54,MATERIALES!A6:D373,3,FALSE)</f>
        <v>Agua</v>
      </c>
      <c r="C54" s="293"/>
      <c r="D54" s="293"/>
      <c r="E54" s="293"/>
      <c r="F54" s="293"/>
      <c r="G54" s="293"/>
      <c r="H54" s="293"/>
      <c r="I54" s="280"/>
      <c r="J54" s="236" t="str">
        <f>VLOOKUP(A54,MATERIALES!A5:D641,2,FALSE)</f>
        <v>lt</v>
      </c>
      <c r="K54" s="294">
        <v>25</v>
      </c>
      <c r="L54" s="279"/>
      <c r="M54" s="414">
        <f>VLOOKUP(A54,MATERIALES!A6:D397,4,FALSE)</f>
        <v>35.656490152579906</v>
      </c>
      <c r="N54" s="284">
        <f>K54*M54</f>
        <v>891.4122538144976</v>
      </c>
    </row>
    <row r="55" spans="1:14" ht="15.75" thickBot="1">
      <c r="B55" s="49"/>
      <c r="C55" s="293"/>
      <c r="D55" s="293"/>
      <c r="E55" s="293"/>
      <c r="F55" s="293"/>
      <c r="G55" s="293"/>
      <c r="H55" s="293"/>
      <c r="I55" s="280"/>
      <c r="J55" s="236"/>
      <c r="K55" s="294"/>
      <c r="L55" s="279"/>
      <c r="M55" s="295"/>
      <c r="N55" s="296"/>
    </row>
    <row r="56" spans="1:14" ht="15.75" thickBot="1">
      <c r="B56" s="818" t="s">
        <v>1037</v>
      </c>
      <c r="C56" s="819"/>
      <c r="D56" s="819"/>
      <c r="E56" s="819"/>
      <c r="F56" s="819"/>
      <c r="G56" s="819"/>
      <c r="H56" s="819"/>
      <c r="I56" s="819"/>
      <c r="J56" s="819"/>
      <c r="K56" s="819"/>
      <c r="L56" s="819"/>
      <c r="M56" s="820"/>
      <c r="N56" s="406">
        <f>SUM(N53:N55)</f>
        <v>34666.877489549981</v>
      </c>
    </row>
    <row r="57" spans="1:14">
      <c r="B57" s="39"/>
      <c r="C57" s="40"/>
      <c r="D57" s="40"/>
      <c r="E57" s="40"/>
      <c r="F57" s="40"/>
      <c r="G57" s="40"/>
      <c r="H57" s="40"/>
      <c r="I57" s="40"/>
      <c r="J57" s="40"/>
      <c r="K57" s="40"/>
      <c r="L57" s="40"/>
      <c r="M57" s="40"/>
      <c r="N57" s="41"/>
    </row>
    <row r="58" spans="1:14">
      <c r="B58" s="70" t="s">
        <v>1040</v>
      </c>
      <c r="C58" s="71"/>
      <c r="D58" s="71"/>
      <c r="E58" s="71"/>
      <c r="F58" s="71"/>
      <c r="G58" s="71"/>
      <c r="H58" s="71"/>
      <c r="I58" s="71"/>
      <c r="J58" s="71"/>
      <c r="K58" s="71"/>
      <c r="L58" s="71"/>
      <c r="M58" s="71"/>
      <c r="N58" s="72"/>
    </row>
    <row r="59" spans="1:14" ht="15.75" thickBot="1">
      <c r="B59" s="74"/>
      <c r="C59" s="67"/>
      <c r="D59" s="67"/>
      <c r="E59" s="67"/>
      <c r="F59" s="67"/>
      <c r="G59" s="67"/>
      <c r="H59" s="67"/>
      <c r="I59" s="67"/>
      <c r="J59" s="67"/>
      <c r="K59" s="67"/>
      <c r="L59" s="67"/>
      <c r="M59" s="67"/>
      <c r="N59" s="69"/>
    </row>
    <row r="60" spans="1:14" ht="25.5">
      <c r="B60" s="325" t="s">
        <v>1041</v>
      </c>
      <c r="C60" s="326"/>
      <c r="D60" s="326"/>
      <c r="E60" s="326"/>
      <c r="F60" s="326"/>
      <c r="G60" s="326"/>
      <c r="H60" s="79" t="s">
        <v>1029</v>
      </c>
      <c r="I60" s="80" t="s">
        <v>1042</v>
      </c>
      <c r="J60" s="81" t="s">
        <v>1043</v>
      </c>
      <c r="K60" s="79" t="s">
        <v>1044</v>
      </c>
      <c r="L60" s="821" t="s">
        <v>1045</v>
      </c>
      <c r="M60" s="794"/>
      <c r="N60" s="82" t="s">
        <v>1035</v>
      </c>
    </row>
    <row r="61" spans="1:14">
      <c r="A61" t="s">
        <v>1431</v>
      </c>
      <c r="B61" s="52" t="str">
        <f>VLOOKUP(A61,TRANSPORTE!A5:D117,3,FALSE)</f>
        <v>Transporte de Mezcla en Frio MDF-38</v>
      </c>
      <c r="C61" s="329"/>
      <c r="D61" s="329"/>
      <c r="E61" s="329"/>
      <c r="F61" s="329"/>
      <c r="G61" s="329"/>
      <c r="H61" s="323" t="s">
        <v>1552</v>
      </c>
      <c r="I61" s="291">
        <v>1.25</v>
      </c>
      <c r="J61" s="298">
        <v>1</v>
      </c>
      <c r="K61" s="291">
        <f>I61*J61</f>
        <v>1.25</v>
      </c>
      <c r="L61" s="822">
        <f>VLOOKUP(A61,TRANSPORTE!A5:D117,4,FALSE)</f>
        <v>946.969696969697</v>
      </c>
      <c r="M61" s="823"/>
      <c r="N61" s="299">
        <f>K61*L61</f>
        <v>1183.7121212121212</v>
      </c>
    </row>
    <row r="62" spans="1:14">
      <c r="A62" t="s">
        <v>1353</v>
      </c>
      <c r="B62" s="52" t="str">
        <f>VLOOKUP(A62,TRANSPORTE!A6:D117,3,FALSE)</f>
        <v>Transporte de Material Crudo de Rio</v>
      </c>
      <c r="C62" s="53"/>
      <c r="D62" s="53"/>
      <c r="E62" s="53"/>
      <c r="F62" s="53"/>
      <c r="G62" s="53"/>
      <c r="H62" s="323" t="s">
        <v>1552</v>
      </c>
      <c r="I62" s="291">
        <v>1.4</v>
      </c>
      <c r="J62" s="298">
        <v>1</v>
      </c>
      <c r="K62" s="291">
        <f>I62*J62</f>
        <v>1.4</v>
      </c>
      <c r="L62" s="822">
        <f>VLOOKUP(A62,TRANSPORTE!A6:D117,4,FALSE)</f>
        <v>946.969696969697</v>
      </c>
      <c r="M62" s="823"/>
      <c r="N62" s="299">
        <f>K62*L62</f>
        <v>1325.7575757575758</v>
      </c>
    </row>
    <row r="63" spans="1:14">
      <c r="B63" s="52"/>
      <c r="C63" s="53"/>
      <c r="D63" s="53"/>
      <c r="E63" s="53"/>
      <c r="F63" s="53"/>
      <c r="G63" s="53"/>
      <c r="H63" s="300"/>
      <c r="I63" s="291"/>
      <c r="J63" s="291"/>
      <c r="K63" s="291"/>
      <c r="L63" s="301"/>
      <c r="M63" s="302"/>
      <c r="N63" s="303"/>
    </row>
    <row r="64" spans="1:14">
      <c r="B64" s="52"/>
      <c r="C64" s="53"/>
      <c r="D64" s="53"/>
      <c r="E64" s="53"/>
      <c r="F64" s="53"/>
      <c r="G64" s="53"/>
      <c r="H64" s="300"/>
      <c r="I64" s="291"/>
      <c r="J64" s="291"/>
      <c r="K64" s="291"/>
      <c r="L64" s="301"/>
      <c r="M64" s="302"/>
      <c r="N64" s="303"/>
    </row>
    <row r="65" spans="1:15">
      <c r="B65" s="52"/>
      <c r="C65" s="53"/>
      <c r="D65" s="53"/>
      <c r="E65" s="53"/>
      <c r="F65" s="53"/>
      <c r="G65" s="53"/>
      <c r="H65" s="300"/>
      <c r="I65" s="291"/>
      <c r="J65" s="291"/>
      <c r="K65" s="291"/>
      <c r="L65" s="301"/>
      <c r="M65" s="302"/>
      <c r="N65" s="303"/>
    </row>
    <row r="66" spans="1:15" ht="15.75" thickBot="1">
      <c r="B66" s="459"/>
      <c r="C66" s="460"/>
      <c r="D66" s="460"/>
      <c r="E66" s="460"/>
      <c r="F66" s="460"/>
      <c r="G66" s="460"/>
      <c r="H66" s="54"/>
      <c r="I66" s="132"/>
      <c r="J66" s="132"/>
      <c r="K66" s="132"/>
      <c r="L66" s="807"/>
      <c r="M66" s="808"/>
      <c r="N66" s="133"/>
    </row>
    <row r="67" spans="1:15" ht="15.75" thickBot="1">
      <c r="B67" s="824" t="s">
        <v>1037</v>
      </c>
      <c r="C67" s="825"/>
      <c r="D67" s="825"/>
      <c r="E67" s="825"/>
      <c r="F67" s="825"/>
      <c r="G67" s="825"/>
      <c r="H67" s="825"/>
      <c r="I67" s="825"/>
      <c r="J67" s="825"/>
      <c r="K67" s="825"/>
      <c r="L67" s="825"/>
      <c r="M67" s="826"/>
      <c r="N67" s="110">
        <f>N61+N62+N63+N64+N65</f>
        <v>2509.469696969697</v>
      </c>
    </row>
    <row r="68" spans="1:15">
      <c r="B68" s="39"/>
      <c r="C68" s="40"/>
      <c r="D68" s="40"/>
      <c r="E68" s="40"/>
      <c r="F68" s="40"/>
      <c r="G68" s="40"/>
      <c r="H68" s="40"/>
      <c r="I68" s="40"/>
      <c r="J68" s="40"/>
      <c r="K68" s="40"/>
      <c r="L68" s="40"/>
      <c r="M68" s="40"/>
      <c r="N68" s="41"/>
    </row>
    <row r="69" spans="1:15">
      <c r="B69" s="70" t="s">
        <v>1046</v>
      </c>
      <c r="C69" s="71"/>
      <c r="D69" s="71"/>
      <c r="E69" s="71"/>
      <c r="F69" s="71"/>
      <c r="G69" s="71"/>
      <c r="H69" s="71"/>
      <c r="I69" s="71"/>
      <c r="J69" s="71"/>
      <c r="K69" s="71"/>
      <c r="L69" s="71"/>
      <c r="M69" s="71"/>
      <c r="N69" s="72"/>
    </row>
    <row r="70" spans="1:15" ht="15.75" thickBot="1">
      <c r="B70" s="74"/>
      <c r="C70" s="67"/>
      <c r="D70" s="67"/>
      <c r="E70" s="67"/>
      <c r="F70" s="67"/>
      <c r="G70" s="67"/>
      <c r="H70" s="67"/>
      <c r="I70" s="67"/>
      <c r="J70" s="67"/>
      <c r="K70" s="67"/>
      <c r="L70" s="67"/>
      <c r="M70" s="67"/>
      <c r="N70" s="69"/>
    </row>
    <row r="71" spans="1:15" ht="25.5">
      <c r="B71" s="844" t="s">
        <v>1047</v>
      </c>
      <c r="C71" s="845"/>
      <c r="D71" s="845"/>
      <c r="E71" s="845"/>
      <c r="F71" s="845"/>
      <c r="G71" s="845"/>
      <c r="H71" s="845"/>
      <c r="I71" s="79" t="s">
        <v>1048</v>
      </c>
      <c r="J71" s="81" t="s">
        <v>1494</v>
      </c>
      <c r="K71" s="80" t="s">
        <v>1050</v>
      </c>
      <c r="L71" s="846" t="s">
        <v>1034</v>
      </c>
      <c r="M71" s="847"/>
      <c r="N71" s="104" t="s">
        <v>1035</v>
      </c>
    </row>
    <row r="72" spans="1:15">
      <c r="A72" t="s">
        <v>19</v>
      </c>
      <c r="B72" s="55" t="str">
        <f>VLOOKUP(A72,'MANO DE OBRA'!A8:D68,3,FALSE)</f>
        <v>Obrero (8)</v>
      </c>
      <c r="C72" s="53"/>
      <c r="D72" s="53"/>
      <c r="E72" s="53"/>
      <c r="F72" s="53"/>
      <c r="G72" s="53"/>
      <c r="H72" s="53"/>
      <c r="I72" s="304">
        <f>K72/J72*100</f>
        <v>196724.53333333333</v>
      </c>
      <c r="J72" s="305">
        <v>185</v>
      </c>
      <c r="K72" s="306">
        <f>VLOOKUP(A72,'MANO DE OBRA'!A8:D99,4,FALSE)</f>
        <v>363940.38666666666</v>
      </c>
      <c r="L72" s="56"/>
      <c r="M72" s="307">
        <f>M38*8</f>
        <v>72</v>
      </c>
      <c r="N72" s="407">
        <f>K72/M72</f>
        <v>5054.7275925925924</v>
      </c>
      <c r="O72" s="112"/>
    </row>
    <row r="73" spans="1:15">
      <c r="A73" t="s">
        <v>30</v>
      </c>
      <c r="B73" s="55" t="str">
        <f>VLOOKUP(A73,'MANO DE OBRA'!A8:D69,3,FALSE)</f>
        <v>Oficial</v>
      </c>
      <c r="C73" s="53"/>
      <c r="D73" s="53"/>
      <c r="E73" s="53"/>
      <c r="F73" s="53"/>
      <c r="G73" s="53"/>
      <c r="H73" s="53"/>
      <c r="I73" s="304">
        <f>K73/J73*100</f>
        <v>49181.133333333331</v>
      </c>
      <c r="J73" s="305">
        <v>185</v>
      </c>
      <c r="K73" s="306">
        <f>VLOOKUP(A73,'MANO DE OBRA'!A8:D100,4,FALSE)</f>
        <v>90985.096666666665</v>
      </c>
      <c r="L73" s="56"/>
      <c r="M73" s="311">
        <f>M72</f>
        <v>72</v>
      </c>
      <c r="N73" s="407">
        <f>K73/M73</f>
        <v>1263.6818981481481</v>
      </c>
    </row>
    <row r="74" spans="1:15">
      <c r="A74" t="s">
        <v>54</v>
      </c>
      <c r="B74" s="55" t="str">
        <f>VLOOKUP(A74,'MANO DE OBRA'!A9:D70,3,FALSE)</f>
        <v>Rastrilleros (2)</v>
      </c>
      <c r="C74" s="53"/>
      <c r="D74" s="53"/>
      <c r="E74" s="53"/>
      <c r="F74" s="53"/>
      <c r="G74" s="53"/>
      <c r="H74" s="53"/>
      <c r="I74" s="304">
        <f>K74/J74*100</f>
        <v>73771.7</v>
      </c>
      <c r="J74" s="305">
        <v>185</v>
      </c>
      <c r="K74" s="306">
        <f>VLOOKUP(A74,'MANO DE OBRA'!A9:D101,4,FALSE)</f>
        <v>136477.64499999999</v>
      </c>
      <c r="L74" s="56"/>
      <c r="M74" s="312">
        <f>M73</f>
        <v>72</v>
      </c>
      <c r="N74" s="407">
        <f>K74/M74</f>
        <v>1895.522847222222</v>
      </c>
    </row>
    <row r="75" spans="1:15">
      <c r="B75" s="55"/>
      <c r="C75" s="53"/>
      <c r="D75" s="53"/>
      <c r="E75" s="53"/>
      <c r="F75" s="53"/>
      <c r="G75" s="53"/>
      <c r="H75" s="53"/>
      <c r="I75" s="291"/>
      <c r="J75" s="309"/>
      <c r="K75" s="310"/>
      <c r="L75" s="330"/>
      <c r="M75" s="312"/>
      <c r="N75" s="308"/>
    </row>
    <row r="76" spans="1:15" ht="15.75" thickBot="1">
      <c r="B76" s="805"/>
      <c r="C76" s="806"/>
      <c r="D76" s="806"/>
      <c r="E76" s="806"/>
      <c r="F76" s="806"/>
      <c r="G76" s="806"/>
      <c r="H76" s="806"/>
      <c r="I76" s="132"/>
      <c r="J76" s="132"/>
      <c r="K76" s="132"/>
      <c r="L76" s="906"/>
      <c r="M76" s="906"/>
      <c r="N76" s="51"/>
    </row>
    <row r="77" spans="1:15" ht="15.75" thickBot="1">
      <c r="B77" s="824" t="s">
        <v>1037</v>
      </c>
      <c r="C77" s="825"/>
      <c r="D77" s="825"/>
      <c r="E77" s="825"/>
      <c r="F77" s="825"/>
      <c r="G77" s="825"/>
      <c r="H77" s="825"/>
      <c r="I77" s="825"/>
      <c r="J77" s="825"/>
      <c r="K77" s="825"/>
      <c r="L77" s="825"/>
      <c r="M77" s="826"/>
      <c r="N77" s="313">
        <f>SUM(N72:N76)</f>
        <v>8213.9323379629623</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N48+N56+N67+N77</f>
        <v>164664.47740275593</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32932.895480551189</v>
      </c>
      <c r="M84" s="853"/>
      <c r="N84" s="57"/>
    </row>
    <row r="85" spans="1:14">
      <c r="B85" s="95" t="s">
        <v>1057</v>
      </c>
      <c r="C85" s="96"/>
      <c r="D85" s="96"/>
      <c r="E85" s="96"/>
      <c r="F85" s="96"/>
      <c r="G85" s="96"/>
      <c r="H85" s="96"/>
      <c r="I85" s="93"/>
      <c r="J85" s="94"/>
      <c r="K85" s="316">
        <v>0.05</v>
      </c>
      <c r="L85" s="852">
        <f>N79*K85</f>
        <v>8233.2238701377973</v>
      </c>
      <c r="M85" s="853"/>
      <c r="N85" s="57"/>
    </row>
    <row r="86" spans="1:14" ht="15.75" thickBot="1">
      <c r="B86" s="97" t="s">
        <v>1058</v>
      </c>
      <c r="C86" s="98"/>
      <c r="D86" s="98"/>
      <c r="E86" s="98"/>
      <c r="F86" s="98"/>
      <c r="G86" s="98"/>
      <c r="H86" s="98"/>
      <c r="I86" s="99"/>
      <c r="J86" s="100"/>
      <c r="K86" s="317">
        <v>0.05</v>
      </c>
      <c r="L86" s="854">
        <f>N79*K86</f>
        <v>8233.2238701377973</v>
      </c>
      <c r="M86" s="855"/>
      <c r="N86" s="57"/>
    </row>
    <row r="87" spans="1:14" ht="15.75" thickBot="1">
      <c r="B87" s="818" t="s">
        <v>1037</v>
      </c>
      <c r="C87" s="819"/>
      <c r="D87" s="819"/>
      <c r="E87" s="819"/>
      <c r="F87" s="819"/>
      <c r="G87" s="819"/>
      <c r="H87" s="819"/>
      <c r="I87" s="819"/>
      <c r="J87" s="819"/>
      <c r="K87" s="819"/>
      <c r="L87" s="819"/>
      <c r="M87" s="820"/>
      <c r="N87" s="58">
        <f>L84+L85+L86</f>
        <v>49399.343220826777</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214063.82062358269</v>
      </c>
    </row>
    <row r="90" spans="1:14">
      <c r="B90" s="19"/>
      <c r="C90" s="20"/>
      <c r="D90" s="20"/>
      <c r="E90" s="20"/>
      <c r="F90" s="20"/>
      <c r="G90" s="20"/>
      <c r="H90" s="20"/>
      <c r="I90" s="20"/>
      <c r="J90" s="20"/>
      <c r="K90" s="20"/>
      <c r="L90" s="20"/>
      <c r="M90" s="20"/>
      <c r="N90" s="21"/>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18"/>
      <c r="F93" s="18"/>
      <c r="G93" s="18"/>
      <c r="H93" s="18"/>
      <c r="I93" s="18"/>
      <c r="J93" s="18"/>
      <c r="K93" s="18"/>
      <c r="L93" s="18"/>
      <c r="M93" s="18"/>
      <c r="N93" s="23"/>
    </row>
    <row r="94" spans="1:14">
      <c r="B94" s="22"/>
      <c r="C94" s="18"/>
      <c r="D94" s="18"/>
      <c r="E94" s="59" t="s">
        <v>1060</v>
      </c>
      <c r="F94" s="59"/>
      <c r="G94" s="59"/>
      <c r="H94" s="59"/>
      <c r="I94" s="59"/>
      <c r="J94" s="59"/>
      <c r="K94" s="18"/>
      <c r="L94" s="18"/>
      <c r="M94" s="18"/>
      <c r="N94" s="23"/>
    </row>
    <row r="95" spans="1:14">
      <c r="B95" s="22"/>
      <c r="C95" s="18"/>
      <c r="D95" s="18"/>
      <c r="E95" s="18" t="s">
        <v>1061</v>
      </c>
      <c r="F95" s="18"/>
      <c r="G95" s="18"/>
      <c r="H95" s="18"/>
      <c r="I95" s="18"/>
      <c r="J95" s="18"/>
      <c r="K95" s="18"/>
      <c r="L95" s="18"/>
      <c r="M95" s="18"/>
      <c r="N95" s="23"/>
    </row>
    <row r="96" spans="1:14">
      <c r="B96" s="22"/>
      <c r="C96" s="18"/>
      <c r="D96" s="18"/>
      <c r="E96" s="18" t="s">
        <v>1062</v>
      </c>
      <c r="F96" s="18"/>
      <c r="G96" s="18"/>
      <c r="H96" s="18"/>
      <c r="I96" s="18"/>
      <c r="J96" s="18"/>
      <c r="K96" s="18"/>
      <c r="L96" s="18"/>
      <c r="M96" s="18"/>
      <c r="N96" s="23"/>
    </row>
    <row r="97" spans="2:14">
      <c r="B97" s="22"/>
      <c r="C97" s="18"/>
      <c r="D97" s="18"/>
      <c r="E97" s="18" t="s">
        <v>1063</v>
      </c>
      <c r="F97" s="18"/>
      <c r="G97" s="18"/>
      <c r="H97" s="18"/>
      <c r="I97" s="18"/>
      <c r="J97" s="18"/>
      <c r="K97" s="18"/>
      <c r="L97" s="18"/>
      <c r="M97" s="18"/>
      <c r="N97" s="23"/>
    </row>
    <row r="98" spans="2:14" ht="15.75" thickBot="1">
      <c r="B98" s="22"/>
      <c r="C98" s="18"/>
      <c r="D98" s="18"/>
      <c r="E98" s="18"/>
      <c r="F98" s="18" t="s">
        <v>1064</v>
      </c>
      <c r="G98" s="18"/>
      <c r="H98" s="18"/>
      <c r="I98" s="18"/>
      <c r="J98" s="18"/>
      <c r="K98" s="18"/>
      <c r="L98" s="18"/>
      <c r="M98" s="18"/>
      <c r="N98" s="23"/>
    </row>
    <row r="99" spans="2:14">
      <c r="B99" s="239" t="s">
        <v>2322</v>
      </c>
      <c r="C99" s="240"/>
      <c r="D99" s="240"/>
      <c r="E99" s="240"/>
      <c r="F99" s="240"/>
      <c r="G99" s="240"/>
      <c r="H99" s="240"/>
      <c r="I99" s="240"/>
      <c r="J99" s="240"/>
      <c r="K99" s="240"/>
      <c r="L99" s="240"/>
      <c r="M99" s="240"/>
      <c r="N99" s="241"/>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c r="B102" s="242"/>
      <c r="C102" s="243"/>
      <c r="D102" s="243"/>
      <c r="E102" s="243"/>
      <c r="F102" s="243"/>
      <c r="G102" s="243"/>
      <c r="H102" s="243"/>
      <c r="I102" s="243"/>
      <c r="J102" s="243"/>
      <c r="K102" s="243"/>
      <c r="L102" s="243"/>
      <c r="M102" s="243"/>
      <c r="N102" s="244"/>
    </row>
    <row r="103" spans="2:14" ht="15.75" thickBot="1">
      <c r="B103" s="245"/>
      <c r="C103" s="246"/>
      <c r="D103" s="246"/>
      <c r="E103" s="246"/>
      <c r="F103" s="246"/>
      <c r="G103" s="246"/>
      <c r="H103" s="246"/>
      <c r="I103" s="246"/>
      <c r="J103" s="246"/>
      <c r="K103" s="246"/>
      <c r="L103" s="246"/>
      <c r="M103" s="246"/>
      <c r="N103" s="247"/>
    </row>
    <row r="104" spans="2:14">
      <c r="B104" s="248"/>
      <c r="C104" s="249"/>
      <c r="D104" s="249"/>
      <c r="E104" s="249"/>
      <c r="F104" s="249"/>
      <c r="G104" s="249"/>
      <c r="H104" s="249"/>
      <c r="I104" s="249"/>
      <c r="J104" s="249"/>
      <c r="K104" s="249"/>
      <c r="L104" s="249"/>
      <c r="M104" s="249"/>
      <c r="N104" s="250"/>
    </row>
    <row r="105" spans="2:14">
      <c r="B105" s="234" t="s">
        <v>2323</v>
      </c>
      <c r="C105" s="37"/>
      <c r="D105" s="37"/>
      <c r="E105" s="37"/>
      <c r="F105" s="37"/>
      <c r="G105" s="37"/>
      <c r="H105" s="37"/>
      <c r="I105" s="37"/>
      <c r="J105" s="37"/>
      <c r="K105" s="37"/>
      <c r="L105" s="37"/>
      <c r="M105" s="37"/>
      <c r="N105" s="38"/>
    </row>
    <row r="106" spans="2:14" ht="15" customHeight="1">
      <c r="B106" s="856" t="s">
        <v>2324</v>
      </c>
      <c r="C106" s="857"/>
      <c r="D106" s="857"/>
      <c r="E106" s="857"/>
      <c r="F106" s="857"/>
      <c r="G106" s="857"/>
      <c r="H106" s="857"/>
      <c r="I106" s="857"/>
      <c r="J106" s="857"/>
      <c r="K106" s="857"/>
      <c r="L106" s="857"/>
      <c r="M106" s="857"/>
      <c r="N106" s="858"/>
    </row>
    <row r="107" spans="2:14" ht="15" customHeight="1">
      <c r="B107" s="856"/>
      <c r="C107" s="857"/>
      <c r="D107" s="857"/>
      <c r="E107" s="857"/>
      <c r="F107" s="857"/>
      <c r="G107" s="857"/>
      <c r="H107" s="857"/>
      <c r="I107" s="857"/>
      <c r="J107" s="857"/>
      <c r="K107" s="857"/>
      <c r="L107" s="857"/>
      <c r="M107" s="857"/>
      <c r="N107" s="858"/>
    </row>
    <row r="108" spans="2:14" ht="30" customHeight="1">
      <c r="B108" s="859" t="s">
        <v>2325</v>
      </c>
      <c r="C108" s="860"/>
      <c r="D108" s="860"/>
      <c r="E108" s="860"/>
      <c r="F108" s="860"/>
      <c r="G108" s="860"/>
      <c r="H108" s="860"/>
      <c r="I108" s="860"/>
      <c r="J108" s="860"/>
      <c r="K108" s="860"/>
      <c r="L108" s="860"/>
      <c r="M108" s="860"/>
      <c r="N108" s="861"/>
    </row>
    <row r="109" spans="2:14">
      <c r="B109" s="859"/>
      <c r="C109" s="860"/>
      <c r="D109" s="860"/>
      <c r="E109" s="860"/>
      <c r="F109" s="860"/>
      <c r="G109" s="860"/>
      <c r="H109" s="860"/>
      <c r="I109" s="860"/>
      <c r="J109" s="860"/>
      <c r="K109" s="860"/>
      <c r="L109" s="860"/>
      <c r="M109" s="860"/>
      <c r="N109" s="861"/>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343"/>
      <c r="C112" s="344"/>
      <c r="D112" s="344"/>
      <c r="E112" s="344"/>
      <c r="F112" s="344"/>
      <c r="G112" s="344"/>
      <c r="H112" s="344"/>
      <c r="I112" s="344"/>
      <c r="J112" s="344"/>
      <c r="K112" s="344"/>
      <c r="L112" s="344"/>
      <c r="M112" s="344"/>
      <c r="N112" s="345"/>
    </row>
    <row r="113" spans="2:14">
      <c r="B113" s="234"/>
      <c r="C113" s="37"/>
      <c r="D113" s="37"/>
      <c r="E113" s="37"/>
      <c r="F113" s="37"/>
      <c r="G113" s="37"/>
      <c r="H113" s="37"/>
      <c r="I113" s="37"/>
      <c r="J113" s="37"/>
      <c r="K113" s="37"/>
      <c r="L113" s="37"/>
      <c r="M113" s="37"/>
      <c r="N113" s="38"/>
    </row>
    <row r="114" spans="2:14">
      <c r="B114" s="22"/>
      <c r="C114" s="18"/>
      <c r="D114" s="18"/>
      <c r="E114" s="18" t="s">
        <v>1060</v>
      </c>
      <c r="F114" s="59"/>
      <c r="G114" s="59"/>
      <c r="H114" s="18"/>
      <c r="I114" s="18"/>
      <c r="J114" s="18"/>
      <c r="K114" s="18"/>
      <c r="L114" s="18"/>
      <c r="M114" s="18"/>
      <c r="N114" s="23"/>
    </row>
    <row r="115" spans="2:14">
      <c r="B115" s="22"/>
      <c r="C115" s="18"/>
      <c r="D115" s="18"/>
      <c r="E115" s="60" t="s">
        <v>1061</v>
      </c>
      <c r="F115" s="18"/>
      <c r="G115" s="18"/>
      <c r="H115" s="60"/>
      <c r="I115" s="60"/>
      <c r="J115" s="60"/>
      <c r="K115" s="18"/>
      <c r="L115" s="18"/>
      <c r="M115" s="18"/>
      <c r="N115" s="23"/>
    </row>
    <row r="116" spans="2:14">
      <c r="B116" s="22"/>
      <c r="C116" s="18"/>
      <c r="D116" s="18"/>
      <c r="E116" s="61" t="s">
        <v>1065</v>
      </c>
      <c r="F116" s="18"/>
      <c r="G116" s="18"/>
      <c r="H116" s="61"/>
      <c r="I116" s="61"/>
      <c r="J116" s="61"/>
      <c r="K116" s="18"/>
      <c r="L116" s="18"/>
      <c r="M116" s="18"/>
      <c r="N116" s="23"/>
    </row>
    <row r="117" spans="2:14">
      <c r="B117" s="62"/>
      <c r="C117" s="37"/>
      <c r="D117" s="37"/>
      <c r="E117" s="18" t="s">
        <v>1063</v>
      </c>
      <c r="F117" s="18"/>
      <c r="G117" s="18"/>
      <c r="H117" s="18"/>
      <c r="I117" s="18"/>
      <c r="J117" s="18"/>
      <c r="K117" s="37"/>
      <c r="L117" s="37"/>
      <c r="M117" s="37"/>
      <c r="N117" s="38"/>
    </row>
    <row r="118" spans="2:14">
      <c r="B118" s="62"/>
      <c r="C118" s="37"/>
      <c r="D118" s="37"/>
      <c r="E118" s="37"/>
      <c r="F118" s="18"/>
      <c r="G118" s="18"/>
      <c r="H118" s="18"/>
      <c r="I118" s="18"/>
      <c r="J118" s="18"/>
      <c r="K118" s="37"/>
      <c r="L118" s="37"/>
      <c r="M118" s="37"/>
      <c r="N118" s="38"/>
    </row>
    <row r="119" spans="2:14">
      <c r="B119" s="62" t="s">
        <v>2326</v>
      </c>
      <c r="C119" s="61"/>
      <c r="D119" s="61"/>
      <c r="E119" s="18"/>
      <c r="F119" s="18"/>
      <c r="G119" s="18"/>
      <c r="H119" s="18"/>
      <c r="I119" s="18"/>
      <c r="J119" s="795"/>
      <c r="K119" s="795"/>
      <c r="L119" s="795"/>
      <c r="M119" s="795"/>
      <c r="N119" s="796"/>
    </row>
    <row r="120" spans="2:14" ht="15.75" thickBot="1">
      <c r="B120" s="273" t="s">
        <v>2327</v>
      </c>
      <c r="C120" s="405"/>
      <c r="D120" s="405"/>
      <c r="E120" s="63"/>
      <c r="F120" s="63"/>
      <c r="G120" s="63"/>
      <c r="H120" s="63"/>
      <c r="I120" s="63"/>
      <c r="J120" s="797"/>
      <c r="K120" s="797"/>
      <c r="L120" s="797"/>
      <c r="M120" s="797"/>
      <c r="N120" s="798"/>
    </row>
  </sheetData>
  <mergeCells count="70">
    <mergeCell ref="I10:J10"/>
    <mergeCell ref="F25:H25"/>
    <mergeCell ref="B27:N27"/>
    <mergeCell ref="C3:J3"/>
    <mergeCell ref="K3:K4"/>
    <mergeCell ref="L3:N4"/>
    <mergeCell ref="C4:J4"/>
    <mergeCell ref="K5:K6"/>
    <mergeCell ref="L5:L6"/>
    <mergeCell ref="M5:M6"/>
    <mergeCell ref="C6:J6"/>
    <mergeCell ref="C5:J5"/>
    <mergeCell ref="I35:J35"/>
    <mergeCell ref="C1:J1"/>
    <mergeCell ref="K1:K2"/>
    <mergeCell ref="L1:N2"/>
    <mergeCell ref="N5:N6"/>
    <mergeCell ref="C29:I29"/>
    <mergeCell ref="L35:M35"/>
    <mergeCell ref="L12:N12"/>
    <mergeCell ref="C30:I30"/>
    <mergeCell ref="L30:M30"/>
    <mergeCell ref="D11:E11"/>
    <mergeCell ref="B35:H35"/>
    <mergeCell ref="L29:M29"/>
    <mergeCell ref="C2:J2"/>
    <mergeCell ref="B1:B6"/>
    <mergeCell ref="B10:E10"/>
    <mergeCell ref="B46:D46"/>
    <mergeCell ref="B47:H47"/>
    <mergeCell ref="I47:J47"/>
    <mergeCell ref="L47:M47"/>
    <mergeCell ref="B43:H43"/>
    <mergeCell ref="B36:H36"/>
    <mergeCell ref="B37:H37"/>
    <mergeCell ref="B38:H38"/>
    <mergeCell ref="B44:H44"/>
    <mergeCell ref="I44:J44"/>
    <mergeCell ref="B39:H39"/>
    <mergeCell ref="B40:H40"/>
    <mergeCell ref="B41:H41"/>
    <mergeCell ref="B76:H76"/>
    <mergeCell ref="B42:H42"/>
    <mergeCell ref="L76:M76"/>
    <mergeCell ref="B52:I52"/>
    <mergeCell ref="L52:M52"/>
    <mergeCell ref="B56:M56"/>
    <mergeCell ref="L60:M60"/>
    <mergeCell ref="L61:M61"/>
    <mergeCell ref="L66:M66"/>
    <mergeCell ref="B67:M67"/>
    <mergeCell ref="B71:H71"/>
    <mergeCell ref="L71:M71"/>
    <mergeCell ref="L62:M62"/>
    <mergeCell ref="B48:M48"/>
    <mergeCell ref="L44:M44"/>
    <mergeCell ref="B45:H45"/>
    <mergeCell ref="B77:M77"/>
    <mergeCell ref="B79:M79"/>
    <mergeCell ref="B83:H83"/>
    <mergeCell ref="L83:M83"/>
    <mergeCell ref="B84:H84"/>
    <mergeCell ref="L84:M84"/>
    <mergeCell ref="J119:N120"/>
    <mergeCell ref="L85:M85"/>
    <mergeCell ref="L86:M86"/>
    <mergeCell ref="B87:M87"/>
    <mergeCell ref="B89:M89"/>
    <mergeCell ref="B106:N107"/>
    <mergeCell ref="B108:N109"/>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79201"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79201" r:id="rId4"/>
      </mc:Fallback>
    </mc:AlternateContent>
  </oleObjects>
</worksheet>
</file>

<file path=xl/worksheets/sheet1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1">
    <tabColor rgb="FFFFFFCC"/>
  </sheetPr>
  <dimension ref="A1:O124"/>
  <sheetViews>
    <sheetView zoomScale="78" zoomScaleNormal="78" workbookViewId="0"/>
  </sheetViews>
  <sheetFormatPr baseColWidth="10" defaultRowHeight="15"/>
  <cols>
    <col min="1" max="1" width="10" bestFit="1" customWidth="1"/>
    <col min="2" max="2" width="17" customWidth="1"/>
    <col min="6" max="6" width="14.42578125" customWidth="1"/>
    <col min="9" max="9" width="13.28515625" bestFit="1" customWidth="1"/>
    <col min="10" max="10" width="15.5703125" customWidth="1"/>
    <col min="11" max="11" width="17.5703125" bestFit="1" customWidth="1"/>
    <col min="13" max="13" width="12.285156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1145</v>
      </c>
      <c r="C31" s="87" t="s">
        <v>1658</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150</v>
      </c>
      <c r="B36" s="831" t="str">
        <f>VLOOKUP(A36,EQUIPOS!A6:D154,3,FALSE)</f>
        <v>Cargador : Potencia en el volante 125 hp, Clasificación de RPM del motor 2300.</v>
      </c>
      <c r="C36" s="832"/>
      <c r="D36" s="832"/>
      <c r="E36" s="832"/>
      <c r="F36" s="832"/>
      <c r="G36" s="832"/>
      <c r="H36" s="833"/>
      <c r="I36" s="279"/>
      <c r="J36" s="280"/>
      <c r="K36" s="281">
        <f>VLOOKUP(A36,EQUIPOS!A6:D163,4,FALSE)</f>
        <v>196350</v>
      </c>
      <c r="L36" s="282"/>
      <c r="M36" s="283">
        <v>30</v>
      </c>
      <c r="N36" s="284">
        <f>K36/M36</f>
        <v>6545</v>
      </c>
    </row>
    <row r="37" spans="1:14">
      <c r="A37" s="119" t="s">
        <v>168</v>
      </c>
      <c r="B37" s="831" t="str">
        <f>VLOOKUP(A37,EQUIPOS!A7:D154,3,FALSE)</f>
        <v>Compactador tipo  POTENCIA: 105 HP, PESO: 6 ton</v>
      </c>
      <c r="C37" s="832"/>
      <c r="D37" s="832"/>
      <c r="E37" s="832"/>
      <c r="F37" s="832"/>
      <c r="G37" s="832"/>
      <c r="H37" s="833"/>
      <c r="I37" s="279"/>
      <c r="J37" s="280"/>
      <c r="K37" s="281">
        <f>VLOOKUP(A37,EQUIPOS!A7:D164,4,FALSE)</f>
        <v>105750.00000000001</v>
      </c>
      <c r="L37" s="282"/>
      <c r="M37" s="283">
        <v>9</v>
      </c>
      <c r="N37" s="284">
        <f t="shared" ref="N37:N43" si="0">K37/M37</f>
        <v>11750.000000000002</v>
      </c>
    </row>
    <row r="38" spans="1:14">
      <c r="A38" t="s">
        <v>173</v>
      </c>
      <c r="B38" s="831" t="str">
        <f>VLOOKUP(A38,EQUIPOS!A8:D154,3,FALSE)</f>
        <v>Compactador neumático de Potencia 70 HP, peso de 13 ton</v>
      </c>
      <c r="C38" s="832"/>
      <c r="D38" s="832"/>
      <c r="E38" s="832"/>
      <c r="F38" s="832"/>
      <c r="G38" s="832"/>
      <c r="H38" s="833"/>
      <c r="I38" s="279"/>
      <c r="J38" s="280"/>
      <c r="K38" s="281">
        <f>VLOOKUP(A38,EQUIPOS!A8:D165,4,FALSE)</f>
        <v>125082.56680029306</v>
      </c>
      <c r="L38" s="282"/>
      <c r="M38" s="283">
        <v>9</v>
      </c>
      <c r="N38" s="284">
        <f t="shared" si="0"/>
        <v>13898.062977810339</v>
      </c>
    </row>
    <row r="39" spans="1:14">
      <c r="A39" t="s">
        <v>286</v>
      </c>
      <c r="B39" s="831" t="str">
        <f>VLOOKUP(A39,EQUIPOS!A9:D154,3,FALSE)</f>
        <v>Planta de asfalto en frio</v>
      </c>
      <c r="C39" s="832"/>
      <c r="D39" s="832"/>
      <c r="E39" s="832"/>
      <c r="F39" s="832"/>
      <c r="G39" s="832"/>
      <c r="H39" s="833"/>
      <c r="I39" s="279"/>
      <c r="J39" s="280"/>
      <c r="K39" s="281">
        <f>VLOOKUP(A39,EQUIPOS!A9:D166,4,FALSE)</f>
        <v>235400</v>
      </c>
      <c r="L39" s="282"/>
      <c r="M39" s="283">
        <v>9</v>
      </c>
      <c r="N39" s="284">
        <f t="shared" si="0"/>
        <v>26155.555555555555</v>
      </c>
    </row>
    <row r="40" spans="1:14">
      <c r="A40" t="s">
        <v>290</v>
      </c>
      <c r="B40" s="831" t="str">
        <f>VLOOKUP(A40,EQUIPOS!A10:D154,3,FALSE)</f>
        <v>Planta trituradora</v>
      </c>
      <c r="C40" s="832"/>
      <c r="D40" s="832"/>
      <c r="E40" s="832"/>
      <c r="F40" s="832"/>
      <c r="G40" s="832"/>
      <c r="H40" s="833"/>
      <c r="I40" s="279"/>
      <c r="J40" s="280"/>
      <c r="K40" s="281">
        <f>VLOOKUP(A40,EQUIPOS!A10:D167,4,FALSE)</f>
        <v>476192.25000000006</v>
      </c>
      <c r="L40" s="282"/>
      <c r="M40" s="283">
        <v>30</v>
      </c>
      <c r="N40" s="284">
        <f t="shared" si="0"/>
        <v>15873.075000000003</v>
      </c>
    </row>
    <row r="41" spans="1:14">
      <c r="A41" t="s">
        <v>314</v>
      </c>
      <c r="B41" s="831" t="str">
        <f>VLOOKUP(A41,EQUIPOS!A11:D155,3,FALSE)</f>
        <v xml:space="preserve">Retroexcavadora E-200 sobre orugas
</v>
      </c>
      <c r="C41" s="832"/>
      <c r="D41" s="832"/>
      <c r="E41" s="832"/>
      <c r="F41" s="832"/>
      <c r="G41" s="832"/>
      <c r="H41" s="833"/>
      <c r="I41" s="279"/>
      <c r="J41" s="280"/>
      <c r="K41" s="281">
        <f>VLOOKUP(A41,EQUIPOS!A11:D168,4,FALSE)</f>
        <v>166600</v>
      </c>
      <c r="L41" s="282"/>
      <c r="M41" s="283">
        <v>30</v>
      </c>
      <c r="N41" s="284">
        <f t="shared" si="0"/>
        <v>5553.333333333333</v>
      </c>
    </row>
    <row r="42" spans="1:14">
      <c r="A42" t="s">
        <v>358</v>
      </c>
      <c r="B42" s="831" t="str">
        <f>VLOOKUP(A42,EQUIPOS!A12:D156,3,FALSE)</f>
        <v xml:space="preserve">Terminadora de asfalto (Finisher), potencia en el volante 174 HP, R=20M3/H, velocidad de desplazamiento 114 m/min
</v>
      </c>
      <c r="C42" s="832"/>
      <c r="D42" s="832"/>
      <c r="E42" s="832"/>
      <c r="F42" s="832"/>
      <c r="G42" s="832"/>
      <c r="H42" s="833"/>
      <c r="I42" s="279"/>
      <c r="J42" s="280"/>
      <c r="K42" s="281">
        <f>VLOOKUP(A42,EQUIPOS!A12:D169,4,FALSE)</f>
        <v>285600</v>
      </c>
      <c r="L42" s="282"/>
      <c r="M42" s="283">
        <v>9</v>
      </c>
      <c r="N42" s="284">
        <f t="shared" si="0"/>
        <v>31733.333333333332</v>
      </c>
    </row>
    <row r="43" spans="1:14">
      <c r="A43" t="s">
        <v>373</v>
      </c>
      <c r="B43" s="831" t="str">
        <f>VLOOKUP(A43,EQUIPOS!A13:D157,3,FALSE)</f>
        <v>Volqueta 6 m3</v>
      </c>
      <c r="C43" s="832"/>
      <c r="D43" s="832"/>
      <c r="E43" s="832"/>
      <c r="F43" s="832"/>
      <c r="G43" s="832"/>
      <c r="H43" s="833"/>
      <c r="I43" s="279"/>
      <c r="J43" s="280"/>
      <c r="K43" s="281">
        <f>VLOOKUP(A43,EQUIPOS!A13:D170,4,FALSE)</f>
        <v>62500</v>
      </c>
      <c r="L43" s="282"/>
      <c r="M43" s="283">
        <v>9</v>
      </c>
      <c r="N43" s="284">
        <f t="shared" si="0"/>
        <v>6944.4444444444443</v>
      </c>
    </row>
    <row r="44" spans="1:14">
      <c r="B44" s="332"/>
      <c r="C44" s="333"/>
      <c r="D44" s="333"/>
      <c r="E44" s="333"/>
      <c r="F44" s="333"/>
      <c r="G44" s="333"/>
      <c r="H44" s="334"/>
      <c r="I44" s="279"/>
      <c r="J44" s="280"/>
      <c r="K44" s="281"/>
      <c r="L44" s="282"/>
      <c r="M44" s="283"/>
      <c r="N44" s="284"/>
    </row>
    <row r="45" spans="1:14">
      <c r="B45" s="831"/>
      <c r="C45" s="832"/>
      <c r="D45" s="832"/>
      <c r="E45" s="832"/>
      <c r="F45" s="832"/>
      <c r="G45" s="832"/>
      <c r="H45" s="833"/>
      <c r="I45" s="834"/>
      <c r="J45" s="815"/>
      <c r="K45" s="281"/>
      <c r="L45" s="835"/>
      <c r="M45" s="836"/>
      <c r="N45" s="284"/>
    </row>
    <row r="46" spans="1:14">
      <c r="B46" s="831"/>
      <c r="C46" s="832"/>
      <c r="D46" s="832"/>
      <c r="E46" s="837"/>
      <c r="F46" s="832"/>
      <c r="G46" s="832"/>
      <c r="H46" s="833"/>
      <c r="I46" s="42"/>
      <c r="J46" s="43"/>
      <c r="K46" s="286"/>
      <c r="L46" s="288"/>
      <c r="M46" s="289"/>
      <c r="N46" s="290"/>
    </row>
    <row r="47" spans="1:14">
      <c r="B47" s="838" t="s">
        <v>1036</v>
      </c>
      <c r="C47" s="839"/>
      <c r="D47" s="839"/>
      <c r="E47" s="44"/>
      <c r="F47" s="45"/>
      <c r="G47" s="45"/>
      <c r="H47" s="46"/>
      <c r="I47" s="42"/>
      <c r="J47" s="43"/>
      <c r="K47" s="291"/>
      <c r="L47" s="288"/>
      <c r="M47" s="413">
        <v>0.1</v>
      </c>
      <c r="N47" s="356">
        <f>N81*M47</f>
        <v>821.39323379629627</v>
      </c>
    </row>
    <row r="48" spans="1:14" ht="15.75" thickBot="1">
      <c r="B48" s="831"/>
      <c r="C48" s="832"/>
      <c r="D48" s="832"/>
      <c r="E48" s="832"/>
      <c r="F48" s="832"/>
      <c r="G48" s="832"/>
      <c r="H48" s="833"/>
      <c r="I48" s="840"/>
      <c r="J48" s="841"/>
      <c r="K48" s="47"/>
      <c r="L48" s="842"/>
      <c r="M48" s="843"/>
      <c r="N48" s="111"/>
    </row>
    <row r="49" spans="1:14" ht="15.75" thickBot="1">
      <c r="B49" s="818" t="s">
        <v>1037</v>
      </c>
      <c r="C49" s="819"/>
      <c r="D49" s="819"/>
      <c r="E49" s="819"/>
      <c r="F49" s="819"/>
      <c r="G49" s="819"/>
      <c r="H49" s="819"/>
      <c r="I49" s="819"/>
      <c r="J49" s="819"/>
      <c r="K49" s="819"/>
      <c r="L49" s="819"/>
      <c r="M49" s="820"/>
      <c r="N49" s="406">
        <f>SUM(N36:N48)</f>
        <v>119274.19787827328</v>
      </c>
    </row>
    <row r="50" spans="1:14">
      <c r="B50" s="292"/>
      <c r="C50" s="40"/>
      <c r="D50" s="40"/>
      <c r="E50" s="40"/>
      <c r="F50" s="40"/>
      <c r="G50" s="40"/>
      <c r="H50" s="40"/>
      <c r="I50" s="40"/>
      <c r="J50" s="40"/>
      <c r="K50" s="40"/>
      <c r="L50" s="40"/>
      <c r="M50" s="40"/>
      <c r="N50" s="41"/>
    </row>
    <row r="51" spans="1:14">
      <c r="B51" s="70" t="s">
        <v>1038</v>
      </c>
      <c r="C51" s="71"/>
      <c r="D51" s="71"/>
      <c r="E51" s="71"/>
      <c r="F51" s="71"/>
      <c r="G51" s="71"/>
      <c r="H51" s="71"/>
      <c r="I51" s="71"/>
      <c r="J51" s="71"/>
      <c r="K51" s="71"/>
      <c r="L51" s="71"/>
      <c r="M51" s="71"/>
      <c r="N51" s="72"/>
    </row>
    <row r="52" spans="1:14" ht="15.75" thickBot="1">
      <c r="B52" s="73"/>
      <c r="C52" s="68"/>
      <c r="D52" s="68"/>
      <c r="E52" s="68"/>
      <c r="F52" s="68"/>
      <c r="G52" s="68"/>
      <c r="H52" s="68"/>
      <c r="I52" s="68"/>
      <c r="J52" s="67"/>
      <c r="K52" s="67"/>
      <c r="L52" s="67"/>
      <c r="M52" s="67"/>
      <c r="N52" s="69"/>
    </row>
    <row r="53" spans="1:14">
      <c r="B53" s="809" t="s">
        <v>1028</v>
      </c>
      <c r="C53" s="810"/>
      <c r="D53" s="810"/>
      <c r="E53" s="810"/>
      <c r="F53" s="810"/>
      <c r="G53" s="810"/>
      <c r="H53" s="810"/>
      <c r="I53" s="811"/>
      <c r="J53" s="327" t="s">
        <v>1029</v>
      </c>
      <c r="K53" s="91" t="s">
        <v>1030</v>
      </c>
      <c r="L53" s="812" t="s">
        <v>1039</v>
      </c>
      <c r="M53" s="811"/>
      <c r="N53" s="92" t="s">
        <v>1035</v>
      </c>
    </row>
    <row r="54" spans="1:14">
      <c r="A54" t="s">
        <v>843</v>
      </c>
      <c r="B54" s="49" t="str">
        <f>VLOOKUP(A54,MATERIALES!A5:D373,3,FALSE)</f>
        <v>Agregado Petreo para Triturar (Crudo)</v>
      </c>
      <c r="C54" s="293"/>
      <c r="D54" s="293"/>
      <c r="E54" s="293"/>
      <c r="F54" s="293"/>
      <c r="G54" s="293"/>
      <c r="H54" s="293"/>
      <c r="I54" s="280"/>
      <c r="J54" s="236" t="str">
        <f>VLOOKUP(A54,MATERIALES!A4:D640,2,FALSE)</f>
        <v>m3</v>
      </c>
      <c r="K54" s="294">
        <v>1.4</v>
      </c>
      <c r="L54" s="279"/>
      <c r="M54" s="414">
        <f>VLOOKUP(A54,MATERIALES!A5:D396,4,FALSE)</f>
        <v>24125.332311239632</v>
      </c>
      <c r="N54" s="284">
        <f>K54*M54</f>
        <v>33775.465235735486</v>
      </c>
    </row>
    <row r="55" spans="1:14">
      <c r="A55" s="114" t="s">
        <v>845</v>
      </c>
      <c r="B55" s="49" t="str">
        <f>VLOOKUP(A55,MATERIALES!A6:D373,3,FALSE)</f>
        <v>Agua</v>
      </c>
      <c r="C55" s="293"/>
      <c r="D55" s="293"/>
      <c r="E55" s="293"/>
      <c r="F55" s="293"/>
      <c r="G55" s="293"/>
      <c r="H55" s="293"/>
      <c r="I55" s="280"/>
      <c r="J55" s="236" t="str">
        <f>VLOOKUP(A55,MATERIALES!A5:D641,2,FALSE)</f>
        <v>lt</v>
      </c>
      <c r="K55" s="294">
        <v>25</v>
      </c>
      <c r="L55" s="279"/>
      <c r="M55" s="414">
        <f>VLOOKUP(A55,MATERIALES!A6:D397,4,FALSE)</f>
        <v>35.656490152579906</v>
      </c>
      <c r="N55" s="284">
        <f>K55*M55</f>
        <v>891.4122538144976</v>
      </c>
    </row>
    <row r="56" spans="1:14">
      <c r="B56" s="49"/>
      <c r="C56" s="293"/>
      <c r="D56" s="293"/>
      <c r="E56" s="293"/>
      <c r="F56" s="293"/>
      <c r="G56" s="293"/>
      <c r="H56" s="293"/>
      <c r="I56" s="280"/>
      <c r="J56" s="236"/>
      <c r="K56" s="294"/>
      <c r="L56" s="279"/>
      <c r="M56" s="295"/>
      <c r="N56" s="296"/>
    </row>
    <row r="57" spans="1:14">
      <c r="B57" s="49"/>
      <c r="C57" s="293"/>
      <c r="D57" s="293"/>
      <c r="E57" s="293"/>
      <c r="F57" s="293"/>
      <c r="G57" s="293"/>
      <c r="H57" s="293"/>
      <c r="I57" s="280"/>
      <c r="J57" s="236"/>
      <c r="K57" s="294"/>
      <c r="L57" s="279"/>
      <c r="M57" s="295"/>
      <c r="N57" s="296"/>
    </row>
    <row r="58" spans="1:14" ht="15.75" thickBot="1">
      <c r="B58" s="813"/>
      <c r="C58" s="814"/>
      <c r="D58" s="814"/>
      <c r="E58" s="814"/>
      <c r="F58" s="814"/>
      <c r="G58" s="814"/>
      <c r="H58" s="814"/>
      <c r="I58" s="815"/>
      <c r="J58" s="48"/>
      <c r="K58" s="50"/>
      <c r="L58" s="816"/>
      <c r="M58" s="817"/>
      <c r="N58" s="51"/>
    </row>
    <row r="59" spans="1:14" ht="15.75" thickBot="1">
      <c r="B59" s="818" t="s">
        <v>1037</v>
      </c>
      <c r="C59" s="819"/>
      <c r="D59" s="819"/>
      <c r="E59" s="819"/>
      <c r="F59" s="819"/>
      <c r="G59" s="819"/>
      <c r="H59" s="819"/>
      <c r="I59" s="819"/>
      <c r="J59" s="819"/>
      <c r="K59" s="819"/>
      <c r="L59" s="819"/>
      <c r="M59" s="820"/>
      <c r="N59" s="406">
        <f>SUM(N54:N58)</f>
        <v>34666.877489549981</v>
      </c>
    </row>
    <row r="60" spans="1:14">
      <c r="B60" s="39"/>
      <c r="C60" s="40"/>
      <c r="D60" s="40"/>
      <c r="E60" s="40"/>
      <c r="F60" s="40"/>
      <c r="G60" s="40"/>
      <c r="H60" s="40"/>
      <c r="I60" s="40"/>
      <c r="J60" s="40"/>
      <c r="K60" s="40"/>
      <c r="L60" s="40"/>
      <c r="M60" s="40"/>
      <c r="N60" s="41"/>
    </row>
    <row r="61" spans="1:14">
      <c r="B61" s="70" t="s">
        <v>1040</v>
      </c>
      <c r="C61" s="71"/>
      <c r="D61" s="71"/>
      <c r="E61" s="71"/>
      <c r="F61" s="71"/>
      <c r="G61" s="71"/>
      <c r="H61" s="71"/>
      <c r="I61" s="71"/>
      <c r="J61" s="71"/>
      <c r="K61" s="71"/>
      <c r="L61" s="71"/>
      <c r="M61" s="71"/>
      <c r="N61" s="72"/>
    </row>
    <row r="62" spans="1:14" ht="15.75" thickBot="1">
      <c r="B62" s="74"/>
      <c r="C62" s="67"/>
      <c r="D62" s="67"/>
      <c r="E62" s="67"/>
      <c r="F62" s="67"/>
      <c r="G62" s="67"/>
      <c r="H62" s="67"/>
      <c r="I62" s="67"/>
      <c r="J62" s="67"/>
      <c r="K62" s="67"/>
      <c r="L62" s="67"/>
      <c r="M62" s="67"/>
      <c r="N62" s="69"/>
    </row>
    <row r="63" spans="1:14" ht="25.5">
      <c r="B63" s="325" t="s">
        <v>1041</v>
      </c>
      <c r="C63" s="326"/>
      <c r="D63" s="326"/>
      <c r="E63" s="326"/>
      <c r="F63" s="326"/>
      <c r="G63" s="326"/>
      <c r="H63" s="79" t="s">
        <v>1029</v>
      </c>
      <c r="I63" s="80" t="s">
        <v>1042</v>
      </c>
      <c r="J63" s="81" t="s">
        <v>1043</v>
      </c>
      <c r="K63" s="79" t="s">
        <v>1044</v>
      </c>
      <c r="L63" s="821" t="s">
        <v>1045</v>
      </c>
      <c r="M63" s="794"/>
      <c r="N63" s="82" t="s">
        <v>1035</v>
      </c>
    </row>
    <row r="64" spans="1:14">
      <c r="A64" t="s">
        <v>1353</v>
      </c>
      <c r="B64" s="52" t="str">
        <f>VLOOKUP(A64,TRANSPORTE!A5:D117,3,FALSE)</f>
        <v>Transporte de Material Crudo de Rio</v>
      </c>
      <c r="C64" s="329"/>
      <c r="D64" s="329"/>
      <c r="E64" s="329"/>
      <c r="F64" s="329"/>
      <c r="G64" s="329"/>
      <c r="H64" s="323" t="s">
        <v>1552</v>
      </c>
      <c r="I64" s="291">
        <v>1.4</v>
      </c>
      <c r="J64" s="298">
        <v>1</v>
      </c>
      <c r="K64" s="291">
        <f>I64*J64</f>
        <v>1.4</v>
      </c>
      <c r="L64" s="822">
        <f>VLOOKUP(A64,TRANSPORTE!A5:D117,4,FALSE)</f>
        <v>946.969696969697</v>
      </c>
      <c r="M64" s="823"/>
      <c r="N64" s="299">
        <f>K64*L64</f>
        <v>1325.7575757575758</v>
      </c>
    </row>
    <row r="65" spans="1:15">
      <c r="A65" t="s">
        <v>1453</v>
      </c>
      <c r="B65" s="52" t="str">
        <f>VLOOKUP(A65,TRANSPORTE!A6:D117,3,FALSE)</f>
        <v>Transporte de Mezcla densa En Frio MDF-25</v>
      </c>
      <c r="C65" s="53"/>
      <c r="D65" s="53"/>
      <c r="E65" s="53"/>
      <c r="F65" s="53"/>
      <c r="G65" s="53"/>
      <c r="H65" s="323" t="s">
        <v>1552</v>
      </c>
      <c r="I65" s="291">
        <v>1.25</v>
      </c>
      <c r="J65" s="298">
        <v>1</v>
      </c>
      <c r="K65" s="291">
        <f>I65*J65</f>
        <v>1.25</v>
      </c>
      <c r="L65" s="822">
        <f>VLOOKUP(A65,TRANSPORTE!A6:D117,4,FALSE)</f>
        <v>946.969696969697</v>
      </c>
      <c r="M65" s="823"/>
      <c r="N65" s="299">
        <f>K65*L65</f>
        <v>1183.7121212121212</v>
      </c>
    </row>
    <row r="66" spans="1:15">
      <c r="B66" s="52"/>
      <c r="C66" s="53"/>
      <c r="D66" s="53"/>
      <c r="E66" s="53"/>
      <c r="F66" s="53"/>
      <c r="G66" s="53"/>
      <c r="H66" s="300"/>
      <c r="I66" s="291"/>
      <c r="J66" s="291"/>
      <c r="K66" s="291"/>
      <c r="L66" s="301"/>
      <c r="M66" s="302"/>
      <c r="N66" s="303"/>
    </row>
    <row r="67" spans="1:15">
      <c r="B67" s="52"/>
      <c r="C67" s="53"/>
      <c r="D67" s="53"/>
      <c r="E67" s="53"/>
      <c r="F67" s="53"/>
      <c r="G67" s="53"/>
      <c r="H67" s="300"/>
      <c r="I67" s="291"/>
      <c r="J67" s="291"/>
      <c r="K67" s="291"/>
      <c r="L67" s="301"/>
      <c r="M67" s="302"/>
      <c r="N67" s="303"/>
    </row>
    <row r="68" spans="1:15">
      <c r="B68" s="52"/>
      <c r="C68" s="53"/>
      <c r="D68" s="53"/>
      <c r="E68" s="53"/>
      <c r="F68" s="53"/>
      <c r="G68" s="53"/>
      <c r="H68" s="300"/>
      <c r="I68" s="291"/>
      <c r="J68" s="291"/>
      <c r="K68" s="291"/>
      <c r="L68" s="301"/>
      <c r="M68" s="302"/>
      <c r="N68" s="303"/>
    </row>
    <row r="69" spans="1:15" ht="15.75" thickBot="1">
      <c r="B69" s="459"/>
      <c r="C69" s="460"/>
      <c r="D69" s="460"/>
      <c r="E69" s="460"/>
      <c r="F69" s="460"/>
      <c r="G69" s="460"/>
      <c r="H69" s="54"/>
      <c r="I69" s="132"/>
      <c r="J69" s="132"/>
      <c r="K69" s="132"/>
      <c r="L69" s="807"/>
      <c r="M69" s="808"/>
      <c r="N69" s="133"/>
    </row>
    <row r="70" spans="1:15" ht="15.75" thickBot="1">
      <c r="B70" s="824" t="s">
        <v>1037</v>
      </c>
      <c r="C70" s="825"/>
      <c r="D70" s="825"/>
      <c r="E70" s="825"/>
      <c r="F70" s="825"/>
      <c r="G70" s="825"/>
      <c r="H70" s="825"/>
      <c r="I70" s="825"/>
      <c r="J70" s="825"/>
      <c r="K70" s="825"/>
      <c r="L70" s="825"/>
      <c r="M70" s="826"/>
      <c r="N70" s="110">
        <f>N64+N65+N66+N67+N68</f>
        <v>2509.469696969697</v>
      </c>
    </row>
    <row r="71" spans="1:15">
      <c r="B71" s="39"/>
      <c r="C71" s="40"/>
      <c r="D71" s="40"/>
      <c r="E71" s="40"/>
      <c r="F71" s="40"/>
      <c r="G71" s="40"/>
      <c r="H71" s="40"/>
      <c r="I71" s="40"/>
      <c r="J71" s="40"/>
      <c r="K71" s="40"/>
      <c r="L71" s="40"/>
      <c r="M71" s="40"/>
      <c r="N71" s="41"/>
    </row>
    <row r="72" spans="1:15">
      <c r="B72" s="70" t="s">
        <v>1046</v>
      </c>
      <c r="C72" s="71"/>
      <c r="D72" s="71"/>
      <c r="E72" s="71"/>
      <c r="F72" s="71"/>
      <c r="G72" s="71"/>
      <c r="H72" s="71"/>
      <c r="I72" s="71"/>
      <c r="J72" s="71"/>
      <c r="K72" s="71"/>
      <c r="L72" s="71"/>
      <c r="M72" s="71"/>
      <c r="N72" s="72"/>
    </row>
    <row r="73" spans="1:15" ht="15.75" thickBot="1">
      <c r="B73" s="74"/>
      <c r="C73" s="67"/>
      <c r="D73" s="67"/>
      <c r="E73" s="67"/>
      <c r="F73" s="67"/>
      <c r="G73" s="67"/>
      <c r="H73" s="67"/>
      <c r="I73" s="67"/>
      <c r="J73" s="67"/>
      <c r="K73" s="67"/>
      <c r="L73" s="67"/>
      <c r="M73" s="67"/>
      <c r="N73" s="69"/>
    </row>
    <row r="74" spans="1:15" ht="25.5">
      <c r="B74" s="844" t="s">
        <v>1047</v>
      </c>
      <c r="C74" s="845"/>
      <c r="D74" s="845"/>
      <c r="E74" s="845"/>
      <c r="F74" s="845"/>
      <c r="G74" s="845"/>
      <c r="H74" s="845"/>
      <c r="I74" s="79" t="s">
        <v>1048</v>
      </c>
      <c r="J74" s="81" t="s">
        <v>1494</v>
      </c>
      <c r="K74" s="80" t="s">
        <v>1050</v>
      </c>
      <c r="L74" s="846" t="s">
        <v>1034</v>
      </c>
      <c r="M74" s="847"/>
      <c r="N74" s="104" t="s">
        <v>1035</v>
      </c>
    </row>
    <row r="75" spans="1:15">
      <c r="A75" t="s">
        <v>19</v>
      </c>
      <c r="B75" s="55" t="str">
        <f>VLOOKUP(A75,'MANO DE OBRA'!A8:D68,3,FALSE)</f>
        <v>Obrero (8)</v>
      </c>
      <c r="C75" s="53"/>
      <c r="D75" s="53"/>
      <c r="E75" s="53"/>
      <c r="F75" s="53"/>
      <c r="G75" s="53"/>
      <c r="H75" s="53"/>
      <c r="I75" s="304">
        <f>K75/J75*100</f>
        <v>196724.53333333333</v>
      </c>
      <c r="J75" s="305">
        <v>185</v>
      </c>
      <c r="K75" s="306">
        <f>VLOOKUP(A75,'MANO DE OBRA'!A8:D99,4,FALSE)</f>
        <v>363940.38666666666</v>
      </c>
      <c r="L75" s="56"/>
      <c r="M75" s="307">
        <v>72</v>
      </c>
      <c r="N75" s="407">
        <f>K75/M75</f>
        <v>5054.7275925925924</v>
      </c>
      <c r="O75" s="112"/>
    </row>
    <row r="76" spans="1:15">
      <c r="A76" t="s">
        <v>30</v>
      </c>
      <c r="B76" s="55" t="str">
        <f>VLOOKUP(A76,'MANO DE OBRA'!A8:D69,3,FALSE)</f>
        <v>Oficial</v>
      </c>
      <c r="C76" s="53"/>
      <c r="D76" s="53"/>
      <c r="E76" s="53"/>
      <c r="F76" s="53"/>
      <c r="G76" s="53"/>
      <c r="H76" s="53"/>
      <c r="I76" s="304">
        <f>K76/J76*100</f>
        <v>49181.133333333331</v>
      </c>
      <c r="J76" s="305">
        <v>185</v>
      </c>
      <c r="K76" s="306">
        <f>VLOOKUP(A76,'MANO DE OBRA'!A8:D100,4,FALSE)</f>
        <v>90985.096666666665</v>
      </c>
      <c r="L76" s="56"/>
      <c r="M76" s="311">
        <v>72</v>
      </c>
      <c r="N76" s="407">
        <f>K76/M76</f>
        <v>1263.6818981481481</v>
      </c>
    </row>
    <row r="77" spans="1:15">
      <c r="A77" t="s">
        <v>54</v>
      </c>
      <c r="B77" s="55" t="str">
        <f>VLOOKUP(A77,'MANO DE OBRA'!A9:D70,3,FALSE)</f>
        <v>Rastrilleros (2)</v>
      </c>
      <c r="C77" s="53"/>
      <c r="D77" s="53"/>
      <c r="E77" s="53"/>
      <c r="F77" s="53"/>
      <c r="G77" s="53"/>
      <c r="H77" s="53"/>
      <c r="I77" s="304">
        <f>K77/J77*100</f>
        <v>73771.7</v>
      </c>
      <c r="J77" s="305">
        <v>185</v>
      </c>
      <c r="K77" s="306">
        <f>VLOOKUP(A77,'MANO DE OBRA'!A9:D101,4,FALSE)</f>
        <v>136477.64499999999</v>
      </c>
      <c r="L77" s="56"/>
      <c r="M77" s="312">
        <v>72</v>
      </c>
      <c r="N77" s="407">
        <f>K77/M77</f>
        <v>1895.522847222222</v>
      </c>
    </row>
    <row r="78" spans="1:15">
      <c r="B78" s="55"/>
      <c r="C78" s="53"/>
      <c r="D78" s="53"/>
      <c r="E78" s="53"/>
      <c r="F78" s="53"/>
      <c r="G78" s="53"/>
      <c r="H78" s="53"/>
      <c r="I78" s="291"/>
      <c r="J78" s="309"/>
      <c r="K78" s="310"/>
      <c r="L78" s="330"/>
      <c r="M78" s="312"/>
      <c r="N78" s="308"/>
    </row>
    <row r="79" spans="1:15">
      <c r="B79" s="55"/>
      <c r="C79" s="53"/>
      <c r="D79" s="53"/>
      <c r="E79" s="53"/>
      <c r="F79" s="53"/>
      <c r="G79" s="53"/>
      <c r="H79" s="53"/>
      <c r="I79" s="291"/>
      <c r="J79" s="309"/>
      <c r="K79" s="310"/>
      <c r="L79" s="330"/>
      <c r="M79" s="312"/>
      <c r="N79" s="308"/>
    </row>
    <row r="80" spans="1:15" ht="15.75" thickBot="1">
      <c r="B80" s="805"/>
      <c r="C80" s="806"/>
      <c r="D80" s="806"/>
      <c r="E80" s="806"/>
      <c r="F80" s="806"/>
      <c r="G80" s="806"/>
      <c r="H80" s="806"/>
      <c r="I80" s="132"/>
      <c r="J80" s="132"/>
      <c r="K80" s="132"/>
      <c r="L80" s="906"/>
      <c r="M80" s="906"/>
      <c r="N80" s="51"/>
    </row>
    <row r="81" spans="1:14" ht="15.75" thickBot="1">
      <c r="B81" s="824" t="s">
        <v>1037</v>
      </c>
      <c r="C81" s="825"/>
      <c r="D81" s="825"/>
      <c r="E81" s="825"/>
      <c r="F81" s="825"/>
      <c r="G81" s="825"/>
      <c r="H81" s="825"/>
      <c r="I81" s="825"/>
      <c r="J81" s="825"/>
      <c r="K81" s="825"/>
      <c r="L81" s="825"/>
      <c r="M81" s="826"/>
      <c r="N81" s="313">
        <f>SUM(N75:N80)</f>
        <v>8213.9323379629623</v>
      </c>
    </row>
    <row r="82" spans="1:14" ht="15.75" thickBot="1">
      <c r="B82" s="39"/>
      <c r="C82" s="40"/>
      <c r="D82" s="40"/>
      <c r="E82" s="40"/>
      <c r="F82" s="40"/>
      <c r="G82" s="40"/>
      <c r="H82" s="40"/>
      <c r="I82" s="40"/>
      <c r="J82" s="40"/>
      <c r="K82" s="40"/>
      <c r="L82" s="40"/>
      <c r="M82" s="40"/>
      <c r="N82" s="41"/>
    </row>
    <row r="83" spans="1:14" ht="15.75" thickBot="1">
      <c r="B83" s="818" t="s">
        <v>1051</v>
      </c>
      <c r="C83" s="819"/>
      <c r="D83" s="819"/>
      <c r="E83" s="819"/>
      <c r="F83" s="819"/>
      <c r="G83" s="819"/>
      <c r="H83" s="819"/>
      <c r="I83" s="819"/>
      <c r="J83" s="819"/>
      <c r="K83" s="819"/>
      <c r="L83" s="819"/>
      <c r="M83" s="820"/>
      <c r="N83" s="105">
        <f>N49+N59+N70+N81</f>
        <v>164664.4774027559</v>
      </c>
    </row>
    <row r="84" spans="1:14">
      <c r="B84" s="39"/>
      <c r="C84" s="40"/>
      <c r="D84" s="40"/>
      <c r="E84" s="40"/>
      <c r="F84" s="40"/>
      <c r="G84" s="40"/>
      <c r="H84" s="40"/>
      <c r="I84" s="40"/>
      <c r="J84" s="40"/>
      <c r="K84" s="40"/>
      <c r="L84" s="40"/>
      <c r="M84" s="40"/>
      <c r="N84" s="41"/>
    </row>
    <row r="85" spans="1:14">
      <c r="B85" s="70" t="s">
        <v>1052</v>
      </c>
      <c r="C85" s="71"/>
      <c r="D85" s="71"/>
      <c r="E85" s="71"/>
      <c r="F85" s="71"/>
      <c r="G85" s="71"/>
      <c r="H85" s="71"/>
      <c r="I85" s="71"/>
      <c r="J85" s="71"/>
      <c r="K85" s="71"/>
      <c r="L85" s="71"/>
      <c r="M85" s="71"/>
      <c r="N85" s="72"/>
    </row>
    <row r="86" spans="1:14" ht="15.75" thickBot="1">
      <c r="B86" s="74"/>
      <c r="C86" s="67"/>
      <c r="D86" s="67"/>
      <c r="E86" s="67"/>
      <c r="F86" s="67"/>
      <c r="G86" s="67"/>
      <c r="H86" s="67"/>
      <c r="I86" s="67"/>
      <c r="J86" s="67"/>
      <c r="K86" s="67"/>
      <c r="L86" s="67"/>
      <c r="M86" s="67"/>
      <c r="N86" s="69"/>
    </row>
    <row r="87" spans="1:14">
      <c r="B87" s="809" t="s">
        <v>1053</v>
      </c>
      <c r="C87" s="810"/>
      <c r="D87" s="810"/>
      <c r="E87" s="810"/>
      <c r="F87" s="810"/>
      <c r="G87" s="810"/>
      <c r="H87" s="810"/>
      <c r="I87" s="326"/>
      <c r="J87" s="346"/>
      <c r="K87" s="314" t="s">
        <v>1054</v>
      </c>
      <c r="L87" s="848" t="s">
        <v>1055</v>
      </c>
      <c r="M87" s="849"/>
      <c r="N87" s="315"/>
    </row>
    <row r="88" spans="1:14">
      <c r="B88" s="850" t="s">
        <v>1056</v>
      </c>
      <c r="C88" s="851"/>
      <c r="D88" s="851"/>
      <c r="E88" s="851"/>
      <c r="F88" s="851"/>
      <c r="G88" s="851"/>
      <c r="H88" s="851"/>
      <c r="I88" s="93"/>
      <c r="J88" s="94"/>
      <c r="K88" s="316">
        <v>0.2</v>
      </c>
      <c r="L88" s="852">
        <f>N83*K88</f>
        <v>32932.895480551182</v>
      </c>
      <c r="M88" s="853"/>
      <c r="N88" s="57"/>
    </row>
    <row r="89" spans="1:14">
      <c r="B89" s="95" t="s">
        <v>1057</v>
      </c>
      <c r="C89" s="96"/>
      <c r="D89" s="96"/>
      <c r="E89" s="96"/>
      <c r="F89" s="96"/>
      <c r="G89" s="96"/>
      <c r="H89" s="96"/>
      <c r="I89" s="93"/>
      <c r="J89" s="94"/>
      <c r="K89" s="316">
        <v>0.05</v>
      </c>
      <c r="L89" s="852">
        <f>N83*K89</f>
        <v>8233.2238701377955</v>
      </c>
      <c r="M89" s="853"/>
      <c r="N89" s="57"/>
    </row>
    <row r="90" spans="1:14" ht="15.75" thickBot="1">
      <c r="B90" s="97" t="s">
        <v>1058</v>
      </c>
      <c r="C90" s="98"/>
      <c r="D90" s="98"/>
      <c r="E90" s="98"/>
      <c r="F90" s="98"/>
      <c r="G90" s="98"/>
      <c r="H90" s="98"/>
      <c r="I90" s="99"/>
      <c r="J90" s="100"/>
      <c r="K90" s="317">
        <v>0.05</v>
      </c>
      <c r="L90" s="854">
        <f>N83*K90</f>
        <v>8233.2238701377955</v>
      </c>
      <c r="M90" s="855"/>
      <c r="N90" s="57"/>
    </row>
    <row r="91" spans="1:14" ht="15.75" thickBot="1">
      <c r="B91" s="818" t="s">
        <v>1037</v>
      </c>
      <c r="C91" s="819"/>
      <c r="D91" s="819"/>
      <c r="E91" s="819"/>
      <c r="F91" s="819"/>
      <c r="G91" s="819"/>
      <c r="H91" s="819"/>
      <c r="I91" s="819"/>
      <c r="J91" s="819"/>
      <c r="K91" s="819"/>
      <c r="L91" s="819"/>
      <c r="M91" s="820"/>
      <c r="N91" s="58">
        <f>L88+L89+L90</f>
        <v>49399.34322082677</v>
      </c>
    </row>
    <row r="92" spans="1:14" ht="15.75" thickBot="1">
      <c r="B92" s="39"/>
      <c r="C92" s="40"/>
      <c r="D92" s="40"/>
      <c r="E92" s="40"/>
      <c r="F92" s="40"/>
      <c r="G92" s="40"/>
      <c r="H92" s="40"/>
      <c r="I92" s="40"/>
      <c r="J92" s="40"/>
      <c r="K92" s="40"/>
      <c r="L92" s="40"/>
      <c r="M92" s="40"/>
      <c r="N92" s="41"/>
    </row>
    <row r="93" spans="1:14" ht="15.75" thickBot="1">
      <c r="A93" t="s">
        <v>2122</v>
      </c>
      <c r="B93" s="818" t="s">
        <v>1059</v>
      </c>
      <c r="C93" s="819"/>
      <c r="D93" s="819"/>
      <c r="E93" s="819"/>
      <c r="F93" s="819"/>
      <c r="G93" s="819"/>
      <c r="H93" s="819"/>
      <c r="I93" s="819"/>
      <c r="J93" s="819"/>
      <c r="K93" s="819"/>
      <c r="L93" s="819"/>
      <c r="M93" s="820"/>
      <c r="N93" s="197">
        <f>N83+N91</f>
        <v>214063.82062358267</v>
      </c>
    </row>
    <row r="94" spans="1:14">
      <c r="B94" s="19"/>
      <c r="C94" s="20"/>
      <c r="D94" s="20"/>
      <c r="E94" s="20"/>
      <c r="F94" s="20"/>
      <c r="G94" s="20"/>
      <c r="H94" s="20"/>
      <c r="I94" s="20"/>
      <c r="J94" s="20"/>
      <c r="K94" s="20"/>
      <c r="L94" s="20"/>
      <c r="M94" s="20"/>
      <c r="N94" s="21"/>
    </row>
    <row r="95" spans="1:14">
      <c r="B95" s="22"/>
      <c r="C95" s="18"/>
      <c r="D95" s="18"/>
      <c r="E95" s="18"/>
      <c r="F95" s="18"/>
      <c r="G95" s="18"/>
      <c r="H95" s="18"/>
      <c r="I95" s="18"/>
      <c r="J95" s="18"/>
      <c r="K95" s="18"/>
      <c r="L95" s="18"/>
      <c r="M95" s="18"/>
      <c r="N95" s="23"/>
    </row>
    <row r="96" spans="1:14">
      <c r="B96" s="22"/>
      <c r="C96" s="18"/>
      <c r="D96" s="18"/>
      <c r="E96" s="18"/>
      <c r="F96" s="18"/>
      <c r="G96" s="18"/>
      <c r="H96" s="18"/>
      <c r="I96" s="18"/>
      <c r="J96" s="18"/>
      <c r="K96" s="18"/>
      <c r="L96" s="18"/>
      <c r="M96" s="18"/>
      <c r="N96" s="23"/>
    </row>
    <row r="97" spans="2:14">
      <c r="B97" s="22"/>
      <c r="C97" s="18"/>
      <c r="D97" s="18"/>
      <c r="E97" s="18"/>
      <c r="F97" s="18"/>
      <c r="G97" s="18"/>
      <c r="H97" s="18"/>
      <c r="I97" s="18"/>
      <c r="J97" s="18"/>
      <c r="K97" s="18"/>
      <c r="L97" s="18"/>
      <c r="M97" s="18"/>
      <c r="N97" s="23"/>
    </row>
    <row r="98" spans="2:14">
      <c r="B98" s="22"/>
      <c r="C98" s="18"/>
      <c r="D98" s="18"/>
      <c r="E98" s="59" t="s">
        <v>1060</v>
      </c>
      <c r="F98" s="59"/>
      <c r="G98" s="59"/>
      <c r="H98" s="59"/>
      <c r="I98" s="59"/>
      <c r="J98" s="59"/>
      <c r="K98" s="18"/>
      <c r="L98" s="18"/>
      <c r="M98" s="18"/>
      <c r="N98" s="23"/>
    </row>
    <row r="99" spans="2:14">
      <c r="B99" s="22"/>
      <c r="C99" s="18"/>
      <c r="D99" s="18"/>
      <c r="E99" s="18" t="s">
        <v>1061</v>
      </c>
      <c r="F99" s="18"/>
      <c r="G99" s="18"/>
      <c r="H99" s="18"/>
      <c r="I99" s="18"/>
      <c r="J99" s="18"/>
      <c r="K99" s="18"/>
      <c r="L99" s="18"/>
      <c r="M99" s="18"/>
      <c r="N99" s="23"/>
    </row>
    <row r="100" spans="2:14">
      <c r="B100" s="22"/>
      <c r="C100" s="18"/>
      <c r="D100" s="18"/>
      <c r="E100" s="18" t="s">
        <v>1062</v>
      </c>
      <c r="F100" s="18"/>
      <c r="G100" s="18"/>
      <c r="H100" s="18"/>
      <c r="I100" s="18"/>
      <c r="J100" s="18"/>
      <c r="K100" s="18"/>
      <c r="L100" s="18"/>
      <c r="M100" s="18"/>
      <c r="N100" s="23"/>
    </row>
    <row r="101" spans="2:14">
      <c r="B101" s="22"/>
      <c r="C101" s="18"/>
      <c r="D101" s="18"/>
      <c r="E101" s="18" t="s">
        <v>1063</v>
      </c>
      <c r="F101" s="18"/>
      <c r="G101" s="18"/>
      <c r="H101" s="18"/>
      <c r="I101" s="18"/>
      <c r="J101" s="18"/>
      <c r="K101" s="18"/>
      <c r="L101" s="18"/>
      <c r="M101" s="18"/>
      <c r="N101" s="23"/>
    </row>
    <row r="102" spans="2:14" ht="15.75" thickBot="1">
      <c r="B102" s="22"/>
      <c r="C102" s="18"/>
      <c r="D102" s="18"/>
      <c r="E102" s="18"/>
      <c r="F102" s="18" t="s">
        <v>1064</v>
      </c>
      <c r="G102" s="18"/>
      <c r="H102" s="18"/>
      <c r="I102" s="18"/>
      <c r="J102" s="18"/>
      <c r="K102" s="18"/>
      <c r="L102" s="18"/>
      <c r="M102" s="18"/>
      <c r="N102" s="23"/>
    </row>
    <row r="103" spans="2:14">
      <c r="B103" s="239" t="s">
        <v>2322</v>
      </c>
      <c r="C103" s="240"/>
      <c r="D103" s="240"/>
      <c r="E103" s="240"/>
      <c r="F103" s="240"/>
      <c r="G103" s="240"/>
      <c r="H103" s="240"/>
      <c r="I103" s="240"/>
      <c r="J103" s="240"/>
      <c r="K103" s="240"/>
      <c r="L103" s="240"/>
      <c r="M103" s="240"/>
      <c r="N103" s="241"/>
    </row>
    <row r="104" spans="2:14">
      <c r="B104" s="242"/>
      <c r="C104" s="243"/>
      <c r="D104" s="243"/>
      <c r="E104" s="243"/>
      <c r="F104" s="243"/>
      <c r="G104" s="243"/>
      <c r="H104" s="243"/>
      <c r="I104" s="243"/>
      <c r="J104" s="243"/>
      <c r="K104" s="243"/>
      <c r="L104" s="243"/>
      <c r="M104" s="243"/>
      <c r="N104" s="244"/>
    </row>
    <row r="105" spans="2:14">
      <c r="B105" s="242"/>
      <c r="C105" s="243"/>
      <c r="D105" s="243"/>
      <c r="E105" s="243"/>
      <c r="F105" s="243"/>
      <c r="G105" s="243"/>
      <c r="H105" s="243"/>
      <c r="I105" s="243"/>
      <c r="J105" s="243"/>
      <c r="K105" s="243"/>
      <c r="L105" s="243"/>
      <c r="M105" s="243"/>
      <c r="N105" s="244"/>
    </row>
    <row r="106" spans="2:14">
      <c r="B106" s="242"/>
      <c r="C106" s="243"/>
      <c r="D106" s="243"/>
      <c r="E106" s="243"/>
      <c r="F106" s="243"/>
      <c r="G106" s="243"/>
      <c r="H106" s="243"/>
      <c r="I106" s="243"/>
      <c r="J106" s="243"/>
      <c r="K106" s="243"/>
      <c r="L106" s="243"/>
      <c r="M106" s="243"/>
      <c r="N106" s="244"/>
    </row>
    <row r="107" spans="2:14" ht="15.75" thickBot="1">
      <c r="B107" s="245"/>
      <c r="C107" s="246"/>
      <c r="D107" s="246"/>
      <c r="E107" s="246"/>
      <c r="F107" s="246"/>
      <c r="G107" s="246"/>
      <c r="H107" s="246"/>
      <c r="I107" s="246"/>
      <c r="J107" s="246"/>
      <c r="K107" s="246"/>
      <c r="L107" s="246"/>
      <c r="M107" s="246"/>
      <c r="N107" s="247"/>
    </row>
    <row r="108" spans="2:14">
      <c r="B108" s="248"/>
      <c r="C108" s="249"/>
      <c r="D108" s="249"/>
      <c r="E108" s="249"/>
      <c r="F108" s="249"/>
      <c r="G108" s="249"/>
      <c r="H108" s="249"/>
      <c r="I108" s="249"/>
      <c r="J108" s="249"/>
      <c r="K108" s="249"/>
      <c r="L108" s="249"/>
      <c r="M108" s="249"/>
      <c r="N108" s="250"/>
    </row>
    <row r="109" spans="2:14">
      <c r="B109" s="234" t="s">
        <v>2323</v>
      </c>
      <c r="C109" s="37"/>
      <c r="D109" s="37"/>
      <c r="E109" s="37"/>
      <c r="F109" s="37"/>
      <c r="G109" s="37"/>
      <c r="H109" s="37"/>
      <c r="I109" s="37"/>
      <c r="J109" s="37"/>
      <c r="K109" s="37"/>
      <c r="L109" s="37"/>
      <c r="M109" s="37"/>
      <c r="N109" s="38"/>
    </row>
    <row r="110" spans="2:14" ht="15" customHeight="1">
      <c r="B110" s="856" t="s">
        <v>2324</v>
      </c>
      <c r="C110" s="857"/>
      <c r="D110" s="857"/>
      <c r="E110" s="857"/>
      <c r="F110" s="857"/>
      <c r="G110" s="857"/>
      <c r="H110" s="857"/>
      <c r="I110" s="857"/>
      <c r="J110" s="857"/>
      <c r="K110" s="857"/>
      <c r="L110" s="857"/>
      <c r="M110" s="857"/>
      <c r="N110" s="858"/>
    </row>
    <row r="111" spans="2:14" ht="15" customHeight="1">
      <c r="B111" s="856"/>
      <c r="C111" s="857"/>
      <c r="D111" s="857"/>
      <c r="E111" s="857"/>
      <c r="F111" s="857"/>
      <c r="G111" s="857"/>
      <c r="H111" s="857"/>
      <c r="I111" s="857"/>
      <c r="J111" s="857"/>
      <c r="K111" s="857"/>
      <c r="L111" s="857"/>
      <c r="M111" s="857"/>
      <c r="N111" s="858"/>
    </row>
    <row r="112" spans="2:14" ht="30" customHeight="1">
      <c r="B112" s="859" t="s">
        <v>2325</v>
      </c>
      <c r="C112" s="860"/>
      <c r="D112" s="860"/>
      <c r="E112" s="860"/>
      <c r="F112" s="860"/>
      <c r="G112" s="860"/>
      <c r="H112" s="860"/>
      <c r="I112" s="860"/>
      <c r="J112" s="860"/>
      <c r="K112" s="860"/>
      <c r="L112" s="860"/>
      <c r="M112" s="860"/>
      <c r="N112" s="861"/>
    </row>
    <row r="113" spans="2:14">
      <c r="B113" s="859"/>
      <c r="C113" s="860"/>
      <c r="D113" s="860"/>
      <c r="E113" s="860"/>
      <c r="F113" s="860"/>
      <c r="G113" s="860"/>
      <c r="H113" s="860"/>
      <c r="I113" s="860"/>
      <c r="J113" s="860"/>
      <c r="K113" s="860"/>
      <c r="L113" s="860"/>
      <c r="M113" s="860"/>
      <c r="N113" s="861"/>
    </row>
    <row r="114" spans="2:14">
      <c r="B114" s="343"/>
      <c r="C114" s="344"/>
      <c r="D114" s="344"/>
      <c r="E114" s="344"/>
      <c r="F114" s="344"/>
      <c r="G114" s="344"/>
      <c r="H114" s="344"/>
      <c r="I114" s="344"/>
      <c r="J114" s="344"/>
      <c r="K114" s="344"/>
      <c r="L114" s="344"/>
      <c r="M114" s="344"/>
      <c r="N114" s="345"/>
    </row>
    <row r="115" spans="2:14">
      <c r="B115" s="343"/>
      <c r="C115" s="344"/>
      <c r="D115" s="344"/>
      <c r="E115" s="344"/>
      <c r="F115" s="344"/>
      <c r="G115" s="344"/>
      <c r="H115" s="344"/>
      <c r="I115" s="344"/>
      <c r="J115" s="344"/>
      <c r="K115" s="344"/>
      <c r="L115" s="344"/>
      <c r="M115" s="344"/>
      <c r="N115" s="345"/>
    </row>
    <row r="116" spans="2:14">
      <c r="B116" s="343"/>
      <c r="C116" s="344"/>
      <c r="D116" s="344"/>
      <c r="E116" s="344"/>
      <c r="F116" s="344"/>
      <c r="G116" s="344"/>
      <c r="H116" s="344"/>
      <c r="I116" s="344"/>
      <c r="J116" s="344"/>
      <c r="K116" s="344"/>
      <c r="L116" s="344"/>
      <c r="M116" s="344"/>
      <c r="N116" s="345"/>
    </row>
    <row r="117" spans="2:14">
      <c r="B117" s="234"/>
      <c r="C117" s="37"/>
      <c r="D117" s="37"/>
      <c r="E117" s="37"/>
      <c r="F117" s="37"/>
      <c r="G117" s="37"/>
      <c r="H117" s="37"/>
      <c r="I117" s="37"/>
      <c r="J117" s="37"/>
      <c r="K117" s="37"/>
      <c r="L117" s="37"/>
      <c r="M117" s="37"/>
      <c r="N117" s="38"/>
    </row>
    <row r="118" spans="2:14">
      <c r="B118" s="22"/>
      <c r="C118" s="18"/>
      <c r="D118" s="18"/>
      <c r="E118" s="18" t="s">
        <v>1060</v>
      </c>
      <c r="F118" s="59"/>
      <c r="G118" s="59"/>
      <c r="H118" s="18"/>
      <c r="I118" s="18"/>
      <c r="J118" s="18"/>
      <c r="K118" s="18"/>
      <c r="L118" s="18"/>
      <c r="M118" s="18"/>
      <c r="N118" s="23"/>
    </row>
    <row r="119" spans="2:14">
      <c r="B119" s="22"/>
      <c r="C119" s="18"/>
      <c r="D119" s="18"/>
      <c r="E119" s="60" t="s">
        <v>1061</v>
      </c>
      <c r="F119" s="18"/>
      <c r="G119" s="18"/>
      <c r="H119" s="60"/>
      <c r="I119" s="60"/>
      <c r="J119" s="60"/>
      <c r="K119" s="18"/>
      <c r="L119" s="18"/>
      <c r="M119" s="18"/>
      <c r="N119" s="23"/>
    </row>
    <row r="120" spans="2:14">
      <c r="B120" s="22"/>
      <c r="C120" s="18"/>
      <c r="D120" s="18"/>
      <c r="E120" s="61" t="s">
        <v>1065</v>
      </c>
      <c r="F120" s="18"/>
      <c r="G120" s="18"/>
      <c r="H120" s="61"/>
      <c r="I120" s="61"/>
      <c r="J120" s="61"/>
      <c r="K120" s="18"/>
      <c r="L120" s="18"/>
      <c r="M120" s="18"/>
      <c r="N120" s="23"/>
    </row>
    <row r="121" spans="2:14">
      <c r="B121" s="62"/>
      <c r="C121" s="37"/>
      <c r="D121" s="37"/>
      <c r="E121" s="18" t="s">
        <v>1063</v>
      </c>
      <c r="F121" s="18"/>
      <c r="G121" s="18"/>
      <c r="H121" s="18"/>
      <c r="I121" s="18"/>
      <c r="J121" s="18"/>
      <c r="K121" s="37"/>
      <c r="L121" s="37"/>
      <c r="M121" s="37"/>
      <c r="N121" s="38"/>
    </row>
    <row r="122" spans="2:14">
      <c r="B122" s="62"/>
      <c r="C122" s="37"/>
      <c r="D122" s="37"/>
      <c r="E122" s="37"/>
      <c r="F122" s="18"/>
      <c r="G122" s="18"/>
      <c r="H122" s="18"/>
      <c r="I122" s="18"/>
      <c r="J122" s="18"/>
      <c r="K122" s="37"/>
      <c r="L122" s="37"/>
      <c r="M122" s="37"/>
      <c r="N122" s="38"/>
    </row>
    <row r="123" spans="2:14">
      <c r="B123" s="62" t="s">
        <v>2326</v>
      </c>
      <c r="C123" s="61"/>
      <c r="D123" s="61"/>
      <c r="E123" s="18"/>
      <c r="F123" s="18"/>
      <c r="G123" s="18"/>
      <c r="H123" s="18"/>
      <c r="I123" s="18"/>
      <c r="J123" s="795"/>
      <c r="K123" s="795"/>
      <c r="L123" s="795"/>
      <c r="M123" s="795"/>
      <c r="N123" s="796"/>
    </row>
    <row r="124" spans="2:14" ht="15.75" thickBot="1">
      <c r="B124" s="273" t="s">
        <v>2327</v>
      </c>
      <c r="C124" s="405"/>
      <c r="D124" s="405"/>
      <c r="E124" s="63"/>
      <c r="F124" s="63"/>
      <c r="G124" s="63"/>
      <c r="H124" s="63"/>
      <c r="I124" s="63"/>
      <c r="J124" s="797"/>
      <c r="K124" s="797"/>
      <c r="L124" s="797"/>
      <c r="M124" s="797"/>
      <c r="N124" s="798"/>
    </row>
  </sheetData>
  <mergeCells count="72">
    <mergeCell ref="I10:J10"/>
    <mergeCell ref="F25:H25"/>
    <mergeCell ref="B27:N27"/>
    <mergeCell ref="C3:J3"/>
    <mergeCell ref="K3:K4"/>
    <mergeCell ref="L3:N4"/>
    <mergeCell ref="C4:J4"/>
    <mergeCell ref="K5:K6"/>
    <mergeCell ref="L5:L6"/>
    <mergeCell ref="M5:M6"/>
    <mergeCell ref="C6:J6"/>
    <mergeCell ref="C5:J5"/>
    <mergeCell ref="I35:J35"/>
    <mergeCell ref="C1:J1"/>
    <mergeCell ref="K1:K2"/>
    <mergeCell ref="L1:N2"/>
    <mergeCell ref="N5:N6"/>
    <mergeCell ref="C29:I29"/>
    <mergeCell ref="L35:M35"/>
    <mergeCell ref="L12:N12"/>
    <mergeCell ref="C30:I30"/>
    <mergeCell ref="L30:M30"/>
    <mergeCell ref="D11:E11"/>
    <mergeCell ref="B35:H35"/>
    <mergeCell ref="L29:M29"/>
    <mergeCell ref="C2:J2"/>
    <mergeCell ref="B1:B6"/>
    <mergeCell ref="B10:E10"/>
    <mergeCell ref="L45:M45"/>
    <mergeCell ref="B46:H46"/>
    <mergeCell ref="B47:D47"/>
    <mergeCell ref="B48:H48"/>
    <mergeCell ref="I48:J48"/>
    <mergeCell ref="L48:M48"/>
    <mergeCell ref="B36:H36"/>
    <mergeCell ref="B37:H37"/>
    <mergeCell ref="B38:H38"/>
    <mergeCell ref="B45:H45"/>
    <mergeCell ref="I45:J45"/>
    <mergeCell ref="B43:H43"/>
    <mergeCell ref="B39:H39"/>
    <mergeCell ref="B40:H40"/>
    <mergeCell ref="B41:H41"/>
    <mergeCell ref="B80:H80"/>
    <mergeCell ref="B42:H42"/>
    <mergeCell ref="L80:M80"/>
    <mergeCell ref="B53:I53"/>
    <mergeCell ref="L53:M53"/>
    <mergeCell ref="B58:I58"/>
    <mergeCell ref="L58:M58"/>
    <mergeCell ref="B59:M59"/>
    <mergeCell ref="L63:M63"/>
    <mergeCell ref="L64:M64"/>
    <mergeCell ref="L69:M69"/>
    <mergeCell ref="B70:M70"/>
    <mergeCell ref="B74:H74"/>
    <mergeCell ref="L74:M74"/>
    <mergeCell ref="L65:M65"/>
    <mergeCell ref="B49:M49"/>
    <mergeCell ref="B81:M81"/>
    <mergeCell ref="B83:M83"/>
    <mergeCell ref="B87:H87"/>
    <mergeCell ref="L87:M87"/>
    <mergeCell ref="B88:H88"/>
    <mergeCell ref="L88:M88"/>
    <mergeCell ref="J123:N124"/>
    <mergeCell ref="L89:M89"/>
    <mergeCell ref="L90:M90"/>
    <mergeCell ref="B91:M91"/>
    <mergeCell ref="B93:M93"/>
    <mergeCell ref="B110:N111"/>
    <mergeCell ref="B112:N113"/>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83297"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83297" r:id="rId4"/>
      </mc:Fallback>
    </mc:AlternateContent>
  </oleObjects>
</worksheet>
</file>

<file path=xl/worksheets/sheet1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3">
    <tabColor rgb="FFFFFFCC"/>
  </sheetPr>
  <dimension ref="A1:O124"/>
  <sheetViews>
    <sheetView zoomScale="78" zoomScaleNormal="78" workbookViewId="0"/>
  </sheetViews>
  <sheetFormatPr baseColWidth="10" defaultRowHeight="15"/>
  <cols>
    <col min="1" max="1" width="10" bestFit="1" customWidth="1"/>
    <col min="2" max="2" width="17" customWidth="1"/>
    <col min="6" max="6" width="14.42578125" customWidth="1"/>
    <col min="9" max="9" width="13.28515625" bestFit="1" customWidth="1"/>
    <col min="10" max="10" width="15.5703125" customWidth="1"/>
    <col min="11" max="11" width="17.5703125" bestFit="1" customWidth="1"/>
    <col min="13" max="13" width="12.285156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1146</v>
      </c>
      <c r="C31" s="87" t="s">
        <v>1659</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150</v>
      </c>
      <c r="B36" s="831" t="str">
        <f>VLOOKUP(A36,EQUIPOS!A6:D154,3,FALSE)</f>
        <v>Cargador : Potencia en el volante 125 hp, Clasificación de RPM del motor 2300.</v>
      </c>
      <c r="C36" s="832"/>
      <c r="D36" s="832"/>
      <c r="E36" s="832"/>
      <c r="F36" s="832"/>
      <c r="G36" s="832"/>
      <c r="H36" s="833"/>
      <c r="I36" s="279"/>
      <c r="J36" s="280"/>
      <c r="K36" s="281">
        <f>VLOOKUP(A36,EQUIPOS!A6:D163,4,FALSE)</f>
        <v>196350</v>
      </c>
      <c r="L36" s="282"/>
      <c r="M36" s="283">
        <v>30</v>
      </c>
      <c r="N36" s="284">
        <f>K36/M36</f>
        <v>6545</v>
      </c>
    </row>
    <row r="37" spans="1:14">
      <c r="A37" s="119" t="s">
        <v>168</v>
      </c>
      <c r="B37" s="831" t="str">
        <f>VLOOKUP(A37,EQUIPOS!A7:D154,3,FALSE)</f>
        <v>Compactador tipo  POTENCIA: 105 HP, PESO: 6 ton</v>
      </c>
      <c r="C37" s="832"/>
      <c r="D37" s="832"/>
      <c r="E37" s="832"/>
      <c r="F37" s="832"/>
      <c r="G37" s="832"/>
      <c r="H37" s="833"/>
      <c r="I37" s="279"/>
      <c r="J37" s="280"/>
      <c r="K37" s="281">
        <f>VLOOKUP(A37,EQUIPOS!A7:D164,4,FALSE)</f>
        <v>105750.00000000001</v>
      </c>
      <c r="L37" s="282"/>
      <c r="M37" s="283">
        <v>9</v>
      </c>
      <c r="N37" s="284">
        <f t="shared" ref="N37:N43" si="0">K37/M37</f>
        <v>11750.000000000002</v>
      </c>
    </row>
    <row r="38" spans="1:14">
      <c r="A38" t="s">
        <v>173</v>
      </c>
      <c r="B38" s="831" t="str">
        <f>VLOOKUP(A38,EQUIPOS!A8:D154,3,FALSE)</f>
        <v>Compactador neumático de Potencia 70 HP, peso de 13 ton</v>
      </c>
      <c r="C38" s="832"/>
      <c r="D38" s="832"/>
      <c r="E38" s="832"/>
      <c r="F38" s="832"/>
      <c r="G38" s="832"/>
      <c r="H38" s="833"/>
      <c r="I38" s="279"/>
      <c r="J38" s="280"/>
      <c r="K38" s="281">
        <f>VLOOKUP(A38,EQUIPOS!A8:D165,4,FALSE)</f>
        <v>125082.56680029306</v>
      </c>
      <c r="L38" s="282"/>
      <c r="M38" s="283">
        <v>9</v>
      </c>
      <c r="N38" s="284">
        <f t="shared" si="0"/>
        <v>13898.062977810339</v>
      </c>
    </row>
    <row r="39" spans="1:14">
      <c r="A39" t="s">
        <v>286</v>
      </c>
      <c r="B39" s="831" t="str">
        <f>VLOOKUP(A39,EQUIPOS!A9:D154,3,FALSE)</f>
        <v>Planta de asfalto en frio</v>
      </c>
      <c r="C39" s="832"/>
      <c r="D39" s="832"/>
      <c r="E39" s="832"/>
      <c r="F39" s="832"/>
      <c r="G39" s="832"/>
      <c r="H39" s="833"/>
      <c r="I39" s="279"/>
      <c r="J39" s="280"/>
      <c r="K39" s="281">
        <f>VLOOKUP(A39,EQUIPOS!A9:D166,4,FALSE)</f>
        <v>235400</v>
      </c>
      <c r="L39" s="282"/>
      <c r="M39" s="283">
        <v>9</v>
      </c>
      <c r="N39" s="284">
        <f t="shared" si="0"/>
        <v>26155.555555555555</v>
      </c>
    </row>
    <row r="40" spans="1:14">
      <c r="A40" t="s">
        <v>290</v>
      </c>
      <c r="B40" s="831" t="str">
        <f>VLOOKUP(A40,EQUIPOS!A10:D154,3,FALSE)</f>
        <v>Planta trituradora</v>
      </c>
      <c r="C40" s="832"/>
      <c r="D40" s="832"/>
      <c r="E40" s="832"/>
      <c r="F40" s="832"/>
      <c r="G40" s="832"/>
      <c r="H40" s="833"/>
      <c r="I40" s="279"/>
      <c r="J40" s="280"/>
      <c r="K40" s="281">
        <f>VLOOKUP(A40,EQUIPOS!A10:D167,4,FALSE)</f>
        <v>476192.25000000006</v>
      </c>
      <c r="L40" s="282"/>
      <c r="M40" s="283">
        <v>30</v>
      </c>
      <c r="N40" s="284">
        <f t="shared" si="0"/>
        <v>15873.075000000003</v>
      </c>
    </row>
    <row r="41" spans="1:14">
      <c r="A41" t="s">
        <v>314</v>
      </c>
      <c r="B41" s="831" t="str">
        <f>VLOOKUP(A41,EQUIPOS!A11:D155,3,FALSE)</f>
        <v xml:space="preserve">Retroexcavadora E-200 sobre orugas
</v>
      </c>
      <c r="C41" s="832"/>
      <c r="D41" s="832"/>
      <c r="E41" s="832"/>
      <c r="F41" s="832"/>
      <c r="G41" s="832"/>
      <c r="H41" s="833"/>
      <c r="I41" s="279"/>
      <c r="J41" s="280"/>
      <c r="K41" s="281">
        <f>VLOOKUP(A41,EQUIPOS!A11:D168,4,FALSE)</f>
        <v>166600</v>
      </c>
      <c r="L41" s="282"/>
      <c r="M41" s="283">
        <v>30</v>
      </c>
      <c r="N41" s="284">
        <f t="shared" si="0"/>
        <v>5553.333333333333</v>
      </c>
    </row>
    <row r="42" spans="1:14">
      <c r="A42" t="s">
        <v>358</v>
      </c>
      <c r="B42" s="831" t="str">
        <f>VLOOKUP(A42,EQUIPOS!A12:D156,3,FALSE)</f>
        <v xml:space="preserve">Terminadora de asfalto (Finisher), potencia en el volante 174 HP, R=20M3/H, velocidad de desplazamiento 114 m/min
</v>
      </c>
      <c r="C42" s="832"/>
      <c r="D42" s="832"/>
      <c r="E42" s="832"/>
      <c r="F42" s="832"/>
      <c r="G42" s="832"/>
      <c r="H42" s="833"/>
      <c r="I42" s="279"/>
      <c r="J42" s="280"/>
      <c r="K42" s="281">
        <f>VLOOKUP(A42,EQUIPOS!A12:D169,4,FALSE)</f>
        <v>285600</v>
      </c>
      <c r="L42" s="282"/>
      <c r="M42" s="283">
        <v>9</v>
      </c>
      <c r="N42" s="284">
        <f t="shared" si="0"/>
        <v>31733.333333333332</v>
      </c>
    </row>
    <row r="43" spans="1:14">
      <c r="A43" t="s">
        <v>373</v>
      </c>
      <c r="B43" s="831" t="str">
        <f>VLOOKUP(A43,EQUIPOS!A13:D157,3,FALSE)</f>
        <v>Volqueta 6 m3</v>
      </c>
      <c r="C43" s="832"/>
      <c r="D43" s="832"/>
      <c r="E43" s="832"/>
      <c r="F43" s="832"/>
      <c r="G43" s="832"/>
      <c r="H43" s="833"/>
      <c r="I43" s="279"/>
      <c r="J43" s="280"/>
      <c r="K43" s="281">
        <f>VLOOKUP(A43,EQUIPOS!A13:D170,4,FALSE)</f>
        <v>62500</v>
      </c>
      <c r="L43" s="282"/>
      <c r="M43" s="283">
        <v>9</v>
      </c>
      <c r="N43" s="284">
        <f t="shared" si="0"/>
        <v>6944.4444444444443</v>
      </c>
    </row>
    <row r="44" spans="1:14">
      <c r="B44" s="332"/>
      <c r="C44" s="333"/>
      <c r="D44" s="333"/>
      <c r="E44" s="333"/>
      <c r="F44" s="333"/>
      <c r="G44" s="333"/>
      <c r="H44" s="334"/>
      <c r="I44" s="279"/>
      <c r="J44" s="280"/>
      <c r="K44" s="281"/>
      <c r="L44" s="282"/>
      <c r="M44" s="283"/>
      <c r="N44" s="284"/>
    </row>
    <row r="45" spans="1:14">
      <c r="B45" s="831"/>
      <c r="C45" s="832"/>
      <c r="D45" s="832"/>
      <c r="E45" s="832"/>
      <c r="F45" s="832"/>
      <c r="G45" s="832"/>
      <c r="H45" s="833"/>
      <c r="I45" s="834"/>
      <c r="J45" s="815"/>
      <c r="K45" s="281"/>
      <c r="L45" s="835"/>
      <c r="M45" s="836"/>
      <c r="N45" s="284"/>
    </row>
    <row r="46" spans="1:14">
      <c r="B46" s="831"/>
      <c r="C46" s="832"/>
      <c r="D46" s="832"/>
      <c r="E46" s="837"/>
      <c r="F46" s="832"/>
      <c r="G46" s="832"/>
      <c r="H46" s="833"/>
      <c r="I46" s="42"/>
      <c r="J46" s="43"/>
      <c r="K46" s="286"/>
      <c r="L46" s="288"/>
      <c r="M46" s="289"/>
      <c r="N46" s="290"/>
    </row>
    <row r="47" spans="1:14">
      <c r="B47" s="838" t="s">
        <v>1036</v>
      </c>
      <c r="C47" s="839"/>
      <c r="D47" s="839"/>
      <c r="E47" s="44"/>
      <c r="F47" s="45"/>
      <c r="G47" s="45"/>
      <c r="H47" s="46"/>
      <c r="I47" s="42"/>
      <c r="J47" s="43"/>
      <c r="K47" s="291"/>
      <c r="L47" s="288"/>
      <c r="M47" s="413">
        <v>0.1</v>
      </c>
      <c r="N47" s="356">
        <f>N81*M47</f>
        <v>821.39323379629627</v>
      </c>
    </row>
    <row r="48" spans="1:14" ht="15.75" thickBot="1">
      <c r="B48" s="831"/>
      <c r="C48" s="832"/>
      <c r="D48" s="832"/>
      <c r="E48" s="832"/>
      <c r="F48" s="832"/>
      <c r="G48" s="832"/>
      <c r="H48" s="833"/>
      <c r="I48" s="840"/>
      <c r="J48" s="841"/>
      <c r="K48" s="47"/>
      <c r="L48" s="842"/>
      <c r="M48" s="843"/>
      <c r="N48" s="111"/>
    </row>
    <row r="49" spans="1:14" ht="15.75" thickBot="1">
      <c r="B49" s="818" t="s">
        <v>1037</v>
      </c>
      <c r="C49" s="819"/>
      <c r="D49" s="819"/>
      <c r="E49" s="819"/>
      <c r="F49" s="819"/>
      <c r="G49" s="819"/>
      <c r="H49" s="819"/>
      <c r="I49" s="819"/>
      <c r="J49" s="819"/>
      <c r="K49" s="819"/>
      <c r="L49" s="819"/>
      <c r="M49" s="820"/>
      <c r="N49" s="406">
        <f>SUM(N36:N48)</f>
        <v>119274.19787827328</v>
      </c>
    </row>
    <row r="50" spans="1:14">
      <c r="B50" s="292"/>
      <c r="C50" s="40"/>
      <c r="D50" s="40"/>
      <c r="E50" s="40"/>
      <c r="F50" s="40"/>
      <c r="G50" s="40"/>
      <c r="H50" s="40"/>
      <c r="I50" s="40"/>
      <c r="J50" s="40"/>
      <c r="K50" s="40"/>
      <c r="L50" s="40"/>
      <c r="M50" s="40"/>
      <c r="N50" s="41"/>
    </row>
    <row r="51" spans="1:14">
      <c r="B51" s="70" t="s">
        <v>1038</v>
      </c>
      <c r="C51" s="71"/>
      <c r="D51" s="71"/>
      <c r="E51" s="71"/>
      <c r="F51" s="71"/>
      <c r="G51" s="71"/>
      <c r="H51" s="71"/>
      <c r="I51" s="71"/>
      <c r="J51" s="71"/>
      <c r="K51" s="71"/>
      <c r="L51" s="71"/>
      <c r="M51" s="71"/>
      <c r="N51" s="72"/>
    </row>
    <row r="52" spans="1:14" ht="15.75" thickBot="1">
      <c r="B52" s="73"/>
      <c r="C52" s="68"/>
      <c r="D52" s="68"/>
      <c r="E52" s="68"/>
      <c r="F52" s="68"/>
      <c r="G52" s="68"/>
      <c r="H52" s="68"/>
      <c r="I52" s="68"/>
      <c r="J52" s="67"/>
      <c r="K52" s="67"/>
      <c r="L52" s="67"/>
      <c r="M52" s="67"/>
      <c r="N52" s="69"/>
    </row>
    <row r="53" spans="1:14">
      <c r="B53" s="809" t="s">
        <v>1028</v>
      </c>
      <c r="C53" s="810"/>
      <c r="D53" s="810"/>
      <c r="E53" s="810"/>
      <c r="F53" s="810"/>
      <c r="G53" s="810"/>
      <c r="H53" s="810"/>
      <c r="I53" s="811"/>
      <c r="J53" s="327" t="s">
        <v>1029</v>
      </c>
      <c r="K53" s="91" t="s">
        <v>1030</v>
      </c>
      <c r="L53" s="812" t="s">
        <v>1039</v>
      </c>
      <c r="M53" s="811"/>
      <c r="N53" s="92" t="s">
        <v>1035</v>
      </c>
    </row>
    <row r="54" spans="1:14">
      <c r="A54" t="s">
        <v>843</v>
      </c>
      <c r="B54" s="49" t="str">
        <f>VLOOKUP(A54,MATERIALES!A5:D373,3,FALSE)</f>
        <v>Agregado Petreo para Triturar (Crudo)</v>
      </c>
      <c r="C54" s="293"/>
      <c r="D54" s="293"/>
      <c r="E54" s="293"/>
      <c r="F54" s="293"/>
      <c r="G54" s="293"/>
      <c r="H54" s="293"/>
      <c r="I54" s="280"/>
      <c r="J54" s="236" t="str">
        <f>VLOOKUP(A54,MATERIALES!A8:D646,2,FALSE)</f>
        <v>m3</v>
      </c>
      <c r="K54" s="294">
        <v>1.4</v>
      </c>
      <c r="L54" s="279"/>
      <c r="M54" s="414">
        <f>VLOOKUP(A54,MATERIALES!A5:D396,4,FALSE)</f>
        <v>24125.332311239632</v>
      </c>
      <c r="N54" s="284">
        <f>K54*M54</f>
        <v>33775.465235735486</v>
      </c>
    </row>
    <row r="55" spans="1:14">
      <c r="A55" s="114" t="s">
        <v>845</v>
      </c>
      <c r="B55" s="49" t="str">
        <f>VLOOKUP(A55,MATERIALES!A6:D373,3,FALSE)</f>
        <v>Agua</v>
      </c>
      <c r="C55" s="293"/>
      <c r="D55" s="293"/>
      <c r="E55" s="293"/>
      <c r="F55" s="293"/>
      <c r="G55" s="293"/>
      <c r="H55" s="293"/>
      <c r="I55" s="280"/>
      <c r="J55" s="236" t="str">
        <f>VLOOKUP(A55,MATERIALES!A9:D647,2,FALSE)</f>
        <v>lt</v>
      </c>
      <c r="K55" s="294">
        <v>25</v>
      </c>
      <c r="L55" s="279"/>
      <c r="M55" s="414">
        <f>VLOOKUP(A55,MATERIALES!A6:D397,4,FALSE)</f>
        <v>35.656490152579906</v>
      </c>
      <c r="N55" s="284">
        <f>K55*M55</f>
        <v>891.4122538144976</v>
      </c>
    </row>
    <row r="56" spans="1:14">
      <c r="B56" s="49"/>
      <c r="C56" s="293"/>
      <c r="D56" s="293"/>
      <c r="E56" s="293"/>
      <c r="F56" s="293"/>
      <c r="G56" s="293"/>
      <c r="H56" s="293"/>
      <c r="I56" s="280"/>
      <c r="J56" s="236"/>
      <c r="K56" s="294"/>
      <c r="L56" s="279"/>
      <c r="M56" s="295"/>
      <c r="N56" s="296"/>
    </row>
    <row r="57" spans="1:14">
      <c r="B57" s="49"/>
      <c r="C57" s="293"/>
      <c r="D57" s="293"/>
      <c r="E57" s="293"/>
      <c r="F57" s="293"/>
      <c r="G57" s="293"/>
      <c r="H57" s="293"/>
      <c r="I57" s="280"/>
      <c r="J57" s="236"/>
      <c r="K57" s="294"/>
      <c r="L57" s="279"/>
      <c r="M57" s="295"/>
      <c r="N57" s="296"/>
    </row>
    <row r="58" spans="1:14" ht="15.75" thickBot="1">
      <c r="B58" s="813"/>
      <c r="C58" s="814"/>
      <c r="D58" s="814"/>
      <c r="E58" s="814"/>
      <c r="F58" s="814"/>
      <c r="G58" s="814"/>
      <c r="H58" s="814"/>
      <c r="I58" s="815"/>
      <c r="J58" s="48"/>
      <c r="K58" s="50"/>
      <c r="L58" s="816"/>
      <c r="M58" s="817"/>
      <c r="N58" s="51"/>
    </row>
    <row r="59" spans="1:14" ht="15.75" thickBot="1">
      <c r="B59" s="818" t="s">
        <v>1037</v>
      </c>
      <c r="C59" s="819"/>
      <c r="D59" s="819"/>
      <c r="E59" s="819"/>
      <c r="F59" s="819"/>
      <c r="G59" s="819"/>
      <c r="H59" s="819"/>
      <c r="I59" s="819"/>
      <c r="J59" s="819"/>
      <c r="K59" s="819"/>
      <c r="L59" s="819"/>
      <c r="M59" s="820"/>
      <c r="N59" s="423">
        <f>SUM(N54:N58)</f>
        <v>34666.877489549981</v>
      </c>
    </row>
    <row r="60" spans="1:14">
      <c r="B60" s="39"/>
      <c r="C60" s="40"/>
      <c r="D60" s="40"/>
      <c r="E60" s="40"/>
      <c r="F60" s="40"/>
      <c r="G60" s="40"/>
      <c r="H60" s="40"/>
      <c r="I60" s="40"/>
      <c r="J60" s="40"/>
      <c r="K60" s="40"/>
      <c r="L60" s="40"/>
      <c r="M60" s="40"/>
      <c r="N60" s="41"/>
    </row>
    <row r="61" spans="1:14">
      <c r="B61" s="70" t="s">
        <v>1040</v>
      </c>
      <c r="C61" s="71"/>
      <c r="D61" s="71"/>
      <c r="E61" s="71"/>
      <c r="F61" s="71"/>
      <c r="G61" s="71"/>
      <c r="H61" s="71"/>
      <c r="I61" s="71"/>
      <c r="J61" s="71"/>
      <c r="K61" s="71"/>
      <c r="L61" s="71"/>
      <c r="M61" s="71"/>
      <c r="N61" s="72"/>
    </row>
    <row r="62" spans="1:14" ht="15.75" thickBot="1">
      <c r="B62" s="74"/>
      <c r="C62" s="67"/>
      <c r="D62" s="67"/>
      <c r="E62" s="67"/>
      <c r="F62" s="67"/>
      <c r="G62" s="67"/>
      <c r="H62" s="67"/>
      <c r="I62" s="67"/>
      <c r="J62" s="67"/>
      <c r="K62" s="67"/>
      <c r="L62" s="67"/>
      <c r="M62" s="67"/>
      <c r="N62" s="69"/>
    </row>
    <row r="63" spans="1:14" ht="25.5">
      <c r="B63" s="325" t="s">
        <v>1041</v>
      </c>
      <c r="C63" s="326"/>
      <c r="D63" s="326"/>
      <c r="E63" s="326"/>
      <c r="F63" s="326"/>
      <c r="G63" s="326"/>
      <c r="H63" s="79" t="s">
        <v>1029</v>
      </c>
      <c r="I63" s="80" t="s">
        <v>1042</v>
      </c>
      <c r="J63" s="81" t="s">
        <v>1043</v>
      </c>
      <c r="K63" s="79" t="s">
        <v>1044</v>
      </c>
      <c r="L63" s="821" t="s">
        <v>1045</v>
      </c>
      <c r="M63" s="794"/>
      <c r="N63" s="82" t="s">
        <v>1035</v>
      </c>
    </row>
    <row r="64" spans="1:14">
      <c r="A64" t="s">
        <v>1353</v>
      </c>
      <c r="B64" s="52" t="str">
        <f>VLOOKUP(A64,TRANSPORTE!A5:D117,3,FALSE)</f>
        <v>Transporte de Material Crudo de Rio</v>
      </c>
      <c r="C64" s="329"/>
      <c r="D64" s="329"/>
      <c r="E64" s="329"/>
      <c r="F64" s="329"/>
      <c r="G64" s="329"/>
      <c r="H64" s="323" t="s">
        <v>1552</v>
      </c>
      <c r="I64" s="291">
        <v>1.4</v>
      </c>
      <c r="J64" s="298">
        <v>1</v>
      </c>
      <c r="K64" s="291">
        <v>1.4</v>
      </c>
      <c r="L64" s="822">
        <f>VLOOKUP(A64,TRANSPORTE!A5:D117,4,FALSE)</f>
        <v>946.969696969697</v>
      </c>
      <c r="M64" s="823"/>
      <c r="N64" s="299">
        <f>K64*L64</f>
        <v>1325.7575757575758</v>
      </c>
    </row>
    <row r="65" spans="1:15">
      <c r="A65" t="s">
        <v>1433</v>
      </c>
      <c r="B65" s="52" t="str">
        <f>VLOOKUP(A65,TRANSPORTE!A6:D117,3,FALSE)</f>
        <v>Transporte de Mezcla en Frio DMF-19</v>
      </c>
      <c r="C65" s="53"/>
      <c r="D65" s="53"/>
      <c r="E65" s="53"/>
      <c r="F65" s="53"/>
      <c r="G65" s="53"/>
      <c r="H65" s="323" t="s">
        <v>1552</v>
      </c>
      <c r="I65" s="291">
        <v>1.25</v>
      </c>
      <c r="J65" s="298">
        <v>1</v>
      </c>
      <c r="K65" s="291">
        <v>1.25</v>
      </c>
      <c r="L65" s="822">
        <f>VLOOKUP(A65,TRANSPORTE!A6:D117,4,FALSE)</f>
        <v>946.969696969697</v>
      </c>
      <c r="M65" s="823"/>
      <c r="N65" s="299">
        <f>K65*L65</f>
        <v>1183.7121212121212</v>
      </c>
    </row>
    <row r="66" spans="1:15">
      <c r="B66" s="52"/>
      <c r="C66" s="53"/>
      <c r="D66" s="53"/>
      <c r="E66" s="53"/>
      <c r="F66" s="53"/>
      <c r="G66" s="53"/>
      <c r="H66" s="300"/>
      <c r="I66" s="291"/>
      <c r="J66" s="291"/>
      <c r="K66" s="291"/>
      <c r="L66" s="301"/>
      <c r="M66" s="302"/>
      <c r="N66" s="303"/>
    </row>
    <row r="67" spans="1:15">
      <c r="B67" s="52"/>
      <c r="C67" s="53"/>
      <c r="D67" s="53"/>
      <c r="E67" s="53"/>
      <c r="F67" s="53"/>
      <c r="G67" s="53"/>
      <c r="H67" s="300"/>
      <c r="I67" s="291"/>
      <c r="J67" s="291"/>
      <c r="K67" s="291"/>
      <c r="L67" s="301"/>
      <c r="M67" s="302"/>
      <c r="N67" s="303"/>
    </row>
    <row r="68" spans="1:15">
      <c r="B68" s="52"/>
      <c r="C68" s="53"/>
      <c r="D68" s="53"/>
      <c r="E68" s="53"/>
      <c r="F68" s="53"/>
      <c r="G68" s="53"/>
      <c r="H68" s="300"/>
      <c r="I68" s="291"/>
      <c r="J68" s="291"/>
      <c r="K68" s="291"/>
      <c r="L68" s="301"/>
      <c r="M68" s="302"/>
      <c r="N68" s="303"/>
    </row>
    <row r="69" spans="1:15" ht="15.75" thickBot="1">
      <c r="B69" s="459"/>
      <c r="C69" s="460"/>
      <c r="D69" s="460"/>
      <c r="E69" s="460"/>
      <c r="F69" s="460"/>
      <c r="G69" s="460"/>
      <c r="H69" s="54"/>
      <c r="I69" s="132"/>
      <c r="J69" s="132"/>
      <c r="K69" s="132"/>
      <c r="L69" s="807"/>
      <c r="M69" s="808"/>
      <c r="N69" s="133"/>
    </row>
    <row r="70" spans="1:15" ht="15.75" thickBot="1">
      <c r="B70" s="824" t="s">
        <v>1037</v>
      </c>
      <c r="C70" s="825"/>
      <c r="D70" s="825"/>
      <c r="E70" s="825"/>
      <c r="F70" s="825"/>
      <c r="G70" s="825"/>
      <c r="H70" s="825"/>
      <c r="I70" s="825"/>
      <c r="J70" s="825"/>
      <c r="K70" s="825"/>
      <c r="L70" s="825"/>
      <c r="M70" s="826"/>
      <c r="N70" s="110">
        <f>N64+N65+N66+N67+N68</f>
        <v>2509.469696969697</v>
      </c>
    </row>
    <row r="71" spans="1:15">
      <c r="B71" s="39"/>
      <c r="C71" s="40"/>
      <c r="D71" s="40"/>
      <c r="E71" s="40"/>
      <c r="F71" s="40"/>
      <c r="G71" s="40"/>
      <c r="H71" s="40"/>
      <c r="I71" s="40"/>
      <c r="J71" s="40"/>
      <c r="K71" s="40"/>
      <c r="L71" s="40"/>
      <c r="M71" s="40"/>
      <c r="N71" s="41"/>
    </row>
    <row r="72" spans="1:15">
      <c r="B72" s="70" t="s">
        <v>1046</v>
      </c>
      <c r="C72" s="71"/>
      <c r="D72" s="71"/>
      <c r="E72" s="71"/>
      <c r="F72" s="71"/>
      <c r="G72" s="71"/>
      <c r="H72" s="71"/>
      <c r="I72" s="71"/>
      <c r="J72" s="71"/>
      <c r="K72" s="71"/>
      <c r="L72" s="71"/>
      <c r="M72" s="71"/>
      <c r="N72" s="72"/>
    </row>
    <row r="73" spans="1:15" ht="15.75" thickBot="1">
      <c r="B73" s="74"/>
      <c r="C73" s="67"/>
      <c r="D73" s="67"/>
      <c r="E73" s="67"/>
      <c r="F73" s="67"/>
      <c r="G73" s="67"/>
      <c r="H73" s="67"/>
      <c r="I73" s="67"/>
      <c r="J73" s="67"/>
      <c r="K73" s="67"/>
      <c r="L73" s="67"/>
      <c r="M73" s="67"/>
      <c r="N73" s="69"/>
    </row>
    <row r="74" spans="1:15" ht="25.5">
      <c r="B74" s="844" t="s">
        <v>1047</v>
      </c>
      <c r="C74" s="845"/>
      <c r="D74" s="845"/>
      <c r="E74" s="845"/>
      <c r="F74" s="845"/>
      <c r="G74" s="845"/>
      <c r="H74" s="845"/>
      <c r="I74" s="79" t="s">
        <v>1048</v>
      </c>
      <c r="J74" s="81" t="s">
        <v>1494</v>
      </c>
      <c r="K74" s="80" t="s">
        <v>1050</v>
      </c>
      <c r="L74" s="846" t="s">
        <v>1034</v>
      </c>
      <c r="M74" s="847"/>
      <c r="N74" s="104" t="s">
        <v>1035</v>
      </c>
    </row>
    <row r="75" spans="1:15">
      <c r="A75" t="s">
        <v>19</v>
      </c>
      <c r="B75" s="55" t="str">
        <f>VLOOKUP(A75,'MANO DE OBRA'!A8:D68,3,FALSE)</f>
        <v>Obrero (8)</v>
      </c>
      <c r="C75" s="53"/>
      <c r="D75" s="53"/>
      <c r="E75" s="53"/>
      <c r="F75" s="53"/>
      <c r="G75" s="53"/>
      <c r="H75" s="53"/>
      <c r="I75" s="304">
        <f>K75/J75*100</f>
        <v>196724.53333333333</v>
      </c>
      <c r="J75" s="305">
        <v>185</v>
      </c>
      <c r="K75" s="306">
        <f>VLOOKUP(A75,'MANO DE OBRA'!A8:D99,4,FALSE)</f>
        <v>363940.38666666666</v>
      </c>
      <c r="L75" s="56"/>
      <c r="M75" s="307">
        <v>72</v>
      </c>
      <c r="N75" s="407">
        <f>K75/M75</f>
        <v>5054.7275925925924</v>
      </c>
      <c r="O75" s="112"/>
    </row>
    <row r="76" spans="1:15">
      <c r="A76" t="s">
        <v>30</v>
      </c>
      <c r="B76" s="55" t="str">
        <f>VLOOKUP(A76,'MANO DE OBRA'!A8:D69,3,FALSE)</f>
        <v>Oficial</v>
      </c>
      <c r="C76" s="53"/>
      <c r="D76" s="53"/>
      <c r="E76" s="53"/>
      <c r="F76" s="53"/>
      <c r="G76" s="53"/>
      <c r="H76" s="53"/>
      <c r="I76" s="304">
        <f>K76/J76*100</f>
        <v>49181.133333333331</v>
      </c>
      <c r="J76" s="305">
        <v>185</v>
      </c>
      <c r="K76" s="306">
        <f>VLOOKUP(A76,'MANO DE OBRA'!A8:D100,4,FALSE)</f>
        <v>90985.096666666665</v>
      </c>
      <c r="L76" s="56"/>
      <c r="M76" s="311">
        <v>72</v>
      </c>
      <c r="N76" s="407">
        <f>K76/M76</f>
        <v>1263.6818981481481</v>
      </c>
    </row>
    <row r="77" spans="1:15">
      <c r="A77" t="s">
        <v>54</v>
      </c>
      <c r="B77" s="55" t="str">
        <f>VLOOKUP(A77,'MANO DE OBRA'!A9:D70,3,FALSE)</f>
        <v>Rastrilleros (2)</v>
      </c>
      <c r="C77" s="53"/>
      <c r="D77" s="53"/>
      <c r="E77" s="53"/>
      <c r="F77" s="53"/>
      <c r="G77" s="53"/>
      <c r="H77" s="53"/>
      <c r="I77" s="304">
        <f>K77/J77*100</f>
        <v>73771.7</v>
      </c>
      <c r="J77" s="305">
        <v>185</v>
      </c>
      <c r="K77" s="306">
        <f>VLOOKUP(A77,'MANO DE OBRA'!A9:D101,4,FALSE)</f>
        <v>136477.64499999999</v>
      </c>
      <c r="L77" s="56"/>
      <c r="M77" s="311">
        <v>72</v>
      </c>
      <c r="N77" s="407">
        <f>K77/M77</f>
        <v>1895.522847222222</v>
      </c>
    </row>
    <row r="78" spans="1:15">
      <c r="B78" s="55"/>
      <c r="C78" s="53"/>
      <c r="D78" s="53"/>
      <c r="E78" s="53"/>
      <c r="F78" s="53"/>
      <c r="G78" s="53"/>
      <c r="H78" s="53"/>
      <c r="I78" s="291"/>
      <c r="J78" s="309"/>
      <c r="K78" s="310"/>
      <c r="L78" s="330"/>
      <c r="M78" s="312"/>
      <c r="N78" s="308"/>
    </row>
    <row r="79" spans="1:15">
      <c r="B79" s="55"/>
      <c r="C79" s="53"/>
      <c r="D79" s="53"/>
      <c r="E79" s="53"/>
      <c r="F79" s="53"/>
      <c r="G79" s="53"/>
      <c r="H79" s="53"/>
      <c r="I79" s="291"/>
      <c r="J79" s="309"/>
      <c r="K79" s="310"/>
      <c r="L79" s="330"/>
      <c r="M79" s="312"/>
      <c r="N79" s="308"/>
    </row>
    <row r="80" spans="1:15" ht="15.75" thickBot="1">
      <c r="B80" s="805"/>
      <c r="C80" s="806"/>
      <c r="D80" s="806"/>
      <c r="E80" s="806"/>
      <c r="F80" s="806"/>
      <c r="G80" s="806"/>
      <c r="H80" s="806"/>
      <c r="I80" s="132"/>
      <c r="J80" s="132"/>
      <c r="K80" s="132"/>
      <c r="L80" s="906"/>
      <c r="M80" s="906"/>
      <c r="N80" s="51"/>
    </row>
    <row r="81" spans="1:14" ht="15.75" thickBot="1">
      <c r="B81" s="824" t="s">
        <v>1037</v>
      </c>
      <c r="C81" s="825"/>
      <c r="D81" s="825"/>
      <c r="E81" s="825"/>
      <c r="F81" s="825"/>
      <c r="G81" s="825"/>
      <c r="H81" s="825"/>
      <c r="I81" s="825"/>
      <c r="J81" s="825"/>
      <c r="K81" s="825"/>
      <c r="L81" s="825"/>
      <c r="M81" s="826"/>
      <c r="N81" s="313">
        <f>SUM(N75:N80)</f>
        <v>8213.9323379629623</v>
      </c>
    </row>
    <row r="82" spans="1:14" ht="15.75" thickBot="1">
      <c r="B82" s="39"/>
      <c r="C82" s="40"/>
      <c r="D82" s="40"/>
      <c r="E82" s="40"/>
      <c r="F82" s="40"/>
      <c r="G82" s="40"/>
      <c r="H82" s="40"/>
      <c r="I82" s="40"/>
      <c r="J82" s="40"/>
      <c r="K82" s="40"/>
      <c r="L82" s="40"/>
      <c r="M82" s="40"/>
      <c r="N82" s="41"/>
    </row>
    <row r="83" spans="1:14" ht="15.75" thickBot="1">
      <c r="B83" s="818" t="s">
        <v>1051</v>
      </c>
      <c r="C83" s="819"/>
      <c r="D83" s="819"/>
      <c r="E83" s="819"/>
      <c r="F83" s="819"/>
      <c r="G83" s="819"/>
      <c r="H83" s="819"/>
      <c r="I83" s="819"/>
      <c r="J83" s="819"/>
      <c r="K83" s="819"/>
      <c r="L83" s="819"/>
      <c r="M83" s="820"/>
      <c r="N83" s="105">
        <f>N49+N59+N70+N81</f>
        <v>164664.4774027559</v>
      </c>
    </row>
    <row r="84" spans="1:14">
      <c r="B84" s="39"/>
      <c r="C84" s="40"/>
      <c r="D84" s="40"/>
      <c r="E84" s="40"/>
      <c r="F84" s="40"/>
      <c r="G84" s="40"/>
      <c r="H84" s="40"/>
      <c r="I84" s="40"/>
      <c r="J84" s="40"/>
      <c r="K84" s="40"/>
      <c r="L84" s="40"/>
      <c r="M84" s="40"/>
      <c r="N84" s="41"/>
    </row>
    <row r="85" spans="1:14">
      <c r="B85" s="70" t="s">
        <v>1052</v>
      </c>
      <c r="C85" s="71"/>
      <c r="D85" s="71"/>
      <c r="E85" s="71"/>
      <c r="F85" s="71"/>
      <c r="G85" s="71"/>
      <c r="H85" s="71"/>
      <c r="I85" s="71"/>
      <c r="J85" s="71"/>
      <c r="K85" s="71"/>
      <c r="L85" s="71"/>
      <c r="M85" s="71"/>
      <c r="N85" s="72"/>
    </row>
    <row r="86" spans="1:14" ht="15.75" thickBot="1">
      <c r="B86" s="74"/>
      <c r="C86" s="67"/>
      <c r="D86" s="67"/>
      <c r="E86" s="67"/>
      <c r="F86" s="67"/>
      <c r="G86" s="67"/>
      <c r="H86" s="67"/>
      <c r="I86" s="67"/>
      <c r="J86" s="67"/>
      <c r="K86" s="67"/>
      <c r="L86" s="67"/>
      <c r="M86" s="67"/>
      <c r="N86" s="69"/>
    </row>
    <row r="87" spans="1:14">
      <c r="B87" s="809" t="s">
        <v>1053</v>
      </c>
      <c r="C87" s="810"/>
      <c r="D87" s="810"/>
      <c r="E87" s="810"/>
      <c r="F87" s="810"/>
      <c r="G87" s="810"/>
      <c r="H87" s="810"/>
      <c r="I87" s="326"/>
      <c r="J87" s="346"/>
      <c r="K87" s="314" t="s">
        <v>1054</v>
      </c>
      <c r="L87" s="848" t="s">
        <v>1055</v>
      </c>
      <c r="M87" s="849"/>
      <c r="N87" s="315"/>
    </row>
    <row r="88" spans="1:14">
      <c r="B88" s="850" t="s">
        <v>1056</v>
      </c>
      <c r="C88" s="851"/>
      <c r="D88" s="851"/>
      <c r="E88" s="851"/>
      <c r="F88" s="851"/>
      <c r="G88" s="851"/>
      <c r="H88" s="851"/>
      <c r="I88" s="93"/>
      <c r="J88" s="94"/>
      <c r="K88" s="316">
        <v>0.2</v>
      </c>
      <c r="L88" s="852">
        <f>N83*K88</f>
        <v>32932.895480551182</v>
      </c>
      <c r="M88" s="853"/>
      <c r="N88" s="57"/>
    </row>
    <row r="89" spans="1:14">
      <c r="B89" s="95" t="s">
        <v>1057</v>
      </c>
      <c r="C89" s="96"/>
      <c r="D89" s="96"/>
      <c r="E89" s="96"/>
      <c r="F89" s="96"/>
      <c r="G89" s="96"/>
      <c r="H89" s="96"/>
      <c r="I89" s="93"/>
      <c r="J89" s="94"/>
      <c r="K89" s="316">
        <v>0.05</v>
      </c>
      <c r="L89" s="852">
        <f>N83*K89</f>
        <v>8233.2238701377955</v>
      </c>
      <c r="M89" s="853"/>
      <c r="N89" s="57"/>
    </row>
    <row r="90" spans="1:14" ht="15.75" thickBot="1">
      <c r="B90" s="97" t="s">
        <v>1058</v>
      </c>
      <c r="C90" s="98"/>
      <c r="D90" s="98"/>
      <c r="E90" s="98"/>
      <c r="F90" s="98"/>
      <c r="G90" s="98"/>
      <c r="H90" s="98"/>
      <c r="I90" s="99"/>
      <c r="J90" s="100"/>
      <c r="K90" s="317">
        <v>0.05</v>
      </c>
      <c r="L90" s="854">
        <f>N83*K90</f>
        <v>8233.2238701377955</v>
      </c>
      <c r="M90" s="855"/>
      <c r="N90" s="57"/>
    </row>
    <row r="91" spans="1:14" ht="15.75" thickBot="1">
      <c r="B91" s="818" t="s">
        <v>1037</v>
      </c>
      <c r="C91" s="819"/>
      <c r="D91" s="819"/>
      <c r="E91" s="819"/>
      <c r="F91" s="819"/>
      <c r="G91" s="819"/>
      <c r="H91" s="819"/>
      <c r="I91" s="819"/>
      <c r="J91" s="819"/>
      <c r="K91" s="819"/>
      <c r="L91" s="819"/>
      <c r="M91" s="820"/>
      <c r="N91" s="58">
        <f>L88+L89+L90</f>
        <v>49399.34322082677</v>
      </c>
    </row>
    <row r="92" spans="1:14" ht="15.75" thickBot="1">
      <c r="B92" s="39"/>
      <c r="C92" s="40"/>
      <c r="D92" s="40"/>
      <c r="E92" s="40"/>
      <c r="F92" s="40"/>
      <c r="G92" s="40"/>
      <c r="H92" s="40"/>
      <c r="I92" s="40"/>
      <c r="J92" s="40"/>
      <c r="K92" s="40"/>
      <c r="L92" s="40"/>
      <c r="M92" s="40"/>
      <c r="N92" s="41"/>
    </row>
    <row r="93" spans="1:14" ht="15.75" thickBot="1">
      <c r="A93" t="s">
        <v>2122</v>
      </c>
      <c r="B93" s="818" t="s">
        <v>1059</v>
      </c>
      <c r="C93" s="819"/>
      <c r="D93" s="819"/>
      <c r="E93" s="819"/>
      <c r="F93" s="819"/>
      <c r="G93" s="819"/>
      <c r="H93" s="819"/>
      <c r="I93" s="819"/>
      <c r="J93" s="819"/>
      <c r="K93" s="819"/>
      <c r="L93" s="819"/>
      <c r="M93" s="820"/>
      <c r="N93" s="58">
        <f>N83+N91</f>
        <v>214063.82062358267</v>
      </c>
    </row>
    <row r="94" spans="1:14">
      <c r="B94" s="19"/>
      <c r="C94" s="20"/>
      <c r="D94" s="20"/>
      <c r="E94" s="20"/>
      <c r="F94" s="20"/>
      <c r="G94" s="20"/>
      <c r="H94" s="20"/>
      <c r="I94" s="20"/>
      <c r="J94" s="20"/>
      <c r="K94" s="20"/>
      <c r="L94" s="20"/>
      <c r="M94" s="20"/>
      <c r="N94" s="21"/>
    </row>
    <row r="95" spans="1:14">
      <c r="B95" s="22"/>
      <c r="C95" s="18"/>
      <c r="D95" s="18"/>
      <c r="E95" s="18"/>
      <c r="F95" s="18"/>
      <c r="G95" s="18"/>
      <c r="H95" s="18"/>
      <c r="I95" s="18"/>
      <c r="J95" s="18"/>
      <c r="K95" s="18"/>
      <c r="L95" s="18"/>
      <c r="M95" s="18"/>
      <c r="N95" s="23"/>
    </row>
    <row r="96" spans="1:14">
      <c r="B96" s="22"/>
      <c r="C96" s="18"/>
      <c r="D96" s="18"/>
      <c r="E96" s="18"/>
      <c r="F96" s="18"/>
      <c r="G96" s="18"/>
      <c r="H96" s="18"/>
      <c r="I96" s="18"/>
      <c r="J96" s="18"/>
      <c r="K96" s="18"/>
      <c r="L96" s="18"/>
      <c r="M96" s="18"/>
      <c r="N96" s="23"/>
    </row>
    <row r="97" spans="2:14">
      <c r="B97" s="22"/>
      <c r="C97" s="18"/>
      <c r="D97" s="18"/>
      <c r="E97" s="18"/>
      <c r="F97" s="18"/>
      <c r="G97" s="18"/>
      <c r="H97" s="18"/>
      <c r="I97" s="18"/>
      <c r="J97" s="18"/>
      <c r="K97" s="18"/>
      <c r="L97" s="18"/>
      <c r="M97" s="18"/>
      <c r="N97" s="23"/>
    </row>
    <row r="98" spans="2:14">
      <c r="B98" s="22"/>
      <c r="C98" s="18"/>
      <c r="D98" s="18"/>
      <c r="E98" s="59" t="s">
        <v>1060</v>
      </c>
      <c r="F98" s="59"/>
      <c r="G98" s="59"/>
      <c r="H98" s="59"/>
      <c r="I98" s="59"/>
      <c r="J98" s="59"/>
      <c r="K98" s="18"/>
      <c r="L98" s="18"/>
      <c r="M98" s="18"/>
      <c r="N98" s="23"/>
    </row>
    <row r="99" spans="2:14">
      <c r="B99" s="22"/>
      <c r="C99" s="18"/>
      <c r="D99" s="18"/>
      <c r="E99" s="18" t="s">
        <v>1061</v>
      </c>
      <c r="F99" s="18"/>
      <c r="G99" s="18"/>
      <c r="H99" s="18"/>
      <c r="I99" s="18"/>
      <c r="J99" s="18"/>
      <c r="K99" s="18"/>
      <c r="L99" s="18"/>
      <c r="M99" s="18"/>
      <c r="N99" s="23"/>
    </row>
    <row r="100" spans="2:14">
      <c r="B100" s="22"/>
      <c r="C100" s="18"/>
      <c r="D100" s="18"/>
      <c r="E100" s="18" t="s">
        <v>1062</v>
      </c>
      <c r="F100" s="18"/>
      <c r="G100" s="18"/>
      <c r="H100" s="18"/>
      <c r="I100" s="18"/>
      <c r="J100" s="18"/>
      <c r="K100" s="18"/>
      <c r="L100" s="18"/>
      <c r="M100" s="18"/>
      <c r="N100" s="23"/>
    </row>
    <row r="101" spans="2:14">
      <c r="B101" s="22"/>
      <c r="C101" s="18"/>
      <c r="D101" s="18"/>
      <c r="E101" s="18" t="s">
        <v>1063</v>
      </c>
      <c r="F101" s="18"/>
      <c r="G101" s="18"/>
      <c r="H101" s="18"/>
      <c r="I101" s="18"/>
      <c r="J101" s="18"/>
      <c r="K101" s="18"/>
      <c r="L101" s="18"/>
      <c r="M101" s="18"/>
      <c r="N101" s="23"/>
    </row>
    <row r="102" spans="2:14" ht="15.75" thickBot="1">
      <c r="B102" s="22"/>
      <c r="C102" s="18"/>
      <c r="D102" s="18"/>
      <c r="E102" s="18"/>
      <c r="F102" s="18" t="s">
        <v>1064</v>
      </c>
      <c r="G102" s="18"/>
      <c r="H102" s="18"/>
      <c r="I102" s="18"/>
      <c r="J102" s="18"/>
      <c r="K102" s="18"/>
      <c r="L102" s="18"/>
      <c r="M102" s="18"/>
      <c r="N102" s="23"/>
    </row>
    <row r="103" spans="2:14">
      <c r="B103" s="239" t="s">
        <v>2322</v>
      </c>
      <c r="C103" s="240"/>
      <c r="D103" s="240"/>
      <c r="E103" s="240"/>
      <c r="F103" s="240"/>
      <c r="G103" s="240"/>
      <c r="H103" s="240"/>
      <c r="I103" s="240"/>
      <c r="J103" s="240"/>
      <c r="K103" s="240"/>
      <c r="L103" s="240"/>
      <c r="M103" s="240"/>
      <c r="N103" s="241"/>
    </row>
    <row r="104" spans="2:14">
      <c r="B104" s="242"/>
      <c r="C104" s="243"/>
      <c r="D104" s="243"/>
      <c r="E104" s="243"/>
      <c r="F104" s="243"/>
      <c r="G104" s="243"/>
      <c r="H104" s="243"/>
      <c r="I104" s="243"/>
      <c r="J104" s="243"/>
      <c r="K104" s="243"/>
      <c r="L104" s="243"/>
      <c r="M104" s="243"/>
      <c r="N104" s="244"/>
    </row>
    <row r="105" spans="2:14">
      <c r="B105" s="242"/>
      <c r="C105" s="243"/>
      <c r="D105" s="243"/>
      <c r="E105" s="243"/>
      <c r="F105" s="243"/>
      <c r="G105" s="243"/>
      <c r="H105" s="243"/>
      <c r="I105" s="243"/>
      <c r="J105" s="243"/>
      <c r="K105" s="243"/>
      <c r="L105" s="243"/>
      <c r="M105" s="243"/>
      <c r="N105" s="244"/>
    </row>
    <row r="106" spans="2:14">
      <c r="B106" s="242"/>
      <c r="C106" s="243"/>
      <c r="D106" s="243"/>
      <c r="E106" s="243"/>
      <c r="F106" s="243"/>
      <c r="G106" s="243"/>
      <c r="H106" s="243"/>
      <c r="I106" s="243"/>
      <c r="J106" s="243"/>
      <c r="K106" s="243"/>
      <c r="L106" s="243"/>
      <c r="M106" s="243"/>
      <c r="N106" s="244"/>
    </row>
    <row r="107" spans="2:14" ht="15.75" thickBot="1">
      <c r="B107" s="245"/>
      <c r="C107" s="246"/>
      <c r="D107" s="246"/>
      <c r="E107" s="246"/>
      <c r="F107" s="246"/>
      <c r="G107" s="246"/>
      <c r="H107" s="246"/>
      <c r="I107" s="246"/>
      <c r="J107" s="246"/>
      <c r="K107" s="246"/>
      <c r="L107" s="246"/>
      <c r="M107" s="246"/>
      <c r="N107" s="247"/>
    </row>
    <row r="108" spans="2:14">
      <c r="B108" s="248"/>
      <c r="C108" s="249"/>
      <c r="D108" s="249"/>
      <c r="E108" s="249"/>
      <c r="F108" s="249"/>
      <c r="G108" s="249"/>
      <c r="H108" s="249"/>
      <c r="I108" s="249"/>
      <c r="J108" s="249"/>
      <c r="K108" s="249"/>
      <c r="L108" s="249"/>
      <c r="M108" s="249"/>
      <c r="N108" s="250"/>
    </row>
    <row r="109" spans="2:14">
      <c r="B109" s="234" t="s">
        <v>2323</v>
      </c>
      <c r="C109" s="37"/>
      <c r="D109" s="37"/>
      <c r="E109" s="37"/>
      <c r="F109" s="37"/>
      <c r="G109" s="37"/>
      <c r="H109" s="37"/>
      <c r="I109" s="37"/>
      <c r="J109" s="37"/>
      <c r="K109" s="37"/>
      <c r="L109" s="37"/>
      <c r="M109" s="37"/>
      <c r="N109" s="38"/>
    </row>
    <row r="110" spans="2:14" ht="15" customHeight="1">
      <c r="B110" s="856" t="s">
        <v>2324</v>
      </c>
      <c r="C110" s="857"/>
      <c r="D110" s="857"/>
      <c r="E110" s="857"/>
      <c r="F110" s="857"/>
      <c r="G110" s="857"/>
      <c r="H110" s="857"/>
      <c r="I110" s="857"/>
      <c r="J110" s="857"/>
      <c r="K110" s="857"/>
      <c r="L110" s="857"/>
      <c r="M110" s="857"/>
      <c r="N110" s="858"/>
    </row>
    <row r="111" spans="2:14" ht="15" customHeight="1">
      <c r="B111" s="856"/>
      <c r="C111" s="857"/>
      <c r="D111" s="857"/>
      <c r="E111" s="857"/>
      <c r="F111" s="857"/>
      <c r="G111" s="857"/>
      <c r="H111" s="857"/>
      <c r="I111" s="857"/>
      <c r="J111" s="857"/>
      <c r="K111" s="857"/>
      <c r="L111" s="857"/>
      <c r="M111" s="857"/>
      <c r="N111" s="858"/>
    </row>
    <row r="112" spans="2:14" ht="30" customHeight="1">
      <c r="B112" s="859" t="s">
        <v>2325</v>
      </c>
      <c r="C112" s="860"/>
      <c r="D112" s="860"/>
      <c r="E112" s="860"/>
      <c r="F112" s="860"/>
      <c r="G112" s="860"/>
      <c r="H112" s="860"/>
      <c r="I112" s="860"/>
      <c r="J112" s="860"/>
      <c r="K112" s="860"/>
      <c r="L112" s="860"/>
      <c r="M112" s="860"/>
      <c r="N112" s="861"/>
    </row>
    <row r="113" spans="2:14">
      <c r="B113" s="859"/>
      <c r="C113" s="860"/>
      <c r="D113" s="860"/>
      <c r="E113" s="860"/>
      <c r="F113" s="860"/>
      <c r="G113" s="860"/>
      <c r="H113" s="860"/>
      <c r="I113" s="860"/>
      <c r="J113" s="860"/>
      <c r="K113" s="860"/>
      <c r="L113" s="860"/>
      <c r="M113" s="860"/>
      <c r="N113" s="861"/>
    </row>
    <row r="114" spans="2:14">
      <c r="B114" s="343"/>
      <c r="C114" s="344"/>
      <c r="D114" s="344"/>
      <c r="E114" s="344"/>
      <c r="F114" s="344"/>
      <c r="G114" s="344"/>
      <c r="H114" s="344"/>
      <c r="I114" s="344"/>
      <c r="J114" s="344"/>
      <c r="K114" s="344"/>
      <c r="L114" s="344"/>
      <c r="M114" s="344"/>
      <c r="N114" s="345"/>
    </row>
    <row r="115" spans="2:14">
      <c r="B115" s="343"/>
      <c r="C115" s="344"/>
      <c r="D115" s="344"/>
      <c r="E115" s="344"/>
      <c r="F115" s="344"/>
      <c r="G115" s="344"/>
      <c r="H115" s="344"/>
      <c r="I115" s="344"/>
      <c r="J115" s="344"/>
      <c r="K115" s="344"/>
      <c r="L115" s="344"/>
      <c r="M115" s="344"/>
      <c r="N115" s="345"/>
    </row>
    <row r="116" spans="2:14">
      <c r="B116" s="343"/>
      <c r="C116" s="344"/>
      <c r="D116" s="344"/>
      <c r="E116" s="344"/>
      <c r="F116" s="344"/>
      <c r="G116" s="344"/>
      <c r="H116" s="344"/>
      <c r="I116" s="344"/>
      <c r="J116" s="344"/>
      <c r="K116" s="344"/>
      <c r="L116" s="344"/>
      <c r="M116" s="344"/>
      <c r="N116" s="345"/>
    </row>
    <row r="117" spans="2:14">
      <c r="B117" s="234"/>
      <c r="C117" s="37"/>
      <c r="D117" s="37"/>
      <c r="E117" s="37"/>
      <c r="F117" s="37"/>
      <c r="G117" s="37"/>
      <c r="H117" s="37"/>
      <c r="I117" s="37"/>
      <c r="J117" s="37"/>
      <c r="K117" s="37"/>
      <c r="L117" s="37"/>
      <c r="M117" s="37"/>
      <c r="N117" s="38"/>
    </row>
    <row r="118" spans="2:14">
      <c r="B118" s="22"/>
      <c r="C118" s="18"/>
      <c r="D118" s="18"/>
      <c r="E118" s="18" t="s">
        <v>1060</v>
      </c>
      <c r="F118" s="59"/>
      <c r="G118" s="59"/>
      <c r="H118" s="18"/>
      <c r="I118" s="18"/>
      <c r="J118" s="18"/>
      <c r="K118" s="18"/>
      <c r="L118" s="18"/>
      <c r="M118" s="18"/>
      <c r="N118" s="23"/>
    </row>
    <row r="119" spans="2:14">
      <c r="B119" s="22"/>
      <c r="C119" s="18"/>
      <c r="D119" s="18"/>
      <c r="E119" s="60" t="s">
        <v>1061</v>
      </c>
      <c r="F119" s="18"/>
      <c r="G119" s="18"/>
      <c r="H119" s="60"/>
      <c r="I119" s="60"/>
      <c r="J119" s="60"/>
      <c r="K119" s="18"/>
      <c r="L119" s="18"/>
      <c r="M119" s="18"/>
      <c r="N119" s="23"/>
    </row>
    <row r="120" spans="2:14">
      <c r="B120" s="22"/>
      <c r="C120" s="18"/>
      <c r="D120" s="18"/>
      <c r="E120" s="61" t="s">
        <v>1065</v>
      </c>
      <c r="F120" s="18"/>
      <c r="G120" s="18"/>
      <c r="H120" s="61"/>
      <c r="I120" s="61"/>
      <c r="J120" s="61"/>
      <c r="K120" s="18"/>
      <c r="L120" s="18"/>
      <c r="M120" s="18"/>
      <c r="N120" s="23"/>
    </row>
    <row r="121" spans="2:14">
      <c r="B121" s="62"/>
      <c r="C121" s="37"/>
      <c r="D121" s="37"/>
      <c r="E121" s="18" t="s">
        <v>1063</v>
      </c>
      <c r="F121" s="18"/>
      <c r="G121" s="18"/>
      <c r="H121" s="18"/>
      <c r="I121" s="18"/>
      <c r="J121" s="18"/>
      <c r="K121" s="37"/>
      <c r="L121" s="37"/>
      <c r="M121" s="37"/>
      <c r="N121" s="38"/>
    </row>
    <row r="122" spans="2:14">
      <c r="B122" s="62"/>
      <c r="C122" s="37"/>
      <c r="D122" s="37"/>
      <c r="E122" s="37"/>
      <c r="F122" s="18"/>
      <c r="G122" s="18"/>
      <c r="H122" s="18"/>
      <c r="I122" s="18"/>
      <c r="J122" s="18"/>
      <c r="K122" s="37"/>
      <c r="L122" s="37"/>
      <c r="M122" s="37"/>
      <c r="N122" s="38"/>
    </row>
    <row r="123" spans="2:14">
      <c r="B123" s="62" t="s">
        <v>2326</v>
      </c>
      <c r="C123" s="61"/>
      <c r="D123" s="61"/>
      <c r="E123" s="18"/>
      <c r="F123" s="18"/>
      <c r="G123" s="18"/>
      <c r="H123" s="18"/>
      <c r="I123" s="18"/>
      <c r="J123" s="795"/>
      <c r="K123" s="795"/>
      <c r="L123" s="795"/>
      <c r="M123" s="795"/>
      <c r="N123" s="796"/>
    </row>
    <row r="124" spans="2:14" ht="15.75" thickBot="1">
      <c r="B124" s="273" t="s">
        <v>2327</v>
      </c>
      <c r="C124" s="405"/>
      <c r="D124" s="405"/>
      <c r="E124" s="63"/>
      <c r="F124" s="63"/>
      <c r="G124" s="63"/>
      <c r="H124" s="63"/>
      <c r="I124" s="63"/>
      <c r="J124" s="797"/>
      <c r="K124" s="797"/>
      <c r="L124" s="797"/>
      <c r="M124" s="797"/>
      <c r="N124" s="798"/>
    </row>
  </sheetData>
  <mergeCells count="72">
    <mergeCell ref="I10:J10"/>
    <mergeCell ref="F25:H25"/>
    <mergeCell ref="B27:N27"/>
    <mergeCell ref="C3:J3"/>
    <mergeCell ref="K3:K4"/>
    <mergeCell ref="L3:N4"/>
    <mergeCell ref="C4:J4"/>
    <mergeCell ref="K5:K6"/>
    <mergeCell ref="L5:L6"/>
    <mergeCell ref="M5:M6"/>
    <mergeCell ref="C6:J6"/>
    <mergeCell ref="C5:J5"/>
    <mergeCell ref="I35:J35"/>
    <mergeCell ref="C1:J1"/>
    <mergeCell ref="K1:K2"/>
    <mergeCell ref="L1:N2"/>
    <mergeCell ref="N5:N6"/>
    <mergeCell ref="C29:I29"/>
    <mergeCell ref="L35:M35"/>
    <mergeCell ref="L12:N12"/>
    <mergeCell ref="C30:I30"/>
    <mergeCell ref="L30:M30"/>
    <mergeCell ref="D11:E11"/>
    <mergeCell ref="B35:H35"/>
    <mergeCell ref="L29:M29"/>
    <mergeCell ref="C2:J2"/>
    <mergeCell ref="B1:B6"/>
    <mergeCell ref="B10:E10"/>
    <mergeCell ref="L45:M45"/>
    <mergeCell ref="B46:H46"/>
    <mergeCell ref="B47:D47"/>
    <mergeCell ref="B48:H48"/>
    <mergeCell ref="I48:J48"/>
    <mergeCell ref="L48:M48"/>
    <mergeCell ref="B36:H36"/>
    <mergeCell ref="B37:H37"/>
    <mergeCell ref="B38:H38"/>
    <mergeCell ref="B45:H45"/>
    <mergeCell ref="I45:J45"/>
    <mergeCell ref="B43:H43"/>
    <mergeCell ref="B39:H39"/>
    <mergeCell ref="B40:H40"/>
    <mergeCell ref="B41:H41"/>
    <mergeCell ref="B80:H80"/>
    <mergeCell ref="B42:H42"/>
    <mergeCell ref="L80:M80"/>
    <mergeCell ref="B53:I53"/>
    <mergeCell ref="L53:M53"/>
    <mergeCell ref="B58:I58"/>
    <mergeCell ref="L58:M58"/>
    <mergeCell ref="B59:M59"/>
    <mergeCell ref="L63:M63"/>
    <mergeCell ref="L64:M64"/>
    <mergeCell ref="L69:M69"/>
    <mergeCell ref="B70:M70"/>
    <mergeCell ref="B74:H74"/>
    <mergeCell ref="L74:M74"/>
    <mergeCell ref="L65:M65"/>
    <mergeCell ref="B49:M49"/>
    <mergeCell ref="B81:M81"/>
    <mergeCell ref="B83:M83"/>
    <mergeCell ref="B87:H87"/>
    <mergeCell ref="L87:M87"/>
    <mergeCell ref="B88:H88"/>
    <mergeCell ref="L88:M88"/>
    <mergeCell ref="J123:N124"/>
    <mergeCell ref="L89:M89"/>
    <mergeCell ref="L90:M90"/>
    <mergeCell ref="B91:M91"/>
    <mergeCell ref="B93:M93"/>
    <mergeCell ref="B110:N111"/>
    <mergeCell ref="B112:N113"/>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84321"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84321" r:id="rId4"/>
      </mc:Fallback>
    </mc:AlternateContent>
  </oleObjects>
</worksheet>
</file>

<file path=xl/worksheets/sheet1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5">
    <tabColor rgb="FFFFFFCC"/>
  </sheetPr>
  <dimension ref="A1:O124"/>
  <sheetViews>
    <sheetView zoomScale="78" zoomScaleNormal="78" workbookViewId="0"/>
  </sheetViews>
  <sheetFormatPr baseColWidth="10" defaultRowHeight="15"/>
  <cols>
    <col min="1" max="1" width="10" bestFit="1" customWidth="1"/>
    <col min="2" max="2" width="17" customWidth="1"/>
    <col min="6" max="6" width="14.42578125" customWidth="1"/>
    <col min="9" max="9" width="13.28515625" bestFit="1" customWidth="1"/>
    <col min="10" max="10" width="15.5703125" customWidth="1"/>
    <col min="11" max="11" width="17.5703125" bestFit="1" customWidth="1"/>
    <col min="13" max="13" width="12.285156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1147</v>
      </c>
      <c r="C31" s="87" t="s">
        <v>1660</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150</v>
      </c>
      <c r="B36" s="831" t="str">
        <f>VLOOKUP(A36,EQUIPOS!A6:D154,3,FALSE)</f>
        <v>Cargador : Potencia en el volante 125 hp, Clasificación de RPM del motor 2300.</v>
      </c>
      <c r="C36" s="832"/>
      <c r="D36" s="832"/>
      <c r="E36" s="832"/>
      <c r="F36" s="832"/>
      <c r="G36" s="832"/>
      <c r="H36" s="833"/>
      <c r="I36" s="279"/>
      <c r="J36" s="280"/>
      <c r="K36" s="281">
        <f>VLOOKUP(A36,EQUIPOS!A6:D163,4,FALSE)</f>
        <v>196350</v>
      </c>
      <c r="L36" s="282"/>
      <c r="M36" s="283">
        <v>30</v>
      </c>
      <c r="N36" s="284">
        <f>K36/M36</f>
        <v>6545</v>
      </c>
    </row>
    <row r="37" spans="1:14">
      <c r="A37" s="119" t="s">
        <v>168</v>
      </c>
      <c r="B37" s="831" t="str">
        <f>VLOOKUP(A37,EQUIPOS!A7:D154,3,FALSE)</f>
        <v>Compactador tipo  POTENCIA: 105 HP, PESO: 6 ton</v>
      </c>
      <c r="C37" s="832"/>
      <c r="D37" s="832"/>
      <c r="E37" s="832"/>
      <c r="F37" s="832"/>
      <c r="G37" s="832"/>
      <c r="H37" s="833"/>
      <c r="I37" s="279"/>
      <c r="J37" s="280"/>
      <c r="K37" s="281">
        <f>VLOOKUP(A37,EQUIPOS!A7:D164,4,FALSE)</f>
        <v>105750.00000000001</v>
      </c>
      <c r="L37" s="282"/>
      <c r="M37" s="283">
        <v>7</v>
      </c>
      <c r="N37" s="284">
        <f t="shared" ref="N37:N43" si="0">K37/M37</f>
        <v>15107.142857142859</v>
      </c>
    </row>
    <row r="38" spans="1:14">
      <c r="A38" t="s">
        <v>173</v>
      </c>
      <c r="B38" s="831" t="str">
        <f>VLOOKUP(A38,EQUIPOS!A8:D154,3,FALSE)</f>
        <v>Compactador neumático de Potencia 70 HP, peso de 13 ton</v>
      </c>
      <c r="C38" s="832"/>
      <c r="D38" s="832"/>
      <c r="E38" s="832"/>
      <c r="F38" s="832"/>
      <c r="G38" s="832"/>
      <c r="H38" s="833"/>
      <c r="I38" s="279"/>
      <c r="J38" s="280"/>
      <c r="K38" s="281">
        <f>VLOOKUP(A38,EQUIPOS!A8:D165,4,FALSE)</f>
        <v>125082.56680029306</v>
      </c>
      <c r="L38" s="282"/>
      <c r="M38" s="283">
        <v>7</v>
      </c>
      <c r="N38" s="284">
        <f t="shared" si="0"/>
        <v>17868.938114327579</v>
      </c>
    </row>
    <row r="39" spans="1:14">
      <c r="A39" t="s">
        <v>286</v>
      </c>
      <c r="B39" s="831" t="str">
        <f>VLOOKUP(A39,EQUIPOS!A9:D154,3,FALSE)</f>
        <v>Planta de asfalto en frio</v>
      </c>
      <c r="C39" s="832"/>
      <c r="D39" s="832"/>
      <c r="E39" s="832"/>
      <c r="F39" s="832"/>
      <c r="G39" s="832"/>
      <c r="H39" s="833"/>
      <c r="I39" s="279"/>
      <c r="J39" s="280"/>
      <c r="K39" s="281">
        <f>VLOOKUP(A39,EQUIPOS!A9:D166,4,FALSE)</f>
        <v>235400</v>
      </c>
      <c r="L39" s="282"/>
      <c r="M39" s="283">
        <v>9</v>
      </c>
      <c r="N39" s="284">
        <f t="shared" si="0"/>
        <v>26155.555555555555</v>
      </c>
    </row>
    <row r="40" spans="1:14">
      <c r="A40" t="s">
        <v>290</v>
      </c>
      <c r="B40" s="831" t="str">
        <f>VLOOKUP(A40,EQUIPOS!A10:D154,3,FALSE)</f>
        <v>Planta trituradora</v>
      </c>
      <c r="C40" s="832"/>
      <c r="D40" s="832"/>
      <c r="E40" s="832"/>
      <c r="F40" s="832"/>
      <c r="G40" s="832"/>
      <c r="H40" s="833"/>
      <c r="I40" s="279"/>
      <c r="J40" s="280"/>
      <c r="K40" s="281">
        <f>VLOOKUP(A40,EQUIPOS!A10:D167,4,FALSE)</f>
        <v>476192.25000000006</v>
      </c>
      <c r="L40" s="282"/>
      <c r="M40" s="283">
        <v>30</v>
      </c>
      <c r="N40" s="284">
        <f t="shared" si="0"/>
        <v>15873.075000000003</v>
      </c>
    </row>
    <row r="41" spans="1:14">
      <c r="A41" t="s">
        <v>314</v>
      </c>
      <c r="B41" s="831" t="str">
        <f>VLOOKUP(A41,EQUIPOS!A11:D155,3,FALSE)</f>
        <v xml:space="preserve">Retroexcavadora E-200 sobre orugas
</v>
      </c>
      <c r="C41" s="832"/>
      <c r="D41" s="832"/>
      <c r="E41" s="832"/>
      <c r="F41" s="832"/>
      <c r="G41" s="832"/>
      <c r="H41" s="833"/>
      <c r="I41" s="279"/>
      <c r="J41" s="280"/>
      <c r="K41" s="281">
        <f>VLOOKUP(A41,EQUIPOS!A11:D168,4,FALSE)</f>
        <v>166600</v>
      </c>
      <c r="L41" s="282"/>
      <c r="M41" s="283">
        <v>30</v>
      </c>
      <c r="N41" s="284">
        <f t="shared" si="0"/>
        <v>5553.333333333333</v>
      </c>
    </row>
    <row r="42" spans="1:14">
      <c r="A42" t="s">
        <v>358</v>
      </c>
      <c r="B42" s="831" t="str">
        <f>VLOOKUP(A42,EQUIPOS!A12:D156,3,FALSE)</f>
        <v xml:space="preserve">Terminadora de asfalto (Finisher), potencia en el volante 174 HP, R=20M3/H, velocidad de desplazamiento 114 m/min
</v>
      </c>
      <c r="C42" s="832"/>
      <c r="D42" s="832"/>
      <c r="E42" s="832"/>
      <c r="F42" s="832"/>
      <c r="G42" s="832"/>
      <c r="H42" s="833"/>
      <c r="I42" s="279"/>
      <c r="J42" s="280"/>
      <c r="K42" s="281">
        <f>VLOOKUP(A42,EQUIPOS!A12:D169,4,FALSE)</f>
        <v>285600</v>
      </c>
      <c r="L42" s="282"/>
      <c r="M42" s="283">
        <v>7</v>
      </c>
      <c r="N42" s="284">
        <f t="shared" si="0"/>
        <v>40800</v>
      </c>
    </row>
    <row r="43" spans="1:14">
      <c r="A43" t="s">
        <v>373</v>
      </c>
      <c r="B43" s="831" t="str">
        <f>VLOOKUP(A43,EQUIPOS!A13:D157,3,FALSE)</f>
        <v>Volqueta 6 m3</v>
      </c>
      <c r="C43" s="832"/>
      <c r="D43" s="832"/>
      <c r="E43" s="832"/>
      <c r="F43" s="832"/>
      <c r="G43" s="832"/>
      <c r="H43" s="833"/>
      <c r="I43" s="279"/>
      <c r="J43" s="280"/>
      <c r="K43" s="281">
        <f>VLOOKUP(A43,EQUIPOS!A13:D170,4,FALSE)</f>
        <v>62500</v>
      </c>
      <c r="L43" s="282"/>
      <c r="M43" s="283">
        <v>9</v>
      </c>
      <c r="N43" s="284">
        <f t="shared" si="0"/>
        <v>6944.4444444444443</v>
      </c>
    </row>
    <row r="44" spans="1:14">
      <c r="B44" s="332"/>
      <c r="C44" s="333"/>
      <c r="D44" s="333"/>
      <c r="E44" s="333"/>
      <c r="F44" s="333"/>
      <c r="G44" s="333"/>
      <c r="H44" s="334"/>
      <c r="I44" s="279"/>
      <c r="J44" s="280"/>
      <c r="K44" s="281"/>
      <c r="L44" s="282"/>
      <c r="M44" s="283"/>
      <c r="N44" s="284"/>
    </row>
    <row r="45" spans="1:14">
      <c r="B45" s="831"/>
      <c r="C45" s="832"/>
      <c r="D45" s="832"/>
      <c r="E45" s="832"/>
      <c r="F45" s="832"/>
      <c r="G45" s="832"/>
      <c r="H45" s="833"/>
      <c r="I45" s="834"/>
      <c r="J45" s="815"/>
      <c r="K45" s="281"/>
      <c r="L45" s="835"/>
      <c r="M45" s="836"/>
      <c r="N45" s="284"/>
    </row>
    <row r="46" spans="1:14">
      <c r="B46" s="831"/>
      <c r="C46" s="832"/>
      <c r="D46" s="832"/>
      <c r="E46" s="837"/>
      <c r="F46" s="832"/>
      <c r="G46" s="832"/>
      <c r="H46" s="833"/>
      <c r="I46" s="42"/>
      <c r="J46" s="43"/>
      <c r="K46" s="286"/>
      <c r="L46" s="288"/>
      <c r="M46" s="289"/>
      <c r="N46" s="290"/>
    </row>
    <row r="47" spans="1:14">
      <c r="B47" s="838" t="s">
        <v>1036</v>
      </c>
      <c r="C47" s="839"/>
      <c r="D47" s="839"/>
      <c r="E47" s="44"/>
      <c r="F47" s="45"/>
      <c r="G47" s="45"/>
      <c r="H47" s="46"/>
      <c r="I47" s="42"/>
      <c r="J47" s="43"/>
      <c r="K47" s="291"/>
      <c r="L47" s="288"/>
      <c r="M47" s="413">
        <v>0.1</v>
      </c>
      <c r="N47" s="356">
        <f>N81*M47</f>
        <v>938.73512433862436</v>
      </c>
    </row>
    <row r="48" spans="1:14" ht="15.75" thickBot="1">
      <c r="B48" s="831"/>
      <c r="C48" s="832"/>
      <c r="D48" s="832"/>
      <c r="E48" s="832"/>
      <c r="F48" s="832"/>
      <c r="G48" s="832"/>
      <c r="H48" s="833"/>
      <c r="I48" s="840"/>
      <c r="J48" s="841"/>
      <c r="K48" s="47"/>
      <c r="L48" s="842"/>
      <c r="M48" s="843"/>
      <c r="N48" s="111"/>
    </row>
    <row r="49" spans="1:14" ht="15.75" thickBot="1">
      <c r="B49" s="818" t="s">
        <v>1037</v>
      </c>
      <c r="C49" s="819"/>
      <c r="D49" s="819"/>
      <c r="E49" s="819"/>
      <c r="F49" s="819"/>
      <c r="G49" s="819"/>
      <c r="H49" s="819"/>
      <c r="I49" s="819"/>
      <c r="J49" s="819"/>
      <c r="K49" s="819"/>
      <c r="L49" s="819"/>
      <c r="M49" s="820"/>
      <c r="N49" s="406">
        <f>SUM(N36:N48)</f>
        <v>135786.22442914237</v>
      </c>
    </row>
    <row r="50" spans="1:14">
      <c r="B50" s="292"/>
      <c r="C50" s="40"/>
      <c r="D50" s="40"/>
      <c r="E50" s="40"/>
      <c r="F50" s="40"/>
      <c r="G50" s="40"/>
      <c r="H50" s="40"/>
      <c r="I50" s="40"/>
      <c r="J50" s="40"/>
      <c r="K50" s="40"/>
      <c r="L50" s="40"/>
      <c r="M50" s="40"/>
      <c r="N50" s="41"/>
    </row>
    <row r="51" spans="1:14">
      <c r="B51" s="70" t="s">
        <v>1038</v>
      </c>
      <c r="C51" s="71"/>
      <c r="D51" s="71"/>
      <c r="E51" s="71"/>
      <c r="F51" s="71"/>
      <c r="G51" s="71"/>
      <c r="H51" s="71"/>
      <c r="I51" s="71"/>
      <c r="J51" s="71"/>
      <c r="K51" s="71"/>
      <c r="L51" s="71"/>
      <c r="M51" s="71"/>
      <c r="N51" s="72"/>
    </row>
    <row r="52" spans="1:14" ht="15.75" thickBot="1">
      <c r="B52" s="73"/>
      <c r="C52" s="68"/>
      <c r="D52" s="68"/>
      <c r="E52" s="68"/>
      <c r="F52" s="68"/>
      <c r="G52" s="68"/>
      <c r="H52" s="68"/>
      <c r="I52" s="68"/>
      <c r="J52" s="67"/>
      <c r="K52" s="67"/>
      <c r="L52" s="67"/>
      <c r="M52" s="67"/>
      <c r="N52" s="69"/>
    </row>
    <row r="53" spans="1:14">
      <c r="B53" s="809" t="s">
        <v>1028</v>
      </c>
      <c r="C53" s="810"/>
      <c r="D53" s="810"/>
      <c r="E53" s="810"/>
      <c r="F53" s="810"/>
      <c r="G53" s="810"/>
      <c r="H53" s="810"/>
      <c r="I53" s="811"/>
      <c r="J53" s="327" t="s">
        <v>1029</v>
      </c>
      <c r="K53" s="91" t="s">
        <v>1030</v>
      </c>
      <c r="L53" s="812" t="s">
        <v>1039</v>
      </c>
      <c r="M53" s="811"/>
      <c r="N53" s="92" t="s">
        <v>1035</v>
      </c>
    </row>
    <row r="54" spans="1:14">
      <c r="A54" t="s">
        <v>843</v>
      </c>
      <c r="B54" s="49" t="str">
        <f>VLOOKUP(A54,MATERIALES!A5:D373,3,FALSE)</f>
        <v>Agregado Petreo para Triturar (Crudo)</v>
      </c>
      <c r="C54" s="293"/>
      <c r="D54" s="293"/>
      <c r="E54" s="293"/>
      <c r="F54" s="293"/>
      <c r="G54" s="293"/>
      <c r="H54" s="293"/>
      <c r="I54" s="280"/>
      <c r="J54" s="236" t="str">
        <f>VLOOKUP(A54,MATERIALES!A8:D646,2,FALSE)</f>
        <v>m3</v>
      </c>
      <c r="K54" s="294">
        <v>1.4</v>
      </c>
      <c r="L54" s="279"/>
      <c r="M54" s="414">
        <f>VLOOKUP(A54,MATERIALES!A5:D396,4,FALSE)</f>
        <v>24125.332311239632</v>
      </c>
      <c r="N54" s="284">
        <f>K54*M54</f>
        <v>33775.465235735486</v>
      </c>
    </row>
    <row r="55" spans="1:14">
      <c r="A55" s="114" t="s">
        <v>845</v>
      </c>
      <c r="B55" s="49" t="str">
        <f>VLOOKUP(A55,MATERIALES!A6:D373,3,FALSE)</f>
        <v>Agua</v>
      </c>
      <c r="C55" s="293"/>
      <c r="D55" s="293"/>
      <c r="E55" s="293"/>
      <c r="F55" s="293"/>
      <c r="G55" s="293"/>
      <c r="H55" s="293"/>
      <c r="I55" s="280"/>
      <c r="J55" s="236" t="str">
        <f>VLOOKUP(A55,MATERIALES!A9:D647,2,FALSE)</f>
        <v>lt</v>
      </c>
      <c r="K55" s="294">
        <v>25</v>
      </c>
      <c r="L55" s="279"/>
      <c r="M55" s="414">
        <f>VLOOKUP(A55,MATERIALES!A6:D397,4,FALSE)</f>
        <v>35.656490152579906</v>
      </c>
      <c r="N55" s="284">
        <f>K55*M55</f>
        <v>891.4122538144976</v>
      </c>
    </row>
    <row r="56" spans="1:14">
      <c r="B56" s="49"/>
      <c r="C56" s="293"/>
      <c r="D56" s="293"/>
      <c r="E56" s="293"/>
      <c r="F56" s="293"/>
      <c r="G56" s="293"/>
      <c r="H56" s="293"/>
      <c r="I56" s="280"/>
      <c r="J56" s="236"/>
      <c r="K56" s="294"/>
      <c r="L56" s="279"/>
      <c r="M56" s="295"/>
      <c r="N56" s="296"/>
    </row>
    <row r="57" spans="1:14">
      <c r="B57" s="49"/>
      <c r="C57" s="293"/>
      <c r="D57" s="293"/>
      <c r="E57" s="293"/>
      <c r="F57" s="293"/>
      <c r="G57" s="293"/>
      <c r="H57" s="293"/>
      <c r="I57" s="280"/>
      <c r="J57" s="236"/>
      <c r="K57" s="294"/>
      <c r="L57" s="279"/>
      <c r="M57" s="295"/>
      <c r="N57" s="296"/>
    </row>
    <row r="58" spans="1:14" ht="15.75" thickBot="1">
      <c r="B58" s="813"/>
      <c r="C58" s="814"/>
      <c r="D58" s="814"/>
      <c r="E58" s="814"/>
      <c r="F58" s="814"/>
      <c r="G58" s="814"/>
      <c r="H58" s="814"/>
      <c r="I58" s="815"/>
      <c r="J58" s="48"/>
      <c r="K58" s="50"/>
      <c r="L58" s="816"/>
      <c r="M58" s="817"/>
      <c r="N58" s="51"/>
    </row>
    <row r="59" spans="1:14" ht="15.75" thickBot="1">
      <c r="B59" s="818" t="s">
        <v>1037</v>
      </c>
      <c r="C59" s="819"/>
      <c r="D59" s="819"/>
      <c r="E59" s="819"/>
      <c r="F59" s="819"/>
      <c r="G59" s="819"/>
      <c r="H59" s="819"/>
      <c r="I59" s="819"/>
      <c r="J59" s="819"/>
      <c r="K59" s="819"/>
      <c r="L59" s="819"/>
      <c r="M59" s="820"/>
      <c r="N59" s="406">
        <f>SUM(N54:N58)</f>
        <v>34666.877489549981</v>
      </c>
    </row>
    <row r="60" spans="1:14">
      <c r="B60" s="39"/>
      <c r="C60" s="40"/>
      <c r="D60" s="40"/>
      <c r="E60" s="40"/>
      <c r="F60" s="40"/>
      <c r="G60" s="40"/>
      <c r="H60" s="40"/>
      <c r="I60" s="40"/>
      <c r="J60" s="40"/>
      <c r="K60" s="40"/>
      <c r="L60" s="40"/>
      <c r="M60" s="40"/>
      <c r="N60" s="41"/>
    </row>
    <row r="61" spans="1:14">
      <c r="B61" s="70" t="s">
        <v>1040</v>
      </c>
      <c r="C61" s="71"/>
      <c r="D61" s="71"/>
      <c r="E61" s="71"/>
      <c r="F61" s="71"/>
      <c r="G61" s="71"/>
      <c r="H61" s="71"/>
      <c r="I61" s="71"/>
      <c r="J61" s="71"/>
      <c r="K61" s="71"/>
      <c r="L61" s="71"/>
      <c r="M61" s="71"/>
      <c r="N61" s="72"/>
    </row>
    <row r="62" spans="1:14" ht="15.75" thickBot="1">
      <c r="B62" s="74"/>
      <c r="C62" s="67"/>
      <c r="D62" s="67"/>
      <c r="E62" s="67"/>
      <c r="F62" s="67"/>
      <c r="G62" s="67"/>
      <c r="H62" s="67"/>
      <c r="I62" s="67"/>
      <c r="J62" s="67"/>
      <c r="K62" s="67"/>
      <c r="L62" s="67"/>
      <c r="M62" s="67"/>
      <c r="N62" s="69"/>
    </row>
    <row r="63" spans="1:14" ht="25.5">
      <c r="B63" s="325" t="s">
        <v>1041</v>
      </c>
      <c r="C63" s="326"/>
      <c r="D63" s="326"/>
      <c r="E63" s="326"/>
      <c r="F63" s="326"/>
      <c r="G63" s="326"/>
      <c r="H63" s="79" t="s">
        <v>1029</v>
      </c>
      <c r="I63" s="80" t="s">
        <v>1042</v>
      </c>
      <c r="J63" s="81" t="s">
        <v>1043</v>
      </c>
      <c r="K63" s="79" t="s">
        <v>1044</v>
      </c>
      <c r="L63" s="821" t="s">
        <v>1045</v>
      </c>
      <c r="M63" s="794"/>
      <c r="N63" s="82" t="s">
        <v>1035</v>
      </c>
    </row>
    <row r="64" spans="1:14">
      <c r="A64" t="s">
        <v>1353</v>
      </c>
      <c r="B64" s="52" t="str">
        <f>VLOOKUP(A64,TRANSPORTE!A5:D117,3,FALSE)</f>
        <v>Transporte de Material Crudo de Rio</v>
      </c>
      <c r="C64" s="329"/>
      <c r="D64" s="329"/>
      <c r="E64" s="329"/>
      <c r="F64" s="329"/>
      <c r="G64" s="329"/>
      <c r="H64" s="323" t="s">
        <v>1552</v>
      </c>
      <c r="I64" s="291">
        <v>1.4</v>
      </c>
      <c r="J64" s="298">
        <v>1</v>
      </c>
      <c r="K64" s="291">
        <f>I64*J64</f>
        <v>1.4</v>
      </c>
      <c r="L64" s="822">
        <f>VLOOKUP(A64,TRANSPORTE!A5:D117,4,FALSE)</f>
        <v>946.969696969697</v>
      </c>
      <c r="M64" s="823"/>
      <c r="N64" s="299">
        <f>K64*L64</f>
        <v>1325.7575757575758</v>
      </c>
    </row>
    <row r="65" spans="1:15">
      <c r="A65" t="s">
        <v>1427</v>
      </c>
      <c r="B65" s="52" t="str">
        <f>VLOOKUP(A65,TRANSPORTE!A5:D117,3,FALSE)</f>
        <v>Transporte de Mezcla Densa para Bacheo</v>
      </c>
      <c r="C65" s="53"/>
      <c r="D65" s="53"/>
      <c r="E65" s="53"/>
      <c r="F65" s="53"/>
      <c r="G65" s="53"/>
      <c r="H65" s="323" t="s">
        <v>1552</v>
      </c>
      <c r="I65" s="291">
        <v>1.25</v>
      </c>
      <c r="J65" s="291">
        <v>1</v>
      </c>
      <c r="K65" s="291">
        <f>I65*J65</f>
        <v>1.25</v>
      </c>
      <c r="L65" s="301"/>
      <c r="M65" s="302">
        <f>VLOOKUP(A64,TRANSPORTE!A5:D117,4,FALSE)</f>
        <v>946.969696969697</v>
      </c>
      <c r="N65" s="424">
        <f>K65*M65</f>
        <v>1183.7121212121212</v>
      </c>
    </row>
    <row r="66" spans="1:15">
      <c r="B66" s="52"/>
      <c r="C66" s="53"/>
      <c r="D66" s="53"/>
      <c r="E66" s="53"/>
      <c r="F66" s="53"/>
      <c r="G66" s="53"/>
      <c r="H66" s="300"/>
      <c r="I66" s="291"/>
      <c r="J66" s="291"/>
      <c r="K66" s="291"/>
      <c r="L66" s="301"/>
      <c r="M66" s="302"/>
      <c r="N66" s="303"/>
    </row>
    <row r="67" spans="1:15">
      <c r="B67" s="52"/>
      <c r="C67" s="53"/>
      <c r="D67" s="53"/>
      <c r="E67" s="53"/>
      <c r="F67" s="53"/>
      <c r="G67" s="53"/>
      <c r="H67" s="300"/>
      <c r="I67" s="291"/>
      <c r="J67" s="291"/>
      <c r="K67" s="291"/>
      <c r="L67" s="301"/>
      <c r="M67" s="302"/>
      <c r="N67" s="303"/>
    </row>
    <row r="68" spans="1:15">
      <c r="B68" s="52"/>
      <c r="C68" s="53"/>
      <c r="D68" s="53"/>
      <c r="E68" s="53"/>
      <c r="F68" s="53"/>
      <c r="G68" s="53"/>
      <c r="H68" s="300"/>
      <c r="I68" s="291"/>
      <c r="J68" s="291"/>
      <c r="K68" s="291"/>
      <c r="L68" s="301"/>
      <c r="M68" s="302"/>
      <c r="N68" s="303"/>
    </row>
    <row r="69" spans="1:15" ht="15.75" thickBot="1">
      <c r="B69" s="459"/>
      <c r="C69" s="460"/>
      <c r="D69" s="460"/>
      <c r="E69" s="460"/>
      <c r="F69" s="460"/>
      <c r="G69" s="460"/>
      <c r="H69" s="54"/>
      <c r="I69" s="132"/>
      <c r="J69" s="132"/>
      <c r="K69" s="132"/>
      <c r="L69" s="807"/>
      <c r="M69" s="808"/>
      <c r="N69" s="133"/>
    </row>
    <row r="70" spans="1:15" ht="15.75" thickBot="1">
      <c r="B70" s="824" t="s">
        <v>1037</v>
      </c>
      <c r="C70" s="825"/>
      <c r="D70" s="825"/>
      <c r="E70" s="825"/>
      <c r="F70" s="825"/>
      <c r="G70" s="825"/>
      <c r="H70" s="825"/>
      <c r="I70" s="825"/>
      <c r="J70" s="825"/>
      <c r="K70" s="825"/>
      <c r="L70" s="825"/>
      <c r="M70" s="826"/>
      <c r="N70" s="110">
        <f>N64+N65+N66+N67+N68</f>
        <v>2509.469696969697</v>
      </c>
    </row>
    <row r="71" spans="1:15">
      <c r="B71" s="39"/>
      <c r="C71" s="40"/>
      <c r="D71" s="40"/>
      <c r="E71" s="40"/>
      <c r="F71" s="40"/>
      <c r="G71" s="40"/>
      <c r="H71" s="40"/>
      <c r="I71" s="40"/>
      <c r="J71" s="40"/>
      <c r="K71" s="40"/>
      <c r="L71" s="40"/>
      <c r="M71" s="40"/>
      <c r="N71" s="41"/>
    </row>
    <row r="72" spans="1:15">
      <c r="B72" s="70" t="s">
        <v>1046</v>
      </c>
      <c r="C72" s="71"/>
      <c r="D72" s="71"/>
      <c r="E72" s="71"/>
      <c r="F72" s="71"/>
      <c r="G72" s="71"/>
      <c r="H72" s="71"/>
      <c r="I72" s="71"/>
      <c r="J72" s="71"/>
      <c r="K72" s="71"/>
      <c r="L72" s="71"/>
      <c r="M72" s="71"/>
      <c r="N72" s="72"/>
    </row>
    <row r="73" spans="1:15" ht="15.75" thickBot="1">
      <c r="B73" s="74"/>
      <c r="C73" s="67"/>
      <c r="D73" s="67"/>
      <c r="E73" s="67"/>
      <c r="F73" s="67"/>
      <c r="G73" s="67"/>
      <c r="H73" s="67"/>
      <c r="I73" s="67"/>
      <c r="J73" s="67"/>
      <c r="K73" s="67"/>
      <c r="L73" s="67"/>
      <c r="M73" s="67"/>
      <c r="N73" s="69"/>
    </row>
    <row r="74" spans="1:15" ht="25.5">
      <c r="B74" s="844" t="s">
        <v>1047</v>
      </c>
      <c r="C74" s="845"/>
      <c r="D74" s="845"/>
      <c r="E74" s="845"/>
      <c r="F74" s="845"/>
      <c r="G74" s="845"/>
      <c r="H74" s="845"/>
      <c r="I74" s="79" t="s">
        <v>1048</v>
      </c>
      <c r="J74" s="81" t="s">
        <v>1494</v>
      </c>
      <c r="K74" s="80" t="s">
        <v>1050</v>
      </c>
      <c r="L74" s="846" t="s">
        <v>1034</v>
      </c>
      <c r="M74" s="847"/>
      <c r="N74" s="104" t="s">
        <v>1035</v>
      </c>
    </row>
    <row r="75" spans="1:15">
      <c r="A75" t="s">
        <v>19</v>
      </c>
      <c r="B75" s="55" t="str">
        <f>VLOOKUP(A75,'MANO DE OBRA'!A8:D68,3,FALSE)</f>
        <v>Obrero (8)</v>
      </c>
      <c r="C75" s="53"/>
      <c r="D75" s="53"/>
      <c r="E75" s="53"/>
      <c r="F75" s="53"/>
      <c r="G75" s="53"/>
      <c r="H75" s="53"/>
      <c r="I75" s="304">
        <f>K75/J75*100</f>
        <v>196724.53333333333</v>
      </c>
      <c r="J75" s="305">
        <v>185</v>
      </c>
      <c r="K75" s="306">
        <f>VLOOKUP(A75,'MANO DE OBRA'!A8:D99,4,FALSE)</f>
        <v>363940.38666666666</v>
      </c>
      <c r="L75" s="56"/>
      <c r="M75" s="307">
        <v>63</v>
      </c>
      <c r="N75" s="407">
        <f>K75/M75</f>
        <v>5776.8315343915347</v>
      </c>
      <c r="O75" s="112"/>
    </row>
    <row r="76" spans="1:15">
      <c r="A76" t="s">
        <v>30</v>
      </c>
      <c r="B76" s="55" t="str">
        <f>VLOOKUP(A76,'MANO DE OBRA'!A8:D69,3,FALSE)</f>
        <v>Oficial</v>
      </c>
      <c r="C76" s="53"/>
      <c r="D76" s="53"/>
      <c r="E76" s="53"/>
      <c r="F76" s="53"/>
      <c r="G76" s="53"/>
      <c r="H76" s="53"/>
      <c r="I76" s="304">
        <f>K76/J76*100</f>
        <v>49181.133333333331</v>
      </c>
      <c r="J76" s="305">
        <v>185</v>
      </c>
      <c r="K76" s="306">
        <f>VLOOKUP(A76,'MANO DE OBRA'!A8:D100,4,FALSE)</f>
        <v>90985.096666666665</v>
      </c>
      <c r="L76" s="56"/>
      <c r="M76" s="311">
        <v>63</v>
      </c>
      <c r="N76" s="407">
        <f>K76/M76</f>
        <v>1444.2078835978837</v>
      </c>
    </row>
    <row r="77" spans="1:15">
      <c r="A77" t="s">
        <v>54</v>
      </c>
      <c r="B77" s="55" t="str">
        <f>VLOOKUP(A77,'MANO DE OBRA'!A9:D70,3,FALSE)</f>
        <v>Rastrilleros (2)</v>
      </c>
      <c r="C77" s="53"/>
      <c r="D77" s="53"/>
      <c r="E77" s="53"/>
      <c r="F77" s="53"/>
      <c r="G77" s="53"/>
      <c r="H77" s="53"/>
      <c r="I77" s="304">
        <f>K77/J77*100</f>
        <v>73771.7</v>
      </c>
      <c r="J77" s="305">
        <v>185</v>
      </c>
      <c r="K77" s="306">
        <f>VLOOKUP(A77,'MANO DE OBRA'!A9:D101,4,FALSE)</f>
        <v>136477.64499999999</v>
      </c>
      <c r="L77" s="56"/>
      <c r="M77" s="312">
        <v>63</v>
      </c>
      <c r="N77" s="407">
        <f>K77/M77</f>
        <v>2166.311825396825</v>
      </c>
    </row>
    <row r="78" spans="1:15">
      <c r="B78" s="55"/>
      <c r="C78" s="53"/>
      <c r="D78" s="53"/>
      <c r="E78" s="53"/>
      <c r="F78" s="53"/>
      <c r="G78" s="53"/>
      <c r="H78" s="53"/>
      <c r="I78" s="291"/>
      <c r="J78" s="309"/>
      <c r="K78" s="310"/>
      <c r="L78" s="330"/>
      <c r="M78" s="312"/>
      <c r="N78" s="308"/>
    </row>
    <row r="79" spans="1:15">
      <c r="B79" s="55"/>
      <c r="C79" s="53"/>
      <c r="D79" s="53"/>
      <c r="E79" s="53"/>
      <c r="F79" s="53"/>
      <c r="G79" s="53"/>
      <c r="H79" s="53"/>
      <c r="I79" s="291"/>
      <c r="J79" s="309"/>
      <c r="K79" s="310"/>
      <c r="L79" s="330"/>
      <c r="M79" s="312"/>
      <c r="N79" s="308"/>
    </row>
    <row r="80" spans="1:15" ht="15.75" thickBot="1">
      <c r="B80" s="805"/>
      <c r="C80" s="806"/>
      <c r="D80" s="806"/>
      <c r="E80" s="806"/>
      <c r="F80" s="806"/>
      <c r="G80" s="806"/>
      <c r="H80" s="806"/>
      <c r="I80" s="132"/>
      <c r="J80" s="132"/>
      <c r="K80" s="132"/>
      <c r="L80" s="906"/>
      <c r="M80" s="906"/>
      <c r="N80" s="51"/>
    </row>
    <row r="81" spans="1:14" ht="15.75" thickBot="1">
      <c r="B81" s="824" t="s">
        <v>1037</v>
      </c>
      <c r="C81" s="825"/>
      <c r="D81" s="825"/>
      <c r="E81" s="825"/>
      <c r="F81" s="825"/>
      <c r="G81" s="825"/>
      <c r="H81" s="825"/>
      <c r="I81" s="825"/>
      <c r="J81" s="825"/>
      <c r="K81" s="825"/>
      <c r="L81" s="825"/>
      <c r="M81" s="826"/>
      <c r="N81" s="313">
        <f>SUM(N75:N80)</f>
        <v>9387.3512433862434</v>
      </c>
    </row>
    <row r="82" spans="1:14" ht="15.75" thickBot="1">
      <c r="B82" s="39"/>
      <c r="C82" s="40"/>
      <c r="D82" s="40"/>
      <c r="E82" s="40"/>
      <c r="F82" s="40"/>
      <c r="G82" s="40"/>
      <c r="H82" s="40"/>
      <c r="I82" s="40"/>
      <c r="J82" s="40"/>
      <c r="K82" s="40"/>
      <c r="L82" s="40"/>
      <c r="M82" s="40"/>
      <c r="N82" s="41"/>
    </row>
    <row r="83" spans="1:14" ht="15.75" thickBot="1">
      <c r="B83" s="818" t="s">
        <v>1051</v>
      </c>
      <c r="C83" s="819"/>
      <c r="D83" s="819"/>
      <c r="E83" s="819"/>
      <c r="F83" s="819"/>
      <c r="G83" s="819"/>
      <c r="H83" s="819"/>
      <c r="I83" s="819"/>
      <c r="J83" s="819"/>
      <c r="K83" s="819"/>
      <c r="L83" s="819"/>
      <c r="M83" s="820"/>
      <c r="N83" s="105">
        <f>N49+N59+N70+N81</f>
        <v>182349.9228590483</v>
      </c>
    </row>
    <row r="84" spans="1:14">
      <c r="B84" s="39"/>
      <c r="C84" s="40"/>
      <c r="D84" s="40"/>
      <c r="E84" s="40"/>
      <c r="F84" s="40"/>
      <c r="G84" s="40"/>
      <c r="H84" s="40"/>
      <c r="I84" s="40"/>
      <c r="J84" s="40"/>
      <c r="K84" s="40"/>
      <c r="L84" s="40"/>
      <c r="M84" s="40"/>
      <c r="N84" s="41"/>
    </row>
    <row r="85" spans="1:14">
      <c r="B85" s="70" t="s">
        <v>1052</v>
      </c>
      <c r="C85" s="71"/>
      <c r="D85" s="71"/>
      <c r="E85" s="71"/>
      <c r="F85" s="71"/>
      <c r="G85" s="71"/>
      <c r="H85" s="71"/>
      <c r="I85" s="71"/>
      <c r="J85" s="71"/>
      <c r="K85" s="71"/>
      <c r="L85" s="71"/>
      <c r="M85" s="71"/>
      <c r="N85" s="72"/>
    </row>
    <row r="86" spans="1:14" ht="15.75" thickBot="1">
      <c r="B86" s="74"/>
      <c r="C86" s="67"/>
      <c r="D86" s="67"/>
      <c r="E86" s="67"/>
      <c r="F86" s="67"/>
      <c r="G86" s="67"/>
      <c r="H86" s="67"/>
      <c r="I86" s="67"/>
      <c r="J86" s="67"/>
      <c r="K86" s="67"/>
      <c r="L86" s="67"/>
      <c r="M86" s="67"/>
      <c r="N86" s="69"/>
    </row>
    <row r="87" spans="1:14">
      <c r="B87" s="809" t="s">
        <v>1053</v>
      </c>
      <c r="C87" s="810"/>
      <c r="D87" s="810"/>
      <c r="E87" s="810"/>
      <c r="F87" s="810"/>
      <c r="G87" s="810"/>
      <c r="H87" s="810"/>
      <c r="I87" s="326"/>
      <c r="J87" s="346"/>
      <c r="K87" s="314" t="s">
        <v>1054</v>
      </c>
      <c r="L87" s="848" t="s">
        <v>1055</v>
      </c>
      <c r="M87" s="849"/>
      <c r="N87" s="315"/>
    </row>
    <row r="88" spans="1:14">
      <c r="B88" s="850" t="s">
        <v>1056</v>
      </c>
      <c r="C88" s="851"/>
      <c r="D88" s="851"/>
      <c r="E88" s="851"/>
      <c r="F88" s="851"/>
      <c r="G88" s="851"/>
      <c r="H88" s="851"/>
      <c r="I88" s="93"/>
      <c r="J88" s="94"/>
      <c r="K88" s="316">
        <v>0.2</v>
      </c>
      <c r="L88" s="852">
        <f>N83*K88</f>
        <v>36469.984571809662</v>
      </c>
      <c r="M88" s="853"/>
      <c r="N88" s="57"/>
    </row>
    <row r="89" spans="1:14">
      <c r="B89" s="95" t="s">
        <v>1057</v>
      </c>
      <c r="C89" s="96"/>
      <c r="D89" s="96"/>
      <c r="E89" s="96"/>
      <c r="F89" s="96"/>
      <c r="G89" s="96"/>
      <c r="H89" s="96"/>
      <c r="I89" s="93"/>
      <c r="J89" s="94"/>
      <c r="K89" s="316">
        <v>0.05</v>
      </c>
      <c r="L89" s="852">
        <f>N83*K89</f>
        <v>9117.4961429524155</v>
      </c>
      <c r="M89" s="853"/>
      <c r="N89" s="57"/>
    </row>
    <row r="90" spans="1:14" ht="15.75" thickBot="1">
      <c r="B90" s="97" t="s">
        <v>1058</v>
      </c>
      <c r="C90" s="98"/>
      <c r="D90" s="98"/>
      <c r="E90" s="98"/>
      <c r="F90" s="98"/>
      <c r="G90" s="98"/>
      <c r="H90" s="98"/>
      <c r="I90" s="99"/>
      <c r="J90" s="100"/>
      <c r="K90" s="317">
        <v>0.05</v>
      </c>
      <c r="L90" s="854">
        <f>N83*K90</f>
        <v>9117.4961429524155</v>
      </c>
      <c r="M90" s="855"/>
      <c r="N90" s="57"/>
    </row>
    <row r="91" spans="1:14" ht="15.75" thickBot="1">
      <c r="B91" s="818" t="s">
        <v>1037</v>
      </c>
      <c r="C91" s="819"/>
      <c r="D91" s="819"/>
      <c r="E91" s="819"/>
      <c r="F91" s="819"/>
      <c r="G91" s="819"/>
      <c r="H91" s="819"/>
      <c r="I91" s="819"/>
      <c r="J91" s="819"/>
      <c r="K91" s="819"/>
      <c r="L91" s="819"/>
      <c r="M91" s="820"/>
      <c r="N91" s="58">
        <f>L88+L89+L90</f>
        <v>54704.976857714486</v>
      </c>
    </row>
    <row r="92" spans="1:14" ht="15.75" thickBot="1">
      <c r="B92" s="39"/>
      <c r="C92" s="40"/>
      <c r="D92" s="40"/>
      <c r="E92" s="40"/>
      <c r="F92" s="40"/>
      <c r="G92" s="40"/>
      <c r="H92" s="40"/>
      <c r="I92" s="40"/>
      <c r="J92" s="40"/>
      <c r="K92" s="40"/>
      <c r="L92" s="40"/>
      <c r="M92" s="40"/>
      <c r="N92" s="41"/>
    </row>
    <row r="93" spans="1:14" ht="15.75" thickBot="1">
      <c r="A93" t="s">
        <v>2122</v>
      </c>
      <c r="B93" s="818" t="s">
        <v>1059</v>
      </c>
      <c r="C93" s="819"/>
      <c r="D93" s="819"/>
      <c r="E93" s="819"/>
      <c r="F93" s="819"/>
      <c r="G93" s="819"/>
      <c r="H93" s="819"/>
      <c r="I93" s="819"/>
      <c r="J93" s="819"/>
      <c r="K93" s="819"/>
      <c r="L93" s="819"/>
      <c r="M93" s="820"/>
      <c r="N93" s="197">
        <f>N83+N91</f>
        <v>237054.89971676277</v>
      </c>
    </row>
    <row r="94" spans="1:14">
      <c r="B94" s="19"/>
      <c r="C94" s="20"/>
      <c r="D94" s="20"/>
      <c r="E94" s="20"/>
      <c r="F94" s="20"/>
      <c r="G94" s="20"/>
      <c r="H94" s="20"/>
      <c r="I94" s="20"/>
      <c r="J94" s="20"/>
      <c r="K94" s="20"/>
      <c r="L94" s="20"/>
      <c r="M94" s="20"/>
      <c r="N94" s="21"/>
    </row>
    <row r="95" spans="1:14">
      <c r="B95" s="22"/>
      <c r="C95" s="18"/>
      <c r="D95" s="18"/>
      <c r="E95" s="18"/>
      <c r="F95" s="18"/>
      <c r="G95" s="18"/>
      <c r="H95" s="18"/>
      <c r="I95" s="18"/>
      <c r="J95" s="18"/>
      <c r="K95" s="18"/>
      <c r="L95" s="18"/>
      <c r="M95" s="18"/>
      <c r="N95" s="23"/>
    </row>
    <row r="96" spans="1:14">
      <c r="B96" s="22"/>
      <c r="C96" s="18"/>
      <c r="D96" s="18"/>
      <c r="E96" s="18"/>
      <c r="F96" s="18"/>
      <c r="G96" s="18"/>
      <c r="H96" s="18"/>
      <c r="I96" s="18"/>
      <c r="J96" s="18"/>
      <c r="K96" s="18"/>
      <c r="L96" s="18"/>
      <c r="M96" s="18"/>
      <c r="N96" s="23"/>
    </row>
    <row r="97" spans="2:14">
      <c r="B97" s="22"/>
      <c r="C97" s="18"/>
      <c r="D97" s="18"/>
      <c r="E97" s="18"/>
      <c r="F97" s="18"/>
      <c r="G97" s="18"/>
      <c r="H97" s="18"/>
      <c r="I97" s="18"/>
      <c r="J97" s="18"/>
      <c r="K97" s="18"/>
      <c r="L97" s="18"/>
      <c r="M97" s="18"/>
      <c r="N97" s="23"/>
    </row>
    <row r="98" spans="2:14">
      <c r="B98" s="22"/>
      <c r="C98" s="18"/>
      <c r="D98" s="18"/>
      <c r="E98" s="59" t="s">
        <v>1060</v>
      </c>
      <c r="F98" s="59"/>
      <c r="G98" s="59"/>
      <c r="H98" s="59"/>
      <c r="I98" s="59"/>
      <c r="J98" s="59"/>
      <c r="K98" s="18"/>
      <c r="L98" s="18"/>
      <c r="M98" s="18"/>
      <c r="N98" s="23"/>
    </row>
    <row r="99" spans="2:14">
      <c r="B99" s="22"/>
      <c r="C99" s="18"/>
      <c r="D99" s="18"/>
      <c r="E99" s="18" t="s">
        <v>1061</v>
      </c>
      <c r="F99" s="18"/>
      <c r="G99" s="18"/>
      <c r="H99" s="18"/>
      <c r="I99" s="18"/>
      <c r="J99" s="18"/>
      <c r="K99" s="18"/>
      <c r="L99" s="18"/>
      <c r="M99" s="18"/>
      <c r="N99" s="23"/>
    </row>
    <row r="100" spans="2:14">
      <c r="B100" s="22"/>
      <c r="C100" s="18"/>
      <c r="D100" s="18"/>
      <c r="E100" s="18" t="s">
        <v>1062</v>
      </c>
      <c r="F100" s="18"/>
      <c r="G100" s="18"/>
      <c r="H100" s="18"/>
      <c r="I100" s="18"/>
      <c r="J100" s="18"/>
      <c r="K100" s="18"/>
      <c r="L100" s="18"/>
      <c r="M100" s="18"/>
      <c r="N100" s="23"/>
    </row>
    <row r="101" spans="2:14">
      <c r="B101" s="22"/>
      <c r="C101" s="18"/>
      <c r="D101" s="18"/>
      <c r="E101" s="18" t="s">
        <v>1063</v>
      </c>
      <c r="F101" s="18"/>
      <c r="G101" s="18"/>
      <c r="H101" s="18"/>
      <c r="I101" s="18"/>
      <c r="J101" s="18"/>
      <c r="K101" s="18"/>
      <c r="L101" s="18"/>
      <c r="M101" s="18"/>
      <c r="N101" s="23"/>
    </row>
    <row r="102" spans="2:14" ht="15.75" thickBot="1">
      <c r="B102" s="22"/>
      <c r="C102" s="18"/>
      <c r="D102" s="18"/>
      <c r="E102" s="18"/>
      <c r="F102" s="18" t="s">
        <v>1064</v>
      </c>
      <c r="G102" s="18"/>
      <c r="H102" s="18"/>
      <c r="I102" s="18"/>
      <c r="J102" s="18"/>
      <c r="K102" s="18"/>
      <c r="L102" s="18"/>
      <c r="M102" s="18"/>
      <c r="N102" s="23"/>
    </row>
    <row r="103" spans="2:14">
      <c r="B103" s="239" t="s">
        <v>2322</v>
      </c>
      <c r="C103" s="240"/>
      <c r="D103" s="240"/>
      <c r="E103" s="240"/>
      <c r="F103" s="240"/>
      <c r="G103" s="240"/>
      <c r="H103" s="240"/>
      <c r="I103" s="240"/>
      <c r="J103" s="240"/>
      <c r="K103" s="240"/>
      <c r="L103" s="240"/>
      <c r="M103" s="240"/>
      <c r="N103" s="241"/>
    </row>
    <row r="104" spans="2:14">
      <c r="B104" s="242"/>
      <c r="C104" s="243"/>
      <c r="D104" s="243"/>
      <c r="E104" s="243"/>
      <c r="F104" s="243"/>
      <c r="G104" s="243"/>
      <c r="H104" s="243"/>
      <c r="I104" s="243"/>
      <c r="J104" s="243"/>
      <c r="K104" s="243"/>
      <c r="L104" s="243"/>
      <c r="M104" s="243"/>
      <c r="N104" s="244"/>
    </row>
    <row r="105" spans="2:14">
      <c r="B105" s="242"/>
      <c r="C105" s="243"/>
      <c r="D105" s="243"/>
      <c r="E105" s="243"/>
      <c r="F105" s="243"/>
      <c r="G105" s="243"/>
      <c r="H105" s="243"/>
      <c r="I105" s="243"/>
      <c r="J105" s="243"/>
      <c r="K105" s="243"/>
      <c r="L105" s="243"/>
      <c r="M105" s="243"/>
      <c r="N105" s="244"/>
    </row>
    <row r="106" spans="2:14">
      <c r="B106" s="242"/>
      <c r="C106" s="243"/>
      <c r="D106" s="243"/>
      <c r="E106" s="243"/>
      <c r="F106" s="243"/>
      <c r="G106" s="243"/>
      <c r="H106" s="243"/>
      <c r="I106" s="243"/>
      <c r="J106" s="243"/>
      <c r="K106" s="243"/>
      <c r="L106" s="243"/>
      <c r="M106" s="243"/>
      <c r="N106" s="244"/>
    </row>
    <row r="107" spans="2:14" ht="15.75" thickBot="1">
      <c r="B107" s="245"/>
      <c r="C107" s="246"/>
      <c r="D107" s="246"/>
      <c r="E107" s="246"/>
      <c r="F107" s="246"/>
      <c r="G107" s="246"/>
      <c r="H107" s="246"/>
      <c r="I107" s="246"/>
      <c r="J107" s="246"/>
      <c r="K107" s="246"/>
      <c r="L107" s="246"/>
      <c r="M107" s="246"/>
      <c r="N107" s="247"/>
    </row>
    <row r="108" spans="2:14">
      <c r="B108" s="248"/>
      <c r="C108" s="249"/>
      <c r="D108" s="249"/>
      <c r="E108" s="249"/>
      <c r="F108" s="249"/>
      <c r="G108" s="249"/>
      <c r="H108" s="249"/>
      <c r="I108" s="249"/>
      <c r="J108" s="249"/>
      <c r="K108" s="249"/>
      <c r="L108" s="249"/>
      <c r="M108" s="249"/>
      <c r="N108" s="250"/>
    </row>
    <row r="109" spans="2:14">
      <c r="B109" s="234" t="s">
        <v>2323</v>
      </c>
      <c r="C109" s="37"/>
      <c r="D109" s="37"/>
      <c r="E109" s="37"/>
      <c r="F109" s="37"/>
      <c r="G109" s="37"/>
      <c r="H109" s="37"/>
      <c r="I109" s="37"/>
      <c r="J109" s="37"/>
      <c r="K109" s="37"/>
      <c r="L109" s="37"/>
      <c r="M109" s="37"/>
      <c r="N109" s="38"/>
    </row>
    <row r="110" spans="2:14" ht="15" customHeight="1">
      <c r="B110" s="856" t="s">
        <v>2324</v>
      </c>
      <c r="C110" s="857"/>
      <c r="D110" s="857"/>
      <c r="E110" s="857"/>
      <c r="F110" s="857"/>
      <c r="G110" s="857"/>
      <c r="H110" s="857"/>
      <c r="I110" s="857"/>
      <c r="J110" s="857"/>
      <c r="K110" s="857"/>
      <c r="L110" s="857"/>
      <c r="M110" s="857"/>
      <c r="N110" s="858"/>
    </row>
    <row r="111" spans="2:14" ht="15" customHeight="1">
      <c r="B111" s="856"/>
      <c r="C111" s="857"/>
      <c r="D111" s="857"/>
      <c r="E111" s="857"/>
      <c r="F111" s="857"/>
      <c r="G111" s="857"/>
      <c r="H111" s="857"/>
      <c r="I111" s="857"/>
      <c r="J111" s="857"/>
      <c r="K111" s="857"/>
      <c r="L111" s="857"/>
      <c r="M111" s="857"/>
      <c r="N111" s="858"/>
    </row>
    <row r="112" spans="2:14" ht="30" customHeight="1">
      <c r="B112" s="859" t="s">
        <v>2325</v>
      </c>
      <c r="C112" s="860"/>
      <c r="D112" s="860"/>
      <c r="E112" s="860"/>
      <c r="F112" s="860"/>
      <c r="G112" s="860"/>
      <c r="H112" s="860"/>
      <c r="I112" s="860"/>
      <c r="J112" s="860"/>
      <c r="K112" s="860"/>
      <c r="L112" s="860"/>
      <c r="M112" s="860"/>
      <c r="N112" s="861"/>
    </row>
    <row r="113" spans="2:14">
      <c r="B113" s="859"/>
      <c r="C113" s="860"/>
      <c r="D113" s="860"/>
      <c r="E113" s="860"/>
      <c r="F113" s="860"/>
      <c r="G113" s="860"/>
      <c r="H113" s="860"/>
      <c r="I113" s="860"/>
      <c r="J113" s="860"/>
      <c r="K113" s="860"/>
      <c r="L113" s="860"/>
      <c r="M113" s="860"/>
      <c r="N113" s="861"/>
    </row>
    <row r="114" spans="2:14">
      <c r="B114" s="343"/>
      <c r="C114" s="344"/>
      <c r="D114" s="344"/>
      <c r="E114" s="344"/>
      <c r="F114" s="344"/>
      <c r="G114" s="344"/>
      <c r="H114" s="344"/>
      <c r="I114" s="344"/>
      <c r="J114" s="344"/>
      <c r="K114" s="344"/>
      <c r="L114" s="344"/>
      <c r="M114" s="344"/>
      <c r="N114" s="345"/>
    </row>
    <row r="115" spans="2:14">
      <c r="B115" s="343"/>
      <c r="C115" s="344"/>
      <c r="D115" s="344"/>
      <c r="E115" s="344"/>
      <c r="F115" s="344"/>
      <c r="G115" s="344"/>
      <c r="H115" s="344"/>
      <c r="I115" s="344"/>
      <c r="J115" s="344"/>
      <c r="K115" s="344"/>
      <c r="L115" s="344"/>
      <c r="M115" s="344"/>
      <c r="N115" s="345"/>
    </row>
    <row r="116" spans="2:14">
      <c r="B116" s="343"/>
      <c r="C116" s="344"/>
      <c r="D116" s="344"/>
      <c r="E116" s="344"/>
      <c r="F116" s="344"/>
      <c r="G116" s="344"/>
      <c r="H116" s="344"/>
      <c r="I116" s="344"/>
      <c r="J116" s="344"/>
      <c r="K116" s="344"/>
      <c r="L116" s="344"/>
      <c r="M116" s="344"/>
      <c r="N116" s="345"/>
    </row>
    <row r="117" spans="2:14">
      <c r="B117" s="234"/>
      <c r="C117" s="37"/>
      <c r="D117" s="37"/>
      <c r="E117" s="37"/>
      <c r="F117" s="37"/>
      <c r="G117" s="37"/>
      <c r="H117" s="37"/>
      <c r="I117" s="37"/>
      <c r="J117" s="37"/>
      <c r="K117" s="37"/>
      <c r="L117" s="37"/>
      <c r="M117" s="37"/>
      <c r="N117" s="38"/>
    </row>
    <row r="118" spans="2:14">
      <c r="B118" s="22"/>
      <c r="C118" s="18"/>
      <c r="D118" s="18"/>
      <c r="E118" s="18" t="s">
        <v>1060</v>
      </c>
      <c r="F118" s="59"/>
      <c r="G118" s="59"/>
      <c r="H118" s="18"/>
      <c r="I118" s="18"/>
      <c r="J118" s="18"/>
      <c r="K118" s="18"/>
      <c r="L118" s="18"/>
      <c r="M118" s="18"/>
      <c r="N118" s="23"/>
    </row>
    <row r="119" spans="2:14">
      <c r="B119" s="22"/>
      <c r="C119" s="18"/>
      <c r="D119" s="18"/>
      <c r="E119" s="60" t="s">
        <v>1061</v>
      </c>
      <c r="F119" s="18"/>
      <c r="G119" s="18"/>
      <c r="H119" s="60"/>
      <c r="I119" s="60"/>
      <c r="J119" s="60"/>
      <c r="K119" s="18"/>
      <c r="L119" s="18"/>
      <c r="M119" s="18"/>
      <c r="N119" s="23"/>
    </row>
    <row r="120" spans="2:14">
      <c r="B120" s="22"/>
      <c r="C120" s="18"/>
      <c r="D120" s="18"/>
      <c r="E120" s="61" t="s">
        <v>1065</v>
      </c>
      <c r="F120" s="18"/>
      <c r="G120" s="18"/>
      <c r="H120" s="61"/>
      <c r="I120" s="61"/>
      <c r="J120" s="61"/>
      <c r="K120" s="18"/>
      <c r="L120" s="18"/>
      <c r="M120" s="18"/>
      <c r="N120" s="23"/>
    </row>
    <row r="121" spans="2:14">
      <c r="B121" s="62"/>
      <c r="C121" s="37"/>
      <c r="D121" s="37"/>
      <c r="E121" s="18" t="s">
        <v>1063</v>
      </c>
      <c r="F121" s="18"/>
      <c r="G121" s="18"/>
      <c r="H121" s="18"/>
      <c r="I121" s="18"/>
      <c r="J121" s="18"/>
      <c r="K121" s="37"/>
      <c r="L121" s="37"/>
      <c r="M121" s="37"/>
      <c r="N121" s="38"/>
    </row>
    <row r="122" spans="2:14">
      <c r="B122" s="62"/>
      <c r="C122" s="37"/>
      <c r="D122" s="37"/>
      <c r="E122" s="37"/>
      <c r="F122" s="18"/>
      <c r="G122" s="18"/>
      <c r="H122" s="18"/>
      <c r="I122" s="18"/>
      <c r="J122" s="18"/>
      <c r="K122" s="37"/>
      <c r="L122" s="37"/>
      <c r="M122" s="37"/>
      <c r="N122" s="38"/>
    </row>
    <row r="123" spans="2:14">
      <c r="B123" s="62" t="s">
        <v>2326</v>
      </c>
      <c r="C123" s="61"/>
      <c r="D123" s="61"/>
      <c r="E123" s="18"/>
      <c r="F123" s="18"/>
      <c r="G123" s="18"/>
      <c r="H123" s="18"/>
      <c r="I123" s="18"/>
      <c r="J123" s="795"/>
      <c r="K123" s="795"/>
      <c r="L123" s="795"/>
      <c r="M123" s="795"/>
      <c r="N123" s="796"/>
    </row>
    <row r="124" spans="2:14" ht="15.75" thickBot="1">
      <c r="B124" s="273" t="s">
        <v>2327</v>
      </c>
      <c r="C124" s="405"/>
      <c r="D124" s="405"/>
      <c r="E124" s="63"/>
      <c r="F124" s="63"/>
      <c r="G124" s="63"/>
      <c r="H124" s="63"/>
      <c r="I124" s="63"/>
      <c r="J124" s="797"/>
      <c r="K124" s="797"/>
      <c r="L124" s="797"/>
      <c r="M124" s="797"/>
      <c r="N124" s="798"/>
    </row>
  </sheetData>
  <mergeCells count="71">
    <mergeCell ref="I10:J10"/>
    <mergeCell ref="F25:H25"/>
    <mergeCell ref="B27:N27"/>
    <mergeCell ref="C3:J3"/>
    <mergeCell ref="K3:K4"/>
    <mergeCell ref="L3:N4"/>
    <mergeCell ref="C4:J4"/>
    <mergeCell ref="K5:K6"/>
    <mergeCell ref="L5:L6"/>
    <mergeCell ref="M5:M6"/>
    <mergeCell ref="C6:J6"/>
    <mergeCell ref="C5:J5"/>
    <mergeCell ref="I35:J35"/>
    <mergeCell ref="C1:J1"/>
    <mergeCell ref="K1:K2"/>
    <mergeCell ref="L1:N2"/>
    <mergeCell ref="N5:N6"/>
    <mergeCell ref="C29:I29"/>
    <mergeCell ref="L35:M35"/>
    <mergeCell ref="L12:N12"/>
    <mergeCell ref="C30:I30"/>
    <mergeCell ref="L30:M30"/>
    <mergeCell ref="D11:E11"/>
    <mergeCell ref="B35:H35"/>
    <mergeCell ref="L29:M29"/>
    <mergeCell ref="C2:J2"/>
    <mergeCell ref="B1:B6"/>
    <mergeCell ref="B10:E10"/>
    <mergeCell ref="B46:H46"/>
    <mergeCell ref="B47:D47"/>
    <mergeCell ref="B48:H48"/>
    <mergeCell ref="I48:J48"/>
    <mergeCell ref="L48:M48"/>
    <mergeCell ref="B36:H36"/>
    <mergeCell ref="B37:H37"/>
    <mergeCell ref="B38:H38"/>
    <mergeCell ref="B45:H45"/>
    <mergeCell ref="I45:J45"/>
    <mergeCell ref="B43:H43"/>
    <mergeCell ref="B39:H39"/>
    <mergeCell ref="B40:H40"/>
    <mergeCell ref="B41:H41"/>
    <mergeCell ref="B80:H80"/>
    <mergeCell ref="B42:H42"/>
    <mergeCell ref="L80:M80"/>
    <mergeCell ref="B53:I53"/>
    <mergeCell ref="L53:M53"/>
    <mergeCell ref="B58:I58"/>
    <mergeCell ref="L58:M58"/>
    <mergeCell ref="B59:M59"/>
    <mergeCell ref="L63:M63"/>
    <mergeCell ref="L64:M64"/>
    <mergeCell ref="L69:M69"/>
    <mergeCell ref="B70:M70"/>
    <mergeCell ref="B74:H74"/>
    <mergeCell ref="L74:M74"/>
    <mergeCell ref="B49:M49"/>
    <mergeCell ref="L45:M45"/>
    <mergeCell ref="B81:M81"/>
    <mergeCell ref="B83:M83"/>
    <mergeCell ref="B87:H87"/>
    <mergeCell ref="L87:M87"/>
    <mergeCell ref="B88:H88"/>
    <mergeCell ref="L88:M88"/>
    <mergeCell ref="J123:N124"/>
    <mergeCell ref="L89:M89"/>
    <mergeCell ref="L90:M90"/>
    <mergeCell ref="B91:M91"/>
    <mergeCell ref="B93:M93"/>
    <mergeCell ref="B110:N111"/>
    <mergeCell ref="B112:N113"/>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86369"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86369" r:id="rId4"/>
      </mc:Fallback>
    </mc:AlternateContent>
  </oleObjects>
</worksheet>
</file>

<file path=xl/worksheets/sheet1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7">
    <tabColor rgb="FFFFFFCC"/>
  </sheetPr>
  <dimension ref="A1:O124"/>
  <sheetViews>
    <sheetView zoomScale="78" zoomScaleNormal="78" workbookViewId="0"/>
  </sheetViews>
  <sheetFormatPr baseColWidth="10" defaultRowHeight="15"/>
  <cols>
    <col min="1" max="1" width="10" customWidth="1"/>
    <col min="2" max="2" width="17" customWidth="1"/>
    <col min="6" max="6" width="14.42578125" customWidth="1"/>
    <col min="9" max="9" width="13.28515625" bestFit="1" customWidth="1"/>
    <col min="10" max="10" width="15.5703125" customWidth="1"/>
    <col min="11" max="11" width="17.5703125" bestFit="1" customWidth="1"/>
    <col min="13" max="13" width="12.285156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1148</v>
      </c>
      <c r="C31" s="87" t="s">
        <v>1661</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150</v>
      </c>
      <c r="B36" s="831" t="str">
        <f>VLOOKUP(A36,EQUIPOS!A6:D154,3,FALSE)</f>
        <v>Cargador : Potencia en el volante 125 hp, Clasificación de RPM del motor 2300.</v>
      </c>
      <c r="C36" s="832"/>
      <c r="D36" s="832"/>
      <c r="E36" s="832"/>
      <c r="F36" s="832"/>
      <c r="G36" s="832"/>
      <c r="H36" s="833"/>
      <c r="I36" s="279"/>
      <c r="J36" s="280"/>
      <c r="K36" s="281">
        <f>VLOOKUP(A36,EQUIPOS!A6:D163,4,FALSE)</f>
        <v>196350</v>
      </c>
      <c r="L36" s="282"/>
      <c r="M36" s="283">
        <v>30</v>
      </c>
      <c r="N36" s="284">
        <f>K36/M36</f>
        <v>6545</v>
      </c>
    </row>
    <row r="37" spans="1:14">
      <c r="A37" s="119" t="s">
        <v>173</v>
      </c>
      <c r="B37" s="831" t="str">
        <f>VLOOKUP(A37,EQUIPOS!A7:D154,3,FALSE)</f>
        <v>Compactador neumático de Potencia 70 HP, peso de 13 ton</v>
      </c>
      <c r="C37" s="832"/>
      <c r="D37" s="832"/>
      <c r="E37" s="832"/>
      <c r="F37" s="832"/>
      <c r="G37" s="832"/>
      <c r="H37" s="833"/>
      <c r="I37" s="279"/>
      <c r="J37" s="280"/>
      <c r="K37" s="281">
        <f>VLOOKUP(A37,EQUIPOS!A7:D164,4,FALSE)</f>
        <v>125082.56680029306</v>
      </c>
      <c r="L37" s="282"/>
      <c r="M37" s="283">
        <v>9</v>
      </c>
      <c r="N37" s="284">
        <f t="shared" ref="N37:N43" si="0">K37/M37</f>
        <v>13898.062977810339</v>
      </c>
    </row>
    <row r="38" spans="1:14">
      <c r="A38" t="s">
        <v>168</v>
      </c>
      <c r="B38" s="831" t="str">
        <f>VLOOKUP(A38,EQUIPOS!A8:D154,3,FALSE)</f>
        <v>Compactador tipo  POTENCIA: 105 HP, PESO: 6 ton</v>
      </c>
      <c r="C38" s="832"/>
      <c r="D38" s="832"/>
      <c r="E38" s="832"/>
      <c r="F38" s="832"/>
      <c r="G38" s="832"/>
      <c r="H38" s="833"/>
      <c r="I38" s="279"/>
      <c r="J38" s="280"/>
      <c r="K38" s="281">
        <f>VLOOKUP(A38,EQUIPOS!A8:D165,4,FALSE)</f>
        <v>105750.00000000001</v>
      </c>
      <c r="L38" s="282"/>
      <c r="M38" s="283">
        <v>9</v>
      </c>
      <c r="N38" s="284">
        <f t="shared" si="0"/>
        <v>11750.000000000002</v>
      </c>
    </row>
    <row r="39" spans="1:14">
      <c r="A39" t="s">
        <v>286</v>
      </c>
      <c r="B39" s="831" t="str">
        <f>VLOOKUP(A39,EQUIPOS!A9:D154,3,FALSE)</f>
        <v>Planta de asfalto en frio</v>
      </c>
      <c r="C39" s="832"/>
      <c r="D39" s="832"/>
      <c r="E39" s="832"/>
      <c r="F39" s="832"/>
      <c r="G39" s="832"/>
      <c r="H39" s="833"/>
      <c r="I39" s="279"/>
      <c r="J39" s="280"/>
      <c r="K39" s="281">
        <f>VLOOKUP(A39,EQUIPOS!A9:D166,4,FALSE)</f>
        <v>235400</v>
      </c>
      <c r="L39" s="282"/>
      <c r="M39" s="283">
        <v>9</v>
      </c>
      <c r="N39" s="284">
        <f t="shared" si="0"/>
        <v>26155.555555555555</v>
      </c>
    </row>
    <row r="40" spans="1:14">
      <c r="A40" t="s">
        <v>290</v>
      </c>
      <c r="B40" s="831" t="str">
        <f>VLOOKUP(A40,EQUIPOS!A10:D154,3,FALSE)</f>
        <v>Planta trituradora</v>
      </c>
      <c r="C40" s="832"/>
      <c r="D40" s="832"/>
      <c r="E40" s="832"/>
      <c r="F40" s="832"/>
      <c r="G40" s="832"/>
      <c r="H40" s="833"/>
      <c r="I40" s="279"/>
      <c r="J40" s="280"/>
      <c r="K40" s="281">
        <f>VLOOKUP(A40,EQUIPOS!A10:D167,4,FALSE)</f>
        <v>476192.25000000006</v>
      </c>
      <c r="L40" s="282"/>
      <c r="M40" s="283">
        <v>30</v>
      </c>
      <c r="N40" s="284">
        <f t="shared" si="0"/>
        <v>15873.075000000003</v>
      </c>
    </row>
    <row r="41" spans="1:14">
      <c r="A41" t="s">
        <v>314</v>
      </c>
      <c r="B41" s="831" t="str">
        <f>VLOOKUP(A41,EQUIPOS!A11:D155,3,FALSE)</f>
        <v xml:space="preserve">Retroexcavadora E-200 sobre orugas
</v>
      </c>
      <c r="C41" s="832"/>
      <c r="D41" s="832"/>
      <c r="E41" s="832"/>
      <c r="F41" s="832"/>
      <c r="G41" s="832"/>
      <c r="H41" s="833"/>
      <c r="I41" s="279"/>
      <c r="J41" s="280"/>
      <c r="K41" s="281">
        <f>VLOOKUP(A41,EQUIPOS!A11:D168,4,FALSE)</f>
        <v>166600</v>
      </c>
      <c r="L41" s="282"/>
      <c r="M41" s="283">
        <v>30</v>
      </c>
      <c r="N41" s="284">
        <f t="shared" si="0"/>
        <v>5553.333333333333</v>
      </c>
    </row>
    <row r="42" spans="1:14">
      <c r="A42" t="s">
        <v>358</v>
      </c>
      <c r="B42" s="831" t="str">
        <f>VLOOKUP(A42,EQUIPOS!A12:D156,3,FALSE)</f>
        <v xml:space="preserve">Terminadora de asfalto (Finisher), potencia en el volante 174 HP, R=20M3/H, velocidad de desplazamiento 114 m/min
</v>
      </c>
      <c r="C42" s="832"/>
      <c r="D42" s="832"/>
      <c r="E42" s="832"/>
      <c r="F42" s="832"/>
      <c r="G42" s="832"/>
      <c r="H42" s="833"/>
      <c r="I42" s="279"/>
      <c r="J42" s="280"/>
      <c r="K42" s="281">
        <f>VLOOKUP(A42,EQUIPOS!A12:D169,4,FALSE)</f>
        <v>285600</v>
      </c>
      <c r="L42" s="282"/>
      <c r="M42" s="283">
        <v>9</v>
      </c>
      <c r="N42" s="284">
        <f t="shared" si="0"/>
        <v>31733.333333333332</v>
      </c>
    </row>
    <row r="43" spans="1:14">
      <c r="A43" t="s">
        <v>373</v>
      </c>
      <c r="B43" s="831" t="str">
        <f>VLOOKUP(A43,EQUIPOS!A13:D157,3,FALSE)</f>
        <v>Volqueta 6 m3</v>
      </c>
      <c r="C43" s="832"/>
      <c r="D43" s="832"/>
      <c r="E43" s="832"/>
      <c r="F43" s="832"/>
      <c r="G43" s="832"/>
      <c r="H43" s="833"/>
      <c r="I43" s="279"/>
      <c r="J43" s="280"/>
      <c r="K43" s="281">
        <f>VLOOKUP(A43,EQUIPOS!A13:D170,4,FALSE)</f>
        <v>62500</v>
      </c>
      <c r="L43" s="282"/>
      <c r="M43" s="283">
        <v>9</v>
      </c>
      <c r="N43" s="284">
        <f t="shared" si="0"/>
        <v>6944.4444444444443</v>
      </c>
    </row>
    <row r="44" spans="1:14">
      <c r="B44" s="332"/>
      <c r="C44" s="333"/>
      <c r="D44" s="333"/>
      <c r="E44" s="333"/>
      <c r="F44" s="333"/>
      <c r="G44" s="333"/>
      <c r="H44" s="334"/>
      <c r="I44" s="279"/>
      <c r="J44" s="280"/>
      <c r="K44" s="281"/>
      <c r="L44" s="282"/>
      <c r="M44" s="283"/>
      <c r="N44" s="284"/>
    </row>
    <row r="45" spans="1:14">
      <c r="B45" s="831"/>
      <c r="C45" s="832"/>
      <c r="D45" s="832"/>
      <c r="E45" s="832"/>
      <c r="F45" s="832"/>
      <c r="G45" s="832"/>
      <c r="H45" s="833"/>
      <c r="I45" s="834"/>
      <c r="J45" s="815"/>
      <c r="K45" s="281"/>
      <c r="L45" s="835"/>
      <c r="M45" s="836"/>
      <c r="N45" s="284"/>
    </row>
    <row r="46" spans="1:14">
      <c r="B46" s="831"/>
      <c r="C46" s="832"/>
      <c r="D46" s="832"/>
      <c r="E46" s="832"/>
      <c r="F46" s="832"/>
      <c r="G46" s="832"/>
      <c r="H46" s="833"/>
      <c r="I46" s="42"/>
      <c r="J46" s="43"/>
      <c r="K46" s="286"/>
      <c r="L46" s="288"/>
      <c r="M46" s="289"/>
      <c r="N46" s="290"/>
    </row>
    <row r="47" spans="1:14">
      <c r="B47" s="838" t="s">
        <v>1036</v>
      </c>
      <c r="C47" s="951"/>
      <c r="D47" s="951"/>
      <c r="E47" s="44"/>
      <c r="F47" s="45"/>
      <c r="G47" s="45"/>
      <c r="H47" s="46"/>
      <c r="I47" s="42"/>
      <c r="J47" s="43"/>
      <c r="K47" s="291"/>
      <c r="L47" s="288"/>
      <c r="M47" s="413">
        <v>0.1</v>
      </c>
      <c r="N47" s="356">
        <f>N81*M47</f>
        <v>821.39323379629627</v>
      </c>
    </row>
    <row r="48" spans="1:14" ht="15.75" thickBot="1">
      <c r="B48" s="952"/>
      <c r="C48" s="953"/>
      <c r="D48" s="953"/>
      <c r="E48" s="953"/>
      <c r="F48" s="953"/>
      <c r="G48" s="953"/>
      <c r="H48" s="954"/>
      <c r="I48" s="840"/>
      <c r="J48" s="841"/>
      <c r="K48" s="47"/>
      <c r="L48" s="842"/>
      <c r="M48" s="955"/>
      <c r="N48" s="111"/>
    </row>
    <row r="49" spans="1:14" ht="15.75" thickBot="1">
      <c r="B49" s="818" t="s">
        <v>1037</v>
      </c>
      <c r="C49" s="819"/>
      <c r="D49" s="819"/>
      <c r="E49" s="819"/>
      <c r="F49" s="819"/>
      <c r="G49" s="819"/>
      <c r="H49" s="819"/>
      <c r="I49" s="819"/>
      <c r="J49" s="819"/>
      <c r="K49" s="819"/>
      <c r="L49" s="819"/>
      <c r="M49" s="820"/>
      <c r="N49" s="406">
        <f>SUM(N36:N48)</f>
        <v>119274.19787827328</v>
      </c>
    </row>
    <row r="50" spans="1:14">
      <c r="B50" s="292"/>
      <c r="C50" s="40"/>
      <c r="D50" s="40"/>
      <c r="E50" s="40"/>
      <c r="F50" s="40"/>
      <c r="G50" s="40"/>
      <c r="H50" s="40"/>
      <c r="I50" s="40"/>
      <c r="J50" s="40"/>
      <c r="K50" s="40"/>
      <c r="L50" s="40"/>
      <c r="M50" s="40"/>
      <c r="N50" s="41"/>
    </row>
    <row r="51" spans="1:14">
      <c r="B51" s="70" t="s">
        <v>1038</v>
      </c>
      <c r="C51" s="71"/>
      <c r="D51" s="71"/>
      <c r="E51" s="71"/>
      <c r="F51" s="71"/>
      <c r="G51" s="71"/>
      <c r="H51" s="71"/>
      <c r="I51" s="71"/>
      <c r="J51" s="71"/>
      <c r="K51" s="71"/>
      <c r="L51" s="71"/>
      <c r="M51" s="71"/>
      <c r="N51" s="72"/>
    </row>
    <row r="52" spans="1:14" ht="15.75" thickBot="1">
      <c r="B52" s="73"/>
      <c r="C52" s="68"/>
      <c r="D52" s="68"/>
      <c r="E52" s="68"/>
      <c r="F52" s="68"/>
      <c r="G52" s="68"/>
      <c r="H52" s="68"/>
      <c r="I52" s="68"/>
      <c r="J52" s="67"/>
      <c r="K52" s="67"/>
      <c r="L52" s="67"/>
      <c r="M52" s="67"/>
      <c r="N52" s="69"/>
    </row>
    <row r="53" spans="1:14">
      <c r="B53" s="809" t="s">
        <v>1028</v>
      </c>
      <c r="C53" s="810"/>
      <c r="D53" s="810"/>
      <c r="E53" s="810"/>
      <c r="F53" s="810"/>
      <c r="G53" s="810"/>
      <c r="H53" s="810"/>
      <c r="I53" s="811"/>
      <c r="J53" s="327" t="s">
        <v>1029</v>
      </c>
      <c r="K53" s="91" t="s">
        <v>1030</v>
      </c>
      <c r="L53" s="812" t="s">
        <v>1039</v>
      </c>
      <c r="M53" s="811"/>
      <c r="N53" s="92" t="s">
        <v>1035</v>
      </c>
    </row>
    <row r="54" spans="1:14">
      <c r="A54" t="s">
        <v>843</v>
      </c>
      <c r="B54" s="49" t="str">
        <f>VLOOKUP(A54,MATERIALES!A5:D373,3,FALSE)</f>
        <v>Agregado Petreo para Triturar (Crudo)</v>
      </c>
      <c r="C54" s="293"/>
      <c r="D54" s="293"/>
      <c r="E54" s="293"/>
      <c r="F54" s="293"/>
      <c r="G54" s="293"/>
      <c r="H54" s="293"/>
      <c r="I54" s="280"/>
      <c r="J54" s="236" t="str">
        <f>VLOOKUP(A54,MATERIALES!A8:D646,2,FALSE)</f>
        <v>m3</v>
      </c>
      <c r="K54" s="294">
        <v>1.4</v>
      </c>
      <c r="L54" s="279"/>
      <c r="M54" s="414">
        <f>VLOOKUP(A54,MATERIALES!A5:D396,4,FALSE)</f>
        <v>24125.332311239632</v>
      </c>
      <c r="N54" s="284">
        <f>K54*M54</f>
        <v>33775.465235735486</v>
      </c>
    </row>
    <row r="55" spans="1:14">
      <c r="A55" s="114" t="s">
        <v>845</v>
      </c>
      <c r="B55" s="49" t="str">
        <f>VLOOKUP(A55,MATERIALES!A6:D373,3,FALSE)</f>
        <v>Agua</v>
      </c>
      <c r="C55" s="293"/>
      <c r="D55" s="293"/>
      <c r="E55" s="293"/>
      <c r="F55" s="293"/>
      <c r="G55" s="293"/>
      <c r="H55" s="293"/>
      <c r="I55" s="280"/>
      <c r="J55" s="236" t="str">
        <f>VLOOKUP(A55,MATERIALES!A9:D647,2,FALSE)</f>
        <v>lt</v>
      </c>
      <c r="K55" s="294">
        <v>25</v>
      </c>
      <c r="L55" s="279"/>
      <c r="M55" s="414">
        <f>VLOOKUP(A55,MATERIALES!A6:D397,4,FALSE)</f>
        <v>35.656490152579906</v>
      </c>
      <c r="N55" s="284">
        <f>K55*M55</f>
        <v>891.4122538144976</v>
      </c>
    </row>
    <row r="56" spans="1:14">
      <c r="B56" s="49"/>
      <c r="C56" s="293"/>
      <c r="D56" s="293"/>
      <c r="E56" s="293"/>
      <c r="F56" s="293"/>
      <c r="G56" s="293"/>
      <c r="H56" s="293"/>
      <c r="I56" s="280"/>
      <c r="J56" s="236"/>
      <c r="K56" s="294"/>
      <c r="L56" s="279"/>
      <c r="M56" s="295"/>
      <c r="N56" s="296"/>
    </row>
    <row r="57" spans="1:14">
      <c r="B57" s="49"/>
      <c r="C57" s="293"/>
      <c r="D57" s="293"/>
      <c r="E57" s="293"/>
      <c r="F57" s="293"/>
      <c r="G57" s="293"/>
      <c r="H57" s="293"/>
      <c r="I57" s="280"/>
      <c r="J57" s="236"/>
      <c r="K57" s="294"/>
      <c r="L57" s="279"/>
      <c r="M57" s="295"/>
      <c r="N57" s="296"/>
    </row>
    <row r="58" spans="1:14" ht="15.75" thickBot="1">
      <c r="B58" s="813"/>
      <c r="C58" s="814"/>
      <c r="D58" s="814"/>
      <c r="E58" s="814"/>
      <c r="F58" s="814"/>
      <c r="G58" s="814"/>
      <c r="H58" s="814"/>
      <c r="I58" s="815"/>
      <c r="J58" s="48"/>
      <c r="K58" s="50"/>
      <c r="L58" s="816"/>
      <c r="M58" s="817"/>
      <c r="N58" s="51"/>
    </row>
    <row r="59" spans="1:14" ht="15.75" thickBot="1">
      <c r="B59" s="818" t="s">
        <v>1037</v>
      </c>
      <c r="C59" s="819"/>
      <c r="D59" s="819"/>
      <c r="E59" s="819"/>
      <c r="F59" s="819"/>
      <c r="G59" s="819"/>
      <c r="H59" s="819"/>
      <c r="I59" s="819"/>
      <c r="J59" s="819"/>
      <c r="K59" s="819"/>
      <c r="L59" s="819"/>
      <c r="M59" s="820"/>
      <c r="N59" s="406">
        <f>SUM(N54:N58)</f>
        <v>34666.877489549981</v>
      </c>
    </row>
    <row r="60" spans="1:14">
      <c r="B60" s="39"/>
      <c r="C60" s="40"/>
      <c r="D60" s="40"/>
      <c r="E60" s="40"/>
      <c r="F60" s="40"/>
      <c r="G60" s="40"/>
      <c r="H60" s="40"/>
      <c r="I60" s="40"/>
      <c r="J60" s="40"/>
      <c r="K60" s="40"/>
      <c r="L60" s="40"/>
      <c r="M60" s="40"/>
      <c r="N60" s="41"/>
    </row>
    <row r="61" spans="1:14">
      <c r="B61" s="70" t="s">
        <v>1040</v>
      </c>
      <c r="C61" s="71"/>
      <c r="D61" s="71"/>
      <c r="E61" s="71"/>
      <c r="F61" s="71"/>
      <c r="G61" s="71"/>
      <c r="H61" s="71"/>
      <c r="I61" s="71"/>
      <c r="J61" s="71"/>
      <c r="K61" s="71"/>
      <c r="L61" s="71"/>
      <c r="M61" s="71"/>
      <c r="N61" s="72"/>
    </row>
    <row r="62" spans="1:14" ht="15.75" thickBot="1">
      <c r="B62" s="74"/>
      <c r="C62" s="67"/>
      <c r="D62" s="67"/>
      <c r="E62" s="67"/>
      <c r="F62" s="67"/>
      <c r="G62" s="67"/>
      <c r="H62" s="67"/>
      <c r="I62" s="67"/>
      <c r="J62" s="67"/>
      <c r="K62" s="67"/>
      <c r="L62" s="67"/>
      <c r="M62" s="67"/>
      <c r="N62" s="69"/>
    </row>
    <row r="63" spans="1:14" ht="25.5">
      <c r="B63" s="325" t="s">
        <v>1041</v>
      </c>
      <c r="C63" s="326"/>
      <c r="D63" s="326"/>
      <c r="E63" s="326"/>
      <c r="F63" s="326"/>
      <c r="G63" s="326"/>
      <c r="H63" s="79" t="s">
        <v>1029</v>
      </c>
      <c r="I63" s="80" t="s">
        <v>1042</v>
      </c>
      <c r="J63" s="81" t="s">
        <v>1043</v>
      </c>
      <c r="K63" s="79" t="s">
        <v>1044</v>
      </c>
      <c r="L63" s="821" t="s">
        <v>1045</v>
      </c>
      <c r="M63" s="794"/>
      <c r="N63" s="82" t="s">
        <v>1035</v>
      </c>
    </row>
    <row r="64" spans="1:14">
      <c r="A64" t="s">
        <v>1353</v>
      </c>
      <c r="B64" s="52" t="str">
        <f>VLOOKUP(A64,TRANSPORTE!A5:D117,3,FALSE)</f>
        <v>Transporte de Material Crudo de Rio</v>
      </c>
      <c r="C64" s="329"/>
      <c r="D64" s="329"/>
      <c r="E64" s="329"/>
      <c r="F64" s="329"/>
      <c r="G64" s="329"/>
      <c r="H64" s="323" t="s">
        <v>1552</v>
      </c>
      <c r="I64" s="291">
        <v>1.4</v>
      </c>
      <c r="J64" s="298">
        <v>1</v>
      </c>
      <c r="K64" s="291">
        <f>I64*J64</f>
        <v>1.4</v>
      </c>
      <c r="L64" s="822">
        <f>VLOOKUP(A64,TRANSPORTE!A5:D117,4,FALSE)</f>
        <v>946.969696969697</v>
      </c>
      <c r="M64" s="823"/>
      <c r="N64" s="299">
        <f>K64*L64</f>
        <v>1325.7575757575758</v>
      </c>
    </row>
    <row r="65" spans="1:15">
      <c r="A65" t="s">
        <v>1434</v>
      </c>
      <c r="B65" s="52" t="str">
        <f>VLOOKUP(A65,TRANSPORTE!A6:D117,3,FALSE)</f>
        <v>Transporte de Mezcla en Frio  MAF-19</v>
      </c>
      <c r="C65" s="53"/>
      <c r="D65" s="53"/>
      <c r="E65" s="53"/>
      <c r="F65" s="53"/>
      <c r="G65" s="53"/>
      <c r="H65" s="323" t="s">
        <v>1552</v>
      </c>
      <c r="I65" s="291">
        <v>1.25</v>
      </c>
      <c r="J65" s="298">
        <v>1</v>
      </c>
      <c r="K65" s="291">
        <f>I65*J65</f>
        <v>1.25</v>
      </c>
      <c r="L65" s="822">
        <f>VLOOKUP(A65,TRANSPORTE!A6:D117,4,FALSE)</f>
        <v>946.969696969697</v>
      </c>
      <c r="M65" s="823"/>
      <c r="N65" s="299">
        <f>K65*L65</f>
        <v>1183.7121212121212</v>
      </c>
    </row>
    <row r="66" spans="1:15">
      <c r="B66" s="52"/>
      <c r="C66" s="53"/>
      <c r="D66" s="53"/>
      <c r="E66" s="53"/>
      <c r="F66" s="53"/>
      <c r="G66" s="53"/>
      <c r="H66" s="300"/>
      <c r="I66" s="291"/>
      <c r="J66" s="291"/>
      <c r="K66" s="291"/>
      <c r="L66" s="301"/>
      <c r="M66" s="302"/>
      <c r="N66" s="303"/>
    </row>
    <row r="67" spans="1:15">
      <c r="B67" s="52"/>
      <c r="C67" s="53"/>
      <c r="D67" s="53"/>
      <c r="E67" s="53"/>
      <c r="F67" s="53"/>
      <c r="G67" s="53"/>
      <c r="H67" s="300"/>
      <c r="I67" s="291"/>
      <c r="J67" s="291"/>
      <c r="K67" s="291"/>
      <c r="L67" s="301"/>
      <c r="M67" s="302"/>
      <c r="N67" s="303"/>
    </row>
    <row r="68" spans="1:15">
      <c r="B68" s="52"/>
      <c r="C68" s="53"/>
      <c r="D68" s="53"/>
      <c r="E68" s="53"/>
      <c r="F68" s="53"/>
      <c r="G68" s="53"/>
      <c r="H68" s="300"/>
      <c r="I68" s="291"/>
      <c r="J68" s="291"/>
      <c r="K68" s="291"/>
      <c r="L68" s="301"/>
      <c r="M68" s="302"/>
      <c r="N68" s="303"/>
    </row>
    <row r="69" spans="1:15" ht="15.75" thickBot="1">
      <c r="B69" s="459"/>
      <c r="C69" s="460"/>
      <c r="D69" s="460"/>
      <c r="E69" s="460"/>
      <c r="F69" s="460"/>
      <c r="G69" s="460"/>
      <c r="H69" s="54"/>
      <c r="I69" s="132"/>
      <c r="J69" s="132"/>
      <c r="K69" s="132"/>
      <c r="L69" s="807"/>
      <c r="M69" s="808"/>
      <c r="N69" s="133"/>
    </row>
    <row r="70" spans="1:15" ht="15.75" thickBot="1">
      <c r="B70" s="824" t="s">
        <v>1037</v>
      </c>
      <c r="C70" s="825"/>
      <c r="D70" s="825"/>
      <c r="E70" s="825"/>
      <c r="F70" s="825"/>
      <c r="G70" s="825"/>
      <c r="H70" s="825"/>
      <c r="I70" s="825"/>
      <c r="J70" s="825"/>
      <c r="K70" s="825"/>
      <c r="L70" s="825"/>
      <c r="M70" s="826"/>
      <c r="N70" s="110">
        <f>N64+N65+N66+N67+N68</f>
        <v>2509.469696969697</v>
      </c>
    </row>
    <row r="71" spans="1:15">
      <c r="B71" s="39"/>
      <c r="C71" s="40"/>
      <c r="D71" s="40"/>
      <c r="E71" s="40"/>
      <c r="F71" s="40"/>
      <c r="G71" s="40"/>
      <c r="H71" s="40"/>
      <c r="I71" s="40"/>
      <c r="J71" s="40"/>
      <c r="K71" s="40"/>
      <c r="L71" s="40"/>
      <c r="M71" s="40"/>
      <c r="N71" s="41"/>
    </row>
    <row r="72" spans="1:15">
      <c r="B72" s="70" t="s">
        <v>1046</v>
      </c>
      <c r="C72" s="71"/>
      <c r="D72" s="71"/>
      <c r="E72" s="71"/>
      <c r="F72" s="71"/>
      <c r="G72" s="71"/>
      <c r="H72" s="71"/>
      <c r="I72" s="71"/>
      <c r="J72" s="71"/>
      <c r="K72" s="71"/>
      <c r="L72" s="71"/>
      <c r="M72" s="71"/>
      <c r="N72" s="72"/>
    </row>
    <row r="73" spans="1:15" ht="15.75" thickBot="1">
      <c r="B73" s="74"/>
      <c r="C73" s="67"/>
      <c r="D73" s="67"/>
      <c r="E73" s="67"/>
      <c r="F73" s="67"/>
      <c r="G73" s="67"/>
      <c r="H73" s="67"/>
      <c r="I73" s="67"/>
      <c r="J73" s="67"/>
      <c r="K73" s="67"/>
      <c r="L73" s="67"/>
      <c r="M73" s="67"/>
      <c r="N73" s="69"/>
    </row>
    <row r="74" spans="1:15" ht="25.5">
      <c r="B74" s="844" t="s">
        <v>1047</v>
      </c>
      <c r="C74" s="845"/>
      <c r="D74" s="845"/>
      <c r="E74" s="845"/>
      <c r="F74" s="845"/>
      <c r="G74" s="845"/>
      <c r="H74" s="845"/>
      <c r="I74" s="79" t="s">
        <v>1048</v>
      </c>
      <c r="J74" s="81" t="s">
        <v>1494</v>
      </c>
      <c r="K74" s="80" t="s">
        <v>1050</v>
      </c>
      <c r="L74" s="846" t="s">
        <v>1034</v>
      </c>
      <c r="M74" s="847"/>
      <c r="N74" s="104" t="s">
        <v>1035</v>
      </c>
    </row>
    <row r="75" spans="1:15">
      <c r="A75" t="s">
        <v>19</v>
      </c>
      <c r="B75" s="55" t="str">
        <f>VLOOKUP(A75,'MANO DE OBRA'!A8:D68,3,FALSE)</f>
        <v>Obrero (8)</v>
      </c>
      <c r="C75" s="53"/>
      <c r="D75" s="53"/>
      <c r="E75" s="53"/>
      <c r="F75" s="53"/>
      <c r="G75" s="53"/>
      <c r="H75" s="53"/>
      <c r="I75" s="304">
        <f>K75/J75*100</f>
        <v>196724.53333333333</v>
      </c>
      <c r="J75" s="305">
        <v>185</v>
      </c>
      <c r="K75" s="306">
        <f>VLOOKUP(A75,'MANO DE OBRA'!A8:D99,4,FALSE)</f>
        <v>363940.38666666666</v>
      </c>
      <c r="L75" s="56"/>
      <c r="M75" s="307">
        <v>72</v>
      </c>
      <c r="N75" s="407">
        <f>K75/M75</f>
        <v>5054.7275925925924</v>
      </c>
      <c r="O75" s="112"/>
    </row>
    <row r="76" spans="1:15">
      <c r="A76" t="s">
        <v>30</v>
      </c>
      <c r="B76" s="55" t="str">
        <f>VLOOKUP(A76,'MANO DE OBRA'!A8:D69,3,FALSE)</f>
        <v>Oficial</v>
      </c>
      <c r="C76" s="53"/>
      <c r="D76" s="53"/>
      <c r="E76" s="53"/>
      <c r="F76" s="53"/>
      <c r="G76" s="53"/>
      <c r="H76" s="53"/>
      <c r="I76" s="304">
        <f>K76/J76*100</f>
        <v>49181.133333333331</v>
      </c>
      <c r="J76" s="305">
        <v>185</v>
      </c>
      <c r="K76" s="306">
        <f>VLOOKUP(A76,'MANO DE OBRA'!A8:D100,4,FALSE)</f>
        <v>90985.096666666665</v>
      </c>
      <c r="L76" s="56"/>
      <c r="M76" s="311">
        <v>72</v>
      </c>
      <c r="N76" s="407">
        <f>K76/M76</f>
        <v>1263.6818981481481</v>
      </c>
    </row>
    <row r="77" spans="1:15">
      <c r="A77" t="s">
        <v>54</v>
      </c>
      <c r="B77" s="55" t="str">
        <f>VLOOKUP(A77,'MANO DE OBRA'!A9:D70,3,FALSE)</f>
        <v>Rastrilleros (2)</v>
      </c>
      <c r="C77" s="53"/>
      <c r="D77" s="53"/>
      <c r="E77" s="53"/>
      <c r="F77" s="53"/>
      <c r="G77" s="53"/>
      <c r="H77" s="53"/>
      <c r="I77" s="304">
        <f>K77/J77*100</f>
        <v>73771.7</v>
      </c>
      <c r="J77" s="305">
        <v>185</v>
      </c>
      <c r="K77" s="306">
        <f>VLOOKUP(A77,'MANO DE OBRA'!A9:D101,4,FALSE)</f>
        <v>136477.64499999999</v>
      </c>
      <c r="L77" s="56"/>
      <c r="M77" s="311">
        <v>72</v>
      </c>
      <c r="N77" s="407">
        <f>K77/M77</f>
        <v>1895.522847222222</v>
      </c>
    </row>
    <row r="78" spans="1:15">
      <c r="B78" s="55"/>
      <c r="C78" s="53"/>
      <c r="D78" s="53"/>
      <c r="E78" s="53"/>
      <c r="F78" s="53"/>
      <c r="G78" s="53"/>
      <c r="H78" s="53"/>
      <c r="I78" s="291"/>
      <c r="J78" s="309"/>
      <c r="K78" s="310"/>
      <c r="L78" s="330"/>
      <c r="M78" s="312"/>
      <c r="N78" s="308"/>
    </row>
    <row r="79" spans="1:15">
      <c r="B79" s="55"/>
      <c r="C79" s="53"/>
      <c r="D79" s="53"/>
      <c r="E79" s="53"/>
      <c r="F79" s="53"/>
      <c r="G79" s="53"/>
      <c r="H79" s="53"/>
      <c r="I79" s="291"/>
      <c r="J79" s="309"/>
      <c r="K79" s="310"/>
      <c r="L79" s="330"/>
      <c r="M79" s="312"/>
      <c r="N79" s="308"/>
    </row>
    <row r="80" spans="1:15" ht="15.75" thickBot="1">
      <c r="B80" s="805"/>
      <c r="C80" s="806"/>
      <c r="D80" s="806"/>
      <c r="E80" s="806"/>
      <c r="F80" s="806"/>
      <c r="G80" s="806"/>
      <c r="H80" s="806"/>
      <c r="I80" s="132"/>
      <c r="J80" s="132"/>
      <c r="K80" s="132"/>
      <c r="L80" s="906"/>
      <c r="M80" s="906"/>
      <c r="N80" s="51"/>
    </row>
    <row r="81" spans="1:14" ht="15.75" thickBot="1">
      <c r="B81" s="824" t="s">
        <v>1037</v>
      </c>
      <c r="C81" s="825"/>
      <c r="D81" s="825"/>
      <c r="E81" s="825"/>
      <c r="F81" s="825"/>
      <c r="G81" s="825"/>
      <c r="H81" s="825"/>
      <c r="I81" s="825"/>
      <c r="J81" s="825"/>
      <c r="K81" s="825"/>
      <c r="L81" s="825"/>
      <c r="M81" s="826"/>
      <c r="N81" s="313">
        <f>SUM(N75:N80)</f>
        <v>8213.9323379629623</v>
      </c>
    </row>
    <row r="82" spans="1:14" ht="15.75" thickBot="1">
      <c r="B82" s="39"/>
      <c r="C82" s="40"/>
      <c r="D82" s="40"/>
      <c r="E82" s="40"/>
      <c r="F82" s="40"/>
      <c r="G82" s="40"/>
      <c r="H82" s="40"/>
      <c r="I82" s="40"/>
      <c r="J82" s="40"/>
      <c r="K82" s="40"/>
      <c r="L82" s="40"/>
      <c r="M82" s="40"/>
      <c r="N82" s="41"/>
    </row>
    <row r="83" spans="1:14" ht="15.75" thickBot="1">
      <c r="B83" s="818" t="s">
        <v>1051</v>
      </c>
      <c r="C83" s="819"/>
      <c r="D83" s="819"/>
      <c r="E83" s="819"/>
      <c r="F83" s="819"/>
      <c r="G83" s="819"/>
      <c r="H83" s="819"/>
      <c r="I83" s="819"/>
      <c r="J83" s="819"/>
      <c r="K83" s="819"/>
      <c r="L83" s="819"/>
      <c r="M83" s="820"/>
      <c r="N83" s="105">
        <f>N49+N59+N70+N81</f>
        <v>164664.4774027559</v>
      </c>
    </row>
    <row r="84" spans="1:14">
      <c r="B84" s="39"/>
      <c r="C84" s="40"/>
      <c r="D84" s="40"/>
      <c r="E84" s="40"/>
      <c r="F84" s="40"/>
      <c r="G84" s="40"/>
      <c r="H84" s="40"/>
      <c r="I84" s="40"/>
      <c r="J84" s="40"/>
      <c r="K84" s="40"/>
      <c r="L84" s="40"/>
      <c r="M84" s="40"/>
      <c r="N84" s="41"/>
    </row>
    <row r="85" spans="1:14">
      <c r="B85" s="70" t="s">
        <v>1052</v>
      </c>
      <c r="C85" s="71"/>
      <c r="D85" s="71"/>
      <c r="E85" s="71"/>
      <c r="F85" s="71"/>
      <c r="G85" s="71"/>
      <c r="H85" s="71"/>
      <c r="I85" s="71"/>
      <c r="J85" s="71"/>
      <c r="K85" s="71"/>
      <c r="L85" s="71"/>
      <c r="M85" s="71"/>
      <c r="N85" s="72"/>
    </row>
    <row r="86" spans="1:14" ht="15.75" thickBot="1">
      <c r="B86" s="74"/>
      <c r="C86" s="67"/>
      <c r="D86" s="67"/>
      <c r="E86" s="67"/>
      <c r="F86" s="67"/>
      <c r="G86" s="67"/>
      <c r="H86" s="67"/>
      <c r="I86" s="67"/>
      <c r="J86" s="67"/>
      <c r="K86" s="67"/>
      <c r="L86" s="67"/>
      <c r="M86" s="67"/>
      <c r="N86" s="69"/>
    </row>
    <row r="87" spans="1:14">
      <c r="B87" s="809" t="s">
        <v>1053</v>
      </c>
      <c r="C87" s="810"/>
      <c r="D87" s="810"/>
      <c r="E87" s="810"/>
      <c r="F87" s="810"/>
      <c r="G87" s="810"/>
      <c r="H87" s="810"/>
      <c r="I87" s="326"/>
      <c r="J87" s="346"/>
      <c r="K87" s="314" t="s">
        <v>1054</v>
      </c>
      <c r="L87" s="848" t="s">
        <v>1055</v>
      </c>
      <c r="M87" s="849"/>
      <c r="N87" s="315"/>
    </row>
    <row r="88" spans="1:14">
      <c r="B88" s="850" t="s">
        <v>1056</v>
      </c>
      <c r="C88" s="851"/>
      <c r="D88" s="851"/>
      <c r="E88" s="851"/>
      <c r="F88" s="851"/>
      <c r="G88" s="851"/>
      <c r="H88" s="851"/>
      <c r="I88" s="93"/>
      <c r="J88" s="94"/>
      <c r="K88" s="316">
        <v>0.2</v>
      </c>
      <c r="L88" s="852">
        <f>N83*K88</f>
        <v>32932.895480551182</v>
      </c>
      <c r="M88" s="853"/>
      <c r="N88" s="57"/>
    </row>
    <row r="89" spans="1:14">
      <c r="B89" s="95" t="s">
        <v>1057</v>
      </c>
      <c r="C89" s="96"/>
      <c r="D89" s="96"/>
      <c r="E89" s="96"/>
      <c r="F89" s="96"/>
      <c r="G89" s="96"/>
      <c r="H89" s="96"/>
      <c r="I89" s="93"/>
      <c r="J89" s="94"/>
      <c r="K89" s="316">
        <v>0.05</v>
      </c>
      <c r="L89" s="852">
        <f>N83*K89</f>
        <v>8233.2238701377955</v>
      </c>
      <c r="M89" s="853"/>
      <c r="N89" s="57"/>
    </row>
    <row r="90" spans="1:14" ht="15.75" thickBot="1">
      <c r="B90" s="97" t="s">
        <v>1058</v>
      </c>
      <c r="C90" s="98"/>
      <c r="D90" s="98"/>
      <c r="E90" s="98"/>
      <c r="F90" s="98"/>
      <c r="G90" s="98"/>
      <c r="H90" s="98"/>
      <c r="I90" s="99"/>
      <c r="J90" s="100"/>
      <c r="K90" s="317">
        <v>0.05</v>
      </c>
      <c r="L90" s="854">
        <f>N83*K90</f>
        <v>8233.2238701377955</v>
      </c>
      <c r="M90" s="855"/>
      <c r="N90" s="57"/>
    </row>
    <row r="91" spans="1:14" ht="15.75" thickBot="1">
      <c r="B91" s="818" t="s">
        <v>1037</v>
      </c>
      <c r="C91" s="819"/>
      <c r="D91" s="819"/>
      <c r="E91" s="819"/>
      <c r="F91" s="819"/>
      <c r="G91" s="819"/>
      <c r="H91" s="819"/>
      <c r="I91" s="819"/>
      <c r="J91" s="819"/>
      <c r="K91" s="819"/>
      <c r="L91" s="819"/>
      <c r="M91" s="820"/>
      <c r="N91" s="58">
        <f>L88+L89+L90</f>
        <v>49399.34322082677</v>
      </c>
    </row>
    <row r="92" spans="1:14" ht="15.75" thickBot="1">
      <c r="B92" s="39"/>
      <c r="C92" s="40"/>
      <c r="D92" s="40"/>
      <c r="E92" s="40"/>
      <c r="F92" s="40"/>
      <c r="G92" s="40"/>
      <c r="H92" s="40"/>
      <c r="I92" s="40"/>
      <c r="J92" s="40"/>
      <c r="K92" s="40"/>
      <c r="L92" s="40"/>
      <c r="M92" s="40"/>
      <c r="N92" s="41"/>
    </row>
    <row r="93" spans="1:14" ht="15.75" thickBot="1">
      <c r="A93" t="s">
        <v>2122</v>
      </c>
      <c r="B93" s="818" t="s">
        <v>1059</v>
      </c>
      <c r="C93" s="819"/>
      <c r="D93" s="819"/>
      <c r="E93" s="819"/>
      <c r="F93" s="819"/>
      <c r="G93" s="819"/>
      <c r="H93" s="819"/>
      <c r="I93" s="819"/>
      <c r="J93" s="819"/>
      <c r="K93" s="819"/>
      <c r="L93" s="819"/>
      <c r="M93" s="820"/>
      <c r="N93" s="197">
        <f>N83+N91</f>
        <v>214063.82062358267</v>
      </c>
    </row>
    <row r="94" spans="1:14">
      <c r="B94" s="19"/>
      <c r="C94" s="20"/>
      <c r="D94" s="20"/>
      <c r="E94" s="20"/>
      <c r="F94" s="20"/>
      <c r="G94" s="20"/>
      <c r="H94" s="20"/>
      <c r="I94" s="20"/>
      <c r="J94" s="20"/>
      <c r="K94" s="20"/>
      <c r="L94" s="20"/>
      <c r="M94" s="20"/>
      <c r="N94" s="21"/>
    </row>
    <row r="95" spans="1:14">
      <c r="B95" s="22"/>
      <c r="C95" s="18"/>
      <c r="D95" s="18"/>
      <c r="E95" s="18"/>
      <c r="F95" s="18"/>
      <c r="G95" s="18"/>
      <c r="H95" s="18"/>
      <c r="I95" s="18"/>
      <c r="J95" s="18"/>
      <c r="K95" s="18"/>
      <c r="L95" s="18"/>
      <c r="M95" s="18"/>
      <c r="N95" s="23"/>
    </row>
    <row r="96" spans="1:14">
      <c r="B96" s="22"/>
      <c r="C96" s="18"/>
      <c r="D96" s="18"/>
      <c r="E96" s="18"/>
      <c r="F96" s="18"/>
      <c r="G96" s="18"/>
      <c r="H96" s="18"/>
      <c r="I96" s="18"/>
      <c r="J96" s="18"/>
      <c r="K96" s="18"/>
      <c r="L96" s="18"/>
      <c r="M96" s="18"/>
      <c r="N96" s="23"/>
    </row>
    <row r="97" spans="2:14">
      <c r="B97" s="22"/>
      <c r="C97" s="18"/>
      <c r="D97" s="18"/>
      <c r="E97" s="18"/>
      <c r="F97" s="18"/>
      <c r="G97" s="18"/>
      <c r="H97" s="18"/>
      <c r="I97" s="18"/>
      <c r="J97" s="18"/>
      <c r="K97" s="18"/>
      <c r="L97" s="18"/>
      <c r="M97" s="18"/>
      <c r="N97" s="23"/>
    </row>
    <row r="98" spans="2:14">
      <c r="B98" s="22"/>
      <c r="C98" s="18"/>
      <c r="D98" s="18"/>
      <c r="E98" s="59" t="s">
        <v>1060</v>
      </c>
      <c r="F98" s="59"/>
      <c r="G98" s="59"/>
      <c r="H98" s="59"/>
      <c r="I98" s="59"/>
      <c r="J98" s="59"/>
      <c r="K98" s="18"/>
      <c r="L98" s="18"/>
      <c r="M98" s="18"/>
      <c r="N98" s="23"/>
    </row>
    <row r="99" spans="2:14">
      <c r="B99" s="22"/>
      <c r="C99" s="18"/>
      <c r="D99" s="18"/>
      <c r="E99" s="18" t="s">
        <v>1061</v>
      </c>
      <c r="F99" s="18"/>
      <c r="G99" s="18"/>
      <c r="H99" s="18"/>
      <c r="I99" s="18"/>
      <c r="J99" s="18"/>
      <c r="K99" s="18"/>
      <c r="L99" s="18"/>
      <c r="M99" s="18"/>
      <c r="N99" s="23"/>
    </row>
    <row r="100" spans="2:14">
      <c r="B100" s="22"/>
      <c r="C100" s="18"/>
      <c r="D100" s="18"/>
      <c r="E100" s="18" t="s">
        <v>1062</v>
      </c>
      <c r="F100" s="18"/>
      <c r="G100" s="18"/>
      <c r="H100" s="18"/>
      <c r="I100" s="18"/>
      <c r="J100" s="18"/>
      <c r="K100" s="18"/>
      <c r="L100" s="18"/>
      <c r="M100" s="18"/>
      <c r="N100" s="23"/>
    </row>
    <row r="101" spans="2:14">
      <c r="B101" s="22"/>
      <c r="C101" s="18"/>
      <c r="D101" s="18"/>
      <c r="E101" s="18" t="s">
        <v>1063</v>
      </c>
      <c r="F101" s="18"/>
      <c r="G101" s="18"/>
      <c r="H101" s="18"/>
      <c r="I101" s="18"/>
      <c r="J101" s="18"/>
      <c r="K101" s="18"/>
      <c r="L101" s="18"/>
      <c r="M101" s="18"/>
      <c r="N101" s="23"/>
    </row>
    <row r="102" spans="2:14" ht="15.75" thickBot="1">
      <c r="B102" s="22"/>
      <c r="C102" s="18"/>
      <c r="D102" s="18"/>
      <c r="E102" s="18"/>
      <c r="F102" s="18" t="s">
        <v>1064</v>
      </c>
      <c r="G102" s="18"/>
      <c r="H102" s="18"/>
      <c r="I102" s="18"/>
      <c r="J102" s="18"/>
      <c r="K102" s="18"/>
      <c r="L102" s="18"/>
      <c r="M102" s="18"/>
      <c r="N102" s="23"/>
    </row>
    <row r="103" spans="2:14">
      <c r="B103" s="239" t="s">
        <v>2322</v>
      </c>
      <c r="C103" s="240"/>
      <c r="D103" s="240"/>
      <c r="E103" s="240"/>
      <c r="F103" s="240"/>
      <c r="G103" s="240"/>
      <c r="H103" s="240"/>
      <c r="I103" s="240"/>
      <c r="J103" s="240"/>
      <c r="K103" s="240"/>
      <c r="L103" s="240"/>
      <c r="M103" s="240"/>
      <c r="N103" s="241"/>
    </row>
    <row r="104" spans="2:14">
      <c r="B104" s="242"/>
      <c r="C104" s="243"/>
      <c r="D104" s="243"/>
      <c r="E104" s="243"/>
      <c r="F104" s="243"/>
      <c r="G104" s="243"/>
      <c r="H104" s="243"/>
      <c r="I104" s="243"/>
      <c r="J104" s="243"/>
      <c r="K104" s="243"/>
      <c r="L104" s="243"/>
      <c r="M104" s="243"/>
      <c r="N104" s="244"/>
    </row>
    <row r="105" spans="2:14">
      <c r="B105" s="242"/>
      <c r="C105" s="243"/>
      <c r="D105" s="243"/>
      <c r="E105" s="243"/>
      <c r="F105" s="243"/>
      <c r="G105" s="243"/>
      <c r="H105" s="243"/>
      <c r="I105" s="243"/>
      <c r="J105" s="243"/>
      <c r="K105" s="243"/>
      <c r="L105" s="243"/>
      <c r="M105" s="243"/>
      <c r="N105" s="244"/>
    </row>
    <row r="106" spans="2:14">
      <c r="B106" s="242"/>
      <c r="C106" s="243"/>
      <c r="D106" s="243"/>
      <c r="E106" s="243"/>
      <c r="F106" s="243"/>
      <c r="G106" s="243"/>
      <c r="H106" s="243"/>
      <c r="I106" s="243"/>
      <c r="J106" s="243"/>
      <c r="K106" s="243"/>
      <c r="L106" s="243"/>
      <c r="M106" s="243"/>
      <c r="N106" s="244"/>
    </row>
    <row r="107" spans="2:14" ht="15.75" thickBot="1">
      <c r="B107" s="245"/>
      <c r="C107" s="246"/>
      <c r="D107" s="246"/>
      <c r="E107" s="246"/>
      <c r="F107" s="246"/>
      <c r="G107" s="246"/>
      <c r="H107" s="246"/>
      <c r="I107" s="246"/>
      <c r="J107" s="246"/>
      <c r="K107" s="246"/>
      <c r="L107" s="246"/>
      <c r="M107" s="246"/>
      <c r="N107" s="247"/>
    </row>
    <row r="108" spans="2:14">
      <c r="B108" s="248"/>
      <c r="C108" s="249"/>
      <c r="D108" s="249"/>
      <c r="E108" s="249"/>
      <c r="F108" s="249"/>
      <c r="G108" s="249"/>
      <c r="H108" s="249"/>
      <c r="I108" s="249"/>
      <c r="J108" s="249"/>
      <c r="K108" s="249"/>
      <c r="L108" s="249"/>
      <c r="M108" s="249"/>
      <c r="N108" s="250"/>
    </row>
    <row r="109" spans="2:14">
      <c r="B109" s="234" t="s">
        <v>2323</v>
      </c>
      <c r="C109" s="37"/>
      <c r="D109" s="37"/>
      <c r="E109" s="37"/>
      <c r="F109" s="37"/>
      <c r="G109" s="37"/>
      <c r="H109" s="37"/>
      <c r="I109" s="37"/>
      <c r="J109" s="37"/>
      <c r="K109" s="37"/>
      <c r="L109" s="37"/>
      <c r="M109" s="37"/>
      <c r="N109" s="38"/>
    </row>
    <row r="110" spans="2:14" ht="15" customHeight="1">
      <c r="B110" s="856" t="s">
        <v>2324</v>
      </c>
      <c r="C110" s="857"/>
      <c r="D110" s="857"/>
      <c r="E110" s="857"/>
      <c r="F110" s="857"/>
      <c r="G110" s="857"/>
      <c r="H110" s="857"/>
      <c r="I110" s="857"/>
      <c r="J110" s="857"/>
      <c r="K110" s="857"/>
      <c r="L110" s="857"/>
      <c r="M110" s="857"/>
      <c r="N110" s="858"/>
    </row>
    <row r="111" spans="2:14" ht="15" customHeight="1">
      <c r="B111" s="856"/>
      <c r="C111" s="857"/>
      <c r="D111" s="857"/>
      <c r="E111" s="857"/>
      <c r="F111" s="857"/>
      <c r="G111" s="857"/>
      <c r="H111" s="857"/>
      <c r="I111" s="857"/>
      <c r="J111" s="857"/>
      <c r="K111" s="857"/>
      <c r="L111" s="857"/>
      <c r="M111" s="857"/>
      <c r="N111" s="858"/>
    </row>
    <row r="112" spans="2:14" ht="30" customHeight="1">
      <c r="B112" s="859" t="s">
        <v>2325</v>
      </c>
      <c r="C112" s="860"/>
      <c r="D112" s="860"/>
      <c r="E112" s="860"/>
      <c r="F112" s="860"/>
      <c r="G112" s="860"/>
      <c r="H112" s="860"/>
      <c r="I112" s="860"/>
      <c r="J112" s="860"/>
      <c r="K112" s="860"/>
      <c r="L112" s="860"/>
      <c r="M112" s="860"/>
      <c r="N112" s="861"/>
    </row>
    <row r="113" spans="2:14">
      <c r="B113" s="859"/>
      <c r="C113" s="860"/>
      <c r="D113" s="860"/>
      <c r="E113" s="860"/>
      <c r="F113" s="860"/>
      <c r="G113" s="860"/>
      <c r="H113" s="860"/>
      <c r="I113" s="860"/>
      <c r="J113" s="860"/>
      <c r="K113" s="860"/>
      <c r="L113" s="860"/>
      <c r="M113" s="860"/>
      <c r="N113" s="861"/>
    </row>
    <row r="114" spans="2:14">
      <c r="B114" s="343"/>
      <c r="C114" s="344"/>
      <c r="D114" s="344"/>
      <c r="E114" s="344"/>
      <c r="F114" s="344"/>
      <c r="G114" s="344"/>
      <c r="H114" s="344"/>
      <c r="I114" s="344"/>
      <c r="J114" s="344"/>
      <c r="K114" s="344"/>
      <c r="L114" s="344"/>
      <c r="M114" s="344"/>
      <c r="N114" s="345"/>
    </row>
    <row r="115" spans="2:14">
      <c r="B115" s="343"/>
      <c r="C115" s="344"/>
      <c r="D115" s="344"/>
      <c r="E115" s="344"/>
      <c r="F115" s="344"/>
      <c r="G115" s="344"/>
      <c r="H115" s="344"/>
      <c r="I115" s="344"/>
      <c r="J115" s="344"/>
      <c r="K115" s="344"/>
      <c r="L115" s="344"/>
      <c r="M115" s="344"/>
      <c r="N115" s="345"/>
    </row>
    <row r="116" spans="2:14">
      <c r="B116" s="343"/>
      <c r="C116" s="344"/>
      <c r="D116" s="344"/>
      <c r="E116" s="344"/>
      <c r="F116" s="344"/>
      <c r="G116" s="344"/>
      <c r="H116" s="344"/>
      <c r="I116" s="344"/>
      <c r="J116" s="344"/>
      <c r="K116" s="344"/>
      <c r="L116" s="344"/>
      <c r="M116" s="344"/>
      <c r="N116" s="345"/>
    </row>
    <row r="117" spans="2:14">
      <c r="B117" s="234"/>
      <c r="C117" s="37"/>
      <c r="D117" s="37"/>
      <c r="E117" s="37"/>
      <c r="F117" s="37"/>
      <c r="G117" s="37"/>
      <c r="H117" s="37"/>
      <c r="I117" s="37"/>
      <c r="J117" s="37"/>
      <c r="K117" s="37"/>
      <c r="L117" s="37"/>
      <c r="M117" s="37"/>
      <c r="N117" s="38"/>
    </row>
    <row r="118" spans="2:14">
      <c r="B118" s="22"/>
      <c r="C118" s="18"/>
      <c r="D118" s="18"/>
      <c r="E118" s="18" t="s">
        <v>1060</v>
      </c>
      <c r="F118" s="59"/>
      <c r="G118" s="59"/>
      <c r="H118" s="18"/>
      <c r="I118" s="18"/>
      <c r="J118" s="18"/>
      <c r="K118" s="18"/>
      <c r="L118" s="18"/>
      <c r="M118" s="18"/>
      <c r="N118" s="23"/>
    </row>
    <row r="119" spans="2:14">
      <c r="B119" s="22"/>
      <c r="C119" s="18"/>
      <c r="D119" s="18"/>
      <c r="E119" s="60" t="s">
        <v>1061</v>
      </c>
      <c r="F119" s="18"/>
      <c r="G119" s="18"/>
      <c r="H119" s="60"/>
      <c r="I119" s="60"/>
      <c r="J119" s="60"/>
      <c r="K119" s="18"/>
      <c r="L119" s="18"/>
      <c r="M119" s="18"/>
      <c r="N119" s="23"/>
    </row>
    <row r="120" spans="2:14">
      <c r="B120" s="22"/>
      <c r="C120" s="18"/>
      <c r="D120" s="18"/>
      <c r="E120" s="61" t="s">
        <v>1065</v>
      </c>
      <c r="F120" s="18"/>
      <c r="G120" s="18"/>
      <c r="H120" s="61"/>
      <c r="I120" s="61"/>
      <c r="J120" s="61"/>
      <c r="K120" s="18"/>
      <c r="L120" s="18"/>
      <c r="M120" s="18"/>
      <c r="N120" s="23"/>
    </row>
    <row r="121" spans="2:14">
      <c r="B121" s="62"/>
      <c r="C121" s="37"/>
      <c r="D121" s="37"/>
      <c r="E121" s="18" t="s">
        <v>1063</v>
      </c>
      <c r="F121" s="18"/>
      <c r="G121" s="18"/>
      <c r="H121" s="18"/>
      <c r="I121" s="18"/>
      <c r="J121" s="18"/>
      <c r="K121" s="37"/>
      <c r="L121" s="37"/>
      <c r="M121" s="37"/>
      <c r="N121" s="38"/>
    </row>
    <row r="122" spans="2:14">
      <c r="B122" s="62"/>
      <c r="C122" s="37"/>
      <c r="D122" s="37"/>
      <c r="E122" s="37"/>
      <c r="F122" s="18"/>
      <c r="G122" s="18"/>
      <c r="H122" s="18"/>
      <c r="I122" s="18"/>
      <c r="J122" s="18"/>
      <c r="K122" s="37"/>
      <c r="L122" s="37"/>
      <c r="M122" s="37"/>
      <c r="N122" s="38"/>
    </row>
    <row r="123" spans="2:14">
      <c r="B123" s="62" t="s">
        <v>2326</v>
      </c>
      <c r="C123" s="61"/>
      <c r="D123" s="61"/>
      <c r="E123" s="18"/>
      <c r="F123" s="18"/>
      <c r="G123" s="18"/>
      <c r="H123" s="18"/>
      <c r="I123" s="18"/>
      <c r="J123" s="795"/>
      <c r="K123" s="795"/>
      <c r="L123" s="795"/>
      <c r="M123" s="795"/>
      <c r="N123" s="796"/>
    </row>
    <row r="124" spans="2:14" ht="15.75" thickBot="1">
      <c r="B124" s="273" t="s">
        <v>2327</v>
      </c>
      <c r="C124" s="405"/>
      <c r="D124" s="405"/>
      <c r="E124" s="63"/>
      <c r="F124" s="63"/>
      <c r="G124" s="63"/>
      <c r="H124" s="63"/>
      <c r="I124" s="63"/>
      <c r="J124" s="797"/>
      <c r="K124" s="797"/>
      <c r="L124" s="797"/>
      <c r="M124" s="797"/>
      <c r="N124" s="798"/>
    </row>
  </sheetData>
  <mergeCells count="72">
    <mergeCell ref="I10:J10"/>
    <mergeCell ref="F25:H25"/>
    <mergeCell ref="B27:N27"/>
    <mergeCell ref="C3:J3"/>
    <mergeCell ref="K3:K4"/>
    <mergeCell ref="L3:N4"/>
    <mergeCell ref="C4:J4"/>
    <mergeCell ref="K5:K6"/>
    <mergeCell ref="L5:L6"/>
    <mergeCell ref="M5:M6"/>
    <mergeCell ref="C6:J6"/>
    <mergeCell ref="C5:J5"/>
    <mergeCell ref="I35:J35"/>
    <mergeCell ref="C1:J1"/>
    <mergeCell ref="K1:K2"/>
    <mergeCell ref="L1:N2"/>
    <mergeCell ref="N5:N6"/>
    <mergeCell ref="C29:I29"/>
    <mergeCell ref="L35:M35"/>
    <mergeCell ref="L12:N12"/>
    <mergeCell ref="C30:I30"/>
    <mergeCell ref="L30:M30"/>
    <mergeCell ref="D11:E11"/>
    <mergeCell ref="B35:H35"/>
    <mergeCell ref="L29:M29"/>
    <mergeCell ref="C2:J2"/>
    <mergeCell ref="B1:B6"/>
    <mergeCell ref="B10:E10"/>
    <mergeCell ref="L45:M45"/>
    <mergeCell ref="B46:H46"/>
    <mergeCell ref="B47:D47"/>
    <mergeCell ref="B48:H48"/>
    <mergeCell ref="I48:J48"/>
    <mergeCell ref="L48:M48"/>
    <mergeCell ref="B36:H36"/>
    <mergeCell ref="B37:H37"/>
    <mergeCell ref="B38:H38"/>
    <mergeCell ref="B45:H45"/>
    <mergeCell ref="I45:J45"/>
    <mergeCell ref="B43:H43"/>
    <mergeCell ref="B39:H39"/>
    <mergeCell ref="B40:H40"/>
    <mergeCell ref="B41:H41"/>
    <mergeCell ref="B80:H80"/>
    <mergeCell ref="B42:H42"/>
    <mergeCell ref="L80:M80"/>
    <mergeCell ref="B53:I53"/>
    <mergeCell ref="L53:M53"/>
    <mergeCell ref="B58:I58"/>
    <mergeCell ref="L58:M58"/>
    <mergeCell ref="B59:M59"/>
    <mergeCell ref="L63:M63"/>
    <mergeCell ref="L64:M64"/>
    <mergeCell ref="L69:M69"/>
    <mergeCell ref="B70:M70"/>
    <mergeCell ref="B74:H74"/>
    <mergeCell ref="L74:M74"/>
    <mergeCell ref="L65:M65"/>
    <mergeCell ref="B49:M49"/>
    <mergeCell ref="B81:M81"/>
    <mergeCell ref="B83:M83"/>
    <mergeCell ref="B87:H87"/>
    <mergeCell ref="L87:M87"/>
    <mergeCell ref="B88:H88"/>
    <mergeCell ref="L88:M88"/>
    <mergeCell ref="J123:N124"/>
    <mergeCell ref="L89:M89"/>
    <mergeCell ref="L90:M90"/>
    <mergeCell ref="B91:M91"/>
    <mergeCell ref="B93:M93"/>
    <mergeCell ref="B110:N111"/>
    <mergeCell ref="B112:N113"/>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87393"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87393" r:id="rId4"/>
      </mc:Fallback>
    </mc:AlternateContent>
  </oleObjects>
</worksheet>
</file>

<file path=xl/worksheets/sheet1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9">
    <tabColor rgb="FFFFFFCC"/>
  </sheetPr>
  <dimension ref="A1:O123"/>
  <sheetViews>
    <sheetView zoomScale="78" zoomScaleNormal="78" workbookViewId="0"/>
  </sheetViews>
  <sheetFormatPr baseColWidth="10" defaultRowHeight="15"/>
  <cols>
    <col min="1" max="1" width="10" bestFit="1" customWidth="1"/>
    <col min="2" max="2" width="17" customWidth="1"/>
    <col min="6" max="6" width="14.42578125" customWidth="1"/>
    <col min="9" max="9" width="13.28515625" bestFit="1" customWidth="1"/>
    <col min="10" max="10" width="15.5703125" customWidth="1"/>
    <col min="11" max="11" width="17.5703125" bestFit="1" customWidth="1"/>
    <col min="13" max="13" width="12.285156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1149</v>
      </c>
      <c r="C31" s="87" t="s">
        <v>1662</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150</v>
      </c>
      <c r="B36" s="831" t="str">
        <f>VLOOKUP(A36,EQUIPOS!A6:D154,3,FALSE)</f>
        <v>Cargador : Potencia en el volante 125 hp, Clasificación de RPM del motor 2300.</v>
      </c>
      <c r="C36" s="832"/>
      <c r="D36" s="832"/>
      <c r="E36" s="832"/>
      <c r="F36" s="832"/>
      <c r="G36" s="832"/>
      <c r="H36" s="833"/>
      <c r="I36" s="279"/>
      <c r="J36" s="280"/>
      <c r="K36" s="281">
        <f>VLOOKUP(A36,EQUIPOS!A6:D163,4,FALSE)</f>
        <v>196350</v>
      </c>
      <c r="L36" s="282"/>
      <c r="M36" s="283">
        <v>30</v>
      </c>
      <c r="N36" s="284">
        <f>K36/M36</f>
        <v>6545</v>
      </c>
    </row>
    <row r="37" spans="1:14">
      <c r="A37" s="119" t="s">
        <v>173</v>
      </c>
      <c r="B37" s="831" t="str">
        <f>VLOOKUP(A37,EQUIPOS!A7:D154,3,FALSE)</f>
        <v>Compactador neumático de Potencia 70 HP, peso de 13 ton</v>
      </c>
      <c r="C37" s="832"/>
      <c r="D37" s="832"/>
      <c r="E37" s="832"/>
      <c r="F37" s="832"/>
      <c r="G37" s="832"/>
      <c r="H37" s="833"/>
      <c r="I37" s="279"/>
      <c r="J37" s="280"/>
      <c r="K37" s="281">
        <f>VLOOKUP(A37,EQUIPOS!A7:D164,4,FALSE)</f>
        <v>125082.56680029306</v>
      </c>
      <c r="L37" s="282"/>
      <c r="M37" s="283">
        <v>9</v>
      </c>
      <c r="N37" s="284">
        <f t="shared" ref="N37:N43" si="0">K37/M37</f>
        <v>13898.062977810339</v>
      </c>
    </row>
    <row r="38" spans="1:14">
      <c r="A38" t="s">
        <v>168</v>
      </c>
      <c r="B38" s="831" t="str">
        <f>VLOOKUP(A38,EQUIPOS!A8:D154,3,FALSE)</f>
        <v>Compactador tipo  POTENCIA: 105 HP, PESO: 6 ton</v>
      </c>
      <c r="C38" s="832"/>
      <c r="D38" s="832"/>
      <c r="E38" s="832"/>
      <c r="F38" s="832"/>
      <c r="G38" s="832"/>
      <c r="H38" s="833"/>
      <c r="I38" s="279"/>
      <c r="J38" s="280"/>
      <c r="K38" s="281">
        <f>VLOOKUP(A38,EQUIPOS!A8:D165,4,FALSE)</f>
        <v>105750.00000000001</v>
      </c>
      <c r="L38" s="282"/>
      <c r="M38" s="283">
        <v>9</v>
      </c>
      <c r="N38" s="284">
        <f t="shared" si="0"/>
        <v>11750.000000000002</v>
      </c>
    </row>
    <row r="39" spans="1:14">
      <c r="A39" t="s">
        <v>286</v>
      </c>
      <c r="B39" s="831" t="str">
        <f>VLOOKUP(A39,EQUIPOS!A9:D154,3,FALSE)</f>
        <v>Planta de asfalto en frio</v>
      </c>
      <c r="C39" s="832"/>
      <c r="D39" s="832"/>
      <c r="E39" s="832"/>
      <c r="F39" s="832"/>
      <c r="G39" s="832"/>
      <c r="H39" s="833"/>
      <c r="I39" s="279"/>
      <c r="J39" s="280"/>
      <c r="K39" s="281">
        <f>VLOOKUP(A39,EQUIPOS!A9:D166,4,FALSE)</f>
        <v>235400</v>
      </c>
      <c r="L39" s="282"/>
      <c r="M39" s="283">
        <v>9</v>
      </c>
      <c r="N39" s="284">
        <f t="shared" si="0"/>
        <v>26155.555555555555</v>
      </c>
    </row>
    <row r="40" spans="1:14">
      <c r="A40" t="s">
        <v>290</v>
      </c>
      <c r="B40" s="831" t="str">
        <f>VLOOKUP(A40,EQUIPOS!A10:D154,3,FALSE)</f>
        <v>Planta trituradora</v>
      </c>
      <c r="C40" s="832"/>
      <c r="D40" s="832"/>
      <c r="E40" s="832"/>
      <c r="F40" s="832"/>
      <c r="G40" s="832"/>
      <c r="H40" s="833"/>
      <c r="I40" s="279"/>
      <c r="J40" s="280"/>
      <c r="K40" s="281">
        <f>VLOOKUP(A40,EQUIPOS!A10:D167,4,FALSE)</f>
        <v>476192.25000000006</v>
      </c>
      <c r="L40" s="282"/>
      <c r="M40" s="283">
        <v>30</v>
      </c>
      <c r="N40" s="284">
        <f t="shared" si="0"/>
        <v>15873.075000000003</v>
      </c>
    </row>
    <row r="41" spans="1:14">
      <c r="A41" t="s">
        <v>314</v>
      </c>
      <c r="B41" s="831" t="str">
        <f>VLOOKUP(A41,EQUIPOS!A11:D155,3,FALSE)</f>
        <v xml:space="preserve">Retroexcavadora E-200 sobre orugas
</v>
      </c>
      <c r="C41" s="832"/>
      <c r="D41" s="832"/>
      <c r="E41" s="832"/>
      <c r="F41" s="832"/>
      <c r="G41" s="832"/>
      <c r="H41" s="833"/>
      <c r="I41" s="279"/>
      <c r="J41" s="280"/>
      <c r="K41" s="281">
        <f>VLOOKUP(A41,EQUIPOS!A11:D168,4,FALSE)</f>
        <v>166600</v>
      </c>
      <c r="L41" s="282"/>
      <c r="M41" s="283">
        <v>30</v>
      </c>
      <c r="N41" s="284">
        <f t="shared" si="0"/>
        <v>5553.333333333333</v>
      </c>
    </row>
    <row r="42" spans="1:14">
      <c r="A42" t="s">
        <v>358</v>
      </c>
      <c r="B42" s="831" t="str">
        <f>VLOOKUP(A42,EQUIPOS!A12:D156,3,FALSE)</f>
        <v xml:space="preserve">Terminadora de asfalto (Finisher), potencia en el volante 174 HP, R=20M3/H, velocidad de desplazamiento 114 m/min
</v>
      </c>
      <c r="C42" s="832"/>
      <c r="D42" s="832"/>
      <c r="E42" s="832"/>
      <c r="F42" s="832"/>
      <c r="G42" s="832"/>
      <c r="H42" s="833"/>
      <c r="I42" s="279"/>
      <c r="J42" s="280"/>
      <c r="K42" s="281">
        <f>VLOOKUP(A42,EQUIPOS!A12:D169,4,FALSE)</f>
        <v>285600</v>
      </c>
      <c r="L42" s="282"/>
      <c r="M42" s="283">
        <v>9</v>
      </c>
      <c r="N42" s="284">
        <f t="shared" si="0"/>
        <v>31733.333333333332</v>
      </c>
    </row>
    <row r="43" spans="1:14">
      <c r="A43" t="s">
        <v>373</v>
      </c>
      <c r="B43" s="831" t="str">
        <f>VLOOKUP(A43,EQUIPOS!A13:D157,3,FALSE)</f>
        <v>Volqueta 6 m3</v>
      </c>
      <c r="C43" s="832"/>
      <c r="D43" s="832"/>
      <c r="E43" s="832"/>
      <c r="F43" s="832"/>
      <c r="G43" s="832"/>
      <c r="H43" s="833"/>
      <c r="I43" s="279"/>
      <c r="J43" s="280"/>
      <c r="K43" s="281">
        <f>VLOOKUP(A43,EQUIPOS!A13:D170,4,FALSE)</f>
        <v>62500</v>
      </c>
      <c r="L43" s="282"/>
      <c r="M43" s="283">
        <v>9</v>
      </c>
      <c r="N43" s="284">
        <f t="shared" si="0"/>
        <v>6944.4444444444443</v>
      </c>
    </row>
    <row r="44" spans="1:14">
      <c r="B44" s="831"/>
      <c r="C44" s="832"/>
      <c r="D44" s="832"/>
      <c r="E44" s="832"/>
      <c r="F44" s="832"/>
      <c r="G44" s="832"/>
      <c r="H44" s="833"/>
      <c r="I44" s="834"/>
      <c r="J44" s="815"/>
      <c r="K44" s="281"/>
      <c r="L44" s="835"/>
      <c r="M44" s="836"/>
      <c r="N44" s="284"/>
    </row>
    <row r="45" spans="1:14">
      <c r="B45" s="831"/>
      <c r="C45" s="832"/>
      <c r="D45" s="832"/>
      <c r="E45" s="837"/>
      <c r="F45" s="832"/>
      <c r="G45" s="832"/>
      <c r="H45" s="833"/>
      <c r="I45" s="42"/>
      <c r="J45" s="43"/>
      <c r="K45" s="286"/>
      <c r="L45" s="288"/>
      <c r="M45" s="289"/>
      <c r="N45" s="290"/>
    </row>
    <row r="46" spans="1:14">
      <c r="B46" s="838" t="s">
        <v>1036</v>
      </c>
      <c r="C46" s="839"/>
      <c r="D46" s="839"/>
      <c r="E46" s="44"/>
      <c r="F46" s="45"/>
      <c r="G46" s="45"/>
      <c r="H46" s="46"/>
      <c r="I46" s="42"/>
      <c r="J46" s="43"/>
      <c r="K46" s="291"/>
      <c r="L46" s="288"/>
      <c r="M46" s="413">
        <v>0.1</v>
      </c>
      <c r="N46" s="356">
        <f>N80*M46</f>
        <v>821.39323379629627</v>
      </c>
    </row>
    <row r="47" spans="1:14" ht="15.75" thickBot="1">
      <c r="B47" s="831"/>
      <c r="C47" s="832"/>
      <c r="D47" s="832"/>
      <c r="E47" s="832"/>
      <c r="F47" s="832"/>
      <c r="G47" s="832"/>
      <c r="H47" s="833"/>
      <c r="I47" s="840"/>
      <c r="J47" s="841"/>
      <c r="K47" s="47"/>
      <c r="L47" s="842"/>
      <c r="M47" s="843"/>
      <c r="N47" s="111"/>
    </row>
    <row r="48" spans="1:14" ht="15.75" thickBot="1">
      <c r="B48" s="818" t="s">
        <v>1037</v>
      </c>
      <c r="C48" s="819"/>
      <c r="D48" s="819"/>
      <c r="E48" s="819"/>
      <c r="F48" s="819"/>
      <c r="G48" s="819"/>
      <c r="H48" s="819"/>
      <c r="I48" s="819"/>
      <c r="J48" s="819"/>
      <c r="K48" s="819"/>
      <c r="L48" s="819"/>
      <c r="M48" s="820"/>
      <c r="N48" s="406">
        <f>SUM(N36:N47)</f>
        <v>119274.19787827328</v>
      </c>
    </row>
    <row r="49" spans="1:14">
      <c r="B49" s="292"/>
      <c r="C49" s="40"/>
      <c r="D49" s="40"/>
      <c r="E49" s="40"/>
      <c r="F49" s="40"/>
      <c r="G49" s="40"/>
      <c r="H49" s="40"/>
      <c r="I49" s="40"/>
      <c r="J49" s="40"/>
      <c r="K49" s="40"/>
      <c r="L49" s="40"/>
      <c r="M49" s="40"/>
      <c r="N49" s="41"/>
    </row>
    <row r="50" spans="1:14">
      <c r="B50" s="70" t="s">
        <v>1038</v>
      </c>
      <c r="C50" s="71"/>
      <c r="D50" s="71"/>
      <c r="E50" s="71"/>
      <c r="F50" s="71"/>
      <c r="G50" s="71"/>
      <c r="H50" s="71"/>
      <c r="I50" s="71"/>
      <c r="J50" s="71"/>
      <c r="K50" s="71"/>
      <c r="L50" s="71"/>
      <c r="M50" s="71"/>
      <c r="N50" s="72"/>
    </row>
    <row r="51" spans="1:14" ht="15.75" thickBot="1">
      <c r="B51" s="73"/>
      <c r="C51" s="68"/>
      <c r="D51" s="68"/>
      <c r="E51" s="68"/>
      <c r="F51" s="68"/>
      <c r="G51" s="68"/>
      <c r="H51" s="68"/>
      <c r="I51" s="68"/>
      <c r="J51" s="67"/>
      <c r="K51" s="67"/>
      <c r="L51" s="67"/>
      <c r="M51" s="67"/>
      <c r="N51" s="69"/>
    </row>
    <row r="52" spans="1:14">
      <c r="B52" s="809" t="s">
        <v>1028</v>
      </c>
      <c r="C52" s="810"/>
      <c r="D52" s="810"/>
      <c r="E52" s="810"/>
      <c r="F52" s="810"/>
      <c r="G52" s="810"/>
      <c r="H52" s="810"/>
      <c r="I52" s="811"/>
      <c r="J52" s="327" t="s">
        <v>1029</v>
      </c>
      <c r="K52" s="91" t="s">
        <v>1030</v>
      </c>
      <c r="L52" s="812" t="s">
        <v>1039</v>
      </c>
      <c r="M52" s="811"/>
      <c r="N52" s="92" t="s">
        <v>1035</v>
      </c>
    </row>
    <row r="53" spans="1:14">
      <c r="A53" t="s">
        <v>843</v>
      </c>
      <c r="B53" s="49" t="str">
        <f>VLOOKUP(A53,MATERIALES!A5:D373,3,FALSE)</f>
        <v>Agregado Petreo para Triturar (Crudo)</v>
      </c>
      <c r="C53" s="293"/>
      <c r="D53" s="293"/>
      <c r="E53" s="293"/>
      <c r="F53" s="293"/>
      <c r="G53" s="293"/>
      <c r="H53" s="293"/>
      <c r="I53" s="280"/>
      <c r="J53" s="236" t="str">
        <f>VLOOKUP(A53,MATERIALES!A7:D645,2,FALSE)</f>
        <v>m3</v>
      </c>
      <c r="K53" s="294">
        <v>1.4</v>
      </c>
      <c r="L53" s="279"/>
      <c r="M53" s="414">
        <f>VLOOKUP(A53,MATERIALES!A5:D396,4,FALSE)</f>
        <v>24125.332311239632</v>
      </c>
      <c r="N53" s="284">
        <f>K53*M53</f>
        <v>33775.465235735486</v>
      </c>
    </row>
    <row r="54" spans="1:14">
      <c r="A54" s="114" t="s">
        <v>845</v>
      </c>
      <c r="B54" s="49" t="str">
        <f>VLOOKUP(A54,MATERIALES!A6:D373,3,FALSE)</f>
        <v>Agua</v>
      </c>
      <c r="C54" s="293"/>
      <c r="D54" s="293"/>
      <c r="E54" s="293"/>
      <c r="F54" s="293"/>
      <c r="G54" s="293"/>
      <c r="H54" s="293"/>
      <c r="I54" s="280"/>
      <c r="J54" s="236" t="str">
        <f>VLOOKUP(A54,MATERIALES!A8:D646,2,FALSE)</f>
        <v>lt</v>
      </c>
      <c r="K54" s="294">
        <v>25</v>
      </c>
      <c r="L54" s="279"/>
      <c r="M54" s="414">
        <f>VLOOKUP(A54,MATERIALES!A6:D397,4,FALSE)</f>
        <v>35.656490152579906</v>
      </c>
      <c r="N54" s="284">
        <f>K54*M54</f>
        <v>891.4122538144976</v>
      </c>
    </row>
    <row r="55" spans="1:14">
      <c r="B55" s="49"/>
      <c r="C55" s="293"/>
      <c r="D55" s="293"/>
      <c r="E55" s="293"/>
      <c r="F55" s="293"/>
      <c r="G55" s="293"/>
      <c r="H55" s="293"/>
      <c r="I55" s="280"/>
      <c r="J55" s="236"/>
      <c r="K55" s="294"/>
      <c r="L55" s="279"/>
      <c r="M55" s="295"/>
      <c r="N55" s="296"/>
    </row>
    <row r="56" spans="1:14">
      <c r="B56" s="49"/>
      <c r="C56" s="293"/>
      <c r="D56" s="293"/>
      <c r="E56" s="293"/>
      <c r="F56" s="293"/>
      <c r="G56" s="293"/>
      <c r="H56" s="293"/>
      <c r="I56" s="280"/>
      <c r="J56" s="236"/>
      <c r="K56" s="294"/>
      <c r="L56" s="279"/>
      <c r="M56" s="295"/>
      <c r="N56" s="296"/>
    </row>
    <row r="57" spans="1:14" ht="15.75" thickBot="1">
      <c r="B57" s="813"/>
      <c r="C57" s="814"/>
      <c r="D57" s="814"/>
      <c r="E57" s="814"/>
      <c r="F57" s="814"/>
      <c r="G57" s="814"/>
      <c r="H57" s="814"/>
      <c r="I57" s="815"/>
      <c r="J57" s="48"/>
      <c r="K57" s="50"/>
      <c r="L57" s="816"/>
      <c r="M57" s="817"/>
      <c r="N57" s="51"/>
    </row>
    <row r="58" spans="1:14" ht="15.75" thickBot="1">
      <c r="B58" s="818" t="s">
        <v>1037</v>
      </c>
      <c r="C58" s="819"/>
      <c r="D58" s="819"/>
      <c r="E58" s="819"/>
      <c r="F58" s="819"/>
      <c r="G58" s="819"/>
      <c r="H58" s="819"/>
      <c r="I58" s="819"/>
      <c r="J58" s="819"/>
      <c r="K58" s="819"/>
      <c r="L58" s="819"/>
      <c r="M58" s="820"/>
      <c r="N58" s="406">
        <f>SUM(N53:N57)</f>
        <v>34666.877489549981</v>
      </c>
    </row>
    <row r="59" spans="1:14">
      <c r="B59" s="39"/>
      <c r="C59" s="40"/>
      <c r="D59" s="40"/>
      <c r="E59" s="40"/>
      <c r="F59" s="40"/>
      <c r="G59" s="40"/>
      <c r="H59" s="40"/>
      <c r="I59" s="40"/>
      <c r="J59" s="40"/>
      <c r="K59" s="40"/>
      <c r="L59" s="40"/>
      <c r="M59" s="40"/>
      <c r="N59" s="41"/>
    </row>
    <row r="60" spans="1:14">
      <c r="B60" s="70" t="s">
        <v>1040</v>
      </c>
      <c r="C60" s="71"/>
      <c r="D60" s="71"/>
      <c r="E60" s="71"/>
      <c r="F60" s="71"/>
      <c r="G60" s="71"/>
      <c r="H60" s="71"/>
      <c r="I60" s="71"/>
      <c r="J60" s="71"/>
      <c r="K60" s="71"/>
      <c r="L60" s="71"/>
      <c r="M60" s="71"/>
      <c r="N60" s="72"/>
    </row>
    <row r="61" spans="1:14" ht="15.75" thickBot="1">
      <c r="B61" s="74"/>
      <c r="C61" s="67"/>
      <c r="D61" s="67"/>
      <c r="E61" s="67"/>
      <c r="F61" s="67"/>
      <c r="G61" s="67"/>
      <c r="H61" s="67"/>
      <c r="I61" s="67"/>
      <c r="J61" s="67"/>
      <c r="K61" s="67"/>
      <c r="L61" s="67"/>
      <c r="M61" s="67"/>
      <c r="N61" s="69"/>
    </row>
    <row r="62" spans="1:14" ht="25.5">
      <c r="B62" s="325" t="s">
        <v>1041</v>
      </c>
      <c r="C62" s="326"/>
      <c r="D62" s="326"/>
      <c r="E62" s="326"/>
      <c r="F62" s="326"/>
      <c r="G62" s="326"/>
      <c r="H62" s="79" t="s">
        <v>1029</v>
      </c>
      <c r="I62" s="80" t="s">
        <v>1042</v>
      </c>
      <c r="J62" s="81" t="s">
        <v>1043</v>
      </c>
      <c r="K62" s="79" t="s">
        <v>1044</v>
      </c>
      <c r="L62" s="821" t="s">
        <v>1045</v>
      </c>
      <c r="M62" s="794"/>
      <c r="N62" s="82" t="s">
        <v>1035</v>
      </c>
    </row>
    <row r="63" spans="1:14">
      <c r="A63" t="s">
        <v>1353</v>
      </c>
      <c r="B63" s="52" t="str">
        <f>VLOOKUP(A63,TRANSPORTE!A5:D117,3,FALSE)</f>
        <v>Transporte de Material Crudo de Rio</v>
      </c>
      <c r="C63" s="329"/>
      <c r="D63" s="329"/>
      <c r="E63" s="329"/>
      <c r="F63" s="329"/>
      <c r="G63" s="329"/>
      <c r="H63" s="323" t="s">
        <v>1552</v>
      </c>
      <c r="I63" s="291">
        <v>1.4</v>
      </c>
      <c r="J63" s="298">
        <v>1</v>
      </c>
      <c r="K63" s="291">
        <f>I63*J63</f>
        <v>1.4</v>
      </c>
      <c r="L63" s="822">
        <f>VLOOKUP(A63,TRANSPORTE!A5:D117,4,FALSE)</f>
        <v>946.969696969697</v>
      </c>
      <c r="M63" s="823"/>
      <c r="N63" s="299">
        <f>K63*L63</f>
        <v>1325.7575757575758</v>
      </c>
    </row>
    <row r="64" spans="1:14">
      <c r="A64" t="s">
        <v>1441</v>
      </c>
      <c r="B64" s="52" t="str">
        <f>VLOOKUP(A64,TRANSPORTE!A6:D117,3,FALSE)</f>
        <v>Transporte de Mezcla Abierta en Frio MAF-25</v>
      </c>
      <c r="C64" s="53"/>
      <c r="D64" s="53"/>
      <c r="E64" s="53"/>
      <c r="F64" s="53"/>
      <c r="G64" s="53"/>
      <c r="H64" s="323" t="s">
        <v>1552</v>
      </c>
      <c r="I64" s="291">
        <v>1.25</v>
      </c>
      <c r="J64" s="298">
        <v>1</v>
      </c>
      <c r="K64" s="291">
        <f>I64*J64</f>
        <v>1.25</v>
      </c>
      <c r="L64" s="822">
        <f>VLOOKUP(A64,TRANSPORTE!A6:D117,4,FALSE)</f>
        <v>946.969696969697</v>
      </c>
      <c r="M64" s="823"/>
      <c r="N64" s="299">
        <f>K64*L64</f>
        <v>1183.7121212121212</v>
      </c>
    </row>
    <row r="65" spans="1:15">
      <c r="B65" s="52"/>
      <c r="C65" s="53"/>
      <c r="D65" s="53"/>
      <c r="E65" s="53"/>
      <c r="F65" s="53"/>
      <c r="G65" s="53"/>
      <c r="H65" s="300"/>
      <c r="I65" s="291"/>
      <c r="J65" s="291"/>
      <c r="K65" s="291"/>
      <c r="L65" s="301"/>
      <c r="M65" s="302"/>
      <c r="N65" s="303"/>
    </row>
    <row r="66" spans="1:15">
      <c r="B66" s="52"/>
      <c r="C66" s="53"/>
      <c r="D66" s="53"/>
      <c r="E66" s="53"/>
      <c r="F66" s="53"/>
      <c r="G66" s="53"/>
      <c r="H66" s="300"/>
      <c r="I66" s="291"/>
      <c r="J66" s="291"/>
      <c r="K66" s="291"/>
      <c r="L66" s="301"/>
      <c r="M66" s="302"/>
      <c r="N66" s="303"/>
    </row>
    <row r="67" spans="1:15">
      <c r="B67" s="52"/>
      <c r="C67" s="53"/>
      <c r="D67" s="53"/>
      <c r="E67" s="53"/>
      <c r="F67" s="53"/>
      <c r="G67" s="53"/>
      <c r="H67" s="300"/>
      <c r="I67" s="291"/>
      <c r="J67" s="291"/>
      <c r="K67" s="291"/>
      <c r="L67" s="301"/>
      <c r="M67" s="302"/>
      <c r="N67" s="303"/>
    </row>
    <row r="68" spans="1:15" ht="15.75" thickBot="1">
      <c r="B68" s="459"/>
      <c r="C68" s="460"/>
      <c r="D68" s="460"/>
      <c r="E68" s="460"/>
      <c r="F68" s="460"/>
      <c r="G68" s="460"/>
      <c r="H68" s="54"/>
      <c r="I68" s="132"/>
      <c r="J68" s="132"/>
      <c r="K68" s="132"/>
      <c r="L68" s="807"/>
      <c r="M68" s="808"/>
      <c r="N68" s="133"/>
    </row>
    <row r="69" spans="1:15" ht="15.75" thickBot="1">
      <c r="B69" s="824" t="s">
        <v>1037</v>
      </c>
      <c r="C69" s="825"/>
      <c r="D69" s="825"/>
      <c r="E69" s="825"/>
      <c r="F69" s="825"/>
      <c r="G69" s="825"/>
      <c r="H69" s="825"/>
      <c r="I69" s="825"/>
      <c r="J69" s="825"/>
      <c r="K69" s="825"/>
      <c r="L69" s="825"/>
      <c r="M69" s="826"/>
      <c r="N69" s="110">
        <f>N63+N64+N65+N66+N67</f>
        <v>2509.469696969697</v>
      </c>
    </row>
    <row r="70" spans="1:15">
      <c r="B70" s="39"/>
      <c r="C70" s="40"/>
      <c r="D70" s="40"/>
      <c r="E70" s="40"/>
      <c r="F70" s="40"/>
      <c r="G70" s="40"/>
      <c r="H70" s="40"/>
      <c r="I70" s="40"/>
      <c r="J70" s="40"/>
      <c r="K70" s="40"/>
      <c r="L70" s="40"/>
      <c r="M70" s="40"/>
      <c r="N70" s="41"/>
    </row>
    <row r="71" spans="1:15">
      <c r="B71" s="70" t="s">
        <v>1046</v>
      </c>
      <c r="C71" s="71"/>
      <c r="D71" s="71"/>
      <c r="E71" s="71"/>
      <c r="F71" s="71"/>
      <c r="G71" s="71"/>
      <c r="H71" s="71"/>
      <c r="I71" s="71"/>
      <c r="J71" s="71"/>
      <c r="K71" s="71"/>
      <c r="L71" s="71"/>
      <c r="M71" s="71"/>
      <c r="N71" s="72"/>
    </row>
    <row r="72" spans="1:15" ht="15.75" thickBot="1">
      <c r="B72" s="74"/>
      <c r="C72" s="67"/>
      <c r="D72" s="67"/>
      <c r="E72" s="67"/>
      <c r="F72" s="67"/>
      <c r="G72" s="67"/>
      <c r="H72" s="67"/>
      <c r="I72" s="67"/>
      <c r="J72" s="67"/>
      <c r="K72" s="67"/>
      <c r="L72" s="67"/>
      <c r="M72" s="67"/>
      <c r="N72" s="69"/>
    </row>
    <row r="73" spans="1:15" ht="25.5">
      <c r="B73" s="844" t="s">
        <v>1047</v>
      </c>
      <c r="C73" s="845"/>
      <c r="D73" s="845"/>
      <c r="E73" s="845"/>
      <c r="F73" s="845"/>
      <c r="G73" s="845"/>
      <c r="H73" s="845"/>
      <c r="I73" s="79" t="s">
        <v>1048</v>
      </c>
      <c r="J73" s="81" t="s">
        <v>1494</v>
      </c>
      <c r="K73" s="80" t="s">
        <v>1050</v>
      </c>
      <c r="L73" s="846" t="s">
        <v>1034</v>
      </c>
      <c r="M73" s="847"/>
      <c r="N73" s="104" t="s">
        <v>1035</v>
      </c>
    </row>
    <row r="74" spans="1:15">
      <c r="A74" t="s">
        <v>19</v>
      </c>
      <c r="B74" s="55" t="str">
        <f>VLOOKUP(A74,'MANO DE OBRA'!A8:D68,3,FALSE)</f>
        <v>Obrero (8)</v>
      </c>
      <c r="C74" s="53"/>
      <c r="D74" s="53"/>
      <c r="E74" s="53"/>
      <c r="F74" s="53"/>
      <c r="G74" s="53"/>
      <c r="H74" s="53"/>
      <c r="I74" s="304">
        <f>K74/J74*100</f>
        <v>196724.53333333333</v>
      </c>
      <c r="J74" s="305">
        <v>185</v>
      </c>
      <c r="K74" s="306">
        <f>VLOOKUP(A74,'MANO DE OBRA'!A8:D99,4,FALSE)</f>
        <v>363940.38666666666</v>
      </c>
      <c r="L74" s="56"/>
      <c r="M74" s="307">
        <v>72</v>
      </c>
      <c r="N74" s="407">
        <f>K74/M74</f>
        <v>5054.7275925925924</v>
      </c>
      <c r="O74" s="112"/>
    </row>
    <row r="75" spans="1:15">
      <c r="A75" t="s">
        <v>30</v>
      </c>
      <c r="B75" s="55" t="str">
        <f>VLOOKUP(A75,'MANO DE OBRA'!A8:D69,3,FALSE)</f>
        <v>Oficial</v>
      </c>
      <c r="C75" s="53"/>
      <c r="D75" s="53"/>
      <c r="E75" s="53"/>
      <c r="F75" s="53"/>
      <c r="G75" s="53"/>
      <c r="H75" s="53"/>
      <c r="I75" s="304">
        <f>K75/J75*100</f>
        <v>49181.133333333331</v>
      </c>
      <c r="J75" s="305">
        <v>185</v>
      </c>
      <c r="K75" s="306">
        <f>VLOOKUP(A75,'MANO DE OBRA'!A8:D100,4,FALSE)</f>
        <v>90985.096666666665</v>
      </c>
      <c r="L75" s="56"/>
      <c r="M75" s="311">
        <v>72</v>
      </c>
      <c r="N75" s="407">
        <f>K75/M75</f>
        <v>1263.6818981481481</v>
      </c>
    </row>
    <row r="76" spans="1:15">
      <c r="A76" t="s">
        <v>54</v>
      </c>
      <c r="B76" s="55" t="str">
        <f>VLOOKUP(A76,'MANO DE OBRA'!A9:D70,3,FALSE)</f>
        <v>Rastrilleros (2)</v>
      </c>
      <c r="C76" s="53"/>
      <c r="D76" s="53"/>
      <c r="E76" s="53"/>
      <c r="F76" s="53"/>
      <c r="G76" s="53"/>
      <c r="H76" s="53"/>
      <c r="I76" s="304">
        <f>K76/J76*100</f>
        <v>73771.7</v>
      </c>
      <c r="J76" s="305">
        <v>185</v>
      </c>
      <c r="K76" s="306">
        <f>VLOOKUP(A76,'MANO DE OBRA'!A9:D101,4,FALSE)</f>
        <v>136477.64499999999</v>
      </c>
      <c r="L76" s="56"/>
      <c r="M76" s="311">
        <v>72</v>
      </c>
      <c r="N76" s="407">
        <f>K76/M76</f>
        <v>1895.522847222222</v>
      </c>
    </row>
    <row r="77" spans="1:15">
      <c r="B77" s="55"/>
      <c r="C77" s="53"/>
      <c r="D77" s="53"/>
      <c r="E77" s="53"/>
      <c r="F77" s="53"/>
      <c r="G77" s="53"/>
      <c r="H77" s="53"/>
      <c r="I77" s="291"/>
      <c r="J77" s="309"/>
      <c r="K77" s="310"/>
      <c r="L77" s="330"/>
      <c r="M77" s="312"/>
      <c r="N77" s="308"/>
    </row>
    <row r="78" spans="1:15">
      <c r="B78" s="55"/>
      <c r="C78" s="53"/>
      <c r="D78" s="53"/>
      <c r="E78" s="53"/>
      <c r="F78" s="53"/>
      <c r="G78" s="53"/>
      <c r="H78" s="53"/>
      <c r="I78" s="291"/>
      <c r="J78" s="309"/>
      <c r="K78" s="310"/>
      <c r="L78" s="330"/>
      <c r="M78" s="312"/>
      <c r="N78" s="308"/>
    </row>
    <row r="79" spans="1:15" ht="15.75" thickBot="1">
      <c r="B79" s="805"/>
      <c r="C79" s="806"/>
      <c r="D79" s="806"/>
      <c r="E79" s="806"/>
      <c r="F79" s="806"/>
      <c r="G79" s="806"/>
      <c r="H79" s="806"/>
      <c r="I79" s="132"/>
      <c r="J79" s="132"/>
      <c r="K79" s="132"/>
      <c r="L79" s="906"/>
      <c r="M79" s="906"/>
      <c r="N79" s="51"/>
    </row>
    <row r="80" spans="1:15" ht="15.75" thickBot="1">
      <c r="B80" s="824" t="s">
        <v>1037</v>
      </c>
      <c r="C80" s="825"/>
      <c r="D80" s="825"/>
      <c r="E80" s="825"/>
      <c r="F80" s="825"/>
      <c r="G80" s="825"/>
      <c r="H80" s="825"/>
      <c r="I80" s="825"/>
      <c r="J80" s="825"/>
      <c r="K80" s="825"/>
      <c r="L80" s="825"/>
      <c r="M80" s="826"/>
      <c r="N80" s="313">
        <f>SUM(N74:N79)</f>
        <v>8213.9323379629623</v>
      </c>
    </row>
    <row r="81" spans="1:14" ht="15.75" thickBot="1">
      <c r="B81" s="39"/>
      <c r="C81" s="40"/>
      <c r="D81" s="40"/>
      <c r="E81" s="40"/>
      <c r="F81" s="40"/>
      <c r="G81" s="40"/>
      <c r="H81" s="40"/>
      <c r="I81" s="40"/>
      <c r="J81" s="40"/>
      <c r="K81" s="40"/>
      <c r="L81" s="40"/>
      <c r="M81" s="40"/>
      <c r="N81" s="41"/>
    </row>
    <row r="82" spans="1:14" ht="15.75" thickBot="1">
      <c r="B82" s="818" t="s">
        <v>1051</v>
      </c>
      <c r="C82" s="819"/>
      <c r="D82" s="819"/>
      <c r="E82" s="819"/>
      <c r="F82" s="819"/>
      <c r="G82" s="819"/>
      <c r="H82" s="819"/>
      <c r="I82" s="819"/>
      <c r="J82" s="819"/>
      <c r="K82" s="819"/>
      <c r="L82" s="819"/>
      <c r="M82" s="820"/>
      <c r="N82" s="105">
        <f>N48+N58+N69+N80</f>
        <v>164664.4774027559</v>
      </c>
    </row>
    <row r="83" spans="1:14">
      <c r="B83" s="39"/>
      <c r="C83" s="40"/>
      <c r="D83" s="40"/>
      <c r="E83" s="40"/>
      <c r="F83" s="40"/>
      <c r="G83" s="40"/>
      <c r="H83" s="40"/>
      <c r="I83" s="40"/>
      <c r="J83" s="40"/>
      <c r="K83" s="40"/>
      <c r="L83" s="40"/>
      <c r="M83" s="40"/>
      <c r="N83" s="41"/>
    </row>
    <row r="84" spans="1:14">
      <c r="B84" s="70" t="s">
        <v>1052</v>
      </c>
      <c r="C84" s="71"/>
      <c r="D84" s="71"/>
      <c r="E84" s="71"/>
      <c r="F84" s="71"/>
      <c r="G84" s="71"/>
      <c r="H84" s="71"/>
      <c r="I84" s="71"/>
      <c r="J84" s="71"/>
      <c r="K84" s="71"/>
      <c r="L84" s="71"/>
      <c r="M84" s="71"/>
      <c r="N84" s="72"/>
    </row>
    <row r="85" spans="1:14" ht="15.75" thickBot="1">
      <c r="B85" s="74"/>
      <c r="C85" s="67"/>
      <c r="D85" s="67"/>
      <c r="E85" s="67"/>
      <c r="F85" s="67"/>
      <c r="G85" s="67"/>
      <c r="H85" s="67"/>
      <c r="I85" s="67"/>
      <c r="J85" s="67"/>
      <c r="K85" s="67"/>
      <c r="L85" s="67"/>
      <c r="M85" s="67"/>
      <c r="N85" s="69"/>
    </row>
    <row r="86" spans="1:14">
      <c r="B86" s="809" t="s">
        <v>1053</v>
      </c>
      <c r="C86" s="810"/>
      <c r="D86" s="810"/>
      <c r="E86" s="810"/>
      <c r="F86" s="810"/>
      <c r="G86" s="810"/>
      <c r="H86" s="810"/>
      <c r="I86" s="326"/>
      <c r="J86" s="346"/>
      <c r="K86" s="314" t="s">
        <v>1054</v>
      </c>
      <c r="L86" s="848" t="s">
        <v>1055</v>
      </c>
      <c r="M86" s="849"/>
      <c r="N86" s="315"/>
    </row>
    <row r="87" spans="1:14">
      <c r="B87" s="850" t="s">
        <v>1056</v>
      </c>
      <c r="C87" s="851"/>
      <c r="D87" s="851"/>
      <c r="E87" s="851"/>
      <c r="F87" s="851"/>
      <c r="G87" s="851"/>
      <c r="H87" s="851"/>
      <c r="I87" s="93"/>
      <c r="J87" s="94"/>
      <c r="K87" s="316">
        <v>0.2</v>
      </c>
      <c r="L87" s="852">
        <f>N82*K87</f>
        <v>32932.895480551182</v>
      </c>
      <c r="M87" s="853"/>
      <c r="N87" s="57"/>
    </row>
    <row r="88" spans="1:14">
      <c r="B88" s="95" t="s">
        <v>1057</v>
      </c>
      <c r="C88" s="96"/>
      <c r="D88" s="96"/>
      <c r="E88" s="96"/>
      <c r="F88" s="96"/>
      <c r="G88" s="96"/>
      <c r="H88" s="96"/>
      <c r="I88" s="93"/>
      <c r="J88" s="94"/>
      <c r="K88" s="316">
        <v>0.05</v>
      </c>
      <c r="L88" s="852">
        <f>N82*K88</f>
        <v>8233.2238701377955</v>
      </c>
      <c r="M88" s="853"/>
      <c r="N88" s="57"/>
    </row>
    <row r="89" spans="1:14" ht="15.75" thickBot="1">
      <c r="B89" s="97" t="s">
        <v>1058</v>
      </c>
      <c r="C89" s="98"/>
      <c r="D89" s="98"/>
      <c r="E89" s="98"/>
      <c r="F89" s="98"/>
      <c r="G89" s="98"/>
      <c r="H89" s="98"/>
      <c r="I89" s="99"/>
      <c r="J89" s="100"/>
      <c r="K89" s="317">
        <v>0.05</v>
      </c>
      <c r="L89" s="854">
        <f>N82*K89</f>
        <v>8233.2238701377955</v>
      </c>
      <c r="M89" s="855"/>
      <c r="N89" s="57"/>
    </row>
    <row r="90" spans="1:14" ht="15.75" thickBot="1">
      <c r="B90" s="818" t="s">
        <v>1037</v>
      </c>
      <c r="C90" s="819"/>
      <c r="D90" s="819"/>
      <c r="E90" s="819"/>
      <c r="F90" s="819"/>
      <c r="G90" s="819"/>
      <c r="H90" s="819"/>
      <c r="I90" s="819"/>
      <c r="J90" s="819"/>
      <c r="K90" s="819"/>
      <c r="L90" s="819"/>
      <c r="M90" s="820"/>
      <c r="N90" s="58">
        <f>L87+L88+L89</f>
        <v>49399.34322082677</v>
      </c>
    </row>
    <row r="91" spans="1:14" ht="15.75" thickBot="1">
      <c r="B91" s="39"/>
      <c r="C91" s="40"/>
      <c r="D91" s="40"/>
      <c r="E91" s="40"/>
      <c r="F91" s="40"/>
      <c r="G91" s="40"/>
      <c r="H91" s="40"/>
      <c r="I91" s="40"/>
      <c r="J91" s="40"/>
      <c r="K91" s="40"/>
      <c r="L91" s="40"/>
      <c r="M91" s="40"/>
      <c r="N91" s="41"/>
    </row>
    <row r="92" spans="1:14" ht="15.75" thickBot="1">
      <c r="A92" t="s">
        <v>2122</v>
      </c>
      <c r="B92" s="818" t="s">
        <v>1059</v>
      </c>
      <c r="C92" s="819"/>
      <c r="D92" s="819"/>
      <c r="E92" s="819"/>
      <c r="F92" s="819"/>
      <c r="G92" s="819"/>
      <c r="H92" s="819"/>
      <c r="I92" s="819"/>
      <c r="J92" s="819"/>
      <c r="K92" s="819"/>
      <c r="L92" s="819"/>
      <c r="M92" s="820"/>
      <c r="N92" s="197">
        <f>N82+N90</f>
        <v>214063.82062358267</v>
      </c>
    </row>
    <row r="93" spans="1:14">
      <c r="B93" s="19"/>
      <c r="C93" s="20"/>
      <c r="D93" s="20"/>
      <c r="E93" s="20"/>
      <c r="F93" s="20"/>
      <c r="G93" s="20"/>
      <c r="H93" s="20"/>
      <c r="I93" s="20"/>
      <c r="J93" s="20"/>
      <c r="K93" s="20"/>
      <c r="L93" s="20"/>
      <c r="M93" s="20"/>
      <c r="N93" s="21"/>
    </row>
    <row r="94" spans="1:14">
      <c r="B94" s="22"/>
      <c r="C94" s="18"/>
      <c r="D94" s="18"/>
      <c r="E94" s="18"/>
      <c r="F94" s="18"/>
      <c r="G94" s="18"/>
      <c r="H94" s="18"/>
      <c r="I94" s="18"/>
      <c r="J94" s="18"/>
      <c r="K94" s="18"/>
      <c r="L94" s="18"/>
      <c r="M94" s="18"/>
      <c r="N94" s="23"/>
    </row>
    <row r="95" spans="1:14">
      <c r="B95" s="22"/>
      <c r="C95" s="18"/>
      <c r="D95" s="18"/>
      <c r="E95" s="18"/>
      <c r="F95" s="18"/>
      <c r="G95" s="18"/>
      <c r="H95" s="18"/>
      <c r="I95" s="18"/>
      <c r="J95" s="18"/>
      <c r="K95" s="18"/>
      <c r="L95" s="18"/>
      <c r="M95" s="18"/>
      <c r="N95" s="23"/>
    </row>
    <row r="96" spans="1:14">
      <c r="B96" s="22"/>
      <c r="C96" s="18"/>
      <c r="D96" s="18"/>
      <c r="E96" s="18"/>
      <c r="F96" s="18"/>
      <c r="G96" s="18"/>
      <c r="H96" s="18"/>
      <c r="I96" s="18"/>
      <c r="J96" s="18"/>
      <c r="K96" s="18"/>
      <c r="L96" s="18"/>
      <c r="M96" s="18"/>
      <c r="N96" s="23"/>
    </row>
    <row r="97" spans="2:14">
      <c r="B97" s="22"/>
      <c r="C97" s="18"/>
      <c r="D97" s="18"/>
      <c r="E97" s="59" t="s">
        <v>1060</v>
      </c>
      <c r="F97" s="59"/>
      <c r="G97" s="59"/>
      <c r="H97" s="59"/>
      <c r="I97" s="59"/>
      <c r="J97" s="59"/>
      <c r="K97" s="18"/>
      <c r="L97" s="18"/>
      <c r="M97" s="18"/>
      <c r="N97" s="23"/>
    </row>
    <row r="98" spans="2:14">
      <c r="B98" s="22"/>
      <c r="C98" s="18"/>
      <c r="D98" s="18"/>
      <c r="E98" s="18" t="s">
        <v>1061</v>
      </c>
      <c r="F98" s="18"/>
      <c r="G98" s="18"/>
      <c r="H98" s="18"/>
      <c r="I98" s="18"/>
      <c r="J98" s="18"/>
      <c r="K98" s="18"/>
      <c r="L98" s="18"/>
      <c r="M98" s="18"/>
      <c r="N98" s="23"/>
    </row>
    <row r="99" spans="2:14">
      <c r="B99" s="22"/>
      <c r="C99" s="18"/>
      <c r="D99" s="18"/>
      <c r="E99" s="18" t="s">
        <v>1062</v>
      </c>
      <c r="F99" s="18"/>
      <c r="G99" s="18"/>
      <c r="H99" s="18"/>
      <c r="I99" s="18"/>
      <c r="J99" s="18"/>
      <c r="K99" s="18"/>
      <c r="L99" s="18"/>
      <c r="M99" s="18"/>
      <c r="N99" s="23"/>
    </row>
    <row r="100" spans="2:14">
      <c r="B100" s="22"/>
      <c r="C100" s="18"/>
      <c r="D100" s="18"/>
      <c r="E100" s="18" t="s">
        <v>1063</v>
      </c>
      <c r="F100" s="18"/>
      <c r="G100" s="18"/>
      <c r="H100" s="18"/>
      <c r="I100" s="18"/>
      <c r="J100" s="18"/>
      <c r="K100" s="18"/>
      <c r="L100" s="18"/>
      <c r="M100" s="18"/>
      <c r="N100" s="23"/>
    </row>
    <row r="101" spans="2:14" ht="15.75" thickBot="1">
      <c r="B101" s="22"/>
      <c r="C101" s="18"/>
      <c r="D101" s="18"/>
      <c r="E101" s="18"/>
      <c r="F101" s="18" t="s">
        <v>1064</v>
      </c>
      <c r="G101" s="18"/>
      <c r="H101" s="18"/>
      <c r="I101" s="18"/>
      <c r="J101" s="18"/>
      <c r="K101" s="18"/>
      <c r="L101" s="18"/>
      <c r="M101" s="18"/>
      <c r="N101" s="23"/>
    </row>
    <row r="102" spans="2:14">
      <c r="B102" s="239" t="s">
        <v>2322</v>
      </c>
      <c r="C102" s="240"/>
      <c r="D102" s="240"/>
      <c r="E102" s="240"/>
      <c r="F102" s="240"/>
      <c r="G102" s="240"/>
      <c r="H102" s="240"/>
      <c r="I102" s="240"/>
      <c r="J102" s="240"/>
      <c r="K102" s="240"/>
      <c r="L102" s="240"/>
      <c r="M102" s="240"/>
      <c r="N102" s="241"/>
    </row>
    <row r="103" spans="2:14">
      <c r="B103" s="242"/>
      <c r="C103" s="243"/>
      <c r="D103" s="243"/>
      <c r="E103" s="243"/>
      <c r="F103" s="243"/>
      <c r="G103" s="243"/>
      <c r="H103" s="243"/>
      <c r="I103" s="243"/>
      <c r="J103" s="243"/>
      <c r="K103" s="243"/>
      <c r="L103" s="243"/>
      <c r="M103" s="243"/>
      <c r="N103" s="244"/>
    </row>
    <row r="104" spans="2:14">
      <c r="B104" s="242"/>
      <c r="C104" s="243"/>
      <c r="D104" s="243"/>
      <c r="E104" s="243"/>
      <c r="F104" s="243"/>
      <c r="G104" s="243"/>
      <c r="H104" s="243"/>
      <c r="I104" s="243"/>
      <c r="J104" s="243"/>
      <c r="K104" s="243"/>
      <c r="L104" s="243"/>
      <c r="M104" s="243"/>
      <c r="N104" s="244"/>
    </row>
    <row r="105" spans="2:14">
      <c r="B105" s="242"/>
      <c r="C105" s="243"/>
      <c r="D105" s="243"/>
      <c r="E105" s="243"/>
      <c r="F105" s="243"/>
      <c r="G105" s="243"/>
      <c r="H105" s="243"/>
      <c r="I105" s="243"/>
      <c r="J105" s="243"/>
      <c r="K105" s="243"/>
      <c r="L105" s="243"/>
      <c r="M105" s="243"/>
      <c r="N105" s="244"/>
    </row>
    <row r="106" spans="2:14" ht="15.75" thickBot="1">
      <c r="B106" s="245"/>
      <c r="C106" s="246"/>
      <c r="D106" s="246"/>
      <c r="E106" s="246"/>
      <c r="F106" s="246"/>
      <c r="G106" s="246"/>
      <c r="H106" s="246"/>
      <c r="I106" s="246"/>
      <c r="J106" s="246"/>
      <c r="K106" s="246"/>
      <c r="L106" s="246"/>
      <c r="M106" s="246"/>
      <c r="N106" s="247"/>
    </row>
    <row r="107" spans="2:14">
      <c r="B107" s="248"/>
      <c r="C107" s="249"/>
      <c r="D107" s="249"/>
      <c r="E107" s="249"/>
      <c r="F107" s="249"/>
      <c r="G107" s="249"/>
      <c r="H107" s="249"/>
      <c r="I107" s="249"/>
      <c r="J107" s="249"/>
      <c r="K107" s="249"/>
      <c r="L107" s="249"/>
      <c r="M107" s="249"/>
      <c r="N107" s="250"/>
    </row>
    <row r="108" spans="2:14">
      <c r="B108" s="234" t="s">
        <v>2323</v>
      </c>
      <c r="C108" s="37"/>
      <c r="D108" s="37"/>
      <c r="E108" s="37"/>
      <c r="F108" s="37"/>
      <c r="G108" s="37"/>
      <c r="H108" s="37"/>
      <c r="I108" s="37"/>
      <c r="J108" s="37"/>
      <c r="K108" s="37"/>
      <c r="L108" s="37"/>
      <c r="M108" s="37"/>
      <c r="N108" s="38"/>
    </row>
    <row r="109" spans="2:14" ht="15" customHeight="1">
      <c r="B109" s="856" t="s">
        <v>2324</v>
      </c>
      <c r="C109" s="857"/>
      <c r="D109" s="857"/>
      <c r="E109" s="857"/>
      <c r="F109" s="857"/>
      <c r="G109" s="857"/>
      <c r="H109" s="857"/>
      <c r="I109" s="857"/>
      <c r="J109" s="857"/>
      <c r="K109" s="857"/>
      <c r="L109" s="857"/>
      <c r="M109" s="857"/>
      <c r="N109" s="858"/>
    </row>
    <row r="110" spans="2:14" ht="15" customHeight="1">
      <c r="B110" s="856"/>
      <c r="C110" s="857"/>
      <c r="D110" s="857"/>
      <c r="E110" s="857"/>
      <c r="F110" s="857"/>
      <c r="G110" s="857"/>
      <c r="H110" s="857"/>
      <c r="I110" s="857"/>
      <c r="J110" s="857"/>
      <c r="K110" s="857"/>
      <c r="L110" s="857"/>
      <c r="M110" s="857"/>
      <c r="N110" s="858"/>
    </row>
    <row r="111" spans="2:14" ht="30" customHeight="1">
      <c r="B111" s="859" t="s">
        <v>2325</v>
      </c>
      <c r="C111" s="860"/>
      <c r="D111" s="860"/>
      <c r="E111" s="860"/>
      <c r="F111" s="860"/>
      <c r="G111" s="860"/>
      <c r="H111" s="860"/>
      <c r="I111" s="860"/>
      <c r="J111" s="860"/>
      <c r="K111" s="860"/>
      <c r="L111" s="860"/>
      <c r="M111" s="860"/>
      <c r="N111" s="861"/>
    </row>
    <row r="112" spans="2:14">
      <c r="B112" s="859"/>
      <c r="C112" s="860"/>
      <c r="D112" s="860"/>
      <c r="E112" s="860"/>
      <c r="F112" s="860"/>
      <c r="G112" s="860"/>
      <c r="H112" s="860"/>
      <c r="I112" s="860"/>
      <c r="J112" s="860"/>
      <c r="K112" s="860"/>
      <c r="L112" s="860"/>
      <c r="M112" s="860"/>
      <c r="N112" s="861"/>
    </row>
    <row r="113" spans="2:14">
      <c r="B113" s="343"/>
      <c r="C113" s="344"/>
      <c r="D113" s="344"/>
      <c r="E113" s="344"/>
      <c r="F113" s="344"/>
      <c r="G113" s="344"/>
      <c r="H113" s="344"/>
      <c r="I113" s="344"/>
      <c r="J113" s="344"/>
      <c r="K113" s="344"/>
      <c r="L113" s="344"/>
      <c r="M113" s="344"/>
      <c r="N113" s="345"/>
    </row>
    <row r="114" spans="2:14">
      <c r="B114" s="343"/>
      <c r="C114" s="344"/>
      <c r="D114" s="344"/>
      <c r="E114" s="344"/>
      <c r="F114" s="344"/>
      <c r="G114" s="344"/>
      <c r="H114" s="344"/>
      <c r="I114" s="344"/>
      <c r="J114" s="344"/>
      <c r="K114" s="344"/>
      <c r="L114" s="344"/>
      <c r="M114" s="344"/>
      <c r="N114" s="345"/>
    </row>
    <row r="115" spans="2:14">
      <c r="B115" s="343"/>
      <c r="C115" s="344"/>
      <c r="D115" s="344"/>
      <c r="E115" s="344"/>
      <c r="F115" s="344"/>
      <c r="G115" s="344"/>
      <c r="H115" s="344"/>
      <c r="I115" s="344"/>
      <c r="J115" s="344"/>
      <c r="K115" s="344"/>
      <c r="L115" s="344"/>
      <c r="M115" s="344"/>
      <c r="N115" s="345"/>
    </row>
    <row r="116" spans="2:14">
      <c r="B116" s="234"/>
      <c r="C116" s="37"/>
      <c r="D116" s="37"/>
      <c r="E116" s="37"/>
      <c r="F116" s="37"/>
      <c r="G116" s="37"/>
      <c r="H116" s="37"/>
      <c r="I116" s="37"/>
      <c r="J116" s="37"/>
      <c r="K116" s="37"/>
      <c r="L116" s="37"/>
      <c r="M116" s="37"/>
      <c r="N116" s="38"/>
    </row>
    <row r="117" spans="2:14">
      <c r="B117" s="22"/>
      <c r="C117" s="18"/>
      <c r="D117" s="18"/>
      <c r="E117" s="18" t="s">
        <v>1060</v>
      </c>
      <c r="F117" s="59"/>
      <c r="G117" s="59"/>
      <c r="H117" s="18"/>
      <c r="I117" s="18"/>
      <c r="J117" s="18"/>
      <c r="K117" s="18"/>
      <c r="L117" s="18"/>
      <c r="M117" s="18"/>
      <c r="N117" s="23"/>
    </row>
    <row r="118" spans="2:14">
      <c r="B118" s="22"/>
      <c r="C118" s="18"/>
      <c r="D118" s="18"/>
      <c r="E118" s="60" t="s">
        <v>1061</v>
      </c>
      <c r="F118" s="18"/>
      <c r="G118" s="18"/>
      <c r="H118" s="60"/>
      <c r="I118" s="60"/>
      <c r="J118" s="60"/>
      <c r="K118" s="18"/>
      <c r="L118" s="18"/>
      <c r="M118" s="18"/>
      <c r="N118" s="23"/>
    </row>
    <row r="119" spans="2:14">
      <c r="B119" s="22"/>
      <c r="C119" s="18"/>
      <c r="D119" s="18"/>
      <c r="E119" s="61" t="s">
        <v>1065</v>
      </c>
      <c r="F119" s="18"/>
      <c r="G119" s="18"/>
      <c r="H119" s="61"/>
      <c r="I119" s="61"/>
      <c r="J119" s="61"/>
      <c r="K119" s="18"/>
      <c r="L119" s="18"/>
      <c r="M119" s="18"/>
      <c r="N119" s="23"/>
    </row>
    <row r="120" spans="2:14">
      <c r="B120" s="62"/>
      <c r="C120" s="37"/>
      <c r="D120" s="37"/>
      <c r="E120" s="18" t="s">
        <v>1063</v>
      </c>
      <c r="F120" s="18"/>
      <c r="G120" s="18"/>
      <c r="H120" s="18"/>
      <c r="I120" s="18"/>
      <c r="J120" s="18"/>
      <c r="K120" s="37"/>
      <c r="L120" s="37"/>
      <c r="M120" s="37"/>
      <c r="N120" s="38"/>
    </row>
    <row r="121" spans="2:14">
      <c r="B121" s="62"/>
      <c r="C121" s="37"/>
      <c r="D121" s="37"/>
      <c r="E121" s="37"/>
      <c r="F121" s="18"/>
      <c r="G121" s="18"/>
      <c r="H121" s="18"/>
      <c r="I121" s="18"/>
      <c r="J121" s="18"/>
      <c r="K121" s="37"/>
      <c r="L121" s="37"/>
      <c r="M121" s="37"/>
      <c r="N121" s="38"/>
    </row>
    <row r="122" spans="2:14">
      <c r="B122" s="62" t="s">
        <v>2326</v>
      </c>
      <c r="C122" s="61"/>
      <c r="D122" s="61"/>
      <c r="E122" s="18"/>
      <c r="F122" s="18"/>
      <c r="G122" s="18"/>
      <c r="H122" s="18"/>
      <c r="I122" s="18"/>
      <c r="J122" s="795"/>
      <c r="K122" s="795"/>
      <c r="L122" s="795"/>
      <c r="M122" s="795"/>
      <c r="N122" s="796"/>
    </row>
    <row r="123" spans="2:14" ht="15.75" thickBot="1">
      <c r="B123" s="273" t="s">
        <v>2327</v>
      </c>
      <c r="C123" s="405"/>
      <c r="D123" s="405"/>
      <c r="E123" s="63"/>
      <c r="F123" s="63"/>
      <c r="G123" s="63"/>
      <c r="H123" s="63"/>
      <c r="I123" s="63"/>
      <c r="J123" s="797"/>
      <c r="K123" s="797"/>
      <c r="L123" s="797"/>
      <c r="M123" s="797"/>
      <c r="N123" s="798"/>
    </row>
  </sheetData>
  <mergeCells count="72">
    <mergeCell ref="I10:J10"/>
    <mergeCell ref="F25:H25"/>
    <mergeCell ref="B27:N27"/>
    <mergeCell ref="C3:J3"/>
    <mergeCell ref="K3:K4"/>
    <mergeCell ref="L3:N4"/>
    <mergeCell ref="C4:J4"/>
    <mergeCell ref="K5:K6"/>
    <mergeCell ref="L5:L6"/>
    <mergeCell ref="M5:M6"/>
    <mergeCell ref="C6:J6"/>
    <mergeCell ref="C5:J5"/>
    <mergeCell ref="I35:J35"/>
    <mergeCell ref="C1:J1"/>
    <mergeCell ref="K1:K2"/>
    <mergeCell ref="L1:N2"/>
    <mergeCell ref="N5:N6"/>
    <mergeCell ref="C29:I29"/>
    <mergeCell ref="L35:M35"/>
    <mergeCell ref="L12:N12"/>
    <mergeCell ref="C30:I30"/>
    <mergeCell ref="L30:M30"/>
    <mergeCell ref="D11:E11"/>
    <mergeCell ref="B35:H35"/>
    <mergeCell ref="L29:M29"/>
    <mergeCell ref="C2:J2"/>
    <mergeCell ref="B1:B6"/>
    <mergeCell ref="B10:E10"/>
    <mergeCell ref="L44:M44"/>
    <mergeCell ref="B45:H45"/>
    <mergeCell ref="B46:D46"/>
    <mergeCell ref="B47:H47"/>
    <mergeCell ref="I47:J47"/>
    <mergeCell ref="L47:M47"/>
    <mergeCell ref="B36:H36"/>
    <mergeCell ref="B37:H37"/>
    <mergeCell ref="B38:H38"/>
    <mergeCell ref="B44:H44"/>
    <mergeCell ref="I44:J44"/>
    <mergeCell ref="B43:H43"/>
    <mergeCell ref="B39:H39"/>
    <mergeCell ref="B40:H40"/>
    <mergeCell ref="B41:H41"/>
    <mergeCell ref="B79:H79"/>
    <mergeCell ref="B42:H42"/>
    <mergeCell ref="L79:M79"/>
    <mergeCell ref="B52:I52"/>
    <mergeCell ref="L52:M52"/>
    <mergeCell ref="B57:I57"/>
    <mergeCell ref="L57:M57"/>
    <mergeCell ref="B58:M58"/>
    <mergeCell ref="L62:M62"/>
    <mergeCell ref="L63:M63"/>
    <mergeCell ref="L68:M68"/>
    <mergeCell ref="B69:M69"/>
    <mergeCell ref="B73:H73"/>
    <mergeCell ref="L73:M73"/>
    <mergeCell ref="L64:M64"/>
    <mergeCell ref="B48:M48"/>
    <mergeCell ref="B80:M80"/>
    <mergeCell ref="B82:M82"/>
    <mergeCell ref="B86:H86"/>
    <mergeCell ref="L86:M86"/>
    <mergeCell ref="B87:H87"/>
    <mergeCell ref="L87:M87"/>
    <mergeCell ref="J122:N123"/>
    <mergeCell ref="L88:M88"/>
    <mergeCell ref="L89:M89"/>
    <mergeCell ref="B90:M90"/>
    <mergeCell ref="B92:M92"/>
    <mergeCell ref="B109:N110"/>
    <mergeCell ref="B111:N112"/>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89441"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89441" r:id="rId4"/>
      </mc:Fallback>
    </mc:AlternateContent>
  </oleObjects>
</worksheet>
</file>

<file path=xl/worksheets/sheet1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61">
    <tabColor rgb="FFFFFFCC"/>
  </sheetPr>
  <dimension ref="A1:O124"/>
  <sheetViews>
    <sheetView zoomScale="78" zoomScaleNormal="78" workbookViewId="0"/>
  </sheetViews>
  <sheetFormatPr baseColWidth="10" defaultRowHeight="15"/>
  <cols>
    <col min="1" max="1" width="10" bestFit="1" customWidth="1"/>
    <col min="2" max="2" width="17" customWidth="1"/>
    <col min="6" max="6" width="14.42578125" customWidth="1"/>
    <col min="9" max="9" width="13.28515625" bestFit="1" customWidth="1"/>
    <col min="10" max="10" width="15.5703125" customWidth="1"/>
    <col min="11" max="11" width="17.5703125" bestFit="1" customWidth="1"/>
    <col min="13" max="13" width="12.285156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1150</v>
      </c>
      <c r="C31" s="87" t="s">
        <v>1663</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150</v>
      </c>
      <c r="B36" s="831" t="str">
        <f>VLOOKUP(A36,EQUIPOS!A6:D154,3,FALSE)</f>
        <v>Cargador : Potencia en el volante 125 hp, Clasificación de RPM del motor 2300.</v>
      </c>
      <c r="C36" s="832"/>
      <c r="D36" s="832"/>
      <c r="E36" s="832"/>
      <c r="F36" s="832"/>
      <c r="G36" s="832"/>
      <c r="H36" s="833"/>
      <c r="I36" s="279"/>
      <c r="J36" s="280"/>
      <c r="K36" s="281">
        <f>VLOOKUP(A36,EQUIPOS!A6:D163,4,FALSE)</f>
        <v>196350</v>
      </c>
      <c r="L36" s="282"/>
      <c r="M36" s="283">
        <v>30</v>
      </c>
      <c r="N36" s="284">
        <f>K36/M36</f>
        <v>6545</v>
      </c>
    </row>
    <row r="37" spans="1:14">
      <c r="A37" s="119" t="s">
        <v>173</v>
      </c>
      <c r="B37" s="831" t="str">
        <f>VLOOKUP(A37,EQUIPOS!A7:D154,3,FALSE)</f>
        <v>Compactador neumático de Potencia 70 HP, peso de 13 ton</v>
      </c>
      <c r="C37" s="832"/>
      <c r="D37" s="832"/>
      <c r="E37" s="832"/>
      <c r="F37" s="832"/>
      <c r="G37" s="832"/>
      <c r="H37" s="833"/>
      <c r="I37" s="279"/>
      <c r="J37" s="280"/>
      <c r="K37" s="281">
        <f>VLOOKUP(A37,EQUIPOS!A7:D164,4,FALSE)</f>
        <v>125082.56680029306</v>
      </c>
      <c r="L37" s="282"/>
      <c r="M37" s="283">
        <v>9</v>
      </c>
      <c r="N37" s="284">
        <f t="shared" ref="N37:N43" si="0">K37/M37</f>
        <v>13898.062977810339</v>
      </c>
    </row>
    <row r="38" spans="1:14">
      <c r="A38" t="s">
        <v>168</v>
      </c>
      <c r="B38" s="831" t="str">
        <f>VLOOKUP(A38,EQUIPOS!A8:D154,3,FALSE)</f>
        <v>Compactador tipo  POTENCIA: 105 HP, PESO: 6 ton</v>
      </c>
      <c r="C38" s="832"/>
      <c r="D38" s="832"/>
      <c r="E38" s="832"/>
      <c r="F38" s="832"/>
      <c r="G38" s="832"/>
      <c r="H38" s="833"/>
      <c r="I38" s="279"/>
      <c r="J38" s="280"/>
      <c r="K38" s="281">
        <f>VLOOKUP(A38,EQUIPOS!A8:D165,4,FALSE)</f>
        <v>105750.00000000001</v>
      </c>
      <c r="L38" s="282"/>
      <c r="M38" s="283">
        <v>9</v>
      </c>
      <c r="N38" s="284">
        <f t="shared" si="0"/>
        <v>11750.000000000002</v>
      </c>
    </row>
    <row r="39" spans="1:14">
      <c r="A39" t="s">
        <v>286</v>
      </c>
      <c r="B39" s="831" t="str">
        <f>VLOOKUP(A39,EQUIPOS!A9:D154,3,FALSE)</f>
        <v>Planta de asfalto en frio</v>
      </c>
      <c r="C39" s="832"/>
      <c r="D39" s="832"/>
      <c r="E39" s="832"/>
      <c r="F39" s="832"/>
      <c r="G39" s="832"/>
      <c r="H39" s="833"/>
      <c r="I39" s="279"/>
      <c r="J39" s="280"/>
      <c r="K39" s="281">
        <f>VLOOKUP(A39,EQUIPOS!A9:D166,4,FALSE)</f>
        <v>235400</v>
      </c>
      <c r="L39" s="282"/>
      <c r="M39" s="283">
        <v>9</v>
      </c>
      <c r="N39" s="284">
        <f t="shared" si="0"/>
        <v>26155.555555555555</v>
      </c>
    </row>
    <row r="40" spans="1:14">
      <c r="A40" t="s">
        <v>290</v>
      </c>
      <c r="B40" s="831" t="str">
        <f>VLOOKUP(A40,EQUIPOS!A10:D154,3,FALSE)</f>
        <v>Planta trituradora</v>
      </c>
      <c r="C40" s="832"/>
      <c r="D40" s="832"/>
      <c r="E40" s="832"/>
      <c r="F40" s="832"/>
      <c r="G40" s="832"/>
      <c r="H40" s="833"/>
      <c r="I40" s="279"/>
      <c r="J40" s="280"/>
      <c r="K40" s="281">
        <f>VLOOKUP(A40,EQUIPOS!A10:D167,4,FALSE)</f>
        <v>476192.25000000006</v>
      </c>
      <c r="L40" s="282"/>
      <c r="M40" s="283">
        <v>30</v>
      </c>
      <c r="N40" s="284">
        <f t="shared" si="0"/>
        <v>15873.075000000003</v>
      </c>
    </row>
    <row r="41" spans="1:14">
      <c r="A41" t="s">
        <v>314</v>
      </c>
      <c r="B41" s="831" t="str">
        <f>VLOOKUP(A41,EQUIPOS!A11:D155,3,FALSE)</f>
        <v xml:space="preserve">Retroexcavadora E-200 sobre orugas
</v>
      </c>
      <c r="C41" s="832"/>
      <c r="D41" s="832"/>
      <c r="E41" s="832"/>
      <c r="F41" s="832"/>
      <c r="G41" s="832"/>
      <c r="H41" s="833"/>
      <c r="I41" s="279"/>
      <c r="J41" s="280"/>
      <c r="K41" s="281">
        <f>VLOOKUP(A41,EQUIPOS!A11:D168,4,FALSE)</f>
        <v>166600</v>
      </c>
      <c r="L41" s="282"/>
      <c r="M41" s="283">
        <v>30</v>
      </c>
      <c r="N41" s="284">
        <f t="shared" si="0"/>
        <v>5553.333333333333</v>
      </c>
    </row>
    <row r="42" spans="1:14">
      <c r="A42" t="s">
        <v>358</v>
      </c>
      <c r="B42" s="831" t="str">
        <f>VLOOKUP(A42,EQUIPOS!A12:D156,3,FALSE)</f>
        <v xml:space="preserve">Terminadora de asfalto (Finisher), potencia en el volante 174 HP, R=20M3/H, velocidad de desplazamiento 114 m/min
</v>
      </c>
      <c r="C42" s="832"/>
      <c r="D42" s="832"/>
      <c r="E42" s="832"/>
      <c r="F42" s="832"/>
      <c r="G42" s="832"/>
      <c r="H42" s="833"/>
      <c r="I42" s="279"/>
      <c r="J42" s="280"/>
      <c r="K42" s="281">
        <f>VLOOKUP(A42,EQUIPOS!A12:D169,4,FALSE)</f>
        <v>285600</v>
      </c>
      <c r="L42" s="282"/>
      <c r="M42" s="283">
        <v>9</v>
      </c>
      <c r="N42" s="284">
        <f t="shared" si="0"/>
        <v>31733.333333333332</v>
      </c>
    </row>
    <row r="43" spans="1:14">
      <c r="A43" t="s">
        <v>373</v>
      </c>
      <c r="B43" s="831" t="str">
        <f>VLOOKUP(A43,EQUIPOS!A13:D157,3,FALSE)</f>
        <v>Volqueta 6 m3</v>
      </c>
      <c r="C43" s="832"/>
      <c r="D43" s="832"/>
      <c r="E43" s="832"/>
      <c r="F43" s="832"/>
      <c r="G43" s="832"/>
      <c r="H43" s="833"/>
      <c r="I43" s="279"/>
      <c r="J43" s="280"/>
      <c r="K43" s="281">
        <f>VLOOKUP(A43,EQUIPOS!A13:D170,4,FALSE)</f>
        <v>62500</v>
      </c>
      <c r="L43" s="282"/>
      <c r="M43" s="283">
        <v>9</v>
      </c>
      <c r="N43" s="284">
        <f t="shared" si="0"/>
        <v>6944.4444444444443</v>
      </c>
    </row>
    <row r="44" spans="1:14">
      <c r="B44" s="332"/>
      <c r="C44" s="333"/>
      <c r="D44" s="333"/>
      <c r="E44" s="333"/>
      <c r="F44" s="333"/>
      <c r="G44" s="333"/>
      <c r="H44" s="334"/>
      <c r="I44" s="279"/>
      <c r="J44" s="280"/>
      <c r="K44" s="281"/>
      <c r="L44" s="282"/>
      <c r="M44" s="283"/>
      <c r="N44" s="284"/>
    </row>
    <row r="45" spans="1:14">
      <c r="B45" s="831"/>
      <c r="C45" s="832"/>
      <c r="D45" s="832"/>
      <c r="E45" s="832"/>
      <c r="F45" s="832"/>
      <c r="G45" s="832"/>
      <c r="H45" s="833"/>
      <c r="I45" s="834"/>
      <c r="J45" s="815"/>
      <c r="K45" s="281"/>
      <c r="L45" s="835"/>
      <c r="M45" s="836"/>
      <c r="N45" s="284"/>
    </row>
    <row r="46" spans="1:14">
      <c r="B46" s="831"/>
      <c r="C46" s="832"/>
      <c r="D46" s="832"/>
      <c r="E46" s="832"/>
      <c r="F46" s="832"/>
      <c r="G46" s="832"/>
      <c r="H46" s="833"/>
      <c r="I46" s="42"/>
      <c r="J46" s="43"/>
      <c r="K46" s="286"/>
      <c r="L46" s="288"/>
      <c r="M46" s="289"/>
      <c r="N46" s="290"/>
    </row>
    <row r="47" spans="1:14">
      <c r="B47" s="838" t="s">
        <v>1036</v>
      </c>
      <c r="C47" s="951"/>
      <c r="D47" s="951"/>
      <c r="E47" s="44"/>
      <c r="F47" s="45"/>
      <c r="G47" s="45"/>
      <c r="H47" s="46"/>
      <c r="I47" s="42"/>
      <c r="J47" s="43"/>
      <c r="K47" s="291"/>
      <c r="L47" s="288"/>
      <c r="M47" s="413">
        <v>0.1</v>
      </c>
      <c r="N47" s="356">
        <f>N81*M47</f>
        <v>821.39323379629627</v>
      </c>
    </row>
    <row r="48" spans="1:14" ht="15.75" thickBot="1">
      <c r="B48" s="952"/>
      <c r="C48" s="953"/>
      <c r="D48" s="953"/>
      <c r="E48" s="953"/>
      <c r="F48" s="953"/>
      <c r="G48" s="953"/>
      <c r="H48" s="954"/>
      <c r="I48" s="840"/>
      <c r="J48" s="841"/>
      <c r="K48" s="47"/>
      <c r="L48" s="842"/>
      <c r="M48" s="955"/>
      <c r="N48" s="111"/>
    </row>
    <row r="49" spans="1:14" ht="15.75" thickBot="1">
      <c r="B49" s="818" t="s">
        <v>1037</v>
      </c>
      <c r="C49" s="819"/>
      <c r="D49" s="819"/>
      <c r="E49" s="819"/>
      <c r="F49" s="819"/>
      <c r="G49" s="819"/>
      <c r="H49" s="819"/>
      <c r="I49" s="819"/>
      <c r="J49" s="819"/>
      <c r="K49" s="819"/>
      <c r="L49" s="819"/>
      <c r="M49" s="820"/>
      <c r="N49" s="406">
        <f>SUM(N36:N48)</f>
        <v>119274.19787827328</v>
      </c>
    </row>
    <row r="50" spans="1:14">
      <c r="B50" s="292"/>
      <c r="C50" s="40"/>
      <c r="D50" s="40"/>
      <c r="E50" s="40"/>
      <c r="F50" s="40"/>
      <c r="G50" s="40"/>
      <c r="H50" s="40"/>
      <c r="I50" s="40"/>
      <c r="J50" s="40"/>
      <c r="K50" s="40"/>
      <c r="L50" s="40"/>
      <c r="M50" s="40"/>
      <c r="N50" s="41"/>
    </row>
    <row r="51" spans="1:14">
      <c r="B51" s="70" t="s">
        <v>1038</v>
      </c>
      <c r="C51" s="71"/>
      <c r="D51" s="71"/>
      <c r="E51" s="71"/>
      <c r="F51" s="71"/>
      <c r="G51" s="71"/>
      <c r="H51" s="71"/>
      <c r="I51" s="71"/>
      <c r="J51" s="71"/>
      <c r="K51" s="71"/>
      <c r="L51" s="71"/>
      <c r="M51" s="71"/>
      <c r="N51" s="72"/>
    </row>
    <row r="52" spans="1:14" ht="15.75" thickBot="1">
      <c r="B52" s="73"/>
      <c r="C52" s="68"/>
      <c r="D52" s="68"/>
      <c r="E52" s="68"/>
      <c r="F52" s="68"/>
      <c r="G52" s="68"/>
      <c r="H52" s="68"/>
      <c r="I52" s="68"/>
      <c r="J52" s="67"/>
      <c r="K52" s="67"/>
      <c r="L52" s="67"/>
      <c r="M52" s="67"/>
      <c r="N52" s="69"/>
    </row>
    <row r="53" spans="1:14">
      <c r="B53" s="809" t="s">
        <v>1028</v>
      </c>
      <c r="C53" s="810"/>
      <c r="D53" s="810"/>
      <c r="E53" s="810"/>
      <c r="F53" s="810"/>
      <c r="G53" s="810"/>
      <c r="H53" s="810"/>
      <c r="I53" s="811"/>
      <c r="J53" s="327" t="s">
        <v>1029</v>
      </c>
      <c r="K53" s="91" t="s">
        <v>1030</v>
      </c>
      <c r="L53" s="812" t="s">
        <v>1039</v>
      </c>
      <c r="M53" s="811"/>
      <c r="N53" s="92" t="s">
        <v>1035</v>
      </c>
    </row>
    <row r="54" spans="1:14">
      <c r="A54" t="s">
        <v>843</v>
      </c>
      <c r="B54" s="49" t="str">
        <f>VLOOKUP(A54,MATERIALES!A5:D373,3,FALSE)</f>
        <v>Agregado Petreo para Triturar (Crudo)</v>
      </c>
      <c r="C54" s="293"/>
      <c r="D54" s="293"/>
      <c r="E54" s="293"/>
      <c r="F54" s="293"/>
      <c r="G54" s="293"/>
      <c r="H54" s="293"/>
      <c r="I54" s="280"/>
      <c r="J54" s="236" t="str">
        <f>VLOOKUP(A54,MATERIALES!A8:D646,2,FALSE)</f>
        <v>m3</v>
      </c>
      <c r="K54" s="294">
        <v>1.4</v>
      </c>
      <c r="L54" s="279"/>
      <c r="M54" s="414">
        <f>VLOOKUP(A54,MATERIALES!A5:D396,4,FALSE)</f>
        <v>24125.332311239632</v>
      </c>
      <c r="N54" s="284">
        <f>K54*M54</f>
        <v>33775.465235735486</v>
      </c>
    </row>
    <row r="55" spans="1:14">
      <c r="A55" s="114" t="s">
        <v>845</v>
      </c>
      <c r="B55" s="49" t="str">
        <f>VLOOKUP(A55,MATERIALES!A6:D373,3,FALSE)</f>
        <v>Agua</v>
      </c>
      <c r="C55" s="293"/>
      <c r="D55" s="293"/>
      <c r="E55" s="293"/>
      <c r="F55" s="293"/>
      <c r="G55" s="293"/>
      <c r="H55" s="293"/>
      <c r="I55" s="280"/>
      <c r="J55" s="236" t="str">
        <f>VLOOKUP(A55,MATERIALES!A9:D647,2,FALSE)</f>
        <v>lt</v>
      </c>
      <c r="K55" s="294">
        <v>25</v>
      </c>
      <c r="L55" s="279"/>
      <c r="M55" s="414">
        <f>VLOOKUP(A55,MATERIALES!A6:D397,4,FALSE)</f>
        <v>35.656490152579906</v>
      </c>
      <c r="N55" s="284">
        <f>K55*M55</f>
        <v>891.4122538144976</v>
      </c>
    </row>
    <row r="56" spans="1:14">
      <c r="B56" s="49"/>
      <c r="C56" s="293"/>
      <c r="D56" s="293"/>
      <c r="E56" s="293"/>
      <c r="F56" s="293"/>
      <c r="G56" s="293"/>
      <c r="H56" s="293"/>
      <c r="I56" s="280"/>
      <c r="J56" s="236"/>
      <c r="K56" s="294"/>
      <c r="L56" s="279"/>
      <c r="M56" s="295"/>
      <c r="N56" s="296"/>
    </row>
    <row r="57" spans="1:14">
      <c r="B57" s="49"/>
      <c r="C57" s="293"/>
      <c r="D57" s="293"/>
      <c r="E57" s="293"/>
      <c r="F57" s="293"/>
      <c r="G57" s="293"/>
      <c r="H57" s="293"/>
      <c r="I57" s="280"/>
      <c r="J57" s="236"/>
      <c r="K57" s="294"/>
      <c r="L57" s="279"/>
      <c r="M57" s="295"/>
      <c r="N57" s="296"/>
    </row>
    <row r="58" spans="1:14" ht="15.75" thickBot="1">
      <c r="B58" s="813"/>
      <c r="C58" s="814"/>
      <c r="D58" s="814"/>
      <c r="E58" s="814"/>
      <c r="F58" s="814"/>
      <c r="G58" s="814"/>
      <c r="H58" s="814"/>
      <c r="I58" s="815"/>
      <c r="J58" s="48"/>
      <c r="K58" s="50"/>
      <c r="L58" s="816"/>
      <c r="M58" s="817"/>
      <c r="N58" s="51"/>
    </row>
    <row r="59" spans="1:14" ht="15.75" thickBot="1">
      <c r="B59" s="818" t="s">
        <v>1037</v>
      </c>
      <c r="C59" s="819"/>
      <c r="D59" s="819"/>
      <c r="E59" s="819"/>
      <c r="F59" s="819"/>
      <c r="G59" s="819"/>
      <c r="H59" s="819"/>
      <c r="I59" s="819"/>
      <c r="J59" s="819"/>
      <c r="K59" s="819"/>
      <c r="L59" s="819"/>
      <c r="M59" s="820"/>
      <c r="N59" s="406">
        <f>SUM(N54:N58)</f>
        <v>34666.877489549981</v>
      </c>
    </row>
    <row r="60" spans="1:14">
      <c r="B60" s="39"/>
      <c r="C60" s="40"/>
      <c r="D60" s="40"/>
      <c r="E60" s="40"/>
      <c r="F60" s="40"/>
      <c r="G60" s="40"/>
      <c r="H60" s="40"/>
      <c r="I60" s="40"/>
      <c r="J60" s="40"/>
      <c r="K60" s="40"/>
      <c r="L60" s="40"/>
      <c r="M60" s="40"/>
      <c r="N60" s="41"/>
    </row>
    <row r="61" spans="1:14">
      <c r="B61" s="70" t="s">
        <v>1040</v>
      </c>
      <c r="C61" s="71"/>
      <c r="D61" s="71"/>
      <c r="E61" s="71"/>
      <c r="F61" s="71"/>
      <c r="G61" s="71"/>
      <c r="H61" s="71"/>
      <c r="I61" s="71"/>
      <c r="J61" s="71"/>
      <c r="K61" s="71"/>
      <c r="L61" s="71"/>
      <c r="M61" s="71"/>
      <c r="N61" s="72"/>
    </row>
    <row r="62" spans="1:14" ht="15.75" thickBot="1">
      <c r="B62" s="74"/>
      <c r="C62" s="67"/>
      <c r="D62" s="67"/>
      <c r="E62" s="67"/>
      <c r="F62" s="67"/>
      <c r="G62" s="67"/>
      <c r="H62" s="67"/>
      <c r="I62" s="67"/>
      <c r="J62" s="67"/>
      <c r="K62" s="67"/>
      <c r="L62" s="67"/>
      <c r="M62" s="67"/>
      <c r="N62" s="69"/>
    </row>
    <row r="63" spans="1:14" ht="25.5">
      <c r="B63" s="325" t="s">
        <v>1041</v>
      </c>
      <c r="C63" s="326"/>
      <c r="D63" s="326"/>
      <c r="E63" s="326"/>
      <c r="F63" s="326"/>
      <c r="G63" s="326"/>
      <c r="H63" s="79" t="s">
        <v>1029</v>
      </c>
      <c r="I63" s="80" t="s">
        <v>1042</v>
      </c>
      <c r="J63" s="81" t="s">
        <v>1043</v>
      </c>
      <c r="K63" s="79" t="s">
        <v>1044</v>
      </c>
      <c r="L63" s="821" t="s">
        <v>1045</v>
      </c>
      <c r="M63" s="794"/>
      <c r="N63" s="82" t="s">
        <v>1035</v>
      </c>
    </row>
    <row r="64" spans="1:14">
      <c r="A64" t="s">
        <v>1353</v>
      </c>
      <c r="B64" s="52" t="str">
        <f>VLOOKUP(A64,TRANSPORTE!A5:D117,3,FALSE)</f>
        <v>Transporte de Material Crudo de Rio</v>
      </c>
      <c r="C64" s="329"/>
      <c r="D64" s="329"/>
      <c r="E64" s="329"/>
      <c r="F64" s="329"/>
      <c r="G64" s="329"/>
      <c r="H64" s="323" t="s">
        <v>1552</v>
      </c>
      <c r="I64" s="291">
        <v>1.4</v>
      </c>
      <c r="J64" s="298">
        <v>1</v>
      </c>
      <c r="K64" s="291">
        <f>I64*J64</f>
        <v>1.4</v>
      </c>
      <c r="L64" s="822">
        <f>VLOOKUP(A64,TRANSPORTE!A5:D117,4,FALSE)</f>
        <v>946.969696969697</v>
      </c>
      <c r="M64" s="823"/>
      <c r="N64" s="299">
        <f>K64*L64</f>
        <v>1325.7575757575758</v>
      </c>
    </row>
    <row r="65" spans="1:15">
      <c r="A65" t="s">
        <v>1436</v>
      </c>
      <c r="B65" s="52" t="str">
        <f>VLOOKUP(A65,TRANSPORTE!A6:D117,3,FALSE)</f>
        <v xml:space="preserve">Transporte de Mezcla Abierta en Frio MAF-38 </v>
      </c>
      <c r="C65" s="53"/>
      <c r="D65" s="53"/>
      <c r="E65" s="53"/>
      <c r="F65" s="53"/>
      <c r="G65" s="53"/>
      <c r="H65" s="323" t="s">
        <v>1552</v>
      </c>
      <c r="I65" s="291">
        <v>1.25</v>
      </c>
      <c r="J65" s="298">
        <v>1</v>
      </c>
      <c r="K65" s="291">
        <f>I65*J65</f>
        <v>1.25</v>
      </c>
      <c r="L65" s="822">
        <f>VLOOKUP(A65,TRANSPORTE!A6:D117,4,FALSE)</f>
        <v>946.969696969697</v>
      </c>
      <c r="M65" s="823"/>
      <c r="N65" s="299">
        <f>K65*L65</f>
        <v>1183.7121212121212</v>
      </c>
    </row>
    <row r="66" spans="1:15">
      <c r="B66" s="52"/>
      <c r="C66" s="53"/>
      <c r="D66" s="53"/>
      <c r="E66" s="53"/>
      <c r="F66" s="53"/>
      <c r="G66" s="53"/>
      <c r="H66" s="300"/>
      <c r="I66" s="291"/>
      <c r="J66" s="291"/>
      <c r="K66" s="291"/>
      <c r="L66" s="301"/>
      <c r="M66" s="302"/>
      <c r="N66" s="303"/>
    </row>
    <row r="67" spans="1:15">
      <c r="B67" s="52"/>
      <c r="C67" s="53"/>
      <c r="D67" s="53"/>
      <c r="E67" s="53"/>
      <c r="F67" s="53"/>
      <c r="G67" s="53"/>
      <c r="H67" s="300"/>
      <c r="I67" s="291"/>
      <c r="J67" s="291"/>
      <c r="K67" s="291"/>
      <c r="L67" s="301"/>
      <c r="M67" s="302"/>
      <c r="N67" s="303"/>
    </row>
    <row r="68" spans="1:15">
      <c r="B68" s="52"/>
      <c r="C68" s="53"/>
      <c r="D68" s="53"/>
      <c r="E68" s="53"/>
      <c r="F68" s="53"/>
      <c r="G68" s="53"/>
      <c r="H68" s="300"/>
      <c r="I68" s="291"/>
      <c r="J68" s="291"/>
      <c r="K68" s="291"/>
      <c r="L68" s="301"/>
      <c r="M68" s="302"/>
      <c r="N68" s="303"/>
    </row>
    <row r="69" spans="1:15" ht="15.75" thickBot="1">
      <c r="B69" s="321"/>
      <c r="C69" s="322"/>
      <c r="D69" s="322"/>
      <c r="E69" s="322"/>
      <c r="F69" s="322"/>
      <c r="G69" s="322"/>
      <c r="H69" s="54"/>
      <c r="I69" s="132"/>
      <c r="J69" s="132"/>
      <c r="K69" s="132"/>
      <c r="L69" s="807"/>
      <c r="M69" s="808"/>
      <c r="N69" s="133"/>
    </row>
    <row r="70" spans="1:15" ht="15.75" thickBot="1">
      <c r="B70" s="824" t="s">
        <v>1037</v>
      </c>
      <c r="C70" s="825"/>
      <c r="D70" s="825"/>
      <c r="E70" s="825"/>
      <c r="F70" s="825"/>
      <c r="G70" s="825"/>
      <c r="H70" s="825"/>
      <c r="I70" s="825"/>
      <c r="J70" s="825"/>
      <c r="K70" s="825"/>
      <c r="L70" s="825"/>
      <c r="M70" s="826"/>
      <c r="N70" s="110">
        <f>N64+N65+N66+N67+N68</f>
        <v>2509.469696969697</v>
      </c>
    </row>
    <row r="71" spans="1:15">
      <c r="B71" s="39"/>
      <c r="C71" s="40"/>
      <c r="D71" s="40"/>
      <c r="E71" s="40"/>
      <c r="F71" s="40"/>
      <c r="G71" s="40"/>
      <c r="H71" s="40"/>
      <c r="I71" s="40"/>
      <c r="J71" s="40"/>
      <c r="K71" s="40"/>
      <c r="L71" s="40"/>
      <c r="M71" s="40"/>
      <c r="N71" s="41"/>
    </row>
    <row r="72" spans="1:15">
      <c r="B72" s="70" t="s">
        <v>1046</v>
      </c>
      <c r="C72" s="71"/>
      <c r="D72" s="71"/>
      <c r="E72" s="71"/>
      <c r="F72" s="71"/>
      <c r="G72" s="71"/>
      <c r="H72" s="71"/>
      <c r="I72" s="71"/>
      <c r="J72" s="71"/>
      <c r="K72" s="71"/>
      <c r="L72" s="71"/>
      <c r="M72" s="71"/>
      <c r="N72" s="72"/>
    </row>
    <row r="73" spans="1:15" ht="15.75" thickBot="1">
      <c r="B73" s="74"/>
      <c r="C73" s="67"/>
      <c r="D73" s="67"/>
      <c r="E73" s="67"/>
      <c r="F73" s="67"/>
      <c r="G73" s="67"/>
      <c r="H73" s="67"/>
      <c r="I73" s="67"/>
      <c r="J73" s="67"/>
      <c r="K73" s="67"/>
      <c r="L73" s="67"/>
      <c r="M73" s="67"/>
      <c r="N73" s="69"/>
    </row>
    <row r="74" spans="1:15" ht="25.5">
      <c r="B74" s="844" t="s">
        <v>1047</v>
      </c>
      <c r="C74" s="845"/>
      <c r="D74" s="845"/>
      <c r="E74" s="845"/>
      <c r="F74" s="845"/>
      <c r="G74" s="845"/>
      <c r="H74" s="845"/>
      <c r="I74" s="79" t="s">
        <v>1048</v>
      </c>
      <c r="J74" s="81" t="s">
        <v>1494</v>
      </c>
      <c r="K74" s="80" t="s">
        <v>1050</v>
      </c>
      <c r="L74" s="846" t="s">
        <v>1034</v>
      </c>
      <c r="M74" s="847"/>
      <c r="N74" s="104" t="s">
        <v>1035</v>
      </c>
    </row>
    <row r="75" spans="1:15">
      <c r="A75" t="s">
        <v>19</v>
      </c>
      <c r="B75" s="55" t="str">
        <f>VLOOKUP(A75,'MANO DE OBRA'!A8:D68,3,FALSE)</f>
        <v>Obrero (8)</v>
      </c>
      <c r="C75" s="53"/>
      <c r="D75" s="53"/>
      <c r="E75" s="53"/>
      <c r="F75" s="53"/>
      <c r="G75" s="53"/>
      <c r="H75" s="53"/>
      <c r="I75" s="304">
        <f>K75/J75*100</f>
        <v>196724.53333333333</v>
      </c>
      <c r="J75" s="305">
        <v>185</v>
      </c>
      <c r="K75" s="306">
        <f>VLOOKUP(A75,'MANO DE OBRA'!A8:D99,4,FALSE)</f>
        <v>363940.38666666666</v>
      </c>
      <c r="L75" s="56"/>
      <c r="M75" s="307">
        <v>72</v>
      </c>
      <c r="N75" s="407">
        <f>K75/M75</f>
        <v>5054.7275925925924</v>
      </c>
      <c r="O75" s="112"/>
    </row>
    <row r="76" spans="1:15">
      <c r="A76" t="s">
        <v>30</v>
      </c>
      <c r="B76" s="55" t="str">
        <f>VLOOKUP(A76,'MANO DE OBRA'!A8:D69,3,FALSE)</f>
        <v>Oficial</v>
      </c>
      <c r="C76" s="53"/>
      <c r="D76" s="53"/>
      <c r="E76" s="53"/>
      <c r="F76" s="53"/>
      <c r="G76" s="53"/>
      <c r="H76" s="53"/>
      <c r="I76" s="304">
        <f>K76/J76*100</f>
        <v>49181.133333333331</v>
      </c>
      <c r="J76" s="305">
        <v>185</v>
      </c>
      <c r="K76" s="306">
        <f>VLOOKUP(A76,'MANO DE OBRA'!A8:D100,4,FALSE)</f>
        <v>90985.096666666665</v>
      </c>
      <c r="L76" s="56"/>
      <c r="M76" s="311">
        <v>72</v>
      </c>
      <c r="N76" s="407">
        <f>K76/M76</f>
        <v>1263.6818981481481</v>
      </c>
    </row>
    <row r="77" spans="1:15">
      <c r="A77" t="s">
        <v>54</v>
      </c>
      <c r="B77" s="55" t="str">
        <f>VLOOKUP(A77,'MANO DE OBRA'!A9:D70,3,FALSE)</f>
        <v>Rastrilleros (2)</v>
      </c>
      <c r="C77" s="53"/>
      <c r="D77" s="53"/>
      <c r="E77" s="53"/>
      <c r="F77" s="53"/>
      <c r="G77" s="53"/>
      <c r="H77" s="53"/>
      <c r="I77" s="304">
        <f>K77/J77*100</f>
        <v>73771.7</v>
      </c>
      <c r="J77" s="305">
        <v>185</v>
      </c>
      <c r="K77" s="306">
        <f>VLOOKUP(A77,'MANO DE OBRA'!A9:D101,4,FALSE)</f>
        <v>136477.64499999999</v>
      </c>
      <c r="L77" s="56"/>
      <c r="M77" s="312">
        <v>72</v>
      </c>
      <c r="N77" s="407">
        <f>K77/M77</f>
        <v>1895.522847222222</v>
      </c>
    </row>
    <row r="78" spans="1:15">
      <c r="B78" s="55"/>
      <c r="C78" s="53"/>
      <c r="D78" s="53"/>
      <c r="E78" s="53"/>
      <c r="F78" s="53"/>
      <c r="G78" s="53"/>
      <c r="H78" s="53"/>
      <c r="I78" s="291"/>
      <c r="J78" s="309"/>
      <c r="K78" s="310"/>
      <c r="L78" s="330"/>
      <c r="M78" s="312"/>
      <c r="N78" s="308"/>
    </row>
    <row r="79" spans="1:15">
      <c r="B79" s="55"/>
      <c r="C79" s="53"/>
      <c r="D79" s="53"/>
      <c r="E79" s="53"/>
      <c r="F79" s="53"/>
      <c r="G79" s="53"/>
      <c r="H79" s="53"/>
      <c r="I79" s="291"/>
      <c r="J79" s="309"/>
      <c r="K79" s="310"/>
      <c r="L79" s="330"/>
      <c r="M79" s="312"/>
      <c r="N79" s="308"/>
    </row>
    <row r="80" spans="1:15" ht="15.75" thickBot="1">
      <c r="B80" s="805"/>
      <c r="C80" s="806"/>
      <c r="D80" s="806"/>
      <c r="E80" s="806"/>
      <c r="F80" s="806"/>
      <c r="G80" s="806"/>
      <c r="H80" s="806"/>
      <c r="I80" s="132"/>
      <c r="J80" s="132"/>
      <c r="K80" s="132"/>
      <c r="L80" s="906"/>
      <c r="M80" s="906"/>
      <c r="N80" s="51"/>
    </row>
    <row r="81" spans="1:14" ht="15.75" thickBot="1">
      <c r="B81" s="824" t="s">
        <v>1037</v>
      </c>
      <c r="C81" s="825"/>
      <c r="D81" s="825"/>
      <c r="E81" s="825"/>
      <c r="F81" s="825"/>
      <c r="G81" s="825"/>
      <c r="H81" s="825"/>
      <c r="I81" s="825"/>
      <c r="J81" s="825"/>
      <c r="K81" s="825"/>
      <c r="L81" s="825"/>
      <c r="M81" s="826"/>
      <c r="N81" s="313">
        <f>SUM(N75:N80)</f>
        <v>8213.9323379629623</v>
      </c>
    </row>
    <row r="82" spans="1:14" ht="15.75" thickBot="1">
      <c r="B82" s="39"/>
      <c r="C82" s="40"/>
      <c r="D82" s="40"/>
      <c r="E82" s="40"/>
      <c r="F82" s="40"/>
      <c r="G82" s="40"/>
      <c r="H82" s="40"/>
      <c r="I82" s="40"/>
      <c r="J82" s="40"/>
      <c r="K82" s="40"/>
      <c r="L82" s="40"/>
      <c r="M82" s="40"/>
      <c r="N82" s="41"/>
    </row>
    <row r="83" spans="1:14" ht="15.75" thickBot="1">
      <c r="B83" s="818" t="s">
        <v>1051</v>
      </c>
      <c r="C83" s="819"/>
      <c r="D83" s="819"/>
      <c r="E83" s="819"/>
      <c r="F83" s="819"/>
      <c r="G83" s="819"/>
      <c r="H83" s="819"/>
      <c r="I83" s="819"/>
      <c r="J83" s="819"/>
      <c r="K83" s="819"/>
      <c r="L83" s="819"/>
      <c r="M83" s="820"/>
      <c r="N83" s="105">
        <f>N49+N59+N70+N81</f>
        <v>164664.4774027559</v>
      </c>
    </row>
    <row r="84" spans="1:14">
      <c r="B84" s="39"/>
      <c r="C84" s="40"/>
      <c r="D84" s="40"/>
      <c r="E84" s="40"/>
      <c r="F84" s="40"/>
      <c r="G84" s="40"/>
      <c r="H84" s="40"/>
      <c r="I84" s="40"/>
      <c r="J84" s="40"/>
      <c r="K84" s="40"/>
      <c r="L84" s="40"/>
      <c r="M84" s="40"/>
      <c r="N84" s="41"/>
    </row>
    <row r="85" spans="1:14">
      <c r="B85" s="70" t="s">
        <v>1052</v>
      </c>
      <c r="C85" s="71"/>
      <c r="D85" s="71"/>
      <c r="E85" s="71"/>
      <c r="F85" s="71"/>
      <c r="G85" s="71"/>
      <c r="H85" s="71"/>
      <c r="I85" s="71"/>
      <c r="J85" s="71"/>
      <c r="K85" s="71"/>
      <c r="L85" s="71"/>
      <c r="M85" s="71"/>
      <c r="N85" s="72"/>
    </row>
    <row r="86" spans="1:14" ht="15.75" thickBot="1">
      <c r="B86" s="74"/>
      <c r="C86" s="67"/>
      <c r="D86" s="67"/>
      <c r="E86" s="67"/>
      <c r="F86" s="67"/>
      <c r="G86" s="67"/>
      <c r="H86" s="67"/>
      <c r="I86" s="67"/>
      <c r="J86" s="67"/>
      <c r="K86" s="67"/>
      <c r="L86" s="67"/>
      <c r="M86" s="67"/>
      <c r="N86" s="69"/>
    </row>
    <row r="87" spans="1:14">
      <c r="B87" s="809" t="s">
        <v>1053</v>
      </c>
      <c r="C87" s="810"/>
      <c r="D87" s="810"/>
      <c r="E87" s="810"/>
      <c r="F87" s="810"/>
      <c r="G87" s="810"/>
      <c r="H87" s="810"/>
      <c r="I87" s="326"/>
      <c r="J87" s="346"/>
      <c r="K87" s="314" t="s">
        <v>1054</v>
      </c>
      <c r="L87" s="848" t="s">
        <v>1055</v>
      </c>
      <c r="M87" s="849"/>
      <c r="N87" s="315"/>
    </row>
    <row r="88" spans="1:14">
      <c r="B88" s="850" t="s">
        <v>1056</v>
      </c>
      <c r="C88" s="851"/>
      <c r="D88" s="851"/>
      <c r="E88" s="851"/>
      <c r="F88" s="851"/>
      <c r="G88" s="851"/>
      <c r="H88" s="851"/>
      <c r="I88" s="93"/>
      <c r="J88" s="94"/>
      <c r="K88" s="316">
        <v>0.2</v>
      </c>
      <c r="L88" s="852">
        <f>N83*K88</f>
        <v>32932.895480551182</v>
      </c>
      <c r="M88" s="853"/>
      <c r="N88" s="57"/>
    </row>
    <row r="89" spans="1:14">
      <c r="B89" s="95" t="s">
        <v>1057</v>
      </c>
      <c r="C89" s="96"/>
      <c r="D89" s="96"/>
      <c r="E89" s="96"/>
      <c r="F89" s="96"/>
      <c r="G89" s="96"/>
      <c r="H89" s="96"/>
      <c r="I89" s="93"/>
      <c r="J89" s="94"/>
      <c r="K89" s="316">
        <v>0.05</v>
      </c>
      <c r="L89" s="852">
        <f>N83*K89</f>
        <v>8233.2238701377955</v>
      </c>
      <c r="M89" s="853"/>
      <c r="N89" s="57"/>
    </row>
    <row r="90" spans="1:14" ht="15.75" thickBot="1">
      <c r="B90" s="97" t="s">
        <v>1058</v>
      </c>
      <c r="C90" s="98"/>
      <c r="D90" s="98"/>
      <c r="E90" s="98"/>
      <c r="F90" s="98"/>
      <c r="G90" s="98"/>
      <c r="H90" s="98"/>
      <c r="I90" s="99"/>
      <c r="J90" s="100"/>
      <c r="K90" s="317">
        <v>0.05</v>
      </c>
      <c r="L90" s="854">
        <f>N83*K90</f>
        <v>8233.2238701377955</v>
      </c>
      <c r="M90" s="855"/>
      <c r="N90" s="57"/>
    </row>
    <row r="91" spans="1:14" ht="15.75" thickBot="1">
      <c r="B91" s="818" t="s">
        <v>1037</v>
      </c>
      <c r="C91" s="819"/>
      <c r="D91" s="819"/>
      <c r="E91" s="819"/>
      <c r="F91" s="819"/>
      <c r="G91" s="819"/>
      <c r="H91" s="819"/>
      <c r="I91" s="819"/>
      <c r="J91" s="819"/>
      <c r="K91" s="819"/>
      <c r="L91" s="819"/>
      <c r="M91" s="820"/>
      <c r="N91" s="58">
        <f>L88+L89+L90</f>
        <v>49399.34322082677</v>
      </c>
    </row>
    <row r="92" spans="1:14" ht="15.75" thickBot="1">
      <c r="B92" s="39"/>
      <c r="C92" s="40"/>
      <c r="D92" s="40"/>
      <c r="E92" s="40"/>
      <c r="F92" s="40"/>
      <c r="G92" s="40"/>
      <c r="H92" s="40"/>
      <c r="I92" s="40"/>
      <c r="J92" s="40"/>
      <c r="K92" s="40"/>
      <c r="L92" s="40"/>
      <c r="M92" s="40"/>
      <c r="N92" s="41"/>
    </row>
    <row r="93" spans="1:14" ht="15.75" thickBot="1">
      <c r="A93" t="s">
        <v>2122</v>
      </c>
      <c r="B93" s="818" t="s">
        <v>1059</v>
      </c>
      <c r="C93" s="819"/>
      <c r="D93" s="819"/>
      <c r="E93" s="819"/>
      <c r="F93" s="819"/>
      <c r="G93" s="819"/>
      <c r="H93" s="819"/>
      <c r="I93" s="819"/>
      <c r="J93" s="819"/>
      <c r="K93" s="819"/>
      <c r="L93" s="819"/>
      <c r="M93" s="820"/>
      <c r="N93" s="197">
        <f>N83+N91</f>
        <v>214063.82062358267</v>
      </c>
    </row>
    <row r="94" spans="1:14">
      <c r="B94" s="19"/>
      <c r="C94" s="20"/>
      <c r="D94" s="20"/>
      <c r="E94" s="20"/>
      <c r="F94" s="20"/>
      <c r="G94" s="20"/>
      <c r="H94" s="20"/>
      <c r="I94" s="20"/>
      <c r="J94" s="20"/>
      <c r="K94" s="20"/>
      <c r="L94" s="20"/>
      <c r="M94" s="20"/>
      <c r="N94" s="21"/>
    </row>
    <row r="95" spans="1:14">
      <c r="B95" s="22"/>
      <c r="C95" s="18"/>
      <c r="D95" s="18"/>
      <c r="E95" s="18"/>
      <c r="F95" s="18"/>
      <c r="G95" s="18"/>
      <c r="H95" s="18"/>
      <c r="I95" s="18"/>
      <c r="J95" s="18"/>
      <c r="K95" s="18"/>
      <c r="L95" s="18"/>
      <c r="M95" s="18"/>
      <c r="N95" s="23"/>
    </row>
    <row r="96" spans="1:14">
      <c r="B96" s="22"/>
      <c r="C96" s="18"/>
      <c r="D96" s="18"/>
      <c r="E96" s="18"/>
      <c r="F96" s="18"/>
      <c r="G96" s="18"/>
      <c r="H96" s="18"/>
      <c r="I96" s="18"/>
      <c r="J96" s="18"/>
      <c r="K96" s="18"/>
      <c r="L96" s="18"/>
      <c r="M96" s="18"/>
      <c r="N96" s="23"/>
    </row>
    <row r="97" spans="2:14">
      <c r="B97" s="22"/>
      <c r="C97" s="18"/>
      <c r="D97" s="18"/>
      <c r="E97" s="18"/>
      <c r="F97" s="18"/>
      <c r="G97" s="18"/>
      <c r="H97" s="18"/>
      <c r="I97" s="18"/>
      <c r="J97" s="18"/>
      <c r="K97" s="18"/>
      <c r="L97" s="18"/>
      <c r="M97" s="18"/>
      <c r="N97" s="23"/>
    </row>
    <row r="98" spans="2:14">
      <c r="B98" s="22"/>
      <c r="C98" s="18"/>
      <c r="D98" s="18"/>
      <c r="E98" s="59" t="s">
        <v>1060</v>
      </c>
      <c r="F98" s="59"/>
      <c r="G98" s="59"/>
      <c r="H98" s="59"/>
      <c r="I98" s="59"/>
      <c r="J98" s="59"/>
      <c r="K98" s="18"/>
      <c r="L98" s="18"/>
      <c r="M98" s="18"/>
      <c r="N98" s="23"/>
    </row>
    <row r="99" spans="2:14">
      <c r="B99" s="22"/>
      <c r="C99" s="18"/>
      <c r="D99" s="18"/>
      <c r="E99" s="18" t="s">
        <v>1061</v>
      </c>
      <c r="F99" s="18"/>
      <c r="G99" s="18"/>
      <c r="H99" s="18"/>
      <c r="I99" s="18"/>
      <c r="J99" s="18"/>
      <c r="K99" s="18"/>
      <c r="L99" s="18"/>
      <c r="M99" s="18"/>
      <c r="N99" s="23"/>
    </row>
    <row r="100" spans="2:14">
      <c r="B100" s="22"/>
      <c r="C100" s="18"/>
      <c r="D100" s="18"/>
      <c r="E100" s="18" t="s">
        <v>1062</v>
      </c>
      <c r="F100" s="18"/>
      <c r="G100" s="18"/>
      <c r="H100" s="18"/>
      <c r="I100" s="18"/>
      <c r="J100" s="18"/>
      <c r="K100" s="18"/>
      <c r="L100" s="18"/>
      <c r="M100" s="18"/>
      <c r="N100" s="23"/>
    </row>
    <row r="101" spans="2:14">
      <c r="B101" s="22"/>
      <c r="C101" s="18"/>
      <c r="D101" s="18"/>
      <c r="E101" s="18" t="s">
        <v>1063</v>
      </c>
      <c r="F101" s="18"/>
      <c r="G101" s="18"/>
      <c r="H101" s="18"/>
      <c r="I101" s="18"/>
      <c r="J101" s="18"/>
      <c r="K101" s="18"/>
      <c r="L101" s="18"/>
      <c r="M101" s="18"/>
      <c r="N101" s="23"/>
    </row>
    <row r="102" spans="2:14" ht="15.75" thickBot="1">
      <c r="B102" s="22"/>
      <c r="C102" s="18"/>
      <c r="D102" s="18"/>
      <c r="E102" s="18"/>
      <c r="F102" s="18" t="s">
        <v>1064</v>
      </c>
      <c r="G102" s="18"/>
      <c r="H102" s="18"/>
      <c r="I102" s="18"/>
      <c r="J102" s="18"/>
      <c r="K102" s="18"/>
      <c r="L102" s="18"/>
      <c r="M102" s="18"/>
      <c r="N102" s="23"/>
    </row>
    <row r="103" spans="2:14">
      <c r="B103" s="239" t="s">
        <v>2322</v>
      </c>
      <c r="C103" s="240"/>
      <c r="D103" s="240"/>
      <c r="E103" s="240"/>
      <c r="F103" s="240"/>
      <c r="G103" s="240"/>
      <c r="H103" s="240"/>
      <c r="I103" s="240"/>
      <c r="J103" s="240"/>
      <c r="K103" s="240"/>
      <c r="L103" s="240"/>
      <c r="M103" s="240"/>
      <c r="N103" s="241"/>
    </row>
    <row r="104" spans="2:14">
      <c r="B104" s="242"/>
      <c r="C104" s="243"/>
      <c r="D104" s="243"/>
      <c r="E104" s="243"/>
      <c r="F104" s="243"/>
      <c r="G104" s="243"/>
      <c r="H104" s="243"/>
      <c r="I104" s="243"/>
      <c r="J104" s="243"/>
      <c r="K104" s="243"/>
      <c r="L104" s="243"/>
      <c r="M104" s="243"/>
      <c r="N104" s="244"/>
    </row>
    <row r="105" spans="2:14">
      <c r="B105" s="242"/>
      <c r="C105" s="243"/>
      <c r="D105" s="243"/>
      <c r="E105" s="243"/>
      <c r="F105" s="243"/>
      <c r="G105" s="243"/>
      <c r="H105" s="243"/>
      <c r="I105" s="243"/>
      <c r="J105" s="243"/>
      <c r="K105" s="243"/>
      <c r="L105" s="243"/>
      <c r="M105" s="243"/>
      <c r="N105" s="244"/>
    </row>
    <row r="106" spans="2:14">
      <c r="B106" s="242"/>
      <c r="C106" s="243"/>
      <c r="D106" s="243"/>
      <c r="E106" s="243"/>
      <c r="F106" s="243"/>
      <c r="G106" s="243"/>
      <c r="H106" s="243"/>
      <c r="I106" s="243"/>
      <c r="J106" s="243"/>
      <c r="K106" s="243"/>
      <c r="L106" s="243"/>
      <c r="M106" s="243"/>
      <c r="N106" s="244"/>
    </row>
    <row r="107" spans="2:14" ht="15.75" thickBot="1">
      <c r="B107" s="245"/>
      <c r="C107" s="246"/>
      <c r="D107" s="246"/>
      <c r="E107" s="246"/>
      <c r="F107" s="246"/>
      <c r="G107" s="246"/>
      <c r="H107" s="246"/>
      <c r="I107" s="246"/>
      <c r="J107" s="246"/>
      <c r="K107" s="246"/>
      <c r="L107" s="246"/>
      <c r="M107" s="246"/>
      <c r="N107" s="247"/>
    </row>
    <row r="108" spans="2:14">
      <c r="B108" s="248"/>
      <c r="C108" s="249"/>
      <c r="D108" s="249"/>
      <c r="E108" s="249"/>
      <c r="F108" s="249"/>
      <c r="G108" s="249"/>
      <c r="H108" s="249"/>
      <c r="I108" s="249"/>
      <c r="J108" s="249"/>
      <c r="K108" s="249"/>
      <c r="L108" s="249"/>
      <c r="M108" s="249"/>
      <c r="N108" s="250"/>
    </row>
    <row r="109" spans="2:14">
      <c r="B109" s="234" t="s">
        <v>2323</v>
      </c>
      <c r="C109" s="37"/>
      <c r="D109" s="37"/>
      <c r="E109" s="37"/>
      <c r="F109" s="37"/>
      <c r="G109" s="37"/>
      <c r="H109" s="37"/>
      <c r="I109" s="37"/>
      <c r="J109" s="37"/>
      <c r="K109" s="37"/>
      <c r="L109" s="37"/>
      <c r="M109" s="37"/>
      <c r="N109" s="38"/>
    </row>
    <row r="110" spans="2:14" ht="15" customHeight="1">
      <c r="B110" s="856" t="s">
        <v>2324</v>
      </c>
      <c r="C110" s="857"/>
      <c r="D110" s="857"/>
      <c r="E110" s="857"/>
      <c r="F110" s="857"/>
      <c r="G110" s="857"/>
      <c r="H110" s="857"/>
      <c r="I110" s="857"/>
      <c r="J110" s="857"/>
      <c r="K110" s="857"/>
      <c r="L110" s="857"/>
      <c r="M110" s="857"/>
      <c r="N110" s="858"/>
    </row>
    <row r="111" spans="2:14" ht="15" customHeight="1">
      <c r="B111" s="856"/>
      <c r="C111" s="857"/>
      <c r="D111" s="857"/>
      <c r="E111" s="857"/>
      <c r="F111" s="857"/>
      <c r="G111" s="857"/>
      <c r="H111" s="857"/>
      <c r="I111" s="857"/>
      <c r="J111" s="857"/>
      <c r="K111" s="857"/>
      <c r="L111" s="857"/>
      <c r="M111" s="857"/>
      <c r="N111" s="858"/>
    </row>
    <row r="112" spans="2:14" ht="30" customHeight="1">
      <c r="B112" s="859" t="s">
        <v>2325</v>
      </c>
      <c r="C112" s="860"/>
      <c r="D112" s="860"/>
      <c r="E112" s="860"/>
      <c r="F112" s="860"/>
      <c r="G112" s="860"/>
      <c r="H112" s="860"/>
      <c r="I112" s="860"/>
      <c r="J112" s="860"/>
      <c r="K112" s="860"/>
      <c r="L112" s="860"/>
      <c r="M112" s="860"/>
      <c r="N112" s="861"/>
    </row>
    <row r="113" spans="2:14">
      <c r="B113" s="859"/>
      <c r="C113" s="860"/>
      <c r="D113" s="860"/>
      <c r="E113" s="860"/>
      <c r="F113" s="860"/>
      <c r="G113" s="860"/>
      <c r="H113" s="860"/>
      <c r="I113" s="860"/>
      <c r="J113" s="860"/>
      <c r="K113" s="860"/>
      <c r="L113" s="860"/>
      <c r="M113" s="860"/>
      <c r="N113" s="861"/>
    </row>
    <row r="114" spans="2:14">
      <c r="B114" s="343"/>
      <c r="C114" s="344"/>
      <c r="D114" s="344"/>
      <c r="E114" s="344"/>
      <c r="F114" s="344"/>
      <c r="G114" s="344"/>
      <c r="H114" s="344"/>
      <c r="I114" s="344"/>
      <c r="J114" s="344"/>
      <c r="K114" s="344"/>
      <c r="L114" s="344"/>
      <c r="M114" s="344"/>
      <c r="N114" s="345"/>
    </row>
    <row r="115" spans="2:14">
      <c r="B115" s="343"/>
      <c r="C115" s="344"/>
      <c r="D115" s="344"/>
      <c r="E115" s="344"/>
      <c r="F115" s="344"/>
      <c r="G115" s="344"/>
      <c r="H115" s="344"/>
      <c r="I115" s="344"/>
      <c r="J115" s="344"/>
      <c r="K115" s="344"/>
      <c r="L115" s="344"/>
      <c r="M115" s="344"/>
      <c r="N115" s="345"/>
    </row>
    <row r="116" spans="2:14">
      <c r="B116" s="343"/>
      <c r="C116" s="344"/>
      <c r="D116" s="344"/>
      <c r="E116" s="344"/>
      <c r="F116" s="344"/>
      <c r="G116" s="344"/>
      <c r="H116" s="344"/>
      <c r="I116" s="344"/>
      <c r="J116" s="344"/>
      <c r="K116" s="344"/>
      <c r="L116" s="344"/>
      <c r="M116" s="344"/>
      <c r="N116" s="345"/>
    </row>
    <row r="117" spans="2:14">
      <c r="B117" s="234"/>
      <c r="C117" s="37"/>
      <c r="D117" s="37"/>
      <c r="E117" s="37"/>
      <c r="F117" s="37"/>
      <c r="G117" s="37"/>
      <c r="H117" s="37"/>
      <c r="I117" s="37"/>
      <c r="J117" s="37"/>
      <c r="K117" s="37"/>
      <c r="L117" s="37"/>
      <c r="M117" s="37"/>
      <c r="N117" s="38"/>
    </row>
    <row r="118" spans="2:14">
      <c r="B118" s="22"/>
      <c r="C118" s="18"/>
      <c r="D118" s="18"/>
      <c r="E118" s="18" t="s">
        <v>1060</v>
      </c>
      <c r="F118" s="59"/>
      <c r="G118" s="59"/>
      <c r="H118" s="18"/>
      <c r="I118" s="18"/>
      <c r="J118" s="18"/>
      <c r="K118" s="18"/>
      <c r="L118" s="18"/>
      <c r="M118" s="18"/>
      <c r="N118" s="23"/>
    </row>
    <row r="119" spans="2:14">
      <c r="B119" s="22"/>
      <c r="C119" s="18"/>
      <c r="D119" s="18"/>
      <c r="E119" s="60" t="s">
        <v>1061</v>
      </c>
      <c r="F119" s="18"/>
      <c r="G119" s="18"/>
      <c r="H119" s="60"/>
      <c r="I119" s="60"/>
      <c r="J119" s="60"/>
      <c r="K119" s="18"/>
      <c r="L119" s="18"/>
      <c r="M119" s="18"/>
      <c r="N119" s="23"/>
    </row>
    <row r="120" spans="2:14">
      <c r="B120" s="22"/>
      <c r="C120" s="18"/>
      <c r="D120" s="18"/>
      <c r="E120" s="61" t="s">
        <v>1065</v>
      </c>
      <c r="F120" s="18"/>
      <c r="G120" s="18"/>
      <c r="H120" s="61"/>
      <c r="I120" s="61"/>
      <c r="J120" s="61"/>
      <c r="K120" s="18"/>
      <c r="L120" s="18"/>
      <c r="M120" s="18"/>
      <c r="N120" s="23"/>
    </row>
    <row r="121" spans="2:14">
      <c r="B121" s="62"/>
      <c r="C121" s="37"/>
      <c r="D121" s="37"/>
      <c r="E121" s="18" t="s">
        <v>1063</v>
      </c>
      <c r="F121" s="18"/>
      <c r="G121" s="18"/>
      <c r="H121" s="18"/>
      <c r="I121" s="18"/>
      <c r="J121" s="18"/>
      <c r="K121" s="37"/>
      <c r="L121" s="37"/>
      <c r="M121" s="37"/>
      <c r="N121" s="38"/>
    </row>
    <row r="122" spans="2:14">
      <c r="B122" s="62"/>
      <c r="C122" s="37"/>
      <c r="D122" s="37"/>
      <c r="E122" s="37"/>
      <c r="F122" s="18"/>
      <c r="G122" s="18"/>
      <c r="H122" s="18"/>
      <c r="I122" s="18"/>
      <c r="J122" s="18"/>
      <c r="K122" s="37"/>
      <c r="L122" s="37"/>
      <c r="M122" s="37"/>
      <c r="N122" s="38"/>
    </row>
    <row r="123" spans="2:14">
      <c r="B123" s="62" t="s">
        <v>2326</v>
      </c>
      <c r="C123" s="61"/>
      <c r="D123" s="61"/>
      <c r="E123" s="18"/>
      <c r="F123" s="18"/>
      <c r="G123" s="18"/>
      <c r="H123" s="18"/>
      <c r="I123" s="18"/>
      <c r="J123" s="795"/>
      <c r="K123" s="795"/>
      <c r="L123" s="795"/>
      <c r="M123" s="795"/>
      <c r="N123" s="796"/>
    </row>
    <row r="124" spans="2:14" ht="15.75" thickBot="1">
      <c r="B124" s="273" t="s">
        <v>2327</v>
      </c>
      <c r="C124" s="405"/>
      <c r="D124" s="405"/>
      <c r="E124" s="63"/>
      <c r="F124" s="63"/>
      <c r="G124" s="63"/>
      <c r="H124" s="63"/>
      <c r="I124" s="63"/>
      <c r="J124" s="797"/>
      <c r="K124" s="797"/>
      <c r="L124" s="797"/>
      <c r="M124" s="797"/>
      <c r="N124" s="798"/>
    </row>
  </sheetData>
  <mergeCells count="72">
    <mergeCell ref="I10:J10"/>
    <mergeCell ref="F25:H25"/>
    <mergeCell ref="B27:N27"/>
    <mergeCell ref="C3:J3"/>
    <mergeCell ref="K3:K4"/>
    <mergeCell ref="L3:N4"/>
    <mergeCell ref="C4:J4"/>
    <mergeCell ref="K5:K6"/>
    <mergeCell ref="L5:L6"/>
    <mergeCell ref="M5:M6"/>
    <mergeCell ref="C6:J6"/>
    <mergeCell ref="C5:J5"/>
    <mergeCell ref="I35:J35"/>
    <mergeCell ref="C1:J1"/>
    <mergeCell ref="K1:K2"/>
    <mergeCell ref="L1:N2"/>
    <mergeCell ref="N5:N6"/>
    <mergeCell ref="C29:I29"/>
    <mergeCell ref="L35:M35"/>
    <mergeCell ref="L12:N12"/>
    <mergeCell ref="C30:I30"/>
    <mergeCell ref="L30:M30"/>
    <mergeCell ref="D11:E11"/>
    <mergeCell ref="B35:H35"/>
    <mergeCell ref="L29:M29"/>
    <mergeCell ref="C2:J2"/>
    <mergeCell ref="B1:B6"/>
    <mergeCell ref="B10:E10"/>
    <mergeCell ref="L45:M45"/>
    <mergeCell ref="B46:H46"/>
    <mergeCell ref="B47:D47"/>
    <mergeCell ref="B48:H48"/>
    <mergeCell ref="I48:J48"/>
    <mergeCell ref="L48:M48"/>
    <mergeCell ref="B36:H36"/>
    <mergeCell ref="B37:H37"/>
    <mergeCell ref="B38:H38"/>
    <mergeCell ref="B45:H45"/>
    <mergeCell ref="I45:J45"/>
    <mergeCell ref="B43:H43"/>
    <mergeCell ref="B39:H39"/>
    <mergeCell ref="B40:H40"/>
    <mergeCell ref="B41:H41"/>
    <mergeCell ref="B80:H80"/>
    <mergeCell ref="B42:H42"/>
    <mergeCell ref="L80:M80"/>
    <mergeCell ref="B53:I53"/>
    <mergeCell ref="L53:M53"/>
    <mergeCell ref="B58:I58"/>
    <mergeCell ref="L58:M58"/>
    <mergeCell ref="B59:M59"/>
    <mergeCell ref="L63:M63"/>
    <mergeCell ref="L64:M64"/>
    <mergeCell ref="L69:M69"/>
    <mergeCell ref="B70:M70"/>
    <mergeCell ref="B74:H74"/>
    <mergeCell ref="L74:M74"/>
    <mergeCell ref="L65:M65"/>
    <mergeCell ref="B49:M49"/>
    <mergeCell ref="B81:M81"/>
    <mergeCell ref="B83:M83"/>
    <mergeCell ref="B87:H87"/>
    <mergeCell ref="L87:M87"/>
    <mergeCell ref="B88:H88"/>
    <mergeCell ref="L88:M88"/>
    <mergeCell ref="J123:N124"/>
    <mergeCell ref="L89:M89"/>
    <mergeCell ref="L90:M90"/>
    <mergeCell ref="B91:M91"/>
    <mergeCell ref="B93:M93"/>
    <mergeCell ref="B110:N111"/>
    <mergeCell ref="B112:N113"/>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91489"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91489" r:id="rId4"/>
      </mc:Fallback>
    </mc:AlternateContent>
  </oleObjects>
</worksheet>
</file>

<file path=xl/worksheets/sheet1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63">
    <tabColor rgb="FFFFFFCC"/>
  </sheetPr>
  <dimension ref="A1:O123"/>
  <sheetViews>
    <sheetView zoomScale="78" zoomScaleNormal="78" workbookViewId="0"/>
  </sheetViews>
  <sheetFormatPr baseColWidth="10" defaultRowHeight="15"/>
  <cols>
    <col min="1" max="1" width="10" bestFit="1" customWidth="1"/>
    <col min="2" max="2" width="17" customWidth="1"/>
    <col min="6" max="6" width="14.42578125" customWidth="1"/>
    <col min="9" max="9" width="13.28515625" bestFit="1" customWidth="1"/>
    <col min="10" max="10" width="15.5703125" customWidth="1"/>
    <col min="11" max="11" width="17.5703125" bestFit="1" customWidth="1"/>
    <col min="13" max="13" width="12.285156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 customHeight="1" thickBot="1">
      <c r="A31" t="s">
        <v>1929</v>
      </c>
      <c r="B31" s="86" t="s">
        <v>1151</v>
      </c>
      <c r="C31" s="956" t="s">
        <v>1664</v>
      </c>
      <c r="D31" s="956"/>
      <c r="E31" s="956"/>
      <c r="F31" s="957"/>
      <c r="G31" s="957"/>
      <c r="H31" s="957"/>
      <c r="I31" s="957"/>
      <c r="J31" s="957"/>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150</v>
      </c>
      <c r="B36" s="831" t="str">
        <f>VLOOKUP(A36,EQUIPOS!A6:D154,3,FALSE)</f>
        <v>Cargador : Potencia en el volante 125 hp, Clasificación de RPM del motor 2300.</v>
      </c>
      <c r="C36" s="832"/>
      <c r="D36" s="832"/>
      <c r="E36" s="832"/>
      <c r="F36" s="832"/>
      <c r="G36" s="832"/>
      <c r="H36" s="833"/>
      <c r="I36" s="279"/>
      <c r="J36" s="280"/>
      <c r="K36" s="281">
        <f>VLOOKUP(A36,EQUIPOS!A6:D163,4,FALSE)</f>
        <v>196350</v>
      </c>
      <c r="L36" s="282"/>
      <c r="M36" s="283">
        <v>30</v>
      </c>
      <c r="N36" s="284">
        <f>K36/M36</f>
        <v>6545</v>
      </c>
    </row>
    <row r="37" spans="1:14">
      <c r="A37" s="119" t="s">
        <v>173</v>
      </c>
      <c r="B37" s="831" t="str">
        <f>VLOOKUP(A37,EQUIPOS!A7:D154,3,FALSE)</f>
        <v>Compactador neumático de Potencia 70 HP, peso de 13 ton</v>
      </c>
      <c r="C37" s="832"/>
      <c r="D37" s="832"/>
      <c r="E37" s="832"/>
      <c r="F37" s="832"/>
      <c r="G37" s="832"/>
      <c r="H37" s="833"/>
      <c r="I37" s="279"/>
      <c r="J37" s="280"/>
      <c r="K37" s="281">
        <f>VLOOKUP(A37,EQUIPOS!A7:D164,4,FALSE)</f>
        <v>125082.56680029306</v>
      </c>
      <c r="L37" s="282"/>
      <c r="M37" s="283">
        <v>7</v>
      </c>
      <c r="N37" s="284">
        <f t="shared" ref="N37:N43" si="0">K37/M37</f>
        <v>17868.938114327579</v>
      </c>
    </row>
    <row r="38" spans="1:14">
      <c r="A38" t="s">
        <v>168</v>
      </c>
      <c r="B38" s="831" t="str">
        <f>VLOOKUP(A38,EQUIPOS!A8:D154,3,FALSE)</f>
        <v>Compactador tipo  POTENCIA: 105 HP, PESO: 6 ton</v>
      </c>
      <c r="C38" s="832"/>
      <c r="D38" s="832"/>
      <c r="E38" s="832"/>
      <c r="F38" s="832"/>
      <c r="G38" s="832"/>
      <c r="H38" s="833"/>
      <c r="I38" s="279"/>
      <c r="J38" s="280"/>
      <c r="K38" s="281">
        <f>VLOOKUP(A38,EQUIPOS!A8:D165,4,FALSE)</f>
        <v>105750.00000000001</v>
      </c>
      <c r="L38" s="282"/>
      <c r="M38" s="283">
        <v>7</v>
      </c>
      <c r="N38" s="284">
        <f t="shared" si="0"/>
        <v>15107.142857142859</v>
      </c>
    </row>
    <row r="39" spans="1:14">
      <c r="A39" t="s">
        <v>286</v>
      </c>
      <c r="B39" s="831" t="str">
        <f>VLOOKUP(A39,EQUIPOS!A9:D154,3,FALSE)</f>
        <v>Planta de asfalto en frio</v>
      </c>
      <c r="C39" s="832"/>
      <c r="D39" s="832"/>
      <c r="E39" s="832"/>
      <c r="F39" s="832"/>
      <c r="G39" s="832"/>
      <c r="H39" s="833"/>
      <c r="I39" s="279"/>
      <c r="J39" s="280"/>
      <c r="K39" s="281">
        <f>VLOOKUP(A39,EQUIPOS!A9:D166,4,FALSE)</f>
        <v>235400</v>
      </c>
      <c r="L39" s="282"/>
      <c r="M39" s="283">
        <v>9</v>
      </c>
      <c r="N39" s="284">
        <f t="shared" si="0"/>
        <v>26155.555555555555</v>
      </c>
    </row>
    <row r="40" spans="1:14">
      <c r="A40" t="s">
        <v>290</v>
      </c>
      <c r="B40" s="831" t="str">
        <f>VLOOKUP(A40,EQUIPOS!A10:D154,3,FALSE)</f>
        <v>Planta trituradora</v>
      </c>
      <c r="C40" s="832"/>
      <c r="D40" s="832"/>
      <c r="E40" s="832"/>
      <c r="F40" s="832"/>
      <c r="G40" s="832"/>
      <c r="H40" s="833"/>
      <c r="I40" s="279"/>
      <c r="J40" s="280"/>
      <c r="K40" s="281">
        <f>VLOOKUP(A40,EQUIPOS!A10:D167,4,FALSE)</f>
        <v>476192.25000000006</v>
      </c>
      <c r="L40" s="282"/>
      <c r="M40" s="283">
        <v>30</v>
      </c>
      <c r="N40" s="284">
        <f t="shared" si="0"/>
        <v>15873.075000000003</v>
      </c>
    </row>
    <row r="41" spans="1:14">
      <c r="A41" t="s">
        <v>314</v>
      </c>
      <c r="B41" s="831" t="str">
        <f>VLOOKUP(A41,EQUIPOS!A11:D155,3,FALSE)</f>
        <v xml:space="preserve">Retroexcavadora E-200 sobre orugas
</v>
      </c>
      <c r="C41" s="832"/>
      <c r="D41" s="832"/>
      <c r="E41" s="832"/>
      <c r="F41" s="832"/>
      <c r="G41" s="832"/>
      <c r="H41" s="833"/>
      <c r="I41" s="279"/>
      <c r="J41" s="280"/>
      <c r="K41" s="281">
        <f>VLOOKUP(A41,EQUIPOS!A11:D168,4,FALSE)</f>
        <v>166600</v>
      </c>
      <c r="L41" s="282"/>
      <c r="M41" s="283">
        <v>30</v>
      </c>
      <c r="N41" s="284">
        <f t="shared" si="0"/>
        <v>5553.333333333333</v>
      </c>
    </row>
    <row r="42" spans="1:14">
      <c r="A42" t="s">
        <v>358</v>
      </c>
      <c r="B42" s="831" t="str">
        <f>VLOOKUP(A42,EQUIPOS!A12:D156,3,FALSE)</f>
        <v xml:space="preserve">Terminadora de asfalto (Finisher), potencia en el volante 174 HP, R=20M3/H, velocidad de desplazamiento 114 m/min
</v>
      </c>
      <c r="C42" s="832"/>
      <c r="D42" s="832"/>
      <c r="E42" s="832"/>
      <c r="F42" s="832"/>
      <c r="G42" s="832"/>
      <c r="H42" s="833"/>
      <c r="I42" s="279"/>
      <c r="J42" s="280"/>
      <c r="K42" s="281">
        <f>VLOOKUP(A42,EQUIPOS!A12:D169,4,FALSE)</f>
        <v>285600</v>
      </c>
      <c r="L42" s="282"/>
      <c r="M42" s="283">
        <v>7</v>
      </c>
      <c r="N42" s="284">
        <f t="shared" si="0"/>
        <v>40800</v>
      </c>
    </row>
    <row r="43" spans="1:14">
      <c r="A43" t="s">
        <v>373</v>
      </c>
      <c r="B43" s="831" t="str">
        <f>VLOOKUP(A43,EQUIPOS!A13:D157,3,FALSE)</f>
        <v>Volqueta 6 m3</v>
      </c>
      <c r="C43" s="832"/>
      <c r="D43" s="832"/>
      <c r="E43" s="832"/>
      <c r="F43" s="832"/>
      <c r="G43" s="832"/>
      <c r="H43" s="833"/>
      <c r="I43" s="279"/>
      <c r="J43" s="280"/>
      <c r="K43" s="281">
        <f>VLOOKUP(A43,EQUIPOS!A13:D170,4,FALSE)</f>
        <v>62500</v>
      </c>
      <c r="L43" s="282"/>
      <c r="M43" s="283">
        <v>9</v>
      </c>
      <c r="N43" s="284">
        <f t="shared" si="0"/>
        <v>6944.4444444444443</v>
      </c>
    </row>
    <row r="44" spans="1:14">
      <c r="B44" s="831"/>
      <c r="C44" s="832"/>
      <c r="D44" s="832"/>
      <c r="E44" s="832"/>
      <c r="F44" s="832"/>
      <c r="G44" s="832"/>
      <c r="H44" s="833"/>
      <c r="I44" s="834"/>
      <c r="J44" s="815"/>
      <c r="K44" s="281"/>
      <c r="L44" s="835"/>
      <c r="M44" s="836"/>
      <c r="N44" s="284"/>
    </row>
    <row r="45" spans="1:14">
      <c r="B45" s="831"/>
      <c r="C45" s="832"/>
      <c r="D45" s="832"/>
      <c r="E45" s="837"/>
      <c r="F45" s="832"/>
      <c r="G45" s="832"/>
      <c r="H45" s="833"/>
      <c r="I45" s="42"/>
      <c r="J45" s="43"/>
      <c r="K45" s="286"/>
      <c r="L45" s="288"/>
      <c r="M45" s="289"/>
      <c r="N45" s="290"/>
    </row>
    <row r="46" spans="1:14">
      <c r="B46" s="838" t="s">
        <v>1036</v>
      </c>
      <c r="C46" s="839"/>
      <c r="D46" s="839"/>
      <c r="E46" s="44"/>
      <c r="F46" s="45"/>
      <c r="G46" s="45"/>
      <c r="H46" s="46"/>
      <c r="I46" s="42"/>
      <c r="J46" s="43"/>
      <c r="K46" s="291"/>
      <c r="L46" s="288"/>
      <c r="M46" s="413">
        <v>0.1</v>
      </c>
      <c r="N46" s="356">
        <f>N80*M46</f>
        <v>938.73512433862436</v>
      </c>
    </row>
    <row r="47" spans="1:14" ht="15.75" thickBot="1">
      <c r="B47" s="831"/>
      <c r="C47" s="832"/>
      <c r="D47" s="832"/>
      <c r="E47" s="832"/>
      <c r="F47" s="832"/>
      <c r="G47" s="832"/>
      <c r="H47" s="833"/>
      <c r="I47" s="840"/>
      <c r="J47" s="841"/>
      <c r="K47" s="47"/>
      <c r="L47" s="842"/>
      <c r="M47" s="843"/>
      <c r="N47" s="111"/>
    </row>
    <row r="48" spans="1:14" ht="15.75" thickBot="1">
      <c r="B48" s="818" t="s">
        <v>1037</v>
      </c>
      <c r="C48" s="819"/>
      <c r="D48" s="819"/>
      <c r="E48" s="819"/>
      <c r="F48" s="819"/>
      <c r="G48" s="819"/>
      <c r="H48" s="819"/>
      <c r="I48" s="819"/>
      <c r="J48" s="819"/>
      <c r="K48" s="819"/>
      <c r="L48" s="819"/>
      <c r="M48" s="820"/>
      <c r="N48" s="406">
        <f>SUM(N36:N47)</f>
        <v>135786.22442914237</v>
      </c>
    </row>
    <row r="49" spans="1:14">
      <c r="B49" s="292"/>
      <c r="C49" s="40"/>
      <c r="D49" s="40"/>
      <c r="E49" s="40"/>
      <c r="F49" s="40"/>
      <c r="G49" s="40"/>
      <c r="H49" s="40"/>
      <c r="I49" s="40"/>
      <c r="J49" s="40"/>
      <c r="K49" s="40"/>
      <c r="L49" s="40"/>
      <c r="M49" s="40"/>
      <c r="N49" s="41"/>
    </row>
    <row r="50" spans="1:14">
      <c r="B50" s="70" t="s">
        <v>1038</v>
      </c>
      <c r="C50" s="71"/>
      <c r="D50" s="71"/>
      <c r="E50" s="71"/>
      <c r="F50" s="71"/>
      <c r="G50" s="71"/>
      <c r="H50" s="71"/>
      <c r="I50" s="71"/>
      <c r="J50" s="71"/>
      <c r="K50" s="71"/>
      <c r="L50" s="71"/>
      <c r="M50" s="71"/>
      <c r="N50" s="72"/>
    </row>
    <row r="51" spans="1:14" ht="15.75" thickBot="1">
      <c r="B51" s="73"/>
      <c r="C51" s="68"/>
      <c r="D51" s="68"/>
      <c r="E51" s="68"/>
      <c r="F51" s="68"/>
      <c r="G51" s="68"/>
      <c r="H51" s="68"/>
      <c r="I51" s="68"/>
      <c r="J51" s="67"/>
      <c r="K51" s="67"/>
      <c r="L51" s="67"/>
      <c r="M51" s="67"/>
      <c r="N51" s="69"/>
    </row>
    <row r="52" spans="1:14">
      <c r="B52" s="809" t="s">
        <v>1028</v>
      </c>
      <c r="C52" s="810"/>
      <c r="D52" s="810"/>
      <c r="E52" s="810"/>
      <c r="F52" s="810"/>
      <c r="G52" s="810"/>
      <c r="H52" s="810"/>
      <c r="I52" s="811"/>
      <c r="J52" s="327" t="s">
        <v>1029</v>
      </c>
      <c r="K52" s="91" t="s">
        <v>1030</v>
      </c>
      <c r="L52" s="812" t="s">
        <v>1039</v>
      </c>
      <c r="M52" s="811"/>
      <c r="N52" s="92" t="s">
        <v>1035</v>
      </c>
    </row>
    <row r="53" spans="1:14">
      <c r="A53" t="s">
        <v>843</v>
      </c>
      <c r="B53" s="49" t="str">
        <f>VLOOKUP(A53,MATERIALES!A5:D373,3,FALSE)</f>
        <v>Agregado Petreo para Triturar (Crudo)</v>
      </c>
      <c r="C53" s="293"/>
      <c r="D53" s="293"/>
      <c r="E53" s="293"/>
      <c r="F53" s="293"/>
      <c r="G53" s="293"/>
      <c r="H53" s="293"/>
      <c r="I53" s="280"/>
      <c r="J53" s="236" t="str">
        <f>VLOOKUP(A53,MATERIALES!A7:D645,2,FALSE)</f>
        <v>m3</v>
      </c>
      <c r="K53" s="294">
        <v>1.4</v>
      </c>
      <c r="L53" s="279"/>
      <c r="M53" s="414">
        <f>VLOOKUP(A53,MATERIALES!A5:D396,4,FALSE)</f>
        <v>24125.332311239632</v>
      </c>
      <c r="N53" s="284">
        <f>K53*M53</f>
        <v>33775.465235735486</v>
      </c>
    </row>
    <row r="54" spans="1:14">
      <c r="A54" s="114" t="s">
        <v>845</v>
      </c>
      <c r="B54" s="49" t="str">
        <f>VLOOKUP(A54,MATERIALES!A6:D373,3,FALSE)</f>
        <v>Agua</v>
      </c>
      <c r="C54" s="293"/>
      <c r="D54" s="293"/>
      <c r="E54" s="293"/>
      <c r="F54" s="293"/>
      <c r="G54" s="293"/>
      <c r="H54" s="293"/>
      <c r="I54" s="280"/>
      <c r="J54" s="236" t="str">
        <f>VLOOKUP(A54,MATERIALES!A8:D646,2,FALSE)</f>
        <v>lt</v>
      </c>
      <c r="K54" s="294">
        <v>25</v>
      </c>
      <c r="L54" s="279"/>
      <c r="M54" s="414">
        <f>VLOOKUP(A54,MATERIALES!A6:D397,4,FALSE)</f>
        <v>35.656490152579906</v>
      </c>
      <c r="N54" s="284">
        <f>K54*M54</f>
        <v>891.4122538144976</v>
      </c>
    </row>
    <row r="55" spans="1:14">
      <c r="B55" s="49"/>
      <c r="C55" s="293"/>
      <c r="D55" s="293"/>
      <c r="E55" s="293"/>
      <c r="F55" s="293"/>
      <c r="G55" s="293"/>
      <c r="H55" s="293"/>
      <c r="I55" s="280"/>
      <c r="J55" s="236"/>
      <c r="K55" s="294"/>
      <c r="L55" s="279"/>
      <c r="M55" s="295"/>
      <c r="N55" s="296"/>
    </row>
    <row r="56" spans="1:14">
      <c r="B56" s="49"/>
      <c r="C56" s="293"/>
      <c r="D56" s="293"/>
      <c r="E56" s="293"/>
      <c r="F56" s="293"/>
      <c r="G56" s="293"/>
      <c r="H56" s="293"/>
      <c r="I56" s="280"/>
      <c r="J56" s="236"/>
      <c r="K56" s="294"/>
      <c r="L56" s="279"/>
      <c r="M56" s="295"/>
      <c r="N56" s="296"/>
    </row>
    <row r="57" spans="1:14" ht="15.75" thickBot="1">
      <c r="B57" s="813"/>
      <c r="C57" s="814"/>
      <c r="D57" s="814"/>
      <c r="E57" s="814"/>
      <c r="F57" s="814"/>
      <c r="G57" s="814"/>
      <c r="H57" s="814"/>
      <c r="I57" s="815"/>
      <c r="J57" s="48"/>
      <c r="K57" s="50"/>
      <c r="L57" s="816"/>
      <c r="M57" s="817"/>
      <c r="N57" s="51"/>
    </row>
    <row r="58" spans="1:14" ht="15.75" thickBot="1">
      <c r="B58" s="818" t="s">
        <v>1037</v>
      </c>
      <c r="C58" s="819"/>
      <c r="D58" s="819"/>
      <c r="E58" s="819"/>
      <c r="F58" s="819"/>
      <c r="G58" s="819"/>
      <c r="H58" s="819"/>
      <c r="I58" s="819"/>
      <c r="J58" s="819"/>
      <c r="K58" s="819"/>
      <c r="L58" s="819"/>
      <c r="M58" s="820"/>
      <c r="N58" s="406">
        <f>SUM(N53:N57)</f>
        <v>34666.877489549981</v>
      </c>
    </row>
    <row r="59" spans="1:14">
      <c r="B59" s="39"/>
      <c r="C59" s="40"/>
      <c r="D59" s="40"/>
      <c r="E59" s="40"/>
      <c r="F59" s="40"/>
      <c r="G59" s="40"/>
      <c r="H59" s="40"/>
      <c r="I59" s="40"/>
      <c r="J59" s="40"/>
      <c r="K59" s="40"/>
      <c r="L59" s="40"/>
      <c r="M59" s="40"/>
      <c r="N59" s="41"/>
    </row>
    <row r="60" spans="1:14">
      <c r="B60" s="70" t="s">
        <v>1040</v>
      </c>
      <c r="C60" s="71"/>
      <c r="D60" s="71"/>
      <c r="E60" s="71"/>
      <c r="F60" s="71"/>
      <c r="G60" s="71"/>
      <c r="H60" s="71"/>
      <c r="I60" s="71"/>
      <c r="J60" s="71"/>
      <c r="K60" s="71"/>
      <c r="L60" s="71"/>
      <c r="M60" s="71"/>
      <c r="N60" s="72"/>
    </row>
    <row r="61" spans="1:14" ht="15.75" thickBot="1">
      <c r="B61" s="74"/>
      <c r="C61" s="67"/>
      <c r="D61" s="67"/>
      <c r="E61" s="67"/>
      <c r="F61" s="67"/>
      <c r="G61" s="67"/>
      <c r="H61" s="67"/>
      <c r="I61" s="67"/>
      <c r="J61" s="67"/>
      <c r="K61" s="67"/>
      <c r="L61" s="67"/>
      <c r="M61" s="67"/>
      <c r="N61" s="69"/>
    </row>
    <row r="62" spans="1:14" ht="25.5">
      <c r="B62" s="325" t="s">
        <v>1041</v>
      </c>
      <c r="C62" s="326"/>
      <c r="D62" s="326"/>
      <c r="E62" s="326"/>
      <c r="F62" s="326"/>
      <c r="G62" s="326"/>
      <c r="H62" s="79" t="s">
        <v>1029</v>
      </c>
      <c r="I62" s="80" t="s">
        <v>1042</v>
      </c>
      <c r="J62" s="81" t="s">
        <v>1043</v>
      </c>
      <c r="K62" s="79" t="s">
        <v>1044</v>
      </c>
      <c r="L62" s="821" t="s">
        <v>1045</v>
      </c>
      <c r="M62" s="794"/>
      <c r="N62" s="82" t="s">
        <v>1035</v>
      </c>
    </row>
    <row r="63" spans="1:14">
      <c r="A63" t="s">
        <v>1353</v>
      </c>
      <c r="B63" s="52" t="str">
        <f>VLOOKUP(A63,TRANSPORTE!A5:D117,3,FALSE)</f>
        <v>Transporte de Material Crudo de Rio</v>
      </c>
      <c r="C63" s="329"/>
      <c r="D63" s="329"/>
      <c r="E63" s="329"/>
      <c r="F63" s="329"/>
      <c r="G63" s="329"/>
      <c r="H63" s="323" t="s">
        <v>1552</v>
      </c>
      <c r="I63" s="291">
        <v>1.4</v>
      </c>
      <c r="J63" s="298">
        <v>1</v>
      </c>
      <c r="K63" s="291">
        <f>I63*J63</f>
        <v>1.4</v>
      </c>
      <c r="L63" s="822">
        <f>VLOOKUP(A63,TRANSPORTE!A5:D117,4,FALSE)</f>
        <v>946.969696969697</v>
      </c>
      <c r="M63" s="823"/>
      <c r="N63" s="299">
        <f>K63*L63</f>
        <v>1325.7575757575758</v>
      </c>
    </row>
    <row r="64" spans="1:14">
      <c r="A64" t="s">
        <v>1436</v>
      </c>
      <c r="B64" s="52" t="str">
        <f>VLOOKUP(A64,TRANSPORTE!A6:D117,3,FALSE)</f>
        <v xml:space="preserve">Transporte de Mezcla Abierta en Frio MAF-38 </v>
      </c>
      <c r="C64" s="53"/>
      <c r="D64" s="53"/>
      <c r="E64" s="53"/>
      <c r="F64" s="53"/>
      <c r="G64" s="53"/>
      <c r="H64" s="323" t="s">
        <v>1552</v>
      </c>
      <c r="I64" s="291">
        <v>1.25</v>
      </c>
      <c r="J64" s="298">
        <v>1</v>
      </c>
      <c r="K64" s="291">
        <f>I64*J64</f>
        <v>1.25</v>
      </c>
      <c r="L64" s="822">
        <f>VLOOKUP(A64,TRANSPORTE!A6:D117,4,FALSE)</f>
        <v>946.969696969697</v>
      </c>
      <c r="M64" s="823"/>
      <c r="N64" s="299">
        <f>K64*L64</f>
        <v>1183.7121212121212</v>
      </c>
    </row>
    <row r="65" spans="1:15">
      <c r="B65" s="52"/>
      <c r="C65" s="53"/>
      <c r="D65" s="53"/>
      <c r="E65" s="53"/>
      <c r="F65" s="53"/>
      <c r="G65" s="53"/>
      <c r="H65" s="300"/>
      <c r="I65" s="291"/>
      <c r="J65" s="291"/>
      <c r="K65" s="291"/>
      <c r="L65" s="301"/>
      <c r="M65" s="302"/>
      <c r="N65" s="303"/>
    </row>
    <row r="66" spans="1:15">
      <c r="B66" s="52"/>
      <c r="C66" s="53"/>
      <c r="D66" s="53"/>
      <c r="E66" s="53"/>
      <c r="F66" s="53"/>
      <c r="G66" s="53"/>
      <c r="H66" s="300"/>
      <c r="I66" s="291"/>
      <c r="J66" s="291"/>
      <c r="K66" s="291"/>
      <c r="L66" s="301"/>
      <c r="M66" s="302"/>
      <c r="N66" s="303"/>
    </row>
    <row r="67" spans="1:15">
      <c r="B67" s="52"/>
      <c r="C67" s="53"/>
      <c r="D67" s="53"/>
      <c r="E67" s="53"/>
      <c r="F67" s="53"/>
      <c r="G67" s="53"/>
      <c r="H67" s="300"/>
      <c r="I67" s="291"/>
      <c r="J67" s="291"/>
      <c r="K67" s="291"/>
      <c r="L67" s="301"/>
      <c r="M67" s="302"/>
      <c r="N67" s="303"/>
    </row>
    <row r="68" spans="1:15" ht="15.75" thickBot="1">
      <c r="B68" s="321"/>
      <c r="C68" s="322"/>
      <c r="D68" s="322"/>
      <c r="E68" s="322"/>
      <c r="F68" s="322"/>
      <c r="G68" s="322"/>
      <c r="H68" s="54"/>
      <c r="I68" s="132"/>
      <c r="J68" s="132"/>
      <c r="K68" s="132"/>
      <c r="L68" s="807"/>
      <c r="M68" s="808"/>
      <c r="N68" s="133"/>
    </row>
    <row r="69" spans="1:15" ht="15.75" thickBot="1">
      <c r="B69" s="824" t="s">
        <v>1037</v>
      </c>
      <c r="C69" s="825"/>
      <c r="D69" s="825"/>
      <c r="E69" s="825"/>
      <c r="F69" s="825"/>
      <c r="G69" s="825"/>
      <c r="H69" s="825"/>
      <c r="I69" s="825"/>
      <c r="J69" s="825"/>
      <c r="K69" s="825"/>
      <c r="L69" s="825"/>
      <c r="M69" s="826"/>
      <c r="N69" s="110">
        <f>N63+N64+N65+N66+N67</f>
        <v>2509.469696969697</v>
      </c>
    </row>
    <row r="70" spans="1:15">
      <c r="B70" s="39"/>
      <c r="C70" s="40"/>
      <c r="D70" s="40"/>
      <c r="E70" s="40"/>
      <c r="F70" s="40"/>
      <c r="G70" s="40"/>
      <c r="H70" s="40"/>
      <c r="I70" s="40"/>
      <c r="J70" s="40"/>
      <c r="K70" s="40"/>
      <c r="L70" s="40"/>
      <c r="M70" s="40"/>
      <c r="N70" s="41"/>
    </row>
    <row r="71" spans="1:15">
      <c r="B71" s="70" t="s">
        <v>1046</v>
      </c>
      <c r="C71" s="71"/>
      <c r="D71" s="71"/>
      <c r="E71" s="71"/>
      <c r="F71" s="71"/>
      <c r="G71" s="71"/>
      <c r="H71" s="71"/>
      <c r="I71" s="71"/>
      <c r="J71" s="71"/>
      <c r="K71" s="71"/>
      <c r="L71" s="71"/>
      <c r="M71" s="71"/>
      <c r="N71" s="72"/>
    </row>
    <row r="72" spans="1:15" ht="15.75" thickBot="1">
      <c r="B72" s="74"/>
      <c r="C72" s="67"/>
      <c r="D72" s="67"/>
      <c r="E72" s="67"/>
      <c r="F72" s="67"/>
      <c r="G72" s="67"/>
      <c r="H72" s="67"/>
      <c r="I72" s="67"/>
      <c r="J72" s="67"/>
      <c r="K72" s="67"/>
      <c r="L72" s="67"/>
      <c r="M72" s="67"/>
      <c r="N72" s="69"/>
    </row>
    <row r="73" spans="1:15" ht="25.5">
      <c r="B73" s="844" t="s">
        <v>1047</v>
      </c>
      <c r="C73" s="845"/>
      <c r="D73" s="845"/>
      <c r="E73" s="845"/>
      <c r="F73" s="845"/>
      <c r="G73" s="845"/>
      <c r="H73" s="845"/>
      <c r="I73" s="79" t="s">
        <v>1048</v>
      </c>
      <c r="J73" s="81" t="s">
        <v>1494</v>
      </c>
      <c r="K73" s="80" t="s">
        <v>1050</v>
      </c>
      <c r="L73" s="846" t="s">
        <v>1034</v>
      </c>
      <c r="M73" s="847"/>
      <c r="N73" s="104" t="s">
        <v>1035</v>
      </c>
    </row>
    <row r="74" spans="1:15">
      <c r="A74" t="s">
        <v>19</v>
      </c>
      <c r="B74" s="55" t="str">
        <f>VLOOKUP(A74,'MANO DE OBRA'!A8:D68,3,FALSE)</f>
        <v>Obrero (8)</v>
      </c>
      <c r="C74" s="53"/>
      <c r="D74" s="53"/>
      <c r="E74" s="53"/>
      <c r="F74" s="53"/>
      <c r="G74" s="53"/>
      <c r="H74" s="53"/>
      <c r="I74" s="304">
        <f>K74/J74*100</f>
        <v>196724.53333333333</v>
      </c>
      <c r="J74" s="305">
        <v>185</v>
      </c>
      <c r="K74" s="306">
        <f>VLOOKUP(A74,'MANO DE OBRA'!A8:D99,4,FALSE)</f>
        <v>363940.38666666666</v>
      </c>
      <c r="L74" s="56"/>
      <c r="M74" s="307">
        <v>63</v>
      </c>
      <c r="N74" s="407">
        <f>K74/M74</f>
        <v>5776.8315343915347</v>
      </c>
      <c r="O74" s="112"/>
    </row>
    <row r="75" spans="1:15">
      <c r="A75" t="s">
        <v>30</v>
      </c>
      <c r="B75" s="55" t="str">
        <f>VLOOKUP(A75,'MANO DE OBRA'!A8:D69,3,FALSE)</f>
        <v>Oficial</v>
      </c>
      <c r="C75" s="53"/>
      <c r="D75" s="53"/>
      <c r="E75" s="53"/>
      <c r="F75" s="53"/>
      <c r="G75" s="53"/>
      <c r="H75" s="53"/>
      <c r="I75" s="304">
        <f>K75/J75*100</f>
        <v>49181.133333333331</v>
      </c>
      <c r="J75" s="305">
        <v>185</v>
      </c>
      <c r="K75" s="306">
        <f>VLOOKUP(A75,'MANO DE OBRA'!A8:D100,4,FALSE)</f>
        <v>90985.096666666665</v>
      </c>
      <c r="L75" s="56"/>
      <c r="M75" s="311">
        <v>63</v>
      </c>
      <c r="N75" s="407">
        <f>K75/M75</f>
        <v>1444.2078835978837</v>
      </c>
    </row>
    <row r="76" spans="1:15">
      <c r="A76" t="s">
        <v>54</v>
      </c>
      <c r="B76" s="55" t="str">
        <f>VLOOKUP(A76,'MANO DE OBRA'!A9:D70,3,FALSE)</f>
        <v>Rastrilleros (2)</v>
      </c>
      <c r="C76" s="53"/>
      <c r="D76" s="53"/>
      <c r="E76" s="53"/>
      <c r="F76" s="53"/>
      <c r="G76" s="53"/>
      <c r="H76" s="53"/>
      <c r="I76" s="304">
        <f>K76/J76*100</f>
        <v>73771.7</v>
      </c>
      <c r="J76" s="305">
        <v>185</v>
      </c>
      <c r="K76" s="306">
        <f>VLOOKUP(A76,'MANO DE OBRA'!A9:D101,4,FALSE)</f>
        <v>136477.64499999999</v>
      </c>
      <c r="L76" s="56"/>
      <c r="M76" s="312">
        <v>63</v>
      </c>
      <c r="N76" s="407">
        <f>K76/M76</f>
        <v>2166.311825396825</v>
      </c>
    </row>
    <row r="77" spans="1:15">
      <c r="B77" s="55"/>
      <c r="C77" s="53"/>
      <c r="D77" s="53"/>
      <c r="E77" s="53"/>
      <c r="F77" s="53"/>
      <c r="G77" s="53"/>
      <c r="H77" s="53"/>
      <c r="I77" s="291"/>
      <c r="J77" s="309"/>
      <c r="K77" s="310"/>
      <c r="L77" s="330"/>
      <c r="M77" s="312"/>
      <c r="N77" s="308"/>
    </row>
    <row r="78" spans="1:15">
      <c r="B78" s="55"/>
      <c r="C78" s="53"/>
      <c r="D78" s="53"/>
      <c r="E78" s="53"/>
      <c r="F78" s="53"/>
      <c r="G78" s="53"/>
      <c r="H78" s="53"/>
      <c r="I78" s="291"/>
      <c r="J78" s="309"/>
      <c r="K78" s="310"/>
      <c r="L78" s="330"/>
      <c r="M78" s="312"/>
      <c r="N78" s="308"/>
    </row>
    <row r="79" spans="1:15" ht="15.75" thickBot="1">
      <c r="B79" s="805"/>
      <c r="C79" s="806"/>
      <c r="D79" s="806"/>
      <c r="E79" s="806"/>
      <c r="F79" s="806"/>
      <c r="G79" s="806"/>
      <c r="H79" s="806"/>
      <c r="I79" s="132"/>
      <c r="J79" s="132"/>
      <c r="K79" s="132"/>
      <c r="L79" s="906"/>
      <c r="M79" s="906"/>
      <c r="N79" s="51"/>
    </row>
    <row r="80" spans="1:15" ht="15.75" thickBot="1">
      <c r="B80" s="824" t="s">
        <v>1037</v>
      </c>
      <c r="C80" s="825"/>
      <c r="D80" s="825"/>
      <c r="E80" s="825"/>
      <c r="F80" s="825"/>
      <c r="G80" s="825"/>
      <c r="H80" s="825"/>
      <c r="I80" s="825"/>
      <c r="J80" s="825"/>
      <c r="K80" s="825"/>
      <c r="L80" s="825"/>
      <c r="M80" s="826"/>
      <c r="N80" s="313">
        <f>SUM(N74:N79)</f>
        <v>9387.3512433862434</v>
      </c>
    </row>
    <row r="81" spans="1:14" ht="15.75" thickBot="1">
      <c r="B81" s="39"/>
      <c r="C81" s="40"/>
      <c r="D81" s="40"/>
      <c r="E81" s="40"/>
      <c r="F81" s="40"/>
      <c r="G81" s="40"/>
      <c r="H81" s="40"/>
      <c r="I81" s="40"/>
      <c r="J81" s="40"/>
      <c r="K81" s="40"/>
      <c r="L81" s="40"/>
      <c r="M81" s="40"/>
      <c r="N81" s="41"/>
    </row>
    <row r="82" spans="1:14" ht="15.75" thickBot="1">
      <c r="B82" s="818" t="s">
        <v>1051</v>
      </c>
      <c r="C82" s="819"/>
      <c r="D82" s="819"/>
      <c r="E82" s="819"/>
      <c r="F82" s="819"/>
      <c r="G82" s="819"/>
      <c r="H82" s="819"/>
      <c r="I82" s="819"/>
      <c r="J82" s="819"/>
      <c r="K82" s="819"/>
      <c r="L82" s="819"/>
      <c r="M82" s="820"/>
      <c r="N82" s="105">
        <f>N48+N58+N69+N80</f>
        <v>182349.9228590483</v>
      </c>
    </row>
    <row r="83" spans="1:14">
      <c r="B83" s="39"/>
      <c r="C83" s="40"/>
      <c r="D83" s="40"/>
      <c r="E83" s="40"/>
      <c r="F83" s="40"/>
      <c r="G83" s="40"/>
      <c r="H83" s="40"/>
      <c r="I83" s="40"/>
      <c r="J83" s="40"/>
      <c r="K83" s="40"/>
      <c r="L83" s="40"/>
      <c r="M83" s="40"/>
      <c r="N83" s="41"/>
    </row>
    <row r="84" spans="1:14">
      <c r="B84" s="70" t="s">
        <v>1052</v>
      </c>
      <c r="C84" s="71"/>
      <c r="D84" s="71"/>
      <c r="E84" s="71"/>
      <c r="F84" s="71"/>
      <c r="G84" s="71"/>
      <c r="H84" s="71"/>
      <c r="I84" s="71"/>
      <c r="J84" s="71"/>
      <c r="K84" s="71"/>
      <c r="L84" s="71"/>
      <c r="M84" s="71"/>
      <c r="N84" s="72"/>
    </row>
    <row r="85" spans="1:14" ht="15.75" thickBot="1">
      <c r="B85" s="74"/>
      <c r="C85" s="67"/>
      <c r="D85" s="67"/>
      <c r="E85" s="67"/>
      <c r="F85" s="67"/>
      <c r="G85" s="67"/>
      <c r="H85" s="67"/>
      <c r="I85" s="67"/>
      <c r="J85" s="67"/>
      <c r="K85" s="67"/>
      <c r="L85" s="67"/>
      <c r="M85" s="67"/>
      <c r="N85" s="69"/>
    </row>
    <row r="86" spans="1:14">
      <c r="B86" s="809" t="s">
        <v>1053</v>
      </c>
      <c r="C86" s="810"/>
      <c r="D86" s="810"/>
      <c r="E86" s="810"/>
      <c r="F86" s="810"/>
      <c r="G86" s="810"/>
      <c r="H86" s="810"/>
      <c r="I86" s="326"/>
      <c r="J86" s="346"/>
      <c r="K86" s="314" t="s">
        <v>1054</v>
      </c>
      <c r="L86" s="848" t="s">
        <v>1055</v>
      </c>
      <c r="M86" s="849"/>
      <c r="N86" s="315"/>
    </row>
    <row r="87" spans="1:14">
      <c r="B87" s="850" t="s">
        <v>1056</v>
      </c>
      <c r="C87" s="851"/>
      <c r="D87" s="851"/>
      <c r="E87" s="851"/>
      <c r="F87" s="851"/>
      <c r="G87" s="851"/>
      <c r="H87" s="851"/>
      <c r="I87" s="93"/>
      <c r="J87" s="94"/>
      <c r="K87" s="316">
        <v>0.2</v>
      </c>
      <c r="L87" s="852">
        <f>N82*K87</f>
        <v>36469.984571809662</v>
      </c>
      <c r="M87" s="853"/>
      <c r="N87" s="57"/>
    </row>
    <row r="88" spans="1:14">
      <c r="B88" s="95" t="s">
        <v>1057</v>
      </c>
      <c r="C88" s="96"/>
      <c r="D88" s="96"/>
      <c r="E88" s="96"/>
      <c r="F88" s="96"/>
      <c r="G88" s="96"/>
      <c r="H88" s="96"/>
      <c r="I88" s="93"/>
      <c r="J88" s="94"/>
      <c r="K88" s="316">
        <v>0.05</v>
      </c>
      <c r="L88" s="852">
        <f>N82*K88</f>
        <v>9117.4961429524155</v>
      </c>
      <c r="M88" s="853"/>
      <c r="N88" s="57"/>
    </row>
    <row r="89" spans="1:14" ht="15.75" thickBot="1">
      <c r="B89" s="97" t="s">
        <v>1058</v>
      </c>
      <c r="C89" s="98"/>
      <c r="D89" s="98"/>
      <c r="E89" s="98"/>
      <c r="F89" s="98"/>
      <c r="G89" s="98"/>
      <c r="H89" s="98"/>
      <c r="I89" s="99"/>
      <c r="J89" s="100"/>
      <c r="K89" s="317">
        <v>0.05</v>
      </c>
      <c r="L89" s="854">
        <f>N82*K89</f>
        <v>9117.4961429524155</v>
      </c>
      <c r="M89" s="855"/>
      <c r="N89" s="57"/>
    </row>
    <row r="90" spans="1:14" ht="15.75" thickBot="1">
      <c r="B90" s="818" t="s">
        <v>1037</v>
      </c>
      <c r="C90" s="819"/>
      <c r="D90" s="819"/>
      <c r="E90" s="819"/>
      <c r="F90" s="819"/>
      <c r="G90" s="819"/>
      <c r="H90" s="819"/>
      <c r="I90" s="819"/>
      <c r="J90" s="819"/>
      <c r="K90" s="819"/>
      <c r="L90" s="819"/>
      <c r="M90" s="820"/>
      <c r="N90" s="58">
        <f>L87+L88+L89</f>
        <v>54704.976857714486</v>
      </c>
    </row>
    <row r="91" spans="1:14" ht="15.75" thickBot="1">
      <c r="B91" s="39"/>
      <c r="C91" s="40"/>
      <c r="D91" s="40"/>
      <c r="E91" s="40"/>
      <c r="F91" s="40"/>
      <c r="G91" s="40"/>
      <c r="H91" s="40"/>
      <c r="I91" s="40"/>
      <c r="J91" s="40"/>
      <c r="K91" s="40"/>
      <c r="L91" s="40"/>
      <c r="M91" s="40"/>
      <c r="N91" s="41"/>
    </row>
    <row r="92" spans="1:14" ht="15.75" thickBot="1">
      <c r="A92" t="s">
        <v>2122</v>
      </c>
      <c r="B92" s="818" t="s">
        <v>1059</v>
      </c>
      <c r="C92" s="819"/>
      <c r="D92" s="819"/>
      <c r="E92" s="819"/>
      <c r="F92" s="819"/>
      <c r="G92" s="819"/>
      <c r="H92" s="819"/>
      <c r="I92" s="819"/>
      <c r="J92" s="819"/>
      <c r="K92" s="819"/>
      <c r="L92" s="819"/>
      <c r="M92" s="820"/>
      <c r="N92" s="197">
        <f>N82+N90</f>
        <v>237054.89971676277</v>
      </c>
    </row>
    <row r="93" spans="1:14">
      <c r="B93" s="19"/>
      <c r="C93" s="20"/>
      <c r="D93" s="20"/>
      <c r="E93" s="20"/>
      <c r="F93" s="20"/>
      <c r="G93" s="20"/>
      <c r="H93" s="20"/>
      <c r="I93" s="20"/>
      <c r="J93" s="20"/>
      <c r="K93" s="20"/>
      <c r="L93" s="20"/>
      <c r="M93" s="20"/>
      <c r="N93" s="21"/>
    </row>
    <row r="94" spans="1:14">
      <c r="B94" s="22"/>
      <c r="C94" s="18"/>
      <c r="D94" s="18"/>
      <c r="E94" s="18"/>
      <c r="F94" s="18"/>
      <c r="G94" s="18"/>
      <c r="H94" s="18"/>
      <c r="I94" s="18"/>
      <c r="J94" s="18"/>
      <c r="K94" s="18"/>
      <c r="L94" s="18"/>
      <c r="M94" s="18"/>
      <c r="N94" s="23"/>
    </row>
    <row r="95" spans="1:14">
      <c r="B95" s="22"/>
      <c r="C95" s="18"/>
      <c r="D95" s="18"/>
      <c r="E95" s="18"/>
      <c r="F95" s="18"/>
      <c r="G95" s="18"/>
      <c r="H95" s="18"/>
      <c r="I95" s="18"/>
      <c r="J95" s="18"/>
      <c r="K95" s="18"/>
      <c r="L95" s="18"/>
      <c r="M95" s="18"/>
      <c r="N95" s="23"/>
    </row>
    <row r="96" spans="1:14">
      <c r="B96" s="22"/>
      <c r="C96" s="18"/>
      <c r="D96" s="18"/>
      <c r="E96" s="18"/>
      <c r="F96" s="18"/>
      <c r="G96" s="18"/>
      <c r="H96" s="18"/>
      <c r="I96" s="18"/>
      <c r="J96" s="18"/>
      <c r="K96" s="18"/>
      <c r="L96" s="18"/>
      <c r="M96" s="18"/>
      <c r="N96" s="23"/>
    </row>
    <row r="97" spans="2:14">
      <c r="B97" s="22"/>
      <c r="C97" s="18"/>
      <c r="D97" s="18"/>
      <c r="E97" s="59" t="s">
        <v>1060</v>
      </c>
      <c r="F97" s="59"/>
      <c r="G97" s="59"/>
      <c r="H97" s="59"/>
      <c r="I97" s="59"/>
      <c r="J97" s="59"/>
      <c r="K97" s="18"/>
      <c r="L97" s="18"/>
      <c r="M97" s="18"/>
      <c r="N97" s="23"/>
    </row>
    <row r="98" spans="2:14">
      <c r="B98" s="22"/>
      <c r="C98" s="18"/>
      <c r="D98" s="18"/>
      <c r="E98" s="18" t="s">
        <v>1061</v>
      </c>
      <c r="F98" s="18"/>
      <c r="G98" s="18"/>
      <c r="H98" s="18"/>
      <c r="I98" s="18"/>
      <c r="J98" s="18"/>
      <c r="K98" s="18"/>
      <c r="L98" s="18"/>
      <c r="M98" s="18"/>
      <c r="N98" s="23"/>
    </row>
    <row r="99" spans="2:14">
      <c r="B99" s="22"/>
      <c r="C99" s="18"/>
      <c r="D99" s="18"/>
      <c r="E99" s="18" t="s">
        <v>1062</v>
      </c>
      <c r="F99" s="18"/>
      <c r="G99" s="18"/>
      <c r="H99" s="18"/>
      <c r="I99" s="18"/>
      <c r="J99" s="18"/>
      <c r="K99" s="18"/>
      <c r="L99" s="18"/>
      <c r="M99" s="18"/>
      <c r="N99" s="23"/>
    </row>
    <row r="100" spans="2:14">
      <c r="B100" s="22"/>
      <c r="C100" s="18"/>
      <c r="D100" s="18"/>
      <c r="E100" s="18" t="s">
        <v>1063</v>
      </c>
      <c r="F100" s="18"/>
      <c r="G100" s="18"/>
      <c r="H100" s="18"/>
      <c r="I100" s="18"/>
      <c r="J100" s="18"/>
      <c r="K100" s="18"/>
      <c r="L100" s="18"/>
      <c r="M100" s="18"/>
      <c r="N100" s="23"/>
    </row>
    <row r="101" spans="2:14" ht="15.75" thickBot="1">
      <c r="B101" s="22"/>
      <c r="C101" s="18"/>
      <c r="D101" s="18"/>
      <c r="E101" s="18"/>
      <c r="F101" s="18" t="s">
        <v>1064</v>
      </c>
      <c r="G101" s="18"/>
      <c r="H101" s="18"/>
      <c r="I101" s="18"/>
      <c r="J101" s="18"/>
      <c r="K101" s="18"/>
      <c r="L101" s="18"/>
      <c r="M101" s="18"/>
      <c r="N101" s="23"/>
    </row>
    <row r="102" spans="2:14">
      <c r="B102" s="239" t="s">
        <v>2322</v>
      </c>
      <c r="C102" s="240"/>
      <c r="D102" s="240"/>
      <c r="E102" s="240"/>
      <c r="F102" s="240"/>
      <c r="G102" s="240"/>
      <c r="H102" s="240"/>
      <c r="I102" s="240"/>
      <c r="J102" s="240"/>
      <c r="K102" s="240"/>
      <c r="L102" s="240"/>
      <c r="M102" s="240"/>
      <c r="N102" s="241"/>
    </row>
    <row r="103" spans="2:14">
      <c r="B103" s="242"/>
      <c r="C103" s="243"/>
      <c r="D103" s="243"/>
      <c r="E103" s="243"/>
      <c r="F103" s="243"/>
      <c r="G103" s="243"/>
      <c r="H103" s="243"/>
      <c r="I103" s="243"/>
      <c r="J103" s="243"/>
      <c r="K103" s="243"/>
      <c r="L103" s="243"/>
      <c r="M103" s="243"/>
      <c r="N103" s="244"/>
    </row>
    <row r="104" spans="2:14">
      <c r="B104" s="242"/>
      <c r="C104" s="243"/>
      <c r="D104" s="243"/>
      <c r="E104" s="243"/>
      <c r="F104" s="243"/>
      <c r="G104" s="243"/>
      <c r="H104" s="243"/>
      <c r="I104" s="243"/>
      <c r="J104" s="243"/>
      <c r="K104" s="243"/>
      <c r="L104" s="243"/>
      <c r="M104" s="243"/>
      <c r="N104" s="244"/>
    </row>
    <row r="105" spans="2:14">
      <c r="B105" s="242"/>
      <c r="C105" s="243"/>
      <c r="D105" s="243"/>
      <c r="E105" s="243"/>
      <c r="F105" s="243"/>
      <c r="G105" s="243"/>
      <c r="H105" s="243"/>
      <c r="I105" s="243"/>
      <c r="J105" s="243"/>
      <c r="K105" s="243"/>
      <c r="L105" s="243"/>
      <c r="M105" s="243"/>
      <c r="N105" s="244"/>
    </row>
    <row r="106" spans="2:14" ht="15.75" thickBot="1">
      <c r="B106" s="245"/>
      <c r="C106" s="246"/>
      <c r="D106" s="246"/>
      <c r="E106" s="246"/>
      <c r="F106" s="246"/>
      <c r="G106" s="246"/>
      <c r="H106" s="246"/>
      <c r="I106" s="246"/>
      <c r="J106" s="246"/>
      <c r="K106" s="246"/>
      <c r="L106" s="246"/>
      <c r="M106" s="246"/>
      <c r="N106" s="247"/>
    </row>
    <row r="107" spans="2:14">
      <c r="B107" s="248"/>
      <c r="C107" s="249"/>
      <c r="D107" s="249"/>
      <c r="E107" s="249"/>
      <c r="F107" s="249"/>
      <c r="G107" s="249"/>
      <c r="H107" s="249"/>
      <c r="I107" s="249"/>
      <c r="J107" s="249"/>
      <c r="K107" s="249"/>
      <c r="L107" s="249"/>
      <c r="M107" s="249"/>
      <c r="N107" s="250"/>
    </row>
    <row r="108" spans="2:14">
      <c r="B108" s="234" t="s">
        <v>2323</v>
      </c>
      <c r="C108" s="37"/>
      <c r="D108" s="37"/>
      <c r="E108" s="37"/>
      <c r="F108" s="37"/>
      <c r="G108" s="37"/>
      <c r="H108" s="37"/>
      <c r="I108" s="37"/>
      <c r="J108" s="37"/>
      <c r="K108" s="37"/>
      <c r="L108" s="37"/>
      <c r="M108" s="37"/>
      <c r="N108" s="38"/>
    </row>
    <row r="109" spans="2:14" ht="15" customHeight="1">
      <c r="B109" s="856" t="s">
        <v>2324</v>
      </c>
      <c r="C109" s="857"/>
      <c r="D109" s="857"/>
      <c r="E109" s="857"/>
      <c r="F109" s="857"/>
      <c r="G109" s="857"/>
      <c r="H109" s="857"/>
      <c r="I109" s="857"/>
      <c r="J109" s="857"/>
      <c r="K109" s="857"/>
      <c r="L109" s="857"/>
      <c r="M109" s="857"/>
      <c r="N109" s="858"/>
    </row>
    <row r="110" spans="2:14" ht="15" customHeight="1">
      <c r="B110" s="856"/>
      <c r="C110" s="857"/>
      <c r="D110" s="857"/>
      <c r="E110" s="857"/>
      <c r="F110" s="857"/>
      <c r="G110" s="857"/>
      <c r="H110" s="857"/>
      <c r="I110" s="857"/>
      <c r="J110" s="857"/>
      <c r="K110" s="857"/>
      <c r="L110" s="857"/>
      <c r="M110" s="857"/>
      <c r="N110" s="858"/>
    </row>
    <row r="111" spans="2:14" ht="30" customHeight="1">
      <c r="B111" s="859" t="s">
        <v>2325</v>
      </c>
      <c r="C111" s="860"/>
      <c r="D111" s="860"/>
      <c r="E111" s="860"/>
      <c r="F111" s="860"/>
      <c r="G111" s="860"/>
      <c r="H111" s="860"/>
      <c r="I111" s="860"/>
      <c r="J111" s="860"/>
      <c r="K111" s="860"/>
      <c r="L111" s="860"/>
      <c r="M111" s="860"/>
      <c r="N111" s="861"/>
    </row>
    <row r="112" spans="2:14">
      <c r="B112" s="859"/>
      <c r="C112" s="860"/>
      <c r="D112" s="860"/>
      <c r="E112" s="860"/>
      <c r="F112" s="860"/>
      <c r="G112" s="860"/>
      <c r="H112" s="860"/>
      <c r="I112" s="860"/>
      <c r="J112" s="860"/>
      <c r="K112" s="860"/>
      <c r="L112" s="860"/>
      <c r="M112" s="860"/>
      <c r="N112" s="861"/>
    </row>
    <row r="113" spans="2:14">
      <c r="B113" s="343"/>
      <c r="C113" s="344"/>
      <c r="D113" s="344"/>
      <c r="E113" s="344"/>
      <c r="F113" s="344"/>
      <c r="G113" s="344"/>
      <c r="H113" s="344"/>
      <c r="I113" s="344"/>
      <c r="J113" s="344"/>
      <c r="K113" s="344"/>
      <c r="L113" s="344"/>
      <c r="M113" s="344"/>
      <c r="N113" s="345"/>
    </row>
    <row r="114" spans="2:14">
      <c r="B114" s="343"/>
      <c r="C114" s="344"/>
      <c r="D114" s="344"/>
      <c r="E114" s="344"/>
      <c r="F114" s="344"/>
      <c r="G114" s="344"/>
      <c r="H114" s="344"/>
      <c r="I114" s="344"/>
      <c r="J114" s="344"/>
      <c r="K114" s="344"/>
      <c r="L114" s="344"/>
      <c r="M114" s="344"/>
      <c r="N114" s="345"/>
    </row>
    <row r="115" spans="2:14">
      <c r="B115" s="343"/>
      <c r="C115" s="344"/>
      <c r="D115" s="344"/>
      <c r="E115" s="344"/>
      <c r="F115" s="344"/>
      <c r="G115" s="344"/>
      <c r="H115" s="344"/>
      <c r="I115" s="344"/>
      <c r="J115" s="344"/>
      <c r="K115" s="344"/>
      <c r="L115" s="344"/>
      <c r="M115" s="344"/>
      <c r="N115" s="345"/>
    </row>
    <row r="116" spans="2:14">
      <c r="B116" s="234"/>
      <c r="C116" s="37"/>
      <c r="D116" s="37"/>
      <c r="E116" s="37"/>
      <c r="F116" s="37"/>
      <c r="G116" s="37"/>
      <c r="H116" s="37"/>
      <c r="I116" s="37"/>
      <c r="J116" s="37"/>
      <c r="K116" s="37"/>
      <c r="L116" s="37"/>
      <c r="M116" s="37"/>
      <c r="N116" s="38"/>
    </row>
    <row r="117" spans="2:14">
      <c r="B117" s="22"/>
      <c r="C117" s="18"/>
      <c r="D117" s="18"/>
      <c r="E117" s="18" t="s">
        <v>1060</v>
      </c>
      <c r="F117" s="59"/>
      <c r="G117" s="59"/>
      <c r="H117" s="18"/>
      <c r="I117" s="18"/>
      <c r="J117" s="18"/>
      <c r="K117" s="18"/>
      <c r="L117" s="18"/>
      <c r="M117" s="18"/>
      <c r="N117" s="23"/>
    </row>
    <row r="118" spans="2:14">
      <c r="B118" s="22"/>
      <c r="C118" s="18"/>
      <c r="D118" s="18"/>
      <c r="E118" s="60" t="s">
        <v>1061</v>
      </c>
      <c r="F118" s="18"/>
      <c r="G118" s="18"/>
      <c r="H118" s="60"/>
      <c r="I118" s="60"/>
      <c r="J118" s="60"/>
      <c r="K118" s="18"/>
      <c r="L118" s="18"/>
      <c r="M118" s="18"/>
      <c r="N118" s="23"/>
    </row>
    <row r="119" spans="2:14">
      <c r="B119" s="22"/>
      <c r="C119" s="18"/>
      <c r="D119" s="18"/>
      <c r="E119" s="61" t="s">
        <v>1065</v>
      </c>
      <c r="F119" s="18"/>
      <c r="G119" s="18"/>
      <c r="H119" s="61"/>
      <c r="I119" s="61"/>
      <c r="J119" s="61"/>
      <c r="K119" s="18"/>
      <c r="L119" s="18"/>
      <c r="M119" s="18"/>
      <c r="N119" s="23"/>
    </row>
    <row r="120" spans="2:14">
      <c r="B120" s="62"/>
      <c r="C120" s="37"/>
      <c r="D120" s="37"/>
      <c r="E120" s="18" t="s">
        <v>1063</v>
      </c>
      <c r="F120" s="18"/>
      <c r="G120" s="18"/>
      <c r="H120" s="18"/>
      <c r="I120" s="18"/>
      <c r="J120" s="18"/>
      <c r="K120" s="37"/>
      <c r="L120" s="37"/>
      <c r="M120" s="37"/>
      <c r="N120" s="38"/>
    </row>
    <row r="121" spans="2:14">
      <c r="B121" s="62"/>
      <c r="C121" s="37"/>
      <c r="D121" s="37"/>
      <c r="E121" s="37"/>
      <c r="F121" s="18"/>
      <c r="G121" s="18"/>
      <c r="H121" s="18"/>
      <c r="I121" s="18"/>
      <c r="J121" s="18"/>
      <c r="K121" s="37"/>
      <c r="L121" s="37"/>
      <c r="M121" s="37"/>
      <c r="N121" s="38"/>
    </row>
    <row r="122" spans="2:14">
      <c r="B122" s="62" t="s">
        <v>2326</v>
      </c>
      <c r="C122" s="61"/>
      <c r="D122" s="61"/>
      <c r="E122" s="18"/>
      <c r="F122" s="18"/>
      <c r="G122" s="18"/>
      <c r="H122" s="18"/>
      <c r="I122" s="18"/>
      <c r="J122" s="795"/>
      <c r="K122" s="795"/>
      <c r="L122" s="795"/>
      <c r="M122" s="795"/>
      <c r="N122" s="796"/>
    </row>
    <row r="123" spans="2:14" ht="15.75" thickBot="1">
      <c r="B123" s="273" t="s">
        <v>2327</v>
      </c>
      <c r="C123" s="405"/>
      <c r="D123" s="405"/>
      <c r="E123" s="63"/>
      <c r="F123" s="63"/>
      <c r="G123" s="63"/>
      <c r="H123" s="63"/>
      <c r="I123" s="63"/>
      <c r="J123" s="797"/>
      <c r="K123" s="797"/>
      <c r="L123" s="797"/>
      <c r="M123" s="797"/>
      <c r="N123" s="798"/>
    </row>
  </sheetData>
  <mergeCells count="73">
    <mergeCell ref="B41:H41"/>
    <mergeCell ref="B35:H35"/>
    <mergeCell ref="I35:J35"/>
    <mergeCell ref="K5:K6"/>
    <mergeCell ref="L5:L6"/>
    <mergeCell ref="C6:J6"/>
    <mergeCell ref="C5:J5"/>
    <mergeCell ref="B1:B6"/>
    <mergeCell ref="B10:E10"/>
    <mergeCell ref="I10:J10"/>
    <mergeCell ref="F25:H25"/>
    <mergeCell ref="B27:N27"/>
    <mergeCell ref="C1:J1"/>
    <mergeCell ref="M5:M6"/>
    <mergeCell ref="N5:N6"/>
    <mergeCell ref="C2:J2"/>
    <mergeCell ref="C3:J3"/>
    <mergeCell ref="K3:K4"/>
    <mergeCell ref="L3:N4"/>
    <mergeCell ref="C4:J4"/>
    <mergeCell ref="K1:K2"/>
    <mergeCell ref="L1:N2"/>
    <mergeCell ref="L35:M35"/>
    <mergeCell ref="L12:N12"/>
    <mergeCell ref="C30:I30"/>
    <mergeCell ref="L30:M30"/>
    <mergeCell ref="D11:E11"/>
    <mergeCell ref="L29:M29"/>
    <mergeCell ref="C31:J31"/>
    <mergeCell ref="C29:I29"/>
    <mergeCell ref="B48:M48"/>
    <mergeCell ref="B36:H36"/>
    <mergeCell ref="B37:H37"/>
    <mergeCell ref="B38:H38"/>
    <mergeCell ref="B44:H44"/>
    <mergeCell ref="I44:J44"/>
    <mergeCell ref="L44:M44"/>
    <mergeCell ref="B45:H45"/>
    <mergeCell ref="B46:D46"/>
    <mergeCell ref="B47:H47"/>
    <mergeCell ref="I47:J47"/>
    <mergeCell ref="L47:M47"/>
    <mergeCell ref="B42:H42"/>
    <mergeCell ref="B43:H43"/>
    <mergeCell ref="B39:H39"/>
    <mergeCell ref="B40:H40"/>
    <mergeCell ref="B79:H79"/>
    <mergeCell ref="L79:M79"/>
    <mergeCell ref="B52:I52"/>
    <mergeCell ref="L52:M52"/>
    <mergeCell ref="B57:I57"/>
    <mergeCell ref="L57:M57"/>
    <mergeCell ref="B58:M58"/>
    <mergeCell ref="L62:M62"/>
    <mergeCell ref="L63:M63"/>
    <mergeCell ref="L68:M68"/>
    <mergeCell ref="B69:M69"/>
    <mergeCell ref="B73:H73"/>
    <mergeCell ref="L73:M73"/>
    <mergeCell ref="L64:M64"/>
    <mergeCell ref="B80:M80"/>
    <mergeCell ref="B82:M82"/>
    <mergeCell ref="B86:H86"/>
    <mergeCell ref="L86:M86"/>
    <mergeCell ref="B87:H87"/>
    <mergeCell ref="L87:M87"/>
    <mergeCell ref="J122:N123"/>
    <mergeCell ref="L88:M88"/>
    <mergeCell ref="L89:M89"/>
    <mergeCell ref="B90:M90"/>
    <mergeCell ref="B92:M92"/>
    <mergeCell ref="B109:N110"/>
    <mergeCell ref="B111:N112"/>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93537"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93537" r:id="rId4"/>
      </mc:Fallback>
    </mc:AlternateContent>
  </oleObjects>
</worksheet>
</file>

<file path=xl/worksheets/sheet1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65">
    <tabColor rgb="FFFFFFCC"/>
  </sheetPr>
  <dimension ref="A1:O126"/>
  <sheetViews>
    <sheetView zoomScale="78" zoomScaleNormal="78" workbookViewId="0"/>
  </sheetViews>
  <sheetFormatPr baseColWidth="10" defaultRowHeight="15"/>
  <cols>
    <col min="1" max="1" width="10" bestFit="1" customWidth="1"/>
    <col min="2" max="2" width="17" customWidth="1"/>
    <col min="6" max="6" width="14.42578125" customWidth="1"/>
    <col min="9" max="9" width="13.28515625" bestFit="1" customWidth="1"/>
    <col min="10" max="10" width="15.5703125" customWidth="1"/>
    <col min="11" max="11" width="17.5703125" bestFit="1" customWidth="1"/>
    <col min="13" max="13" width="12.285156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1152</v>
      </c>
      <c r="C31" s="87" t="s">
        <v>2173</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150</v>
      </c>
      <c r="B36" s="831" t="str">
        <f>VLOOKUP(A36,EQUIPOS!A6:D154,3,FALSE)</f>
        <v>Cargador : Potencia en el volante 125 hp, Clasificación de RPM del motor 2300.</v>
      </c>
      <c r="C36" s="832"/>
      <c r="D36" s="832"/>
      <c r="E36" s="832"/>
      <c r="F36" s="832"/>
      <c r="G36" s="832"/>
      <c r="H36" s="833"/>
      <c r="I36" s="279"/>
      <c r="J36" s="280"/>
      <c r="K36" s="281">
        <f>VLOOKUP(A36,EQUIPOS!A6:D163,4,FALSE)</f>
        <v>196350</v>
      </c>
      <c r="L36" s="282"/>
      <c r="M36" s="283">
        <v>30</v>
      </c>
      <c r="N36" s="284">
        <f>K36/M36</f>
        <v>6545</v>
      </c>
    </row>
    <row r="37" spans="1:14">
      <c r="A37" s="119" t="s">
        <v>173</v>
      </c>
      <c r="B37" s="831" t="str">
        <f>VLOOKUP(A37,EQUIPOS!A7:D154,3,FALSE)</f>
        <v>Compactador neumático de Potencia 70 HP, peso de 13 ton</v>
      </c>
      <c r="C37" s="832"/>
      <c r="D37" s="832"/>
      <c r="E37" s="832"/>
      <c r="F37" s="832"/>
      <c r="G37" s="832"/>
      <c r="H37" s="833"/>
      <c r="I37" s="279"/>
      <c r="J37" s="280"/>
      <c r="K37" s="281">
        <f>VLOOKUP(A37,EQUIPOS!A7:D164,4,FALSE)</f>
        <v>125082.56680029306</v>
      </c>
      <c r="L37" s="282"/>
      <c r="M37" s="283">
        <v>10</v>
      </c>
      <c r="N37" s="284">
        <f t="shared" ref="N37:N43" si="0">K37/M37</f>
        <v>12508.256680029306</v>
      </c>
    </row>
    <row r="38" spans="1:14">
      <c r="A38" t="s">
        <v>166</v>
      </c>
      <c r="B38" s="831" t="str">
        <f>VLOOKUP(A38,EQUIPOS!A8:D154,3,FALSE)</f>
        <v>Compactador de Rodillo POTENCIA: 99HP, PESO: 8 ton</v>
      </c>
      <c r="C38" s="832"/>
      <c r="D38" s="832"/>
      <c r="E38" s="832"/>
      <c r="F38" s="832"/>
      <c r="G38" s="832"/>
      <c r="H38" s="833"/>
      <c r="I38" s="279"/>
      <c r="J38" s="280"/>
      <c r="K38" s="281">
        <f>VLOOKUP(A38,EQUIPOS!A8:D165,4,FALSE)</f>
        <v>98600</v>
      </c>
      <c r="L38" s="282"/>
      <c r="M38" s="283">
        <v>10</v>
      </c>
      <c r="N38" s="284">
        <f t="shared" si="0"/>
        <v>9860</v>
      </c>
    </row>
    <row r="39" spans="1:14">
      <c r="A39" t="s">
        <v>284</v>
      </c>
      <c r="B39" s="831" t="str">
        <f>VLOOKUP(A39,EQUIPOS!A9:D154,3,FALSE)</f>
        <v>Planta de asfalto en caliente</v>
      </c>
      <c r="C39" s="832"/>
      <c r="D39" s="832"/>
      <c r="E39" s="832"/>
      <c r="F39" s="832"/>
      <c r="G39" s="832"/>
      <c r="H39" s="833"/>
      <c r="I39" s="279"/>
      <c r="J39" s="280"/>
      <c r="K39" s="281">
        <f>VLOOKUP(A39,EQUIPOS!A9:D166,4,FALSE)</f>
        <v>645075.00000000012</v>
      </c>
      <c r="L39" s="282"/>
      <c r="M39" s="283">
        <v>10</v>
      </c>
      <c r="N39" s="284">
        <f t="shared" si="0"/>
        <v>64507.500000000015</v>
      </c>
    </row>
    <row r="40" spans="1:14">
      <c r="A40" t="s">
        <v>290</v>
      </c>
      <c r="B40" s="831" t="str">
        <f>VLOOKUP(A40,EQUIPOS!A10:D154,3,FALSE)</f>
        <v>Planta trituradora</v>
      </c>
      <c r="C40" s="832"/>
      <c r="D40" s="832"/>
      <c r="E40" s="832"/>
      <c r="F40" s="832"/>
      <c r="G40" s="832"/>
      <c r="H40" s="833"/>
      <c r="I40" s="279"/>
      <c r="J40" s="280"/>
      <c r="K40" s="281">
        <f>VLOOKUP(A40,EQUIPOS!A10:D167,4,FALSE)</f>
        <v>476192.25000000006</v>
      </c>
      <c r="L40" s="282"/>
      <c r="M40" s="283">
        <v>30</v>
      </c>
      <c r="N40" s="284">
        <f t="shared" si="0"/>
        <v>15873.075000000003</v>
      </c>
    </row>
    <row r="41" spans="1:14">
      <c r="A41" t="s">
        <v>314</v>
      </c>
      <c r="B41" s="831" t="str">
        <f>VLOOKUP(A41,EQUIPOS!A11:D155,3,FALSE)</f>
        <v xml:space="preserve">Retroexcavadora E-200 sobre orugas
</v>
      </c>
      <c r="C41" s="832"/>
      <c r="D41" s="832"/>
      <c r="E41" s="832"/>
      <c r="F41" s="832"/>
      <c r="G41" s="832"/>
      <c r="H41" s="833"/>
      <c r="I41" s="279"/>
      <c r="J41" s="280"/>
      <c r="K41" s="281">
        <f>VLOOKUP(A41,EQUIPOS!A11:D168,4,FALSE)</f>
        <v>166600</v>
      </c>
      <c r="L41" s="282"/>
      <c r="M41" s="283">
        <v>30</v>
      </c>
      <c r="N41" s="284">
        <f t="shared" si="0"/>
        <v>5553.333333333333</v>
      </c>
    </row>
    <row r="42" spans="1:14">
      <c r="A42" t="s">
        <v>358</v>
      </c>
      <c r="B42" s="831" t="str">
        <f>VLOOKUP(A42,EQUIPOS!A12:D156,3,FALSE)</f>
        <v xml:space="preserve">Terminadora de asfalto (Finisher), potencia en el volante 174 HP, R=20M3/H, velocidad de desplazamiento 114 m/min
</v>
      </c>
      <c r="C42" s="832"/>
      <c r="D42" s="832"/>
      <c r="E42" s="832"/>
      <c r="F42" s="832"/>
      <c r="G42" s="832"/>
      <c r="H42" s="833"/>
      <c r="I42" s="279"/>
      <c r="J42" s="280"/>
      <c r="K42" s="281">
        <f>VLOOKUP(A42,EQUIPOS!A12:D169,4,FALSE)</f>
        <v>285600</v>
      </c>
      <c r="L42" s="282"/>
      <c r="M42" s="283">
        <v>10</v>
      </c>
      <c r="N42" s="284">
        <f t="shared" si="0"/>
        <v>28560</v>
      </c>
    </row>
    <row r="43" spans="1:14">
      <c r="A43" t="s">
        <v>373</v>
      </c>
      <c r="B43" s="831" t="str">
        <f>VLOOKUP(A43,EQUIPOS!A13:D157,3,FALSE)</f>
        <v>Volqueta 6 m3</v>
      </c>
      <c r="C43" s="832"/>
      <c r="D43" s="832"/>
      <c r="E43" s="832"/>
      <c r="F43" s="832"/>
      <c r="G43" s="832"/>
      <c r="H43" s="833"/>
      <c r="I43" s="279"/>
      <c r="J43" s="280"/>
      <c r="K43" s="281">
        <f>VLOOKUP(A43,EQUIPOS!A13:D170,4,FALSE)</f>
        <v>62500</v>
      </c>
      <c r="L43" s="282"/>
      <c r="M43" s="283">
        <v>10</v>
      </c>
      <c r="N43" s="284">
        <f t="shared" si="0"/>
        <v>6250</v>
      </c>
    </row>
    <row r="44" spans="1:14">
      <c r="B44" s="332"/>
      <c r="C44" s="333"/>
      <c r="D44" s="333"/>
      <c r="E44" s="333"/>
      <c r="F44" s="333"/>
      <c r="G44" s="333"/>
      <c r="H44" s="334"/>
      <c r="I44" s="279"/>
      <c r="J44" s="280"/>
      <c r="K44" s="281"/>
      <c r="L44" s="282"/>
      <c r="M44" s="283"/>
      <c r="N44" s="284"/>
    </row>
    <row r="45" spans="1:14">
      <c r="B45" s="332"/>
      <c r="C45" s="333"/>
      <c r="D45" s="333"/>
      <c r="E45" s="333"/>
      <c r="F45" s="333"/>
      <c r="G45" s="333"/>
      <c r="H45" s="334"/>
      <c r="I45" s="279"/>
      <c r="J45" s="280"/>
      <c r="K45" s="281"/>
      <c r="L45" s="282"/>
      <c r="M45" s="283"/>
      <c r="N45" s="284"/>
    </row>
    <row r="46" spans="1:14">
      <c r="B46" s="332"/>
      <c r="C46" s="333"/>
      <c r="D46" s="333"/>
      <c r="E46" s="333"/>
      <c r="F46" s="333"/>
      <c r="G46" s="333"/>
      <c r="H46" s="334"/>
      <c r="I46" s="279"/>
      <c r="J46" s="280"/>
      <c r="K46" s="281"/>
      <c r="L46" s="282"/>
      <c r="M46" s="283"/>
      <c r="N46" s="284"/>
    </row>
    <row r="47" spans="1:14">
      <c r="B47" s="831"/>
      <c r="C47" s="832"/>
      <c r="D47" s="832"/>
      <c r="E47" s="832"/>
      <c r="F47" s="832"/>
      <c r="G47" s="832"/>
      <c r="H47" s="833"/>
      <c r="I47" s="834"/>
      <c r="J47" s="815"/>
      <c r="K47" s="281"/>
      <c r="L47" s="835"/>
      <c r="M47" s="836"/>
      <c r="N47" s="284"/>
    </row>
    <row r="48" spans="1:14">
      <c r="B48" s="831"/>
      <c r="C48" s="832"/>
      <c r="D48" s="832"/>
      <c r="E48" s="837"/>
      <c r="F48" s="832"/>
      <c r="G48" s="832"/>
      <c r="H48" s="833"/>
      <c r="I48" s="42"/>
      <c r="J48" s="43"/>
      <c r="K48" s="286"/>
      <c r="L48" s="288"/>
      <c r="M48" s="289"/>
      <c r="N48" s="290"/>
    </row>
    <row r="49" spans="1:14">
      <c r="B49" s="838" t="s">
        <v>1036</v>
      </c>
      <c r="C49" s="839"/>
      <c r="D49" s="839"/>
      <c r="E49" s="44"/>
      <c r="F49" s="45"/>
      <c r="G49" s="45"/>
      <c r="H49" s="46"/>
      <c r="I49" s="42"/>
      <c r="J49" s="43"/>
      <c r="K49" s="291"/>
      <c r="L49" s="288"/>
      <c r="M49" s="413">
        <v>0.1</v>
      </c>
      <c r="N49" s="356">
        <f>N83*M49</f>
        <v>739.25391041666671</v>
      </c>
    </row>
    <row r="50" spans="1:14" ht="15.75" thickBot="1">
      <c r="B50" s="831"/>
      <c r="C50" s="832"/>
      <c r="D50" s="832"/>
      <c r="E50" s="832"/>
      <c r="F50" s="832"/>
      <c r="G50" s="832"/>
      <c r="H50" s="833"/>
      <c r="I50" s="840"/>
      <c r="J50" s="841"/>
      <c r="K50" s="47"/>
      <c r="L50" s="842"/>
      <c r="M50" s="843"/>
      <c r="N50" s="111"/>
    </row>
    <row r="51" spans="1:14" ht="15.75" thickBot="1">
      <c r="B51" s="818" t="s">
        <v>1037</v>
      </c>
      <c r="C51" s="819"/>
      <c r="D51" s="819"/>
      <c r="E51" s="819"/>
      <c r="F51" s="819"/>
      <c r="G51" s="819"/>
      <c r="H51" s="819"/>
      <c r="I51" s="819"/>
      <c r="J51" s="819"/>
      <c r="K51" s="819"/>
      <c r="L51" s="819"/>
      <c r="M51" s="820"/>
      <c r="N51" s="406">
        <f>SUM(N36:N50)</f>
        <v>150396.41892377933</v>
      </c>
    </row>
    <row r="52" spans="1:14">
      <c r="B52" s="292"/>
      <c r="C52" s="40"/>
      <c r="D52" s="40"/>
      <c r="E52" s="40"/>
      <c r="F52" s="40"/>
      <c r="G52" s="40"/>
      <c r="H52" s="40"/>
      <c r="I52" s="40"/>
      <c r="J52" s="40"/>
      <c r="K52" s="40"/>
      <c r="L52" s="40"/>
      <c r="M52" s="40"/>
      <c r="N52" s="41"/>
    </row>
    <row r="53" spans="1:14">
      <c r="B53" s="70" t="s">
        <v>1038</v>
      </c>
      <c r="C53" s="71"/>
      <c r="D53" s="71"/>
      <c r="E53" s="71"/>
      <c r="F53" s="71"/>
      <c r="G53" s="71"/>
      <c r="H53" s="71"/>
      <c r="I53" s="71"/>
      <c r="J53" s="71"/>
      <c r="K53" s="71"/>
      <c r="L53" s="71"/>
      <c r="M53" s="71"/>
      <c r="N53" s="72"/>
    </row>
    <row r="54" spans="1:14" ht="15.75" thickBot="1">
      <c r="B54" s="73"/>
      <c r="C54" s="68"/>
      <c r="D54" s="68"/>
      <c r="E54" s="68"/>
      <c r="F54" s="68"/>
      <c r="G54" s="68"/>
      <c r="H54" s="68"/>
      <c r="I54" s="68"/>
      <c r="J54" s="67"/>
      <c r="K54" s="67"/>
      <c r="L54" s="67"/>
      <c r="M54" s="67"/>
      <c r="N54" s="69"/>
    </row>
    <row r="55" spans="1:14">
      <c r="B55" s="809" t="s">
        <v>1028</v>
      </c>
      <c r="C55" s="810"/>
      <c r="D55" s="810"/>
      <c r="E55" s="810"/>
      <c r="F55" s="810"/>
      <c r="G55" s="810"/>
      <c r="H55" s="810"/>
      <c r="I55" s="811"/>
      <c r="J55" s="327" t="s">
        <v>1029</v>
      </c>
      <c r="K55" s="91" t="s">
        <v>1030</v>
      </c>
      <c r="L55" s="812" t="s">
        <v>1039</v>
      </c>
      <c r="M55" s="811"/>
      <c r="N55" s="92" t="s">
        <v>1035</v>
      </c>
    </row>
    <row r="56" spans="1:14">
      <c r="A56" t="s">
        <v>843</v>
      </c>
      <c r="B56" s="49" t="str">
        <f>VLOOKUP(A56,MATERIALES!A5:D373,3,FALSE)</f>
        <v>Agregado Petreo para Triturar (Crudo)</v>
      </c>
      <c r="C56" s="293"/>
      <c r="D56" s="293"/>
      <c r="E56" s="293"/>
      <c r="F56" s="293"/>
      <c r="G56" s="293"/>
      <c r="H56" s="293"/>
      <c r="I56" s="280"/>
      <c r="J56" s="236" t="str">
        <f>VLOOKUP(A56,MATERIALES!A10:D648,2,FALSE)</f>
        <v>m3</v>
      </c>
      <c r="K56" s="294">
        <v>1.4</v>
      </c>
      <c r="L56" s="279"/>
      <c r="M56" s="414">
        <f>VLOOKUP(A56,MATERIALES!A5:D396,4,FALSE)</f>
        <v>24125.332311239632</v>
      </c>
      <c r="N56" s="284">
        <f>K56*M56</f>
        <v>33775.465235735486</v>
      </c>
    </row>
    <row r="57" spans="1:14">
      <c r="A57" s="114" t="s">
        <v>845</v>
      </c>
      <c r="B57" s="49" t="str">
        <f>VLOOKUP(A57,MATERIALES!A6:D373,3,FALSE)</f>
        <v>Agua</v>
      </c>
      <c r="C57" s="293"/>
      <c r="D57" s="293"/>
      <c r="E57" s="293"/>
      <c r="F57" s="293"/>
      <c r="G57" s="293"/>
      <c r="H57" s="293"/>
      <c r="I57" s="280"/>
      <c r="J57" s="236" t="str">
        <f>VLOOKUP(A57,MATERIALES!A11:D649,2,FALSE)</f>
        <v>lt</v>
      </c>
      <c r="K57" s="294">
        <v>25</v>
      </c>
      <c r="L57" s="279"/>
      <c r="M57" s="414">
        <f>VLOOKUP(A57,MATERIALES!A6:D397,4,FALSE)</f>
        <v>35.656490152579906</v>
      </c>
      <c r="N57" s="284">
        <f>K57*M57</f>
        <v>891.4122538144976</v>
      </c>
    </row>
    <row r="58" spans="1:14">
      <c r="B58" s="49"/>
      <c r="C58" s="293"/>
      <c r="D58" s="293"/>
      <c r="E58" s="293"/>
      <c r="F58" s="293"/>
      <c r="G58" s="293"/>
      <c r="H58" s="293"/>
      <c r="I58" s="280"/>
      <c r="J58" s="236"/>
      <c r="K58" s="294"/>
      <c r="L58" s="279"/>
      <c r="M58" s="295"/>
      <c r="N58" s="296"/>
    </row>
    <row r="59" spans="1:14">
      <c r="B59" s="49"/>
      <c r="C59" s="293"/>
      <c r="D59" s="293"/>
      <c r="E59" s="293"/>
      <c r="F59" s="293"/>
      <c r="G59" s="293"/>
      <c r="H59" s="293"/>
      <c r="I59" s="280"/>
      <c r="J59" s="236"/>
      <c r="K59" s="294"/>
      <c r="L59" s="279"/>
      <c r="M59" s="295"/>
      <c r="N59" s="296"/>
    </row>
    <row r="60" spans="1:14" ht="15.75" thickBot="1">
      <c r="B60" s="813"/>
      <c r="C60" s="814"/>
      <c r="D60" s="814"/>
      <c r="E60" s="814"/>
      <c r="F60" s="814"/>
      <c r="G60" s="814"/>
      <c r="H60" s="814"/>
      <c r="I60" s="815"/>
      <c r="J60" s="48"/>
      <c r="K60" s="50"/>
      <c r="L60" s="816"/>
      <c r="M60" s="817"/>
      <c r="N60" s="51"/>
    </row>
    <row r="61" spans="1:14" ht="15.75" thickBot="1">
      <c r="B61" s="818" t="s">
        <v>1037</v>
      </c>
      <c r="C61" s="819"/>
      <c r="D61" s="819"/>
      <c r="E61" s="819"/>
      <c r="F61" s="819"/>
      <c r="G61" s="819"/>
      <c r="H61" s="819"/>
      <c r="I61" s="819"/>
      <c r="J61" s="819"/>
      <c r="K61" s="819"/>
      <c r="L61" s="819"/>
      <c r="M61" s="820"/>
      <c r="N61" s="406">
        <f>SUM(N56:N60)</f>
        <v>34666.877489549981</v>
      </c>
    </row>
    <row r="62" spans="1:14">
      <c r="B62" s="39"/>
      <c r="C62" s="40"/>
      <c r="D62" s="40"/>
      <c r="E62" s="40"/>
      <c r="F62" s="40"/>
      <c r="G62" s="40"/>
      <c r="H62" s="40"/>
      <c r="I62" s="40"/>
      <c r="J62" s="40"/>
      <c r="K62" s="40"/>
      <c r="L62" s="40"/>
      <c r="M62" s="40"/>
      <c r="N62" s="41"/>
    </row>
    <row r="63" spans="1:14">
      <c r="B63" s="70" t="s">
        <v>1040</v>
      </c>
      <c r="C63" s="71"/>
      <c r="D63" s="71"/>
      <c r="E63" s="71"/>
      <c r="F63" s="71"/>
      <c r="G63" s="71"/>
      <c r="H63" s="71"/>
      <c r="I63" s="71"/>
      <c r="J63" s="71"/>
      <c r="K63" s="71"/>
      <c r="L63" s="71"/>
      <c r="M63" s="71"/>
      <c r="N63" s="72"/>
    </row>
    <row r="64" spans="1:14" ht="15.75" thickBot="1">
      <c r="B64" s="74"/>
      <c r="C64" s="67"/>
      <c r="D64" s="67"/>
      <c r="E64" s="67"/>
      <c r="F64" s="67"/>
      <c r="G64" s="67"/>
      <c r="H64" s="67"/>
      <c r="I64" s="67"/>
      <c r="J64" s="67"/>
      <c r="K64" s="67"/>
      <c r="L64" s="67"/>
      <c r="M64" s="67"/>
      <c r="N64" s="69"/>
    </row>
    <row r="65" spans="1:15" ht="25.5">
      <c r="B65" s="325" t="s">
        <v>1041</v>
      </c>
      <c r="C65" s="326"/>
      <c r="D65" s="326"/>
      <c r="E65" s="326"/>
      <c r="F65" s="326"/>
      <c r="G65" s="326"/>
      <c r="H65" s="79" t="s">
        <v>1029</v>
      </c>
      <c r="I65" s="80" t="s">
        <v>1042</v>
      </c>
      <c r="J65" s="81" t="s">
        <v>1043</v>
      </c>
      <c r="K65" s="79" t="s">
        <v>1044</v>
      </c>
      <c r="L65" s="821" t="s">
        <v>1045</v>
      </c>
      <c r="M65" s="794"/>
      <c r="N65" s="82" t="s">
        <v>1035</v>
      </c>
    </row>
    <row r="66" spans="1:15">
      <c r="A66" t="s">
        <v>1353</v>
      </c>
      <c r="B66" s="52" t="str">
        <f>VLOOKUP(A66,TRANSPORTE!A5:D117,3,FALSE)</f>
        <v>Transporte de Material Crudo de Rio</v>
      </c>
      <c r="C66" s="329"/>
      <c r="D66" s="329"/>
      <c r="E66" s="329"/>
      <c r="F66" s="329"/>
      <c r="G66" s="329"/>
      <c r="H66" s="323" t="s">
        <v>1552</v>
      </c>
      <c r="I66" s="291">
        <v>1.4</v>
      </c>
      <c r="J66" s="298">
        <v>1</v>
      </c>
      <c r="K66" s="291">
        <f>I66*J66</f>
        <v>1.4</v>
      </c>
      <c r="L66" s="822">
        <f>VLOOKUP(A66,TRANSPORTE!A5:D117,4,FALSE)</f>
        <v>946.969696969697</v>
      </c>
      <c r="M66" s="823"/>
      <c r="N66" s="299">
        <f>K66*L66</f>
        <v>1325.7575757575758</v>
      </c>
    </row>
    <row r="67" spans="1:15">
      <c r="A67" t="s">
        <v>1448</v>
      </c>
      <c r="B67" s="52" t="str">
        <f>VLOOKUP(A67,TRANSPORTE!A6:D117,3,FALSE)</f>
        <v>Transporte de Mezcla densa en Caliente MDC-25</v>
      </c>
      <c r="C67" s="53"/>
      <c r="D67" s="53"/>
      <c r="E67" s="53"/>
      <c r="F67" s="53"/>
      <c r="G67" s="53"/>
      <c r="H67" s="323" t="s">
        <v>1552</v>
      </c>
      <c r="I67" s="291">
        <v>1.25</v>
      </c>
      <c r="J67" s="298">
        <v>1</v>
      </c>
      <c r="K67" s="291">
        <f>I67*J67</f>
        <v>1.25</v>
      </c>
      <c r="L67" s="822">
        <f>VLOOKUP(A67,TRANSPORTE!A6:D117,4,FALSE)</f>
        <v>946.969696969697</v>
      </c>
      <c r="M67" s="823"/>
      <c r="N67" s="299">
        <f>K67*L67</f>
        <v>1183.7121212121212</v>
      </c>
    </row>
    <row r="68" spans="1:15">
      <c r="B68" s="52"/>
      <c r="C68" s="53"/>
      <c r="D68" s="53"/>
      <c r="E68" s="53"/>
      <c r="F68" s="53"/>
      <c r="G68" s="53"/>
      <c r="H68" s="300"/>
      <c r="I68" s="291"/>
      <c r="J68" s="291"/>
      <c r="K68" s="291"/>
      <c r="L68" s="301"/>
      <c r="M68" s="302"/>
      <c r="N68" s="303"/>
    </row>
    <row r="69" spans="1:15">
      <c r="B69" s="52"/>
      <c r="C69" s="53"/>
      <c r="D69" s="53"/>
      <c r="E69" s="53"/>
      <c r="F69" s="53"/>
      <c r="G69" s="53"/>
      <c r="H69" s="300"/>
      <c r="I69" s="291"/>
      <c r="J69" s="291"/>
      <c r="K69" s="291"/>
      <c r="L69" s="301"/>
      <c r="M69" s="302"/>
      <c r="N69" s="303"/>
    </row>
    <row r="70" spans="1:15">
      <c r="B70" s="52"/>
      <c r="C70" s="53"/>
      <c r="D70" s="53"/>
      <c r="E70" s="53"/>
      <c r="F70" s="53"/>
      <c r="G70" s="53"/>
      <c r="H70" s="300"/>
      <c r="I70" s="291"/>
      <c r="J70" s="291"/>
      <c r="K70" s="291"/>
      <c r="L70" s="301"/>
      <c r="M70" s="302"/>
      <c r="N70" s="303"/>
    </row>
    <row r="71" spans="1:15" ht="15.75" thickBot="1">
      <c r="B71" s="321"/>
      <c r="C71" s="322"/>
      <c r="D71" s="322"/>
      <c r="E71" s="322"/>
      <c r="F71" s="322"/>
      <c r="G71" s="322"/>
      <c r="H71" s="54"/>
      <c r="I71" s="132"/>
      <c r="J71" s="132"/>
      <c r="K71" s="132"/>
      <c r="L71" s="807"/>
      <c r="M71" s="808"/>
      <c r="N71" s="133"/>
    </row>
    <row r="72" spans="1:15" ht="15.75" thickBot="1">
      <c r="B72" s="824" t="s">
        <v>1037</v>
      </c>
      <c r="C72" s="825"/>
      <c r="D72" s="825"/>
      <c r="E72" s="825"/>
      <c r="F72" s="825"/>
      <c r="G72" s="825"/>
      <c r="H72" s="825"/>
      <c r="I72" s="825"/>
      <c r="J72" s="825"/>
      <c r="K72" s="825"/>
      <c r="L72" s="825"/>
      <c r="M72" s="826"/>
      <c r="N72" s="110">
        <f>N66+N67+N68+N69+N70</f>
        <v>2509.469696969697</v>
      </c>
    </row>
    <row r="73" spans="1:15">
      <c r="B73" s="39"/>
      <c r="C73" s="40"/>
      <c r="D73" s="40"/>
      <c r="E73" s="40"/>
      <c r="F73" s="40"/>
      <c r="G73" s="40"/>
      <c r="H73" s="40"/>
      <c r="I73" s="40"/>
      <c r="J73" s="40"/>
      <c r="K73" s="40"/>
      <c r="L73" s="40"/>
      <c r="M73" s="40"/>
      <c r="N73" s="41"/>
    </row>
    <row r="74" spans="1:15">
      <c r="B74" s="70" t="s">
        <v>1046</v>
      </c>
      <c r="C74" s="71"/>
      <c r="D74" s="71"/>
      <c r="E74" s="71"/>
      <c r="F74" s="71"/>
      <c r="G74" s="71"/>
      <c r="H74" s="71"/>
      <c r="I74" s="71"/>
      <c r="J74" s="71"/>
      <c r="K74" s="71"/>
      <c r="L74" s="71"/>
      <c r="M74" s="71"/>
      <c r="N74" s="72"/>
    </row>
    <row r="75" spans="1:15" ht="15.75" thickBot="1">
      <c r="B75" s="74"/>
      <c r="C75" s="67"/>
      <c r="D75" s="67"/>
      <c r="E75" s="67"/>
      <c r="F75" s="67"/>
      <c r="G75" s="67"/>
      <c r="H75" s="67"/>
      <c r="I75" s="67"/>
      <c r="J75" s="67"/>
      <c r="K75" s="67"/>
      <c r="L75" s="67"/>
      <c r="M75" s="67"/>
      <c r="N75" s="69"/>
    </row>
    <row r="76" spans="1:15" ht="25.5">
      <c r="B76" s="844" t="s">
        <v>1047</v>
      </c>
      <c r="C76" s="845"/>
      <c r="D76" s="845"/>
      <c r="E76" s="845"/>
      <c r="F76" s="845"/>
      <c r="G76" s="845"/>
      <c r="H76" s="845"/>
      <c r="I76" s="79" t="s">
        <v>1048</v>
      </c>
      <c r="J76" s="81" t="s">
        <v>1494</v>
      </c>
      <c r="K76" s="80" t="s">
        <v>1050</v>
      </c>
      <c r="L76" s="846" t="s">
        <v>1034</v>
      </c>
      <c r="M76" s="847"/>
      <c r="N76" s="104" t="s">
        <v>1035</v>
      </c>
    </row>
    <row r="77" spans="1:15">
      <c r="A77" t="s">
        <v>19</v>
      </c>
      <c r="B77" s="55" t="str">
        <f>VLOOKUP(A77,'MANO DE OBRA'!A8:D68,3,FALSE)</f>
        <v>Obrero (8)</v>
      </c>
      <c r="C77" s="53"/>
      <c r="D77" s="53"/>
      <c r="E77" s="53"/>
      <c r="F77" s="53"/>
      <c r="G77" s="53"/>
      <c r="H77" s="53"/>
      <c r="I77" s="304">
        <f>K77/J77*100</f>
        <v>196724.53333333333</v>
      </c>
      <c r="J77" s="305">
        <v>185</v>
      </c>
      <c r="K77" s="306">
        <f>VLOOKUP(A77,'MANO DE OBRA'!A8:D99,4,FALSE)</f>
        <v>363940.38666666666</v>
      </c>
      <c r="L77" s="56"/>
      <c r="M77" s="307">
        <v>80</v>
      </c>
      <c r="N77" s="407">
        <f>K77/M77</f>
        <v>4549.2548333333334</v>
      </c>
      <c r="O77" s="112"/>
    </row>
    <row r="78" spans="1:15">
      <c r="A78" t="s">
        <v>30</v>
      </c>
      <c r="B78" s="55" t="str">
        <f>VLOOKUP(A78,'MANO DE OBRA'!A8:D69,3,FALSE)</f>
        <v>Oficial</v>
      </c>
      <c r="C78" s="53"/>
      <c r="D78" s="53"/>
      <c r="E78" s="53"/>
      <c r="F78" s="53"/>
      <c r="G78" s="53"/>
      <c r="H78" s="53"/>
      <c r="I78" s="304">
        <f>K78/J78*100</f>
        <v>49181.133333333331</v>
      </c>
      <c r="J78" s="305">
        <v>185</v>
      </c>
      <c r="K78" s="306">
        <f>VLOOKUP(A78,'MANO DE OBRA'!A8:D100,4,FALSE)</f>
        <v>90985.096666666665</v>
      </c>
      <c r="L78" s="56"/>
      <c r="M78" s="311">
        <v>80</v>
      </c>
      <c r="N78" s="407">
        <f>K78/M78</f>
        <v>1137.3137083333334</v>
      </c>
    </row>
    <row r="79" spans="1:15">
      <c r="A79" t="s">
        <v>54</v>
      </c>
      <c r="B79" s="55" t="str">
        <f>VLOOKUP(A79,'MANO DE OBRA'!A9:D70,3,FALSE)</f>
        <v>Rastrilleros (2)</v>
      </c>
      <c r="C79" s="53"/>
      <c r="D79" s="53"/>
      <c r="E79" s="53"/>
      <c r="F79" s="53"/>
      <c r="G79" s="53"/>
      <c r="H79" s="53"/>
      <c r="I79" s="304">
        <f>K79/J79*100</f>
        <v>73771.7</v>
      </c>
      <c r="J79" s="305">
        <v>185</v>
      </c>
      <c r="K79" s="306">
        <f>VLOOKUP(A79,'MANO DE OBRA'!A9:D101,4,FALSE)</f>
        <v>136477.64499999999</v>
      </c>
      <c r="L79" s="56"/>
      <c r="M79" s="312">
        <v>80</v>
      </c>
      <c r="N79" s="407">
        <f>K79/M79</f>
        <v>1705.9705624999999</v>
      </c>
    </row>
    <row r="80" spans="1:15">
      <c r="B80" s="55"/>
      <c r="C80" s="53"/>
      <c r="D80" s="53"/>
      <c r="E80" s="53"/>
      <c r="F80" s="53"/>
      <c r="G80" s="53"/>
      <c r="H80" s="53"/>
      <c r="I80" s="291"/>
      <c r="J80" s="309"/>
      <c r="K80" s="310"/>
      <c r="L80" s="330"/>
      <c r="M80" s="312"/>
      <c r="N80" s="308"/>
    </row>
    <row r="81" spans="1:14">
      <c r="B81" s="55"/>
      <c r="C81" s="53"/>
      <c r="D81" s="53"/>
      <c r="E81" s="53"/>
      <c r="F81" s="53"/>
      <c r="G81" s="53"/>
      <c r="H81" s="53"/>
      <c r="I81" s="291"/>
      <c r="J81" s="309"/>
      <c r="K81" s="310"/>
      <c r="L81" s="330"/>
      <c r="M81" s="312"/>
      <c r="N81" s="308"/>
    </row>
    <row r="82" spans="1:14" ht="15.75" thickBot="1">
      <c r="B82" s="805"/>
      <c r="C82" s="806"/>
      <c r="D82" s="806"/>
      <c r="E82" s="806"/>
      <c r="F82" s="806"/>
      <c r="G82" s="806"/>
      <c r="H82" s="806"/>
      <c r="I82" s="132"/>
      <c r="J82" s="132"/>
      <c r="K82" s="132"/>
      <c r="L82" s="906"/>
      <c r="M82" s="906"/>
      <c r="N82" s="51"/>
    </row>
    <row r="83" spans="1:14" ht="15.75" thickBot="1">
      <c r="B83" s="824" t="s">
        <v>1037</v>
      </c>
      <c r="C83" s="825"/>
      <c r="D83" s="825"/>
      <c r="E83" s="825"/>
      <c r="F83" s="825"/>
      <c r="G83" s="825"/>
      <c r="H83" s="825"/>
      <c r="I83" s="825"/>
      <c r="J83" s="825"/>
      <c r="K83" s="825"/>
      <c r="L83" s="825"/>
      <c r="M83" s="826"/>
      <c r="N83" s="313">
        <f>SUM(N77:N82)</f>
        <v>7392.5391041666662</v>
      </c>
    </row>
    <row r="84" spans="1:14" ht="15.75" thickBot="1">
      <c r="B84" s="39"/>
      <c r="C84" s="40"/>
      <c r="D84" s="40"/>
      <c r="E84" s="40"/>
      <c r="F84" s="40"/>
      <c r="G84" s="40"/>
      <c r="H84" s="40"/>
      <c r="I84" s="40"/>
      <c r="J84" s="40"/>
      <c r="K84" s="40"/>
      <c r="L84" s="40"/>
      <c r="M84" s="40"/>
      <c r="N84" s="41"/>
    </row>
    <row r="85" spans="1:14" ht="15.75" thickBot="1">
      <c r="B85" s="818" t="s">
        <v>1051</v>
      </c>
      <c r="C85" s="819"/>
      <c r="D85" s="819"/>
      <c r="E85" s="819"/>
      <c r="F85" s="819"/>
      <c r="G85" s="819"/>
      <c r="H85" s="819"/>
      <c r="I85" s="819"/>
      <c r="J85" s="819"/>
      <c r="K85" s="819"/>
      <c r="L85" s="819"/>
      <c r="M85" s="820"/>
      <c r="N85" s="105">
        <f>N51+N61+N72+N83</f>
        <v>194965.30521446568</v>
      </c>
    </row>
    <row r="86" spans="1:14">
      <c r="B86" s="39"/>
      <c r="C86" s="40"/>
      <c r="D86" s="40"/>
      <c r="E86" s="40"/>
      <c r="F86" s="40"/>
      <c r="G86" s="40"/>
      <c r="H86" s="40"/>
      <c r="I86" s="40"/>
      <c r="J86" s="40"/>
      <c r="K86" s="40"/>
      <c r="L86" s="40"/>
      <c r="M86" s="40"/>
      <c r="N86" s="41"/>
    </row>
    <row r="87" spans="1:14">
      <c r="B87" s="70" t="s">
        <v>1052</v>
      </c>
      <c r="C87" s="71"/>
      <c r="D87" s="71"/>
      <c r="E87" s="71"/>
      <c r="F87" s="71"/>
      <c r="G87" s="71"/>
      <c r="H87" s="71"/>
      <c r="I87" s="71"/>
      <c r="J87" s="71"/>
      <c r="K87" s="71"/>
      <c r="L87" s="71"/>
      <c r="M87" s="71"/>
      <c r="N87" s="72"/>
    </row>
    <row r="88" spans="1:14" ht="15.75" thickBot="1">
      <c r="B88" s="74"/>
      <c r="C88" s="67"/>
      <c r="D88" s="67"/>
      <c r="E88" s="67"/>
      <c r="F88" s="67"/>
      <c r="G88" s="67"/>
      <c r="H88" s="67"/>
      <c r="I88" s="67"/>
      <c r="J88" s="67"/>
      <c r="K88" s="67"/>
      <c r="L88" s="67"/>
      <c r="M88" s="67"/>
      <c r="N88" s="69"/>
    </row>
    <row r="89" spans="1:14">
      <c r="B89" s="809" t="s">
        <v>1053</v>
      </c>
      <c r="C89" s="810"/>
      <c r="D89" s="810"/>
      <c r="E89" s="810"/>
      <c r="F89" s="810"/>
      <c r="G89" s="810"/>
      <c r="H89" s="810"/>
      <c r="I89" s="326"/>
      <c r="J89" s="346"/>
      <c r="K89" s="314" t="s">
        <v>1054</v>
      </c>
      <c r="L89" s="848" t="s">
        <v>1055</v>
      </c>
      <c r="M89" s="849"/>
      <c r="N89" s="315"/>
    </row>
    <row r="90" spans="1:14">
      <c r="B90" s="850" t="s">
        <v>1056</v>
      </c>
      <c r="C90" s="851"/>
      <c r="D90" s="851"/>
      <c r="E90" s="851"/>
      <c r="F90" s="851"/>
      <c r="G90" s="851"/>
      <c r="H90" s="851"/>
      <c r="I90" s="93"/>
      <c r="J90" s="94"/>
      <c r="K90" s="316">
        <v>0.2</v>
      </c>
      <c r="L90" s="852">
        <f>N85*K90</f>
        <v>38993.06104289314</v>
      </c>
      <c r="M90" s="853"/>
      <c r="N90" s="57"/>
    </row>
    <row r="91" spans="1:14">
      <c r="B91" s="95" t="s">
        <v>1057</v>
      </c>
      <c r="C91" s="96"/>
      <c r="D91" s="96"/>
      <c r="E91" s="96"/>
      <c r="F91" s="96"/>
      <c r="G91" s="96"/>
      <c r="H91" s="96"/>
      <c r="I91" s="93"/>
      <c r="J91" s="94"/>
      <c r="K91" s="316">
        <v>0.05</v>
      </c>
      <c r="L91" s="852">
        <f>N85*K91</f>
        <v>9748.2652607232849</v>
      </c>
      <c r="M91" s="853"/>
      <c r="N91" s="57"/>
    </row>
    <row r="92" spans="1:14" ht="15.75" thickBot="1">
      <c r="B92" s="97" t="s">
        <v>1058</v>
      </c>
      <c r="C92" s="98"/>
      <c r="D92" s="98"/>
      <c r="E92" s="98"/>
      <c r="F92" s="98"/>
      <c r="G92" s="98"/>
      <c r="H92" s="98"/>
      <c r="I92" s="99"/>
      <c r="J92" s="100"/>
      <c r="K92" s="317">
        <v>0.05</v>
      </c>
      <c r="L92" s="854">
        <f>N85*K92</f>
        <v>9748.2652607232849</v>
      </c>
      <c r="M92" s="855"/>
      <c r="N92" s="57"/>
    </row>
    <row r="93" spans="1:14" ht="15.75" thickBot="1">
      <c r="B93" s="818" t="s">
        <v>1037</v>
      </c>
      <c r="C93" s="819"/>
      <c r="D93" s="819"/>
      <c r="E93" s="819"/>
      <c r="F93" s="819"/>
      <c r="G93" s="819"/>
      <c r="H93" s="819"/>
      <c r="I93" s="819"/>
      <c r="J93" s="819"/>
      <c r="K93" s="819"/>
      <c r="L93" s="819"/>
      <c r="M93" s="820"/>
      <c r="N93" s="58">
        <f>L90+L91+L92</f>
        <v>58489.591564339717</v>
      </c>
    </row>
    <row r="94" spans="1:14" ht="15.75" thickBot="1">
      <c r="B94" s="39"/>
      <c r="C94" s="40"/>
      <c r="D94" s="40"/>
      <c r="E94" s="40"/>
      <c r="F94" s="40"/>
      <c r="G94" s="40"/>
      <c r="H94" s="40"/>
      <c r="I94" s="40"/>
      <c r="J94" s="40"/>
      <c r="K94" s="40"/>
      <c r="L94" s="40"/>
      <c r="M94" s="40"/>
      <c r="N94" s="41"/>
    </row>
    <row r="95" spans="1:14" ht="15.75" thickBot="1">
      <c r="A95" t="s">
        <v>2122</v>
      </c>
      <c r="B95" s="818" t="s">
        <v>1059</v>
      </c>
      <c r="C95" s="819"/>
      <c r="D95" s="819"/>
      <c r="E95" s="819"/>
      <c r="F95" s="819"/>
      <c r="G95" s="819"/>
      <c r="H95" s="819"/>
      <c r="I95" s="819"/>
      <c r="J95" s="819"/>
      <c r="K95" s="819"/>
      <c r="L95" s="819"/>
      <c r="M95" s="820"/>
      <c r="N95" s="197">
        <f>N85+N93</f>
        <v>253454.89677880541</v>
      </c>
    </row>
    <row r="96" spans="1:14">
      <c r="B96" s="19"/>
      <c r="C96" s="20"/>
      <c r="D96" s="20"/>
      <c r="E96" s="20"/>
      <c r="F96" s="20"/>
      <c r="G96" s="20"/>
      <c r="H96" s="20"/>
      <c r="I96" s="20"/>
      <c r="J96" s="20"/>
      <c r="K96" s="20"/>
      <c r="L96" s="20"/>
      <c r="M96" s="20"/>
      <c r="N96" s="21"/>
    </row>
    <row r="97" spans="2:14">
      <c r="B97" s="22"/>
      <c r="C97" s="18"/>
      <c r="D97" s="18"/>
      <c r="E97" s="18"/>
      <c r="F97" s="18"/>
      <c r="G97" s="18"/>
      <c r="H97" s="18"/>
      <c r="I97" s="18"/>
      <c r="J97" s="18"/>
      <c r="K97" s="18"/>
      <c r="L97" s="18"/>
      <c r="M97" s="18"/>
      <c r="N97" s="23"/>
    </row>
    <row r="98" spans="2:14">
      <c r="B98" s="22"/>
      <c r="C98" s="18"/>
      <c r="D98" s="18"/>
      <c r="E98" s="18"/>
      <c r="F98" s="18"/>
      <c r="G98" s="18"/>
      <c r="H98" s="18"/>
      <c r="I98" s="18"/>
      <c r="J98" s="18"/>
      <c r="K98" s="18"/>
      <c r="L98" s="18"/>
      <c r="M98" s="18"/>
      <c r="N98" s="23"/>
    </row>
    <row r="99" spans="2:14">
      <c r="B99" s="22"/>
      <c r="C99" s="18"/>
      <c r="D99" s="18"/>
      <c r="E99" s="18"/>
      <c r="F99" s="18"/>
      <c r="G99" s="18"/>
      <c r="H99" s="18"/>
      <c r="I99" s="18"/>
      <c r="J99" s="18"/>
      <c r="K99" s="18"/>
      <c r="L99" s="18"/>
      <c r="M99" s="18"/>
      <c r="N99" s="23"/>
    </row>
    <row r="100" spans="2:14">
      <c r="B100" s="22"/>
      <c r="C100" s="18"/>
      <c r="D100" s="18"/>
      <c r="E100" s="59" t="s">
        <v>1060</v>
      </c>
      <c r="F100" s="59"/>
      <c r="G100" s="59"/>
      <c r="H100" s="59"/>
      <c r="I100" s="59"/>
      <c r="J100" s="59"/>
      <c r="K100" s="18"/>
      <c r="L100" s="18"/>
      <c r="M100" s="18"/>
      <c r="N100" s="23"/>
    </row>
    <row r="101" spans="2:14">
      <c r="B101" s="22"/>
      <c r="C101" s="18"/>
      <c r="D101" s="18"/>
      <c r="E101" s="18" t="s">
        <v>1061</v>
      </c>
      <c r="F101" s="18"/>
      <c r="G101" s="18"/>
      <c r="H101" s="18"/>
      <c r="I101" s="18"/>
      <c r="J101" s="18"/>
      <c r="K101" s="18"/>
      <c r="L101" s="18"/>
      <c r="M101" s="18"/>
      <c r="N101" s="23"/>
    </row>
    <row r="102" spans="2:14">
      <c r="B102" s="22"/>
      <c r="C102" s="18"/>
      <c r="D102" s="18"/>
      <c r="E102" s="18" t="s">
        <v>1062</v>
      </c>
      <c r="F102" s="18"/>
      <c r="G102" s="18"/>
      <c r="H102" s="18"/>
      <c r="I102" s="18"/>
      <c r="J102" s="18"/>
      <c r="K102" s="18"/>
      <c r="L102" s="18"/>
      <c r="M102" s="18"/>
      <c r="N102" s="23"/>
    </row>
    <row r="103" spans="2:14">
      <c r="B103" s="22"/>
      <c r="C103" s="18"/>
      <c r="D103" s="18"/>
      <c r="E103" s="18" t="s">
        <v>1063</v>
      </c>
      <c r="F103" s="18"/>
      <c r="G103" s="18"/>
      <c r="H103" s="18"/>
      <c r="I103" s="18"/>
      <c r="J103" s="18"/>
      <c r="K103" s="18"/>
      <c r="L103" s="18"/>
      <c r="M103" s="18"/>
      <c r="N103" s="23"/>
    </row>
    <row r="104" spans="2:14" ht="15.75" thickBot="1">
      <c r="B104" s="22"/>
      <c r="C104" s="18"/>
      <c r="D104" s="18"/>
      <c r="E104" s="18"/>
      <c r="F104" s="18" t="s">
        <v>1064</v>
      </c>
      <c r="G104" s="18"/>
      <c r="H104" s="18"/>
      <c r="I104" s="18"/>
      <c r="J104" s="18"/>
      <c r="K104" s="18"/>
      <c r="L104" s="18"/>
      <c r="M104" s="18"/>
      <c r="N104" s="23"/>
    </row>
    <row r="105" spans="2:14">
      <c r="B105" s="239" t="s">
        <v>2322</v>
      </c>
      <c r="C105" s="240"/>
      <c r="D105" s="240"/>
      <c r="E105" s="240"/>
      <c r="F105" s="240"/>
      <c r="G105" s="240"/>
      <c r="H105" s="240"/>
      <c r="I105" s="240"/>
      <c r="J105" s="240"/>
      <c r="K105" s="240"/>
      <c r="L105" s="240"/>
      <c r="M105" s="240"/>
      <c r="N105" s="241"/>
    </row>
    <row r="106" spans="2:14">
      <c r="B106" s="242"/>
      <c r="C106" s="243"/>
      <c r="D106" s="243"/>
      <c r="E106" s="243"/>
      <c r="F106" s="243"/>
      <c r="G106" s="243"/>
      <c r="H106" s="243"/>
      <c r="I106" s="243"/>
      <c r="J106" s="243"/>
      <c r="K106" s="243"/>
      <c r="L106" s="243"/>
      <c r="M106" s="243"/>
      <c r="N106" s="244"/>
    </row>
    <row r="107" spans="2:14">
      <c r="B107" s="242"/>
      <c r="C107" s="243"/>
      <c r="D107" s="243"/>
      <c r="E107" s="243"/>
      <c r="F107" s="243"/>
      <c r="G107" s="243"/>
      <c r="H107" s="243"/>
      <c r="I107" s="243"/>
      <c r="J107" s="243"/>
      <c r="K107" s="243"/>
      <c r="L107" s="243"/>
      <c r="M107" s="243"/>
      <c r="N107" s="244"/>
    </row>
    <row r="108" spans="2:14">
      <c r="B108" s="242"/>
      <c r="C108" s="243"/>
      <c r="D108" s="243"/>
      <c r="E108" s="243"/>
      <c r="F108" s="243"/>
      <c r="G108" s="243"/>
      <c r="H108" s="243"/>
      <c r="I108" s="243"/>
      <c r="J108" s="243"/>
      <c r="K108" s="243"/>
      <c r="L108" s="243"/>
      <c r="M108" s="243"/>
      <c r="N108" s="244"/>
    </row>
    <row r="109" spans="2:14" ht="15.75" thickBot="1">
      <c r="B109" s="245"/>
      <c r="C109" s="246"/>
      <c r="D109" s="246"/>
      <c r="E109" s="246"/>
      <c r="F109" s="246"/>
      <c r="G109" s="246"/>
      <c r="H109" s="246"/>
      <c r="I109" s="246"/>
      <c r="J109" s="246"/>
      <c r="K109" s="246"/>
      <c r="L109" s="246"/>
      <c r="M109" s="246"/>
      <c r="N109" s="247"/>
    </row>
    <row r="110" spans="2:14">
      <c r="B110" s="248"/>
      <c r="C110" s="249"/>
      <c r="D110" s="249"/>
      <c r="E110" s="249"/>
      <c r="F110" s="249"/>
      <c r="G110" s="249"/>
      <c r="H110" s="249"/>
      <c r="I110" s="249"/>
      <c r="J110" s="249"/>
      <c r="K110" s="249"/>
      <c r="L110" s="249"/>
      <c r="M110" s="249"/>
      <c r="N110" s="250"/>
    </row>
    <row r="111" spans="2:14">
      <c r="B111" s="234" t="s">
        <v>2323</v>
      </c>
      <c r="C111" s="37"/>
      <c r="D111" s="37"/>
      <c r="E111" s="37"/>
      <c r="F111" s="37"/>
      <c r="G111" s="37"/>
      <c r="H111" s="37"/>
      <c r="I111" s="37"/>
      <c r="J111" s="37"/>
      <c r="K111" s="37"/>
      <c r="L111" s="37"/>
      <c r="M111" s="37"/>
      <c r="N111" s="38"/>
    </row>
    <row r="112" spans="2:14" ht="15" customHeight="1">
      <c r="B112" s="856" t="s">
        <v>2324</v>
      </c>
      <c r="C112" s="857"/>
      <c r="D112" s="857"/>
      <c r="E112" s="857"/>
      <c r="F112" s="857"/>
      <c r="G112" s="857"/>
      <c r="H112" s="857"/>
      <c r="I112" s="857"/>
      <c r="J112" s="857"/>
      <c r="K112" s="857"/>
      <c r="L112" s="857"/>
      <c r="M112" s="857"/>
      <c r="N112" s="858"/>
    </row>
    <row r="113" spans="2:14" ht="15" customHeight="1">
      <c r="B113" s="856"/>
      <c r="C113" s="857"/>
      <c r="D113" s="857"/>
      <c r="E113" s="857"/>
      <c r="F113" s="857"/>
      <c r="G113" s="857"/>
      <c r="H113" s="857"/>
      <c r="I113" s="857"/>
      <c r="J113" s="857"/>
      <c r="K113" s="857"/>
      <c r="L113" s="857"/>
      <c r="M113" s="857"/>
      <c r="N113" s="858"/>
    </row>
    <row r="114" spans="2:14" ht="30" customHeight="1">
      <c r="B114" s="859" t="s">
        <v>2325</v>
      </c>
      <c r="C114" s="860"/>
      <c r="D114" s="860"/>
      <c r="E114" s="860"/>
      <c r="F114" s="860"/>
      <c r="G114" s="860"/>
      <c r="H114" s="860"/>
      <c r="I114" s="860"/>
      <c r="J114" s="860"/>
      <c r="K114" s="860"/>
      <c r="L114" s="860"/>
      <c r="M114" s="860"/>
      <c r="N114" s="861"/>
    </row>
    <row r="115" spans="2:14">
      <c r="B115" s="859"/>
      <c r="C115" s="860"/>
      <c r="D115" s="860"/>
      <c r="E115" s="860"/>
      <c r="F115" s="860"/>
      <c r="G115" s="860"/>
      <c r="H115" s="860"/>
      <c r="I115" s="860"/>
      <c r="J115" s="860"/>
      <c r="K115" s="860"/>
      <c r="L115" s="860"/>
      <c r="M115" s="860"/>
      <c r="N115" s="861"/>
    </row>
    <row r="116" spans="2:14">
      <c r="B116" s="343"/>
      <c r="C116" s="344"/>
      <c r="D116" s="344"/>
      <c r="E116" s="344"/>
      <c r="F116" s="344"/>
      <c r="G116" s="344"/>
      <c r="H116" s="344"/>
      <c r="I116" s="344"/>
      <c r="J116" s="344"/>
      <c r="K116" s="344"/>
      <c r="L116" s="344"/>
      <c r="M116" s="344"/>
      <c r="N116" s="345"/>
    </row>
    <row r="117" spans="2:14">
      <c r="B117" s="343"/>
      <c r="C117" s="344"/>
      <c r="D117" s="344"/>
      <c r="E117" s="344"/>
      <c r="F117" s="344"/>
      <c r="G117" s="344"/>
      <c r="H117" s="344"/>
      <c r="I117" s="344"/>
      <c r="J117" s="344"/>
      <c r="K117" s="344"/>
      <c r="L117" s="344"/>
      <c r="M117" s="344"/>
      <c r="N117" s="345"/>
    </row>
    <row r="118" spans="2:14">
      <c r="B118" s="343"/>
      <c r="C118" s="344"/>
      <c r="D118" s="344"/>
      <c r="E118" s="344"/>
      <c r="F118" s="344"/>
      <c r="G118" s="344"/>
      <c r="H118" s="344"/>
      <c r="I118" s="344"/>
      <c r="J118" s="344"/>
      <c r="K118" s="344"/>
      <c r="L118" s="344"/>
      <c r="M118" s="344"/>
      <c r="N118" s="345"/>
    </row>
    <row r="119" spans="2:14">
      <c r="B119" s="234"/>
      <c r="C119" s="37"/>
      <c r="D119" s="37"/>
      <c r="E119" s="37"/>
      <c r="F119" s="37"/>
      <c r="G119" s="37"/>
      <c r="H119" s="37"/>
      <c r="I119" s="37"/>
      <c r="J119" s="37"/>
      <c r="K119" s="37"/>
      <c r="L119" s="37"/>
      <c r="M119" s="37"/>
      <c r="N119" s="38"/>
    </row>
    <row r="120" spans="2:14">
      <c r="B120" s="22"/>
      <c r="C120" s="18"/>
      <c r="D120" s="18"/>
      <c r="E120" s="18" t="s">
        <v>1060</v>
      </c>
      <c r="F120" s="59"/>
      <c r="G120" s="59"/>
      <c r="H120" s="18"/>
      <c r="I120" s="18"/>
      <c r="J120" s="18"/>
      <c r="K120" s="18"/>
      <c r="L120" s="18"/>
      <c r="M120" s="18"/>
      <c r="N120" s="23"/>
    </row>
    <row r="121" spans="2:14">
      <c r="B121" s="22"/>
      <c r="C121" s="18"/>
      <c r="D121" s="18"/>
      <c r="E121" s="60" t="s">
        <v>1061</v>
      </c>
      <c r="F121" s="18"/>
      <c r="G121" s="18"/>
      <c r="H121" s="60"/>
      <c r="I121" s="60"/>
      <c r="J121" s="60"/>
      <c r="K121" s="18"/>
      <c r="L121" s="18"/>
      <c r="M121" s="18"/>
      <c r="N121" s="23"/>
    </row>
    <row r="122" spans="2:14">
      <c r="B122" s="22"/>
      <c r="C122" s="18"/>
      <c r="D122" s="18"/>
      <c r="E122" s="61" t="s">
        <v>1065</v>
      </c>
      <c r="F122" s="18"/>
      <c r="G122" s="18"/>
      <c r="H122" s="61"/>
      <c r="I122" s="61"/>
      <c r="J122" s="61"/>
      <c r="K122" s="18"/>
      <c r="L122" s="18"/>
      <c r="M122" s="18"/>
      <c r="N122" s="23"/>
    </row>
    <row r="123" spans="2:14">
      <c r="B123" s="62"/>
      <c r="C123" s="37"/>
      <c r="D123" s="37"/>
      <c r="E123" s="18" t="s">
        <v>1063</v>
      </c>
      <c r="F123" s="18"/>
      <c r="G123" s="18"/>
      <c r="H123" s="18"/>
      <c r="I123" s="18"/>
      <c r="J123" s="18"/>
      <c r="K123" s="37"/>
      <c r="L123" s="37"/>
      <c r="M123" s="37"/>
      <c r="N123" s="38"/>
    </row>
    <row r="124" spans="2:14">
      <c r="B124" s="62"/>
      <c r="C124" s="37"/>
      <c r="D124" s="37"/>
      <c r="E124" s="37"/>
      <c r="F124" s="18"/>
      <c r="G124" s="18"/>
      <c r="H124" s="18"/>
      <c r="I124" s="18"/>
      <c r="J124" s="18"/>
      <c r="K124" s="37"/>
      <c r="L124" s="37"/>
      <c r="M124" s="37"/>
      <c r="N124" s="38"/>
    </row>
    <row r="125" spans="2:14">
      <c r="B125" s="62" t="s">
        <v>2326</v>
      </c>
      <c r="C125" s="61"/>
      <c r="D125" s="61"/>
      <c r="E125" s="18"/>
      <c r="F125" s="18"/>
      <c r="G125" s="18"/>
      <c r="H125" s="18"/>
      <c r="I125" s="18"/>
      <c r="J125" s="795"/>
      <c r="K125" s="795"/>
      <c r="L125" s="795"/>
      <c r="M125" s="795"/>
      <c r="N125" s="796"/>
    </row>
    <row r="126" spans="2:14" ht="15.75" thickBot="1">
      <c r="B126" s="273" t="s">
        <v>2327</v>
      </c>
      <c r="C126" s="405"/>
      <c r="D126" s="405"/>
      <c r="E126" s="63"/>
      <c r="F126" s="63"/>
      <c r="G126" s="63"/>
      <c r="H126" s="63"/>
      <c r="I126" s="63"/>
      <c r="J126" s="797"/>
      <c r="K126" s="797"/>
      <c r="L126" s="797"/>
      <c r="M126" s="797"/>
      <c r="N126" s="798"/>
    </row>
  </sheetData>
  <mergeCells count="72">
    <mergeCell ref="I10:J10"/>
    <mergeCell ref="F25:H25"/>
    <mergeCell ref="B27:N27"/>
    <mergeCell ref="C3:J3"/>
    <mergeCell ref="K3:K4"/>
    <mergeCell ref="L3:N4"/>
    <mergeCell ref="C4:J4"/>
    <mergeCell ref="K5:K6"/>
    <mergeCell ref="L5:L6"/>
    <mergeCell ref="M5:M6"/>
    <mergeCell ref="C6:J6"/>
    <mergeCell ref="C5:J5"/>
    <mergeCell ref="I35:J35"/>
    <mergeCell ref="C1:J1"/>
    <mergeCell ref="K1:K2"/>
    <mergeCell ref="L1:N2"/>
    <mergeCell ref="N5:N6"/>
    <mergeCell ref="C29:I29"/>
    <mergeCell ref="L35:M35"/>
    <mergeCell ref="L12:N12"/>
    <mergeCell ref="C30:I30"/>
    <mergeCell ref="L30:M30"/>
    <mergeCell ref="D11:E11"/>
    <mergeCell ref="B35:H35"/>
    <mergeCell ref="L29:M29"/>
    <mergeCell ref="C2:J2"/>
    <mergeCell ref="B1:B6"/>
    <mergeCell ref="B10:E10"/>
    <mergeCell ref="L47:M47"/>
    <mergeCell ref="B48:H48"/>
    <mergeCell ref="B49:D49"/>
    <mergeCell ref="B50:H50"/>
    <mergeCell ref="I50:J50"/>
    <mergeCell ref="L50:M50"/>
    <mergeCell ref="B36:H36"/>
    <mergeCell ref="B37:H37"/>
    <mergeCell ref="B38:H38"/>
    <mergeCell ref="B47:H47"/>
    <mergeCell ref="I47:J47"/>
    <mergeCell ref="B43:H43"/>
    <mergeCell ref="B39:H39"/>
    <mergeCell ref="B40:H40"/>
    <mergeCell ref="B41:H41"/>
    <mergeCell ref="B82:H82"/>
    <mergeCell ref="B42:H42"/>
    <mergeCell ref="L82:M82"/>
    <mergeCell ref="B55:I55"/>
    <mergeCell ref="L55:M55"/>
    <mergeCell ref="B60:I60"/>
    <mergeCell ref="L60:M60"/>
    <mergeCell ref="B61:M61"/>
    <mergeCell ref="L65:M65"/>
    <mergeCell ref="L66:M66"/>
    <mergeCell ref="L71:M71"/>
    <mergeCell ref="B72:M72"/>
    <mergeCell ref="B76:H76"/>
    <mergeCell ref="L76:M76"/>
    <mergeCell ref="L67:M67"/>
    <mergeCell ref="B51:M51"/>
    <mergeCell ref="B83:M83"/>
    <mergeCell ref="B85:M85"/>
    <mergeCell ref="B89:H89"/>
    <mergeCell ref="L89:M89"/>
    <mergeCell ref="B90:H90"/>
    <mergeCell ref="L90:M90"/>
    <mergeCell ref="J125:N126"/>
    <mergeCell ref="L91:M91"/>
    <mergeCell ref="L92:M92"/>
    <mergeCell ref="B93:M93"/>
    <mergeCell ref="B95:M95"/>
    <mergeCell ref="B112:N113"/>
    <mergeCell ref="B114:N115"/>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94561"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94561" r:id="rId4"/>
      </mc:Fallback>
    </mc:AlternateContent>
  </oleObjects>
</worksheet>
</file>

<file path=xl/worksheets/sheet1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67">
    <tabColor rgb="FFFFFFCC"/>
  </sheetPr>
  <dimension ref="A1:O124"/>
  <sheetViews>
    <sheetView zoomScale="78" zoomScaleNormal="78" workbookViewId="0"/>
  </sheetViews>
  <sheetFormatPr baseColWidth="10" defaultRowHeight="15"/>
  <cols>
    <col min="1" max="1" width="10" bestFit="1" customWidth="1"/>
    <col min="2" max="2" width="17" customWidth="1"/>
    <col min="6" max="6" width="14.42578125" customWidth="1"/>
    <col min="9" max="9" width="13.28515625" bestFit="1" customWidth="1"/>
    <col min="10" max="10" width="15.5703125" customWidth="1"/>
    <col min="11" max="11" width="17.5703125" bestFit="1" customWidth="1"/>
    <col min="13" max="13" width="12.285156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1153</v>
      </c>
      <c r="C31" s="87" t="s">
        <v>2174</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150</v>
      </c>
      <c r="B36" s="831" t="str">
        <f>VLOOKUP(A36,EQUIPOS!A6:D154,3,FALSE)</f>
        <v>Cargador : Potencia en el volante 125 hp, Clasificación de RPM del motor 2300.</v>
      </c>
      <c r="C36" s="832"/>
      <c r="D36" s="832"/>
      <c r="E36" s="832"/>
      <c r="F36" s="832"/>
      <c r="G36" s="832"/>
      <c r="H36" s="833"/>
      <c r="I36" s="279"/>
      <c r="J36" s="280"/>
      <c r="K36" s="281">
        <f>VLOOKUP(A36,EQUIPOS!A6:D163,4,FALSE)</f>
        <v>196350</v>
      </c>
      <c r="L36" s="282"/>
      <c r="M36" s="283">
        <v>30</v>
      </c>
      <c r="N36" s="284">
        <f>K36/M36</f>
        <v>6545</v>
      </c>
    </row>
    <row r="37" spans="1:14">
      <c r="A37" s="119" t="s">
        <v>173</v>
      </c>
      <c r="B37" s="831" t="str">
        <f>VLOOKUP(A37,EQUIPOS!A7:D154,3,FALSE)</f>
        <v>Compactador neumático de Potencia 70 HP, peso de 13 ton</v>
      </c>
      <c r="C37" s="832"/>
      <c r="D37" s="832"/>
      <c r="E37" s="832"/>
      <c r="F37" s="832"/>
      <c r="G37" s="832"/>
      <c r="H37" s="833"/>
      <c r="I37" s="279"/>
      <c r="J37" s="280"/>
      <c r="K37" s="281">
        <f>VLOOKUP(A37,EQUIPOS!A7:D164,4,FALSE)</f>
        <v>125082.56680029306</v>
      </c>
      <c r="L37" s="282"/>
      <c r="M37" s="283">
        <v>10</v>
      </c>
      <c r="N37" s="284">
        <f t="shared" ref="N37:N43" si="0">K37/M37</f>
        <v>12508.256680029306</v>
      </c>
    </row>
    <row r="38" spans="1:14">
      <c r="A38" t="s">
        <v>166</v>
      </c>
      <c r="B38" s="831" t="str">
        <f>VLOOKUP(A38,EQUIPOS!A8:D154,3,FALSE)</f>
        <v>Compactador de Rodillo POTENCIA: 99HP, PESO: 8 ton</v>
      </c>
      <c r="C38" s="832"/>
      <c r="D38" s="832"/>
      <c r="E38" s="832"/>
      <c r="F38" s="832"/>
      <c r="G38" s="832"/>
      <c r="H38" s="833"/>
      <c r="I38" s="279"/>
      <c r="J38" s="280"/>
      <c r="K38" s="281">
        <f>VLOOKUP(A38,EQUIPOS!A8:D165,4,FALSE)</f>
        <v>98600</v>
      </c>
      <c r="L38" s="282"/>
      <c r="M38" s="283">
        <v>10</v>
      </c>
      <c r="N38" s="284">
        <f t="shared" si="0"/>
        <v>9860</v>
      </c>
    </row>
    <row r="39" spans="1:14">
      <c r="A39" t="s">
        <v>284</v>
      </c>
      <c r="B39" s="831" t="str">
        <f>VLOOKUP(A39,EQUIPOS!A9:D154,3,FALSE)</f>
        <v>Planta de asfalto en caliente</v>
      </c>
      <c r="C39" s="832"/>
      <c r="D39" s="832"/>
      <c r="E39" s="832"/>
      <c r="F39" s="832"/>
      <c r="G39" s="832"/>
      <c r="H39" s="833"/>
      <c r="I39" s="279"/>
      <c r="J39" s="280"/>
      <c r="K39" s="281">
        <f>VLOOKUP(A39,EQUIPOS!A9:D166,4,FALSE)</f>
        <v>645075.00000000012</v>
      </c>
      <c r="L39" s="282"/>
      <c r="M39" s="283">
        <v>10</v>
      </c>
      <c r="N39" s="284">
        <f t="shared" si="0"/>
        <v>64507.500000000015</v>
      </c>
    </row>
    <row r="40" spans="1:14">
      <c r="A40" t="s">
        <v>290</v>
      </c>
      <c r="B40" s="831" t="str">
        <f>VLOOKUP(A40,EQUIPOS!A10:D154,3,FALSE)</f>
        <v>Planta trituradora</v>
      </c>
      <c r="C40" s="832"/>
      <c r="D40" s="832"/>
      <c r="E40" s="832"/>
      <c r="F40" s="832"/>
      <c r="G40" s="832"/>
      <c r="H40" s="833"/>
      <c r="I40" s="279"/>
      <c r="J40" s="280"/>
      <c r="K40" s="281">
        <f>VLOOKUP(A40,EQUIPOS!A10:D167,4,FALSE)</f>
        <v>476192.25000000006</v>
      </c>
      <c r="L40" s="282"/>
      <c r="M40" s="283">
        <v>30</v>
      </c>
      <c r="N40" s="284">
        <f t="shared" si="0"/>
        <v>15873.075000000003</v>
      </c>
    </row>
    <row r="41" spans="1:14">
      <c r="A41" t="s">
        <v>314</v>
      </c>
      <c r="B41" s="831" t="str">
        <f>VLOOKUP(A41,EQUIPOS!A11:D155,3,FALSE)</f>
        <v xml:space="preserve">Retroexcavadora E-200 sobre orugas
</v>
      </c>
      <c r="C41" s="832"/>
      <c r="D41" s="832"/>
      <c r="E41" s="832"/>
      <c r="F41" s="832"/>
      <c r="G41" s="832"/>
      <c r="H41" s="833"/>
      <c r="I41" s="279"/>
      <c r="J41" s="280"/>
      <c r="K41" s="281">
        <f>VLOOKUP(A41,EQUIPOS!A11:D168,4,FALSE)</f>
        <v>166600</v>
      </c>
      <c r="L41" s="282"/>
      <c r="M41" s="283">
        <v>30</v>
      </c>
      <c r="N41" s="284">
        <f t="shared" si="0"/>
        <v>5553.333333333333</v>
      </c>
    </row>
    <row r="42" spans="1:14">
      <c r="A42" t="s">
        <v>358</v>
      </c>
      <c r="B42" s="831" t="str">
        <f>VLOOKUP(A42,EQUIPOS!A12:D156,3,FALSE)</f>
        <v xml:space="preserve">Terminadora de asfalto (Finisher), potencia en el volante 174 HP, R=20M3/H, velocidad de desplazamiento 114 m/min
</v>
      </c>
      <c r="C42" s="832"/>
      <c r="D42" s="832"/>
      <c r="E42" s="832"/>
      <c r="F42" s="832"/>
      <c r="G42" s="832"/>
      <c r="H42" s="833"/>
      <c r="I42" s="279"/>
      <c r="J42" s="280"/>
      <c r="K42" s="281">
        <f>VLOOKUP(A42,EQUIPOS!A12:D169,4,FALSE)</f>
        <v>285600</v>
      </c>
      <c r="L42" s="282"/>
      <c r="M42" s="283">
        <v>10</v>
      </c>
      <c r="N42" s="284">
        <f t="shared" si="0"/>
        <v>28560</v>
      </c>
    </row>
    <row r="43" spans="1:14">
      <c r="A43" t="s">
        <v>373</v>
      </c>
      <c r="B43" s="831" t="str">
        <f>VLOOKUP(A43,EQUIPOS!A13:D157,3,FALSE)</f>
        <v>Volqueta 6 m3</v>
      </c>
      <c r="C43" s="832"/>
      <c r="D43" s="832"/>
      <c r="E43" s="832"/>
      <c r="F43" s="832"/>
      <c r="G43" s="832"/>
      <c r="H43" s="833"/>
      <c r="I43" s="279"/>
      <c r="J43" s="280"/>
      <c r="K43" s="281">
        <f>VLOOKUP(A43,EQUIPOS!A13:D170,4,FALSE)</f>
        <v>62500</v>
      </c>
      <c r="L43" s="282"/>
      <c r="M43" s="283">
        <v>10</v>
      </c>
      <c r="N43" s="284">
        <f t="shared" si="0"/>
        <v>6250</v>
      </c>
    </row>
    <row r="44" spans="1:14">
      <c r="B44" s="332"/>
      <c r="C44" s="333"/>
      <c r="D44" s="333"/>
      <c r="E44" s="333"/>
      <c r="F44" s="333"/>
      <c r="G44" s="333"/>
      <c r="H44" s="334"/>
      <c r="I44" s="279"/>
      <c r="J44" s="280"/>
      <c r="K44" s="281"/>
      <c r="L44" s="282"/>
      <c r="M44" s="283"/>
      <c r="N44" s="284"/>
    </row>
    <row r="45" spans="1:14">
      <c r="B45" s="831"/>
      <c r="C45" s="832"/>
      <c r="D45" s="832"/>
      <c r="E45" s="832"/>
      <c r="F45" s="832"/>
      <c r="G45" s="832"/>
      <c r="H45" s="833"/>
      <c r="I45" s="834"/>
      <c r="J45" s="815"/>
      <c r="K45" s="281"/>
      <c r="L45" s="835"/>
      <c r="M45" s="836"/>
      <c r="N45" s="284"/>
    </row>
    <row r="46" spans="1:14">
      <c r="B46" s="831"/>
      <c r="C46" s="832"/>
      <c r="D46" s="832"/>
      <c r="E46" s="837"/>
      <c r="F46" s="832"/>
      <c r="G46" s="832"/>
      <c r="H46" s="833"/>
      <c r="I46" s="42"/>
      <c r="J46" s="43"/>
      <c r="K46" s="286"/>
      <c r="L46" s="288"/>
      <c r="M46" s="289"/>
      <c r="N46" s="290"/>
    </row>
    <row r="47" spans="1:14">
      <c r="B47" s="838" t="s">
        <v>1036</v>
      </c>
      <c r="C47" s="839"/>
      <c r="D47" s="839"/>
      <c r="E47" s="44"/>
      <c r="F47" s="45"/>
      <c r="G47" s="45"/>
      <c r="H47" s="46"/>
      <c r="I47" s="42"/>
      <c r="J47" s="43"/>
      <c r="K47" s="291"/>
      <c r="L47" s="288"/>
      <c r="M47" s="413">
        <v>0.1</v>
      </c>
      <c r="N47" s="356">
        <f>N81*M47</f>
        <v>739.25391041666671</v>
      </c>
    </row>
    <row r="48" spans="1:14" ht="15.75" thickBot="1">
      <c r="B48" s="831"/>
      <c r="C48" s="832"/>
      <c r="D48" s="832"/>
      <c r="E48" s="832"/>
      <c r="F48" s="832"/>
      <c r="G48" s="832"/>
      <c r="H48" s="833"/>
      <c r="I48" s="840"/>
      <c r="J48" s="841"/>
      <c r="K48" s="47"/>
      <c r="L48" s="842"/>
      <c r="M48" s="843"/>
      <c r="N48" s="111"/>
    </row>
    <row r="49" spans="1:14" ht="15.75" thickBot="1">
      <c r="B49" s="818" t="s">
        <v>1037</v>
      </c>
      <c r="C49" s="819"/>
      <c r="D49" s="819"/>
      <c r="E49" s="819"/>
      <c r="F49" s="819"/>
      <c r="G49" s="819"/>
      <c r="H49" s="819"/>
      <c r="I49" s="819"/>
      <c r="J49" s="819"/>
      <c r="K49" s="819"/>
      <c r="L49" s="819"/>
      <c r="M49" s="820"/>
      <c r="N49" s="406">
        <f>SUM(N36:N48)</f>
        <v>150396.41892377933</v>
      </c>
    </row>
    <row r="50" spans="1:14">
      <c r="B50" s="292"/>
      <c r="C50" s="40"/>
      <c r="D50" s="40"/>
      <c r="E50" s="40"/>
      <c r="F50" s="40"/>
      <c r="G50" s="40"/>
      <c r="H50" s="40"/>
      <c r="I50" s="40"/>
      <c r="J50" s="40"/>
      <c r="K50" s="40"/>
      <c r="L50" s="40"/>
      <c r="M50" s="40"/>
      <c r="N50" s="41"/>
    </row>
    <row r="51" spans="1:14">
      <c r="B51" s="70" t="s">
        <v>1038</v>
      </c>
      <c r="C51" s="71"/>
      <c r="D51" s="71"/>
      <c r="E51" s="71"/>
      <c r="F51" s="71"/>
      <c r="G51" s="71"/>
      <c r="H51" s="71"/>
      <c r="I51" s="71"/>
      <c r="J51" s="71"/>
      <c r="K51" s="71"/>
      <c r="L51" s="71"/>
      <c r="M51" s="71"/>
      <c r="N51" s="72"/>
    </row>
    <row r="52" spans="1:14" ht="15.75" thickBot="1">
      <c r="B52" s="73"/>
      <c r="C52" s="68"/>
      <c r="D52" s="68"/>
      <c r="E52" s="68"/>
      <c r="F52" s="68"/>
      <c r="G52" s="68"/>
      <c r="H52" s="68"/>
      <c r="I52" s="68"/>
      <c r="J52" s="67"/>
      <c r="K52" s="67"/>
      <c r="L52" s="67"/>
      <c r="M52" s="67"/>
      <c r="N52" s="69"/>
    </row>
    <row r="53" spans="1:14">
      <c r="B53" s="809" t="s">
        <v>1028</v>
      </c>
      <c r="C53" s="810"/>
      <c r="D53" s="810"/>
      <c r="E53" s="810"/>
      <c r="F53" s="810"/>
      <c r="G53" s="810"/>
      <c r="H53" s="810"/>
      <c r="I53" s="811"/>
      <c r="J53" s="327" t="s">
        <v>1029</v>
      </c>
      <c r="K53" s="91" t="s">
        <v>1030</v>
      </c>
      <c r="L53" s="812" t="s">
        <v>1039</v>
      </c>
      <c r="M53" s="811"/>
      <c r="N53" s="92" t="s">
        <v>1035</v>
      </c>
    </row>
    <row r="54" spans="1:14">
      <c r="A54" t="s">
        <v>843</v>
      </c>
      <c r="B54" s="49" t="str">
        <f>VLOOKUP(A54,MATERIALES!A5:D373,3,FALSE)</f>
        <v>Agregado Petreo para Triturar (Crudo)</v>
      </c>
      <c r="C54" s="293"/>
      <c r="D54" s="293"/>
      <c r="E54" s="293"/>
      <c r="F54" s="293"/>
      <c r="G54" s="293"/>
      <c r="H54" s="293"/>
      <c r="I54" s="280"/>
      <c r="J54" s="236" t="str">
        <f>VLOOKUP(A54,MATERIALES!A8:D646,2,FALSE)</f>
        <v>m3</v>
      </c>
      <c r="K54" s="294">
        <v>1.4</v>
      </c>
      <c r="L54" s="279"/>
      <c r="M54" s="414">
        <f>VLOOKUP(A54,MATERIALES!A5:D396,4,FALSE)</f>
        <v>24125.332311239632</v>
      </c>
      <c r="N54" s="284">
        <f>K54*M54</f>
        <v>33775.465235735486</v>
      </c>
    </row>
    <row r="55" spans="1:14">
      <c r="A55" s="114" t="s">
        <v>845</v>
      </c>
      <c r="B55" s="49" t="str">
        <f>VLOOKUP(A55,MATERIALES!A6:D373,3,FALSE)</f>
        <v>Agua</v>
      </c>
      <c r="C55" s="293"/>
      <c r="D55" s="293"/>
      <c r="E55" s="293"/>
      <c r="F55" s="293"/>
      <c r="G55" s="293"/>
      <c r="H55" s="293"/>
      <c r="I55" s="280"/>
      <c r="J55" s="236" t="str">
        <f>VLOOKUP(A55,MATERIALES!A9:D647,2,FALSE)</f>
        <v>lt</v>
      </c>
      <c r="K55" s="294">
        <v>25</v>
      </c>
      <c r="L55" s="279"/>
      <c r="M55" s="414">
        <f>VLOOKUP(A55,MATERIALES!A6:D397,4,FALSE)</f>
        <v>35.656490152579906</v>
      </c>
      <c r="N55" s="284">
        <f>K55*M55</f>
        <v>891.4122538144976</v>
      </c>
    </row>
    <row r="56" spans="1:14">
      <c r="B56" s="49"/>
      <c r="C56" s="293"/>
      <c r="D56" s="293"/>
      <c r="E56" s="293"/>
      <c r="F56" s="293"/>
      <c r="G56" s="293"/>
      <c r="H56" s="293"/>
      <c r="I56" s="280"/>
      <c r="J56" s="236"/>
      <c r="K56" s="294"/>
      <c r="L56" s="279"/>
      <c r="M56" s="295"/>
      <c r="N56" s="296"/>
    </row>
    <row r="57" spans="1:14">
      <c r="B57" s="49"/>
      <c r="C57" s="293"/>
      <c r="D57" s="293"/>
      <c r="E57" s="293"/>
      <c r="F57" s="293"/>
      <c r="G57" s="293"/>
      <c r="H57" s="293"/>
      <c r="I57" s="280"/>
      <c r="J57" s="236"/>
      <c r="K57" s="294"/>
      <c r="L57" s="279"/>
      <c r="M57" s="295"/>
      <c r="N57" s="296"/>
    </row>
    <row r="58" spans="1:14" ht="15.75" thickBot="1">
      <c r="B58" s="813"/>
      <c r="C58" s="814"/>
      <c r="D58" s="814"/>
      <c r="E58" s="814"/>
      <c r="F58" s="814"/>
      <c r="G58" s="814"/>
      <c r="H58" s="814"/>
      <c r="I58" s="815"/>
      <c r="J58" s="48"/>
      <c r="K58" s="50"/>
      <c r="L58" s="816"/>
      <c r="M58" s="817"/>
      <c r="N58" s="51"/>
    </row>
    <row r="59" spans="1:14" ht="15.75" thickBot="1">
      <c r="B59" s="818" t="s">
        <v>1037</v>
      </c>
      <c r="C59" s="819"/>
      <c r="D59" s="819"/>
      <c r="E59" s="819"/>
      <c r="F59" s="819"/>
      <c r="G59" s="819"/>
      <c r="H59" s="819"/>
      <c r="I59" s="819"/>
      <c r="J59" s="819"/>
      <c r="K59" s="819"/>
      <c r="L59" s="819"/>
      <c r="M59" s="820"/>
      <c r="N59" s="406">
        <f>SUM(N54:N58)</f>
        <v>34666.877489549981</v>
      </c>
    </row>
    <row r="60" spans="1:14">
      <c r="B60" s="39"/>
      <c r="C60" s="40"/>
      <c r="D60" s="40"/>
      <c r="E60" s="40"/>
      <c r="F60" s="40"/>
      <c r="G60" s="40"/>
      <c r="H60" s="40"/>
      <c r="I60" s="40"/>
      <c r="J60" s="40"/>
      <c r="K60" s="40"/>
      <c r="L60" s="40"/>
      <c r="M60" s="40"/>
      <c r="N60" s="41"/>
    </row>
    <row r="61" spans="1:14">
      <c r="B61" s="70" t="s">
        <v>1040</v>
      </c>
      <c r="C61" s="71"/>
      <c r="D61" s="71"/>
      <c r="E61" s="71"/>
      <c r="F61" s="71"/>
      <c r="G61" s="71"/>
      <c r="H61" s="71"/>
      <c r="I61" s="71"/>
      <c r="J61" s="71"/>
      <c r="K61" s="71"/>
      <c r="L61" s="71"/>
      <c r="M61" s="71"/>
      <c r="N61" s="72"/>
    </row>
    <row r="62" spans="1:14" ht="15.75" thickBot="1">
      <c r="B62" s="74"/>
      <c r="C62" s="67"/>
      <c r="D62" s="67"/>
      <c r="E62" s="67"/>
      <c r="F62" s="67"/>
      <c r="G62" s="67"/>
      <c r="H62" s="67"/>
      <c r="I62" s="67"/>
      <c r="J62" s="67"/>
      <c r="K62" s="67"/>
      <c r="L62" s="67"/>
      <c r="M62" s="67"/>
      <c r="N62" s="69"/>
    </row>
    <row r="63" spans="1:14" ht="25.5">
      <c r="B63" s="325" t="s">
        <v>1041</v>
      </c>
      <c r="C63" s="326"/>
      <c r="D63" s="326"/>
      <c r="E63" s="326"/>
      <c r="F63" s="326"/>
      <c r="G63" s="326"/>
      <c r="H63" s="79" t="s">
        <v>1029</v>
      </c>
      <c r="I63" s="80" t="s">
        <v>1042</v>
      </c>
      <c r="J63" s="81" t="s">
        <v>1043</v>
      </c>
      <c r="K63" s="79" t="s">
        <v>1044</v>
      </c>
      <c r="L63" s="821" t="s">
        <v>1045</v>
      </c>
      <c r="M63" s="794"/>
      <c r="N63" s="82" t="s">
        <v>1035</v>
      </c>
    </row>
    <row r="64" spans="1:14">
      <c r="A64" t="s">
        <v>1353</v>
      </c>
      <c r="B64" s="52" t="str">
        <f>VLOOKUP(A64,TRANSPORTE!A5:D117,3,FALSE)</f>
        <v>Transporte de Material Crudo de Rio</v>
      </c>
      <c r="C64" s="329"/>
      <c r="D64" s="329"/>
      <c r="E64" s="329"/>
      <c r="F64" s="329"/>
      <c r="G64" s="329"/>
      <c r="H64" s="323" t="s">
        <v>1552</v>
      </c>
      <c r="I64" s="291">
        <v>1.4</v>
      </c>
      <c r="J64" s="298">
        <v>1</v>
      </c>
      <c r="K64" s="291">
        <f>I64*J64</f>
        <v>1.4</v>
      </c>
      <c r="L64" s="822">
        <f>VLOOKUP(A64,TRANSPORTE!A5:D117,4,FALSE)</f>
        <v>946.969696969697</v>
      </c>
      <c r="M64" s="823"/>
      <c r="N64" s="299">
        <f>K64*L64</f>
        <v>1325.7575757575758</v>
      </c>
    </row>
    <row r="65" spans="1:15">
      <c r="A65" t="s">
        <v>1446</v>
      </c>
      <c r="B65" s="52" t="str">
        <f>VLOOKUP(A65,TRANSPORTE!A6:D117,3,FALSE)</f>
        <v>Transporte de Mezcla Densa en Caliente MDC-19</v>
      </c>
      <c r="C65" s="53"/>
      <c r="D65" s="53"/>
      <c r="E65" s="53"/>
      <c r="F65" s="53"/>
      <c r="G65" s="53"/>
      <c r="H65" s="323" t="s">
        <v>1552</v>
      </c>
      <c r="I65" s="291">
        <v>1.25</v>
      </c>
      <c r="J65" s="298">
        <v>1</v>
      </c>
      <c r="K65" s="291">
        <f>I65*J65</f>
        <v>1.25</v>
      </c>
      <c r="L65" s="822">
        <f>VLOOKUP(A65,TRANSPORTE!A6:D117,4,FALSE)</f>
        <v>946.969696969697</v>
      </c>
      <c r="M65" s="823"/>
      <c r="N65" s="299">
        <f>K65*L65</f>
        <v>1183.7121212121212</v>
      </c>
    </row>
    <row r="66" spans="1:15">
      <c r="B66" s="52"/>
      <c r="C66" s="53"/>
      <c r="D66" s="53"/>
      <c r="E66" s="53"/>
      <c r="F66" s="53"/>
      <c r="G66" s="53"/>
      <c r="H66" s="300"/>
      <c r="I66" s="291"/>
      <c r="J66" s="291"/>
      <c r="K66" s="291"/>
      <c r="L66" s="822"/>
      <c r="M66" s="823"/>
      <c r="N66" s="303"/>
    </row>
    <row r="67" spans="1:15">
      <c r="B67" s="52"/>
      <c r="C67" s="53"/>
      <c r="D67" s="53"/>
      <c r="E67" s="53"/>
      <c r="F67" s="53"/>
      <c r="G67" s="53"/>
      <c r="H67" s="300"/>
      <c r="I67" s="291"/>
      <c r="J67" s="291"/>
      <c r="K67" s="291"/>
      <c r="L67" s="301"/>
      <c r="M67" s="302"/>
      <c r="N67" s="303"/>
    </row>
    <row r="68" spans="1:15">
      <c r="B68" s="52"/>
      <c r="C68" s="53"/>
      <c r="D68" s="53"/>
      <c r="E68" s="53"/>
      <c r="F68" s="53"/>
      <c r="G68" s="53"/>
      <c r="H68" s="300"/>
      <c r="I68" s="291"/>
      <c r="J68" s="291"/>
      <c r="K68" s="291"/>
      <c r="L68" s="301"/>
      <c r="M68" s="302"/>
      <c r="N68" s="303"/>
    </row>
    <row r="69" spans="1:15" ht="15.75" thickBot="1">
      <c r="B69" s="459"/>
      <c r="C69" s="460"/>
      <c r="D69" s="460"/>
      <c r="E69" s="460"/>
      <c r="F69" s="460"/>
      <c r="G69" s="460"/>
      <c r="H69" s="54"/>
      <c r="I69" s="132"/>
      <c r="J69" s="132"/>
      <c r="K69" s="132"/>
      <c r="L69" s="807"/>
      <c r="M69" s="808"/>
      <c r="N69" s="133"/>
    </row>
    <row r="70" spans="1:15" ht="15.75" thickBot="1">
      <c r="B70" s="824" t="s">
        <v>1037</v>
      </c>
      <c r="C70" s="825"/>
      <c r="D70" s="825"/>
      <c r="E70" s="825"/>
      <c r="F70" s="825"/>
      <c r="G70" s="825"/>
      <c r="H70" s="825"/>
      <c r="I70" s="825"/>
      <c r="J70" s="825"/>
      <c r="K70" s="825"/>
      <c r="L70" s="825"/>
      <c r="M70" s="826"/>
      <c r="N70" s="110">
        <f>N64+N65+N66+N67+N68</f>
        <v>2509.469696969697</v>
      </c>
    </row>
    <row r="71" spans="1:15">
      <c r="B71" s="39"/>
      <c r="C71" s="40"/>
      <c r="D71" s="40"/>
      <c r="E71" s="40"/>
      <c r="F71" s="40"/>
      <c r="G71" s="40"/>
      <c r="H71" s="40"/>
      <c r="I71" s="40"/>
      <c r="J71" s="40"/>
      <c r="K71" s="40"/>
      <c r="L71" s="40"/>
      <c r="M71" s="40"/>
      <c r="N71" s="41"/>
    </row>
    <row r="72" spans="1:15">
      <c r="B72" s="70" t="s">
        <v>1046</v>
      </c>
      <c r="C72" s="71"/>
      <c r="D72" s="71"/>
      <c r="E72" s="71"/>
      <c r="F72" s="71"/>
      <c r="G72" s="71"/>
      <c r="H72" s="71"/>
      <c r="I72" s="71"/>
      <c r="J72" s="71"/>
      <c r="K72" s="71"/>
      <c r="L72" s="71"/>
      <c r="M72" s="71"/>
      <c r="N72" s="72"/>
    </row>
    <row r="73" spans="1:15" ht="15.75" thickBot="1">
      <c r="B73" s="74"/>
      <c r="C73" s="67"/>
      <c r="D73" s="67"/>
      <c r="E73" s="67"/>
      <c r="F73" s="67"/>
      <c r="G73" s="67"/>
      <c r="H73" s="67"/>
      <c r="I73" s="67"/>
      <c r="J73" s="67"/>
      <c r="K73" s="67"/>
      <c r="L73" s="67"/>
      <c r="M73" s="67"/>
      <c r="N73" s="69"/>
    </row>
    <row r="74" spans="1:15" ht="25.5">
      <c r="B74" s="844" t="s">
        <v>1047</v>
      </c>
      <c r="C74" s="845"/>
      <c r="D74" s="845"/>
      <c r="E74" s="845"/>
      <c r="F74" s="845"/>
      <c r="G74" s="845"/>
      <c r="H74" s="845"/>
      <c r="I74" s="79" t="s">
        <v>1048</v>
      </c>
      <c r="J74" s="81" t="s">
        <v>1494</v>
      </c>
      <c r="K74" s="80" t="s">
        <v>1050</v>
      </c>
      <c r="L74" s="846" t="s">
        <v>1034</v>
      </c>
      <c r="M74" s="847"/>
      <c r="N74" s="104" t="s">
        <v>1035</v>
      </c>
    </row>
    <row r="75" spans="1:15">
      <c r="A75" t="s">
        <v>19</v>
      </c>
      <c r="B75" s="55" t="str">
        <f>VLOOKUP(A75,'MANO DE OBRA'!A8:D68,3,FALSE)</f>
        <v>Obrero (8)</v>
      </c>
      <c r="C75" s="53"/>
      <c r="D75" s="53"/>
      <c r="E75" s="53"/>
      <c r="F75" s="53"/>
      <c r="G75" s="53"/>
      <c r="H75" s="53"/>
      <c r="I75" s="304">
        <f>K75/J75*100</f>
        <v>196724.53333333333</v>
      </c>
      <c r="J75" s="305">
        <v>185</v>
      </c>
      <c r="K75" s="306">
        <f>VLOOKUP(A75,'MANO DE OBRA'!A8:D99,4,FALSE)</f>
        <v>363940.38666666666</v>
      </c>
      <c r="L75" s="56"/>
      <c r="M75" s="307">
        <v>80</v>
      </c>
      <c r="N75" s="407">
        <f>K75/M75</f>
        <v>4549.2548333333334</v>
      </c>
      <c r="O75" s="112"/>
    </row>
    <row r="76" spans="1:15">
      <c r="A76" t="s">
        <v>30</v>
      </c>
      <c r="B76" s="55" t="str">
        <f>VLOOKUP(A76,'MANO DE OBRA'!A8:D69,3,FALSE)</f>
        <v>Oficial</v>
      </c>
      <c r="C76" s="53"/>
      <c r="D76" s="53"/>
      <c r="E76" s="53"/>
      <c r="F76" s="53"/>
      <c r="G76" s="53"/>
      <c r="H76" s="53"/>
      <c r="I76" s="304">
        <f>K76/J76*100</f>
        <v>49181.133333333331</v>
      </c>
      <c r="J76" s="305">
        <v>185</v>
      </c>
      <c r="K76" s="306">
        <f>VLOOKUP(A76,'MANO DE OBRA'!A8:D100,4,FALSE)</f>
        <v>90985.096666666665</v>
      </c>
      <c r="L76" s="56"/>
      <c r="M76" s="311">
        <v>80</v>
      </c>
      <c r="N76" s="407">
        <f>K76/M76</f>
        <v>1137.3137083333334</v>
      </c>
    </row>
    <row r="77" spans="1:15">
      <c r="A77" t="s">
        <v>54</v>
      </c>
      <c r="B77" s="55" t="str">
        <f>VLOOKUP(A77,'MANO DE OBRA'!A9:D70,3,FALSE)</f>
        <v>Rastrilleros (2)</v>
      </c>
      <c r="C77" s="53"/>
      <c r="D77" s="53"/>
      <c r="E77" s="53"/>
      <c r="F77" s="53"/>
      <c r="G77" s="53"/>
      <c r="H77" s="53"/>
      <c r="I77" s="304">
        <f>K77/J77*100</f>
        <v>73771.7</v>
      </c>
      <c r="J77" s="305">
        <v>185</v>
      </c>
      <c r="K77" s="306">
        <f>VLOOKUP(A77,'MANO DE OBRA'!A9:D101,4,FALSE)</f>
        <v>136477.64499999999</v>
      </c>
      <c r="L77" s="56"/>
      <c r="M77" s="311">
        <v>80</v>
      </c>
      <c r="N77" s="407">
        <f>K77/M77</f>
        <v>1705.9705624999999</v>
      </c>
    </row>
    <row r="78" spans="1:15">
      <c r="B78" s="55"/>
      <c r="C78" s="53"/>
      <c r="D78" s="53"/>
      <c r="E78" s="53"/>
      <c r="F78" s="53"/>
      <c r="G78" s="53"/>
      <c r="H78" s="53"/>
      <c r="I78" s="291"/>
      <c r="J78" s="309"/>
      <c r="K78" s="310"/>
      <c r="L78" s="330"/>
      <c r="M78" s="312"/>
      <c r="N78" s="308"/>
    </row>
    <row r="79" spans="1:15">
      <c r="B79" s="55"/>
      <c r="C79" s="53"/>
      <c r="D79" s="53"/>
      <c r="E79" s="53"/>
      <c r="F79" s="53"/>
      <c r="G79" s="53"/>
      <c r="H79" s="53"/>
      <c r="I79" s="291"/>
      <c r="J79" s="309"/>
      <c r="K79" s="310"/>
      <c r="L79" s="330"/>
      <c r="M79" s="312"/>
      <c r="N79" s="308"/>
    </row>
    <row r="80" spans="1:15" ht="15.75" thickBot="1">
      <c r="B80" s="805"/>
      <c r="C80" s="806"/>
      <c r="D80" s="806"/>
      <c r="E80" s="806"/>
      <c r="F80" s="806"/>
      <c r="G80" s="806"/>
      <c r="H80" s="806"/>
      <c r="I80" s="132"/>
      <c r="J80" s="132"/>
      <c r="K80" s="132"/>
      <c r="L80" s="906"/>
      <c r="M80" s="906"/>
      <c r="N80" s="51"/>
    </row>
    <row r="81" spans="1:14" ht="15.75" thickBot="1">
      <c r="B81" s="824" t="s">
        <v>1037</v>
      </c>
      <c r="C81" s="825"/>
      <c r="D81" s="825"/>
      <c r="E81" s="825"/>
      <c r="F81" s="825"/>
      <c r="G81" s="825"/>
      <c r="H81" s="825"/>
      <c r="I81" s="825"/>
      <c r="J81" s="825"/>
      <c r="K81" s="825"/>
      <c r="L81" s="825"/>
      <c r="M81" s="826"/>
      <c r="N81" s="313">
        <f>SUM(N75:N80)</f>
        <v>7392.5391041666662</v>
      </c>
    </row>
    <row r="82" spans="1:14" ht="15.75" thickBot="1">
      <c r="B82" s="39"/>
      <c r="C82" s="40"/>
      <c r="D82" s="40"/>
      <c r="E82" s="40"/>
      <c r="F82" s="40"/>
      <c r="G82" s="40"/>
      <c r="H82" s="40"/>
      <c r="I82" s="40"/>
      <c r="J82" s="40"/>
      <c r="K82" s="40"/>
      <c r="L82" s="40"/>
      <c r="M82" s="40"/>
      <c r="N82" s="41"/>
    </row>
    <row r="83" spans="1:14" ht="15.75" thickBot="1">
      <c r="B83" s="818" t="s">
        <v>1051</v>
      </c>
      <c r="C83" s="819"/>
      <c r="D83" s="819"/>
      <c r="E83" s="819"/>
      <c r="F83" s="819"/>
      <c r="G83" s="819"/>
      <c r="H83" s="819"/>
      <c r="I83" s="819"/>
      <c r="J83" s="819"/>
      <c r="K83" s="819"/>
      <c r="L83" s="819"/>
      <c r="M83" s="820"/>
      <c r="N83" s="105">
        <f>N49+N59+N70+N81</f>
        <v>194965.30521446568</v>
      </c>
    </row>
    <row r="84" spans="1:14">
      <c r="B84" s="39"/>
      <c r="C84" s="40"/>
      <c r="D84" s="40"/>
      <c r="E84" s="40"/>
      <c r="F84" s="40"/>
      <c r="G84" s="40"/>
      <c r="H84" s="40"/>
      <c r="I84" s="40"/>
      <c r="J84" s="40"/>
      <c r="K84" s="40"/>
      <c r="L84" s="40"/>
      <c r="M84" s="40"/>
      <c r="N84" s="41"/>
    </row>
    <row r="85" spans="1:14">
      <c r="B85" s="70" t="s">
        <v>1052</v>
      </c>
      <c r="C85" s="71"/>
      <c r="D85" s="71"/>
      <c r="E85" s="71"/>
      <c r="F85" s="71"/>
      <c r="G85" s="71"/>
      <c r="H85" s="71"/>
      <c r="I85" s="71"/>
      <c r="J85" s="71"/>
      <c r="K85" s="71"/>
      <c r="L85" s="71"/>
      <c r="M85" s="71"/>
      <c r="N85" s="72"/>
    </row>
    <row r="86" spans="1:14" ht="15.75" thickBot="1">
      <c r="B86" s="74"/>
      <c r="C86" s="67"/>
      <c r="D86" s="67"/>
      <c r="E86" s="67"/>
      <c r="F86" s="67"/>
      <c r="G86" s="67"/>
      <c r="H86" s="67"/>
      <c r="I86" s="67"/>
      <c r="J86" s="67"/>
      <c r="K86" s="67"/>
      <c r="L86" s="67"/>
      <c r="M86" s="67"/>
      <c r="N86" s="69"/>
    </row>
    <row r="87" spans="1:14">
      <c r="B87" s="809" t="s">
        <v>1053</v>
      </c>
      <c r="C87" s="810"/>
      <c r="D87" s="810"/>
      <c r="E87" s="810"/>
      <c r="F87" s="810"/>
      <c r="G87" s="810"/>
      <c r="H87" s="810"/>
      <c r="I87" s="326"/>
      <c r="J87" s="346"/>
      <c r="K87" s="314" t="s">
        <v>1054</v>
      </c>
      <c r="L87" s="848" t="s">
        <v>1055</v>
      </c>
      <c r="M87" s="849"/>
      <c r="N87" s="315"/>
    </row>
    <row r="88" spans="1:14">
      <c r="B88" s="850" t="s">
        <v>1056</v>
      </c>
      <c r="C88" s="851"/>
      <c r="D88" s="851"/>
      <c r="E88" s="851"/>
      <c r="F88" s="851"/>
      <c r="G88" s="851"/>
      <c r="H88" s="851"/>
      <c r="I88" s="93"/>
      <c r="J88" s="94"/>
      <c r="K88" s="316">
        <v>0.2</v>
      </c>
      <c r="L88" s="852">
        <f>N83*K88</f>
        <v>38993.06104289314</v>
      </c>
      <c r="M88" s="853"/>
      <c r="N88" s="57"/>
    </row>
    <row r="89" spans="1:14">
      <c r="B89" s="95" t="s">
        <v>1057</v>
      </c>
      <c r="C89" s="96"/>
      <c r="D89" s="96"/>
      <c r="E89" s="96"/>
      <c r="F89" s="96"/>
      <c r="G89" s="96"/>
      <c r="H89" s="96"/>
      <c r="I89" s="93"/>
      <c r="J89" s="94"/>
      <c r="K89" s="316">
        <v>0.05</v>
      </c>
      <c r="L89" s="852">
        <f>N83*K89</f>
        <v>9748.2652607232849</v>
      </c>
      <c r="M89" s="853"/>
      <c r="N89" s="57"/>
    </row>
    <row r="90" spans="1:14" ht="15.75" thickBot="1">
      <c r="B90" s="97" t="s">
        <v>1058</v>
      </c>
      <c r="C90" s="98"/>
      <c r="D90" s="98"/>
      <c r="E90" s="98"/>
      <c r="F90" s="98"/>
      <c r="G90" s="98"/>
      <c r="H90" s="98"/>
      <c r="I90" s="99"/>
      <c r="J90" s="100"/>
      <c r="K90" s="317">
        <v>0.05</v>
      </c>
      <c r="L90" s="854">
        <f>N83*K90</f>
        <v>9748.2652607232849</v>
      </c>
      <c r="M90" s="855"/>
      <c r="N90" s="57"/>
    </row>
    <row r="91" spans="1:14" ht="15.75" thickBot="1">
      <c r="B91" s="818" t="s">
        <v>1037</v>
      </c>
      <c r="C91" s="819"/>
      <c r="D91" s="819"/>
      <c r="E91" s="819"/>
      <c r="F91" s="819"/>
      <c r="G91" s="819"/>
      <c r="H91" s="819"/>
      <c r="I91" s="819"/>
      <c r="J91" s="819"/>
      <c r="K91" s="819"/>
      <c r="L91" s="819"/>
      <c r="M91" s="820"/>
      <c r="N91" s="58">
        <f>L88+L89+L90</f>
        <v>58489.591564339717</v>
      </c>
    </row>
    <row r="92" spans="1:14" ht="15.75" thickBot="1">
      <c r="B92" s="39"/>
      <c r="C92" s="40"/>
      <c r="D92" s="40"/>
      <c r="E92" s="40"/>
      <c r="F92" s="40"/>
      <c r="G92" s="40"/>
      <c r="H92" s="40"/>
      <c r="I92" s="40"/>
      <c r="J92" s="40"/>
      <c r="K92" s="40"/>
      <c r="L92" s="40"/>
      <c r="M92" s="40"/>
      <c r="N92" s="41"/>
    </row>
    <row r="93" spans="1:14" ht="15.75" thickBot="1">
      <c r="A93" t="s">
        <v>2122</v>
      </c>
      <c r="B93" s="818" t="s">
        <v>1059</v>
      </c>
      <c r="C93" s="819"/>
      <c r="D93" s="819"/>
      <c r="E93" s="819"/>
      <c r="F93" s="819"/>
      <c r="G93" s="819"/>
      <c r="H93" s="819"/>
      <c r="I93" s="819"/>
      <c r="J93" s="819"/>
      <c r="K93" s="819"/>
      <c r="L93" s="819"/>
      <c r="M93" s="820"/>
      <c r="N93" s="197">
        <f>N83+N91</f>
        <v>253454.89677880541</v>
      </c>
    </row>
    <row r="94" spans="1:14">
      <c r="B94" s="19"/>
      <c r="C94" s="20"/>
      <c r="D94" s="20"/>
      <c r="E94" s="20"/>
      <c r="F94" s="20"/>
      <c r="G94" s="20"/>
      <c r="H94" s="20"/>
      <c r="I94" s="20"/>
      <c r="J94" s="20"/>
      <c r="K94" s="20"/>
      <c r="L94" s="20"/>
      <c r="M94" s="20"/>
      <c r="N94" s="21"/>
    </row>
    <row r="95" spans="1:14">
      <c r="B95" s="22"/>
      <c r="C95" s="18"/>
      <c r="D95" s="18"/>
      <c r="E95" s="18"/>
      <c r="F95" s="18"/>
      <c r="G95" s="18"/>
      <c r="H95" s="18"/>
      <c r="I95" s="18"/>
      <c r="J95" s="18"/>
      <c r="K95" s="18"/>
      <c r="L95" s="18"/>
      <c r="M95" s="18"/>
      <c r="N95" s="23"/>
    </row>
    <row r="96" spans="1:14">
      <c r="B96" s="22"/>
      <c r="C96" s="18"/>
      <c r="D96" s="18"/>
      <c r="E96" s="18"/>
      <c r="F96" s="18"/>
      <c r="G96" s="18"/>
      <c r="H96" s="18"/>
      <c r="I96" s="18"/>
      <c r="J96" s="18"/>
      <c r="K96" s="18"/>
      <c r="L96" s="18"/>
      <c r="M96" s="18"/>
      <c r="N96" s="23"/>
    </row>
    <row r="97" spans="2:14">
      <c r="B97" s="22"/>
      <c r="C97" s="18"/>
      <c r="D97" s="18"/>
      <c r="E97" s="18"/>
      <c r="F97" s="18"/>
      <c r="G97" s="18"/>
      <c r="H97" s="18"/>
      <c r="I97" s="18"/>
      <c r="J97" s="18"/>
      <c r="K97" s="18"/>
      <c r="L97" s="18"/>
      <c r="M97" s="18"/>
      <c r="N97" s="23"/>
    </row>
    <row r="98" spans="2:14">
      <c r="B98" s="22"/>
      <c r="C98" s="18"/>
      <c r="D98" s="18"/>
      <c r="E98" s="59" t="s">
        <v>1060</v>
      </c>
      <c r="F98" s="59"/>
      <c r="G98" s="59"/>
      <c r="H98" s="59"/>
      <c r="I98" s="59"/>
      <c r="J98" s="59"/>
      <c r="K98" s="18"/>
      <c r="L98" s="18"/>
      <c r="M98" s="18"/>
      <c r="N98" s="23"/>
    </row>
    <row r="99" spans="2:14">
      <c r="B99" s="22"/>
      <c r="C99" s="18"/>
      <c r="D99" s="18"/>
      <c r="E99" s="18" t="s">
        <v>1061</v>
      </c>
      <c r="F99" s="18"/>
      <c r="G99" s="18"/>
      <c r="H99" s="18"/>
      <c r="I99" s="18"/>
      <c r="J99" s="18"/>
      <c r="K99" s="18"/>
      <c r="L99" s="18"/>
      <c r="M99" s="18"/>
      <c r="N99" s="23"/>
    </row>
    <row r="100" spans="2:14">
      <c r="B100" s="22"/>
      <c r="C100" s="18"/>
      <c r="D100" s="18"/>
      <c r="E100" s="18" t="s">
        <v>1062</v>
      </c>
      <c r="F100" s="18"/>
      <c r="G100" s="18"/>
      <c r="H100" s="18"/>
      <c r="I100" s="18"/>
      <c r="J100" s="18"/>
      <c r="K100" s="18"/>
      <c r="L100" s="18"/>
      <c r="M100" s="18"/>
      <c r="N100" s="23"/>
    </row>
    <row r="101" spans="2:14">
      <c r="B101" s="22"/>
      <c r="C101" s="18"/>
      <c r="D101" s="18"/>
      <c r="E101" s="18" t="s">
        <v>1063</v>
      </c>
      <c r="F101" s="18"/>
      <c r="G101" s="18"/>
      <c r="H101" s="18"/>
      <c r="I101" s="18"/>
      <c r="J101" s="18"/>
      <c r="K101" s="18"/>
      <c r="L101" s="18"/>
      <c r="M101" s="18"/>
      <c r="N101" s="23"/>
    </row>
    <row r="102" spans="2:14" ht="15.75" thickBot="1">
      <c r="B102" s="22"/>
      <c r="C102" s="18"/>
      <c r="D102" s="18"/>
      <c r="E102" s="18"/>
      <c r="F102" s="18" t="s">
        <v>1064</v>
      </c>
      <c r="G102" s="18"/>
      <c r="H102" s="18"/>
      <c r="I102" s="18"/>
      <c r="J102" s="18"/>
      <c r="K102" s="18"/>
      <c r="L102" s="18"/>
      <c r="M102" s="18"/>
      <c r="N102" s="23"/>
    </row>
    <row r="103" spans="2:14">
      <c r="B103" s="239" t="s">
        <v>2322</v>
      </c>
      <c r="C103" s="240"/>
      <c r="D103" s="240"/>
      <c r="E103" s="240"/>
      <c r="F103" s="240"/>
      <c r="G103" s="240"/>
      <c r="H103" s="240"/>
      <c r="I103" s="240"/>
      <c r="J103" s="240"/>
      <c r="K103" s="240"/>
      <c r="L103" s="240"/>
      <c r="M103" s="240"/>
      <c r="N103" s="241"/>
    </row>
    <row r="104" spans="2:14">
      <c r="B104" s="242"/>
      <c r="C104" s="243"/>
      <c r="D104" s="243"/>
      <c r="E104" s="243"/>
      <c r="F104" s="243"/>
      <c r="G104" s="243"/>
      <c r="H104" s="243"/>
      <c r="I104" s="243"/>
      <c r="J104" s="243"/>
      <c r="K104" s="243"/>
      <c r="L104" s="243"/>
      <c r="M104" s="243"/>
      <c r="N104" s="244"/>
    </row>
    <row r="105" spans="2:14">
      <c r="B105" s="242"/>
      <c r="C105" s="243"/>
      <c r="D105" s="243"/>
      <c r="E105" s="243"/>
      <c r="F105" s="243"/>
      <c r="G105" s="243"/>
      <c r="H105" s="243"/>
      <c r="I105" s="243"/>
      <c r="J105" s="243"/>
      <c r="K105" s="243"/>
      <c r="L105" s="243"/>
      <c r="M105" s="243"/>
      <c r="N105" s="244"/>
    </row>
    <row r="106" spans="2:14">
      <c r="B106" s="242"/>
      <c r="C106" s="243"/>
      <c r="D106" s="243"/>
      <c r="E106" s="243"/>
      <c r="F106" s="243"/>
      <c r="G106" s="243"/>
      <c r="H106" s="243"/>
      <c r="I106" s="243"/>
      <c r="J106" s="243"/>
      <c r="K106" s="243"/>
      <c r="L106" s="243"/>
      <c r="M106" s="243"/>
      <c r="N106" s="244"/>
    </row>
    <row r="107" spans="2:14" ht="15.75" thickBot="1">
      <c r="B107" s="245"/>
      <c r="C107" s="246"/>
      <c r="D107" s="246"/>
      <c r="E107" s="246"/>
      <c r="F107" s="246"/>
      <c r="G107" s="246"/>
      <c r="H107" s="246"/>
      <c r="I107" s="246"/>
      <c r="J107" s="246"/>
      <c r="K107" s="246"/>
      <c r="L107" s="246"/>
      <c r="M107" s="246"/>
      <c r="N107" s="247"/>
    </row>
    <row r="108" spans="2:14">
      <c r="B108" s="248"/>
      <c r="C108" s="249"/>
      <c r="D108" s="249"/>
      <c r="E108" s="249"/>
      <c r="F108" s="249"/>
      <c r="G108" s="249"/>
      <c r="H108" s="249"/>
      <c r="I108" s="249"/>
      <c r="J108" s="249"/>
      <c r="K108" s="249"/>
      <c r="L108" s="249"/>
      <c r="M108" s="249"/>
      <c r="N108" s="250"/>
    </row>
    <row r="109" spans="2:14">
      <c r="B109" s="234" t="s">
        <v>2323</v>
      </c>
      <c r="C109" s="37"/>
      <c r="D109" s="37"/>
      <c r="E109" s="37"/>
      <c r="F109" s="37"/>
      <c r="G109" s="37"/>
      <c r="H109" s="37"/>
      <c r="I109" s="37"/>
      <c r="J109" s="37"/>
      <c r="K109" s="37"/>
      <c r="L109" s="37"/>
      <c r="M109" s="37"/>
      <c r="N109" s="38"/>
    </row>
    <row r="110" spans="2:14" ht="15" customHeight="1">
      <c r="B110" s="856" t="s">
        <v>2324</v>
      </c>
      <c r="C110" s="857"/>
      <c r="D110" s="857"/>
      <c r="E110" s="857"/>
      <c r="F110" s="857"/>
      <c r="G110" s="857"/>
      <c r="H110" s="857"/>
      <c r="I110" s="857"/>
      <c r="J110" s="857"/>
      <c r="K110" s="857"/>
      <c r="L110" s="857"/>
      <c r="M110" s="857"/>
      <c r="N110" s="858"/>
    </row>
    <row r="111" spans="2:14" ht="15" customHeight="1">
      <c r="B111" s="856"/>
      <c r="C111" s="857"/>
      <c r="D111" s="857"/>
      <c r="E111" s="857"/>
      <c r="F111" s="857"/>
      <c r="G111" s="857"/>
      <c r="H111" s="857"/>
      <c r="I111" s="857"/>
      <c r="J111" s="857"/>
      <c r="K111" s="857"/>
      <c r="L111" s="857"/>
      <c r="M111" s="857"/>
      <c r="N111" s="858"/>
    </row>
    <row r="112" spans="2:14" ht="30" customHeight="1">
      <c r="B112" s="859" t="s">
        <v>2325</v>
      </c>
      <c r="C112" s="860"/>
      <c r="D112" s="860"/>
      <c r="E112" s="860"/>
      <c r="F112" s="860"/>
      <c r="G112" s="860"/>
      <c r="H112" s="860"/>
      <c r="I112" s="860"/>
      <c r="J112" s="860"/>
      <c r="K112" s="860"/>
      <c r="L112" s="860"/>
      <c r="M112" s="860"/>
      <c r="N112" s="861"/>
    </row>
    <row r="113" spans="2:14">
      <c r="B113" s="859"/>
      <c r="C113" s="860"/>
      <c r="D113" s="860"/>
      <c r="E113" s="860"/>
      <c r="F113" s="860"/>
      <c r="G113" s="860"/>
      <c r="H113" s="860"/>
      <c r="I113" s="860"/>
      <c r="J113" s="860"/>
      <c r="K113" s="860"/>
      <c r="L113" s="860"/>
      <c r="M113" s="860"/>
      <c r="N113" s="861"/>
    </row>
    <row r="114" spans="2:14">
      <c r="B114" s="343"/>
      <c r="C114" s="344"/>
      <c r="D114" s="344"/>
      <c r="E114" s="344"/>
      <c r="F114" s="344"/>
      <c r="G114" s="344"/>
      <c r="H114" s="344"/>
      <c r="I114" s="344"/>
      <c r="J114" s="344"/>
      <c r="K114" s="344"/>
      <c r="L114" s="344"/>
      <c r="M114" s="344"/>
      <c r="N114" s="345"/>
    </row>
    <row r="115" spans="2:14">
      <c r="B115" s="343"/>
      <c r="C115" s="344"/>
      <c r="D115" s="344"/>
      <c r="E115" s="344"/>
      <c r="F115" s="344"/>
      <c r="G115" s="344"/>
      <c r="H115" s="344"/>
      <c r="I115" s="344"/>
      <c r="J115" s="344"/>
      <c r="K115" s="344"/>
      <c r="L115" s="344"/>
      <c r="M115" s="344"/>
      <c r="N115" s="345"/>
    </row>
    <row r="116" spans="2:14">
      <c r="B116" s="343"/>
      <c r="C116" s="344"/>
      <c r="D116" s="344"/>
      <c r="E116" s="344"/>
      <c r="F116" s="344"/>
      <c r="G116" s="344"/>
      <c r="H116" s="344"/>
      <c r="I116" s="344"/>
      <c r="J116" s="344"/>
      <c r="K116" s="344"/>
      <c r="L116" s="344"/>
      <c r="M116" s="344"/>
      <c r="N116" s="345"/>
    </row>
    <row r="117" spans="2:14">
      <c r="B117" s="234"/>
      <c r="C117" s="37"/>
      <c r="D117" s="37"/>
      <c r="E117" s="37"/>
      <c r="F117" s="37"/>
      <c r="G117" s="37"/>
      <c r="H117" s="37"/>
      <c r="I117" s="37"/>
      <c r="J117" s="37"/>
      <c r="K117" s="37"/>
      <c r="L117" s="37"/>
      <c r="M117" s="37"/>
      <c r="N117" s="38"/>
    </row>
    <row r="118" spans="2:14">
      <c r="B118" s="22"/>
      <c r="C118" s="18"/>
      <c r="D118" s="18"/>
      <c r="E118" s="18" t="s">
        <v>1060</v>
      </c>
      <c r="F118" s="59"/>
      <c r="G118" s="59"/>
      <c r="H118" s="18"/>
      <c r="I118" s="18"/>
      <c r="J118" s="18"/>
      <c r="K118" s="18"/>
      <c r="L118" s="18"/>
      <c r="M118" s="18"/>
      <c r="N118" s="23"/>
    </row>
    <row r="119" spans="2:14">
      <c r="B119" s="22"/>
      <c r="C119" s="18"/>
      <c r="D119" s="18"/>
      <c r="E119" s="60" t="s">
        <v>1061</v>
      </c>
      <c r="F119" s="18"/>
      <c r="G119" s="18"/>
      <c r="H119" s="60"/>
      <c r="I119" s="60"/>
      <c r="J119" s="60"/>
      <c r="K119" s="18"/>
      <c r="L119" s="18"/>
      <c r="M119" s="18"/>
      <c r="N119" s="23"/>
    </row>
    <row r="120" spans="2:14">
      <c r="B120" s="22"/>
      <c r="C120" s="18"/>
      <c r="D120" s="18"/>
      <c r="E120" s="61" t="s">
        <v>1065</v>
      </c>
      <c r="F120" s="18"/>
      <c r="G120" s="18"/>
      <c r="H120" s="61"/>
      <c r="I120" s="61"/>
      <c r="J120" s="61"/>
      <c r="K120" s="18"/>
      <c r="L120" s="18"/>
      <c r="M120" s="18"/>
      <c r="N120" s="23"/>
    </row>
    <row r="121" spans="2:14">
      <c r="B121" s="62"/>
      <c r="C121" s="37"/>
      <c r="D121" s="37"/>
      <c r="E121" s="18" t="s">
        <v>1063</v>
      </c>
      <c r="F121" s="18"/>
      <c r="G121" s="18"/>
      <c r="H121" s="18"/>
      <c r="I121" s="18"/>
      <c r="J121" s="18"/>
      <c r="K121" s="37"/>
      <c r="L121" s="37"/>
      <c r="M121" s="37"/>
      <c r="N121" s="38"/>
    </row>
    <row r="122" spans="2:14">
      <c r="B122" s="62"/>
      <c r="C122" s="37"/>
      <c r="D122" s="37"/>
      <c r="E122" s="37"/>
      <c r="F122" s="18"/>
      <c r="G122" s="18"/>
      <c r="H122" s="18"/>
      <c r="I122" s="18"/>
      <c r="J122" s="18"/>
      <c r="K122" s="37"/>
      <c r="L122" s="37"/>
      <c r="M122" s="37"/>
      <c r="N122" s="38"/>
    </row>
    <row r="123" spans="2:14">
      <c r="B123" s="62" t="s">
        <v>2326</v>
      </c>
      <c r="C123" s="61"/>
      <c r="D123" s="61"/>
      <c r="E123" s="18"/>
      <c r="F123" s="18"/>
      <c r="G123" s="18"/>
      <c r="H123" s="18"/>
      <c r="I123" s="18"/>
      <c r="J123" s="795"/>
      <c r="K123" s="795"/>
      <c r="L123" s="795"/>
      <c r="M123" s="795"/>
      <c r="N123" s="796"/>
    </row>
    <row r="124" spans="2:14" ht="15.75" thickBot="1">
      <c r="B124" s="273" t="s">
        <v>2327</v>
      </c>
      <c r="C124" s="405"/>
      <c r="D124" s="405"/>
      <c r="E124" s="63"/>
      <c r="F124" s="63"/>
      <c r="G124" s="63"/>
      <c r="H124" s="63"/>
      <c r="I124" s="63"/>
      <c r="J124" s="797"/>
      <c r="K124" s="797"/>
      <c r="L124" s="797"/>
      <c r="M124" s="797"/>
      <c r="N124" s="798"/>
    </row>
  </sheetData>
  <mergeCells count="73">
    <mergeCell ref="I10:J10"/>
    <mergeCell ref="F25:H25"/>
    <mergeCell ref="B27:N27"/>
    <mergeCell ref="C3:J3"/>
    <mergeCell ref="K3:K4"/>
    <mergeCell ref="L3:N4"/>
    <mergeCell ref="C4:J4"/>
    <mergeCell ref="K5:K6"/>
    <mergeCell ref="L5:L6"/>
    <mergeCell ref="M5:M6"/>
    <mergeCell ref="C6:J6"/>
    <mergeCell ref="C5:J5"/>
    <mergeCell ref="I35:J35"/>
    <mergeCell ref="C1:J1"/>
    <mergeCell ref="K1:K2"/>
    <mergeCell ref="L1:N2"/>
    <mergeCell ref="N5:N6"/>
    <mergeCell ref="C29:I29"/>
    <mergeCell ref="L35:M35"/>
    <mergeCell ref="L12:N12"/>
    <mergeCell ref="C30:I30"/>
    <mergeCell ref="L30:M30"/>
    <mergeCell ref="D11:E11"/>
    <mergeCell ref="B35:H35"/>
    <mergeCell ref="L29:M29"/>
    <mergeCell ref="C2:J2"/>
    <mergeCell ref="B1:B6"/>
    <mergeCell ref="B10:E10"/>
    <mergeCell ref="B49:M49"/>
    <mergeCell ref="B36:H36"/>
    <mergeCell ref="B37:H37"/>
    <mergeCell ref="B38:H38"/>
    <mergeCell ref="B45:H45"/>
    <mergeCell ref="I45:J45"/>
    <mergeCell ref="L45:M45"/>
    <mergeCell ref="B46:H46"/>
    <mergeCell ref="B47:D47"/>
    <mergeCell ref="B48:H48"/>
    <mergeCell ref="I48:J48"/>
    <mergeCell ref="L48:M48"/>
    <mergeCell ref="B43:H43"/>
    <mergeCell ref="B39:H39"/>
    <mergeCell ref="B40:H40"/>
    <mergeCell ref="B41:H41"/>
    <mergeCell ref="B80:H80"/>
    <mergeCell ref="B42:H42"/>
    <mergeCell ref="L80:M80"/>
    <mergeCell ref="B53:I53"/>
    <mergeCell ref="L53:M53"/>
    <mergeCell ref="B58:I58"/>
    <mergeCell ref="L58:M58"/>
    <mergeCell ref="B59:M59"/>
    <mergeCell ref="L63:M63"/>
    <mergeCell ref="L64:M64"/>
    <mergeCell ref="L69:M69"/>
    <mergeCell ref="B70:M70"/>
    <mergeCell ref="B74:H74"/>
    <mergeCell ref="L74:M74"/>
    <mergeCell ref="L65:M65"/>
    <mergeCell ref="L66:M66"/>
    <mergeCell ref="B81:M81"/>
    <mergeCell ref="B83:M83"/>
    <mergeCell ref="B87:H87"/>
    <mergeCell ref="L87:M87"/>
    <mergeCell ref="B88:H88"/>
    <mergeCell ref="L88:M88"/>
    <mergeCell ref="J123:N124"/>
    <mergeCell ref="L89:M89"/>
    <mergeCell ref="L90:M90"/>
    <mergeCell ref="B91:M91"/>
    <mergeCell ref="B93:M93"/>
    <mergeCell ref="B110:N111"/>
    <mergeCell ref="B112:N113"/>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97633"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97633" r:id="rId4"/>
      </mc:Fallback>
    </mc:AlternateContent>
  </oleObjects>
</worksheet>
</file>

<file path=xl/worksheets/sheet1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69">
    <tabColor rgb="FFFFFFCC"/>
  </sheetPr>
  <dimension ref="A1:O124"/>
  <sheetViews>
    <sheetView zoomScale="78" zoomScaleNormal="78" workbookViewId="0"/>
  </sheetViews>
  <sheetFormatPr baseColWidth="10" defaultRowHeight="15"/>
  <cols>
    <col min="1" max="1" width="10" bestFit="1" customWidth="1"/>
    <col min="2" max="2" width="17" customWidth="1"/>
    <col min="6" max="6" width="14.42578125" customWidth="1"/>
    <col min="9" max="9" width="13.28515625" bestFit="1" customWidth="1"/>
    <col min="10" max="10" width="15.5703125" customWidth="1"/>
    <col min="11" max="11" width="17.5703125" bestFit="1" customWidth="1"/>
    <col min="13" max="13" width="12.285156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1154</v>
      </c>
      <c r="C31" s="87" t="s">
        <v>2175</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150</v>
      </c>
      <c r="B36" s="831" t="str">
        <f>VLOOKUP(A36,EQUIPOS!A6:D154,3,FALSE)</f>
        <v>Cargador : Potencia en el volante 125 hp, Clasificación de RPM del motor 2300.</v>
      </c>
      <c r="C36" s="832"/>
      <c r="D36" s="832"/>
      <c r="E36" s="832"/>
      <c r="F36" s="832"/>
      <c r="G36" s="832"/>
      <c r="H36" s="833"/>
      <c r="I36" s="279"/>
      <c r="J36" s="280"/>
      <c r="K36" s="281">
        <f>VLOOKUP(A36,EQUIPOS!A6:D163,4,FALSE)</f>
        <v>196350</v>
      </c>
      <c r="L36" s="282"/>
      <c r="M36" s="283">
        <v>30</v>
      </c>
      <c r="N36" s="284">
        <f>K36/M36</f>
        <v>6545</v>
      </c>
    </row>
    <row r="37" spans="1:14">
      <c r="A37" s="119" t="s">
        <v>173</v>
      </c>
      <c r="B37" s="831" t="str">
        <f>VLOOKUP(A37,EQUIPOS!A7:D154,3,FALSE)</f>
        <v>Compactador neumático de Potencia 70 HP, peso de 13 ton</v>
      </c>
      <c r="C37" s="832"/>
      <c r="D37" s="832"/>
      <c r="E37" s="832"/>
      <c r="F37" s="832"/>
      <c r="G37" s="832"/>
      <c r="H37" s="833"/>
      <c r="I37" s="279"/>
      <c r="J37" s="280"/>
      <c r="K37" s="281">
        <f>VLOOKUP(A37,EQUIPOS!A7:D164,4,FALSE)</f>
        <v>125082.56680029306</v>
      </c>
      <c r="L37" s="282"/>
      <c r="M37" s="283">
        <v>10</v>
      </c>
      <c r="N37" s="284">
        <f t="shared" ref="N37:N43" si="0">K37/M37</f>
        <v>12508.256680029306</v>
      </c>
    </row>
    <row r="38" spans="1:14">
      <c r="A38" t="s">
        <v>166</v>
      </c>
      <c r="B38" s="831" t="str">
        <f>VLOOKUP(A38,EQUIPOS!A8:D154,3,FALSE)</f>
        <v>Compactador de Rodillo POTENCIA: 99HP, PESO: 8 ton</v>
      </c>
      <c r="C38" s="832"/>
      <c r="D38" s="832"/>
      <c r="E38" s="832"/>
      <c r="F38" s="832"/>
      <c r="G38" s="832"/>
      <c r="H38" s="833"/>
      <c r="I38" s="279"/>
      <c r="J38" s="280"/>
      <c r="K38" s="281">
        <f>VLOOKUP(A38,EQUIPOS!A8:D165,4,FALSE)</f>
        <v>98600</v>
      </c>
      <c r="L38" s="282"/>
      <c r="M38" s="283">
        <v>10</v>
      </c>
      <c r="N38" s="284">
        <f t="shared" si="0"/>
        <v>9860</v>
      </c>
    </row>
    <row r="39" spans="1:14">
      <c r="A39" t="s">
        <v>284</v>
      </c>
      <c r="B39" s="831" t="str">
        <f>VLOOKUP(A39,EQUIPOS!A9:D154,3,FALSE)</f>
        <v>Planta de asfalto en caliente</v>
      </c>
      <c r="C39" s="832"/>
      <c r="D39" s="832"/>
      <c r="E39" s="832"/>
      <c r="F39" s="832"/>
      <c r="G39" s="832"/>
      <c r="H39" s="833"/>
      <c r="I39" s="279"/>
      <c r="J39" s="280"/>
      <c r="K39" s="281">
        <f>VLOOKUP(A39,EQUIPOS!A9:D166,4,FALSE)</f>
        <v>645075.00000000012</v>
      </c>
      <c r="L39" s="282"/>
      <c r="M39" s="283">
        <v>10</v>
      </c>
      <c r="N39" s="284">
        <f t="shared" si="0"/>
        <v>64507.500000000015</v>
      </c>
    </row>
    <row r="40" spans="1:14">
      <c r="A40" t="s">
        <v>290</v>
      </c>
      <c r="B40" s="831" t="str">
        <f>VLOOKUP(A40,EQUIPOS!A10:D154,3,FALSE)</f>
        <v>Planta trituradora</v>
      </c>
      <c r="C40" s="832"/>
      <c r="D40" s="832"/>
      <c r="E40" s="832"/>
      <c r="F40" s="832"/>
      <c r="G40" s="832"/>
      <c r="H40" s="833"/>
      <c r="I40" s="279"/>
      <c r="J40" s="280"/>
      <c r="K40" s="281">
        <f>VLOOKUP(A40,EQUIPOS!A10:D167,4,FALSE)</f>
        <v>476192.25000000006</v>
      </c>
      <c r="L40" s="282"/>
      <c r="M40" s="283">
        <v>30</v>
      </c>
      <c r="N40" s="284">
        <f t="shared" si="0"/>
        <v>15873.075000000003</v>
      </c>
    </row>
    <row r="41" spans="1:14">
      <c r="A41" t="s">
        <v>314</v>
      </c>
      <c r="B41" s="831" t="str">
        <f>VLOOKUP(A41,EQUIPOS!A11:D155,3,FALSE)</f>
        <v xml:space="preserve">Retroexcavadora E-200 sobre orugas
</v>
      </c>
      <c r="C41" s="832"/>
      <c r="D41" s="832"/>
      <c r="E41" s="832"/>
      <c r="F41" s="832"/>
      <c r="G41" s="832"/>
      <c r="H41" s="833"/>
      <c r="I41" s="279"/>
      <c r="J41" s="280"/>
      <c r="K41" s="281">
        <f>VLOOKUP(A41,EQUIPOS!A11:D168,4,FALSE)</f>
        <v>166600</v>
      </c>
      <c r="L41" s="282"/>
      <c r="M41" s="283">
        <v>30</v>
      </c>
      <c r="N41" s="284">
        <f t="shared" si="0"/>
        <v>5553.333333333333</v>
      </c>
    </row>
    <row r="42" spans="1:14">
      <c r="A42" t="s">
        <v>358</v>
      </c>
      <c r="B42" s="831" t="str">
        <f>VLOOKUP(A42,EQUIPOS!A12:D156,3,FALSE)</f>
        <v xml:space="preserve">Terminadora de asfalto (Finisher), potencia en el volante 174 HP, R=20M3/H, velocidad de desplazamiento 114 m/min
</v>
      </c>
      <c r="C42" s="832"/>
      <c r="D42" s="832"/>
      <c r="E42" s="832"/>
      <c r="F42" s="832"/>
      <c r="G42" s="832"/>
      <c r="H42" s="833"/>
      <c r="I42" s="279"/>
      <c r="J42" s="280"/>
      <c r="K42" s="281">
        <f>VLOOKUP(A42,EQUIPOS!A12:D169,4,FALSE)</f>
        <v>285600</v>
      </c>
      <c r="L42" s="282"/>
      <c r="M42" s="283">
        <v>10</v>
      </c>
      <c r="N42" s="284">
        <f t="shared" si="0"/>
        <v>28560</v>
      </c>
    </row>
    <row r="43" spans="1:14">
      <c r="A43" t="s">
        <v>373</v>
      </c>
      <c r="B43" s="831" t="str">
        <f>VLOOKUP(A43,EQUIPOS!A13:D157,3,FALSE)</f>
        <v>Volqueta 6 m3</v>
      </c>
      <c r="C43" s="832"/>
      <c r="D43" s="832"/>
      <c r="E43" s="832"/>
      <c r="F43" s="832"/>
      <c r="G43" s="832"/>
      <c r="H43" s="833"/>
      <c r="I43" s="279"/>
      <c r="J43" s="280"/>
      <c r="K43" s="281">
        <f>VLOOKUP(A43,EQUIPOS!A13:D170,4,FALSE)</f>
        <v>62500</v>
      </c>
      <c r="L43" s="282"/>
      <c r="M43" s="283">
        <v>10</v>
      </c>
      <c r="N43" s="284">
        <f t="shared" si="0"/>
        <v>6250</v>
      </c>
    </row>
    <row r="44" spans="1:14">
      <c r="B44" s="332"/>
      <c r="C44" s="333"/>
      <c r="D44" s="333"/>
      <c r="E44" s="333"/>
      <c r="F44" s="333"/>
      <c r="G44" s="333"/>
      <c r="H44" s="334"/>
      <c r="I44" s="279"/>
      <c r="J44" s="280"/>
      <c r="K44" s="281"/>
      <c r="L44" s="282"/>
      <c r="M44" s="283"/>
      <c r="N44" s="284"/>
    </row>
    <row r="45" spans="1:14">
      <c r="B45" s="831"/>
      <c r="C45" s="832"/>
      <c r="D45" s="832"/>
      <c r="E45" s="832"/>
      <c r="F45" s="832"/>
      <c r="G45" s="832"/>
      <c r="H45" s="833"/>
      <c r="I45" s="834"/>
      <c r="J45" s="815"/>
      <c r="K45" s="281"/>
      <c r="L45" s="835"/>
      <c r="M45" s="836"/>
      <c r="N45" s="284"/>
    </row>
    <row r="46" spans="1:14">
      <c r="B46" s="831"/>
      <c r="C46" s="832"/>
      <c r="D46" s="832"/>
      <c r="E46" s="837"/>
      <c r="F46" s="832"/>
      <c r="G46" s="832"/>
      <c r="H46" s="833"/>
      <c r="I46" s="42"/>
      <c r="J46" s="43"/>
      <c r="K46" s="286"/>
      <c r="L46" s="288"/>
      <c r="M46" s="289"/>
      <c r="N46" s="290"/>
    </row>
    <row r="47" spans="1:14">
      <c r="B47" s="838" t="s">
        <v>1036</v>
      </c>
      <c r="C47" s="839"/>
      <c r="D47" s="839"/>
      <c r="E47" s="44"/>
      <c r="F47" s="45"/>
      <c r="G47" s="45"/>
      <c r="H47" s="46"/>
      <c r="I47" s="42"/>
      <c r="J47" s="43"/>
      <c r="K47" s="291"/>
      <c r="L47" s="288"/>
      <c r="M47" s="413">
        <v>0.1</v>
      </c>
      <c r="N47" s="356">
        <f>N81*M47</f>
        <v>739.25391041666671</v>
      </c>
    </row>
    <row r="48" spans="1:14" ht="15.75" thickBot="1">
      <c r="B48" s="831"/>
      <c r="C48" s="832"/>
      <c r="D48" s="832"/>
      <c r="E48" s="832"/>
      <c r="F48" s="832"/>
      <c r="G48" s="832"/>
      <c r="H48" s="833"/>
      <c r="I48" s="840"/>
      <c r="J48" s="841"/>
      <c r="K48" s="47"/>
      <c r="L48" s="842"/>
      <c r="M48" s="843"/>
      <c r="N48" s="111"/>
    </row>
    <row r="49" spans="1:14" ht="15.75" thickBot="1">
      <c r="B49" s="818" t="s">
        <v>1037</v>
      </c>
      <c r="C49" s="819"/>
      <c r="D49" s="819"/>
      <c r="E49" s="819"/>
      <c r="F49" s="819"/>
      <c r="G49" s="819"/>
      <c r="H49" s="819"/>
      <c r="I49" s="819"/>
      <c r="J49" s="819"/>
      <c r="K49" s="819"/>
      <c r="L49" s="819"/>
      <c r="M49" s="820"/>
      <c r="N49" s="406">
        <f>SUM(N36:N48)</f>
        <v>150396.41892377933</v>
      </c>
    </row>
    <row r="50" spans="1:14">
      <c r="B50" s="292"/>
      <c r="C50" s="40"/>
      <c r="D50" s="40"/>
      <c r="E50" s="40"/>
      <c r="F50" s="40"/>
      <c r="G50" s="40"/>
      <c r="H50" s="40"/>
      <c r="I50" s="40"/>
      <c r="J50" s="40"/>
      <c r="K50" s="40"/>
      <c r="L50" s="40"/>
      <c r="M50" s="40"/>
      <c r="N50" s="41"/>
    </row>
    <row r="51" spans="1:14">
      <c r="B51" s="70" t="s">
        <v>1038</v>
      </c>
      <c r="C51" s="71"/>
      <c r="D51" s="71"/>
      <c r="E51" s="71"/>
      <c r="F51" s="71"/>
      <c r="G51" s="71"/>
      <c r="H51" s="71"/>
      <c r="I51" s="71"/>
      <c r="J51" s="71"/>
      <c r="K51" s="71"/>
      <c r="L51" s="71"/>
      <c r="M51" s="71"/>
      <c r="N51" s="72"/>
    </row>
    <row r="52" spans="1:14" ht="15.75" thickBot="1">
      <c r="B52" s="73"/>
      <c r="C52" s="68"/>
      <c r="D52" s="68"/>
      <c r="E52" s="68"/>
      <c r="F52" s="68"/>
      <c r="G52" s="68"/>
      <c r="H52" s="68"/>
      <c r="I52" s="68"/>
      <c r="J52" s="67"/>
      <c r="K52" s="67"/>
      <c r="L52" s="67"/>
      <c r="M52" s="67"/>
      <c r="N52" s="69"/>
    </row>
    <row r="53" spans="1:14">
      <c r="B53" s="809" t="s">
        <v>1028</v>
      </c>
      <c r="C53" s="810"/>
      <c r="D53" s="810"/>
      <c r="E53" s="810"/>
      <c r="F53" s="810"/>
      <c r="G53" s="810"/>
      <c r="H53" s="810"/>
      <c r="I53" s="811"/>
      <c r="J53" s="327" t="s">
        <v>1029</v>
      </c>
      <c r="K53" s="91" t="s">
        <v>1030</v>
      </c>
      <c r="L53" s="812" t="s">
        <v>1039</v>
      </c>
      <c r="M53" s="811"/>
      <c r="N53" s="92" t="s">
        <v>1035</v>
      </c>
    </row>
    <row r="54" spans="1:14">
      <c r="A54" t="s">
        <v>843</v>
      </c>
      <c r="B54" s="49" t="str">
        <f>VLOOKUP(A54,MATERIALES!A5:D373,3,FALSE)</f>
        <v>Agregado Petreo para Triturar (Crudo)</v>
      </c>
      <c r="C54" s="293"/>
      <c r="D54" s="293"/>
      <c r="E54" s="293"/>
      <c r="F54" s="293"/>
      <c r="G54" s="293"/>
      <c r="H54" s="293"/>
      <c r="I54" s="280"/>
      <c r="J54" s="236" t="str">
        <f>VLOOKUP(A54,MATERIALES!A8:D646,2,FALSE)</f>
        <v>m3</v>
      </c>
      <c r="K54" s="294">
        <v>1.4</v>
      </c>
      <c r="L54" s="279"/>
      <c r="M54" s="414">
        <f>VLOOKUP(A54,MATERIALES!A5:D396,4,FALSE)</f>
        <v>24125.332311239632</v>
      </c>
      <c r="N54" s="284">
        <f>K54*M54</f>
        <v>33775.465235735486</v>
      </c>
    </row>
    <row r="55" spans="1:14">
      <c r="A55" s="114" t="s">
        <v>845</v>
      </c>
      <c r="B55" s="49" t="str">
        <f>VLOOKUP(A55,MATERIALES!A6:D373,3,FALSE)</f>
        <v>Agua</v>
      </c>
      <c r="C55" s="293"/>
      <c r="D55" s="293"/>
      <c r="E55" s="293"/>
      <c r="F55" s="293"/>
      <c r="G55" s="293"/>
      <c r="H55" s="293"/>
      <c r="I55" s="280"/>
      <c r="J55" s="236" t="str">
        <f>VLOOKUP(A55,MATERIALES!A9:D647,2,FALSE)</f>
        <v>lt</v>
      </c>
      <c r="K55" s="294">
        <v>25</v>
      </c>
      <c r="L55" s="279"/>
      <c r="M55" s="414">
        <f>VLOOKUP(A55,MATERIALES!A6:D397,4,FALSE)</f>
        <v>35.656490152579906</v>
      </c>
      <c r="N55" s="284">
        <f>K55*M55</f>
        <v>891.4122538144976</v>
      </c>
    </row>
    <row r="56" spans="1:14">
      <c r="B56" s="49"/>
      <c r="C56" s="293"/>
      <c r="D56" s="293"/>
      <c r="E56" s="293"/>
      <c r="F56" s="293"/>
      <c r="G56" s="293"/>
      <c r="H56" s="293"/>
      <c r="I56" s="280"/>
      <c r="J56" s="236"/>
      <c r="K56" s="294"/>
      <c r="L56" s="279"/>
      <c r="M56" s="295"/>
      <c r="N56" s="296"/>
    </row>
    <row r="57" spans="1:14">
      <c r="B57" s="49"/>
      <c r="C57" s="293"/>
      <c r="D57" s="293"/>
      <c r="E57" s="293"/>
      <c r="F57" s="293"/>
      <c r="G57" s="293"/>
      <c r="H57" s="293"/>
      <c r="I57" s="280"/>
      <c r="J57" s="236"/>
      <c r="K57" s="294"/>
      <c r="L57" s="279"/>
      <c r="M57" s="295"/>
      <c r="N57" s="296"/>
    </row>
    <row r="58" spans="1:14" ht="15.75" thickBot="1">
      <c r="B58" s="813"/>
      <c r="C58" s="814"/>
      <c r="D58" s="814"/>
      <c r="E58" s="814"/>
      <c r="F58" s="814"/>
      <c r="G58" s="814"/>
      <c r="H58" s="814"/>
      <c r="I58" s="815"/>
      <c r="J58" s="48"/>
      <c r="K58" s="50"/>
      <c r="L58" s="816"/>
      <c r="M58" s="817"/>
      <c r="N58" s="51"/>
    </row>
    <row r="59" spans="1:14" ht="15.75" thickBot="1">
      <c r="B59" s="818" t="s">
        <v>1037</v>
      </c>
      <c r="C59" s="819"/>
      <c r="D59" s="819"/>
      <c r="E59" s="819"/>
      <c r="F59" s="819"/>
      <c r="G59" s="819"/>
      <c r="H59" s="819"/>
      <c r="I59" s="819"/>
      <c r="J59" s="819"/>
      <c r="K59" s="819"/>
      <c r="L59" s="819"/>
      <c r="M59" s="820"/>
      <c r="N59" s="406">
        <f>SUM(N54:N58)</f>
        <v>34666.877489549981</v>
      </c>
    </row>
    <row r="60" spans="1:14">
      <c r="B60" s="39"/>
      <c r="C60" s="40"/>
      <c r="D60" s="40"/>
      <c r="E60" s="40"/>
      <c r="F60" s="40"/>
      <c r="G60" s="40"/>
      <c r="H60" s="40"/>
      <c r="I60" s="40"/>
      <c r="J60" s="40"/>
      <c r="K60" s="40"/>
      <c r="L60" s="40"/>
      <c r="M60" s="40"/>
      <c r="N60" s="41"/>
    </row>
    <row r="61" spans="1:14">
      <c r="B61" s="70" t="s">
        <v>1040</v>
      </c>
      <c r="C61" s="71"/>
      <c r="D61" s="71"/>
      <c r="E61" s="71"/>
      <c r="F61" s="71"/>
      <c r="G61" s="71"/>
      <c r="H61" s="71"/>
      <c r="I61" s="71"/>
      <c r="J61" s="71"/>
      <c r="K61" s="71"/>
      <c r="L61" s="71"/>
      <c r="M61" s="71"/>
      <c r="N61" s="72"/>
    </row>
    <row r="62" spans="1:14" ht="15.75" thickBot="1">
      <c r="B62" s="74"/>
      <c r="C62" s="67"/>
      <c r="D62" s="67"/>
      <c r="E62" s="67"/>
      <c r="F62" s="67"/>
      <c r="G62" s="67"/>
      <c r="H62" s="67"/>
      <c r="I62" s="67"/>
      <c r="J62" s="67"/>
      <c r="K62" s="67"/>
      <c r="L62" s="67"/>
      <c r="M62" s="67"/>
      <c r="N62" s="69"/>
    </row>
    <row r="63" spans="1:14" ht="25.5">
      <c r="B63" s="325" t="s">
        <v>1041</v>
      </c>
      <c r="C63" s="326"/>
      <c r="D63" s="326"/>
      <c r="E63" s="326"/>
      <c r="F63" s="326"/>
      <c r="G63" s="326"/>
      <c r="H63" s="79" t="s">
        <v>1029</v>
      </c>
      <c r="I63" s="80" t="s">
        <v>1042</v>
      </c>
      <c r="J63" s="81" t="s">
        <v>1043</v>
      </c>
      <c r="K63" s="79" t="s">
        <v>1044</v>
      </c>
      <c r="L63" s="821" t="s">
        <v>1045</v>
      </c>
      <c r="M63" s="794"/>
      <c r="N63" s="82" t="s">
        <v>1035</v>
      </c>
    </row>
    <row r="64" spans="1:14">
      <c r="A64" t="s">
        <v>1353</v>
      </c>
      <c r="B64" s="52" t="str">
        <f>VLOOKUP(A64,TRANSPORTE!A5:D117,3,FALSE)</f>
        <v>Transporte de Material Crudo de Rio</v>
      </c>
      <c r="C64" s="329"/>
      <c r="D64" s="329"/>
      <c r="E64" s="329"/>
      <c r="F64" s="329"/>
      <c r="G64" s="329"/>
      <c r="H64" s="323" t="s">
        <v>1552</v>
      </c>
      <c r="I64" s="291">
        <v>1.4</v>
      </c>
      <c r="J64" s="298">
        <v>1</v>
      </c>
      <c r="K64" s="291">
        <f>I64*J64</f>
        <v>1.4</v>
      </c>
      <c r="L64" s="822">
        <f>VLOOKUP(A64,TRANSPORTE!A5:D117,4,FALSE)</f>
        <v>946.969696969697</v>
      </c>
      <c r="M64" s="823"/>
      <c r="N64" s="299">
        <f>K64*L64</f>
        <v>1325.7575757575758</v>
      </c>
    </row>
    <row r="65" spans="1:15">
      <c r="A65" t="s">
        <v>1460</v>
      </c>
      <c r="B65" s="52" t="str">
        <f>VLOOKUP(A65,TRANSPORTE!A6:D117,3,FALSE)</f>
        <v>Transporte de Mezcla Densa en Caliente MDC-10</v>
      </c>
      <c r="C65" s="53"/>
      <c r="D65" s="53"/>
      <c r="E65" s="53"/>
      <c r="F65" s="53"/>
      <c r="G65" s="53"/>
      <c r="H65" s="323" t="s">
        <v>1552</v>
      </c>
      <c r="I65" s="291">
        <v>1.25</v>
      </c>
      <c r="J65" s="298">
        <v>1</v>
      </c>
      <c r="K65" s="291">
        <f>I65*J65</f>
        <v>1.25</v>
      </c>
      <c r="L65" s="822">
        <f>VLOOKUP(A65,TRANSPORTE!A6:D117,4,FALSE)</f>
        <v>946.969696969697</v>
      </c>
      <c r="M65" s="823"/>
      <c r="N65" s="299">
        <f>K65*L65</f>
        <v>1183.7121212121212</v>
      </c>
    </row>
    <row r="66" spans="1:15">
      <c r="B66" s="52"/>
      <c r="C66" s="53"/>
      <c r="D66" s="53"/>
      <c r="E66" s="53"/>
      <c r="F66" s="53"/>
      <c r="G66" s="53"/>
      <c r="H66" s="300"/>
      <c r="I66" s="291"/>
      <c r="J66" s="291"/>
      <c r="K66" s="291"/>
      <c r="L66" s="301"/>
      <c r="M66" s="302"/>
      <c r="N66" s="303"/>
    </row>
    <row r="67" spans="1:15">
      <c r="B67" s="52"/>
      <c r="C67" s="53"/>
      <c r="D67" s="53"/>
      <c r="E67" s="53"/>
      <c r="F67" s="53"/>
      <c r="G67" s="53"/>
      <c r="H67" s="300"/>
      <c r="I67" s="291"/>
      <c r="J67" s="291"/>
      <c r="K67" s="291"/>
      <c r="L67" s="301"/>
      <c r="M67" s="302"/>
      <c r="N67" s="303"/>
    </row>
    <row r="68" spans="1:15">
      <c r="B68" s="52"/>
      <c r="C68" s="53"/>
      <c r="D68" s="53"/>
      <c r="E68" s="53"/>
      <c r="F68" s="53"/>
      <c r="G68" s="53"/>
      <c r="H68" s="300"/>
      <c r="I68" s="291"/>
      <c r="J68" s="291"/>
      <c r="K68" s="291"/>
      <c r="L68" s="301"/>
      <c r="M68" s="302"/>
      <c r="N68" s="303"/>
    </row>
    <row r="69" spans="1:15" ht="15.75" thickBot="1">
      <c r="B69" s="459"/>
      <c r="C69" s="460"/>
      <c r="D69" s="460"/>
      <c r="E69" s="460"/>
      <c r="F69" s="460"/>
      <c r="G69" s="460"/>
      <c r="H69" s="54"/>
      <c r="I69" s="132"/>
      <c r="J69" s="132"/>
      <c r="K69" s="132"/>
      <c r="L69" s="807"/>
      <c r="M69" s="808"/>
      <c r="N69" s="133"/>
    </row>
    <row r="70" spans="1:15" ht="15.75" thickBot="1">
      <c r="B70" s="824" t="s">
        <v>1037</v>
      </c>
      <c r="C70" s="825"/>
      <c r="D70" s="825"/>
      <c r="E70" s="825"/>
      <c r="F70" s="825"/>
      <c r="G70" s="825"/>
      <c r="H70" s="825"/>
      <c r="I70" s="825"/>
      <c r="J70" s="825"/>
      <c r="K70" s="825"/>
      <c r="L70" s="825"/>
      <c r="M70" s="826"/>
      <c r="N70" s="110">
        <f>N64+N65+N66+N67+N68</f>
        <v>2509.469696969697</v>
      </c>
    </row>
    <row r="71" spans="1:15">
      <c r="B71" s="39"/>
      <c r="C71" s="40"/>
      <c r="D71" s="40"/>
      <c r="E71" s="40"/>
      <c r="F71" s="40"/>
      <c r="G71" s="40"/>
      <c r="H71" s="40"/>
      <c r="I71" s="40"/>
      <c r="J71" s="40"/>
      <c r="K71" s="40"/>
      <c r="L71" s="40"/>
      <c r="M71" s="40"/>
      <c r="N71" s="41"/>
    </row>
    <row r="72" spans="1:15">
      <c r="B72" s="70" t="s">
        <v>1046</v>
      </c>
      <c r="C72" s="71"/>
      <c r="D72" s="71"/>
      <c r="E72" s="71"/>
      <c r="F72" s="71"/>
      <c r="G72" s="71"/>
      <c r="H72" s="71"/>
      <c r="I72" s="71"/>
      <c r="J72" s="71"/>
      <c r="K72" s="71"/>
      <c r="L72" s="71"/>
      <c r="M72" s="71"/>
      <c r="N72" s="72"/>
    </row>
    <row r="73" spans="1:15" ht="15.75" thickBot="1">
      <c r="B73" s="74"/>
      <c r="C73" s="67"/>
      <c r="D73" s="67"/>
      <c r="E73" s="67"/>
      <c r="F73" s="67"/>
      <c r="G73" s="67"/>
      <c r="H73" s="67"/>
      <c r="I73" s="67"/>
      <c r="J73" s="67"/>
      <c r="K73" s="67"/>
      <c r="L73" s="67"/>
      <c r="M73" s="67"/>
      <c r="N73" s="69"/>
    </row>
    <row r="74" spans="1:15" ht="25.5">
      <c r="B74" s="844" t="s">
        <v>1047</v>
      </c>
      <c r="C74" s="845"/>
      <c r="D74" s="845"/>
      <c r="E74" s="845"/>
      <c r="F74" s="845"/>
      <c r="G74" s="845"/>
      <c r="H74" s="845"/>
      <c r="I74" s="79" t="s">
        <v>1048</v>
      </c>
      <c r="J74" s="81" t="s">
        <v>1494</v>
      </c>
      <c r="K74" s="80" t="s">
        <v>1050</v>
      </c>
      <c r="L74" s="846" t="s">
        <v>1034</v>
      </c>
      <c r="M74" s="847"/>
      <c r="N74" s="104" t="s">
        <v>1035</v>
      </c>
    </row>
    <row r="75" spans="1:15">
      <c r="A75" t="s">
        <v>19</v>
      </c>
      <c r="B75" s="55" t="str">
        <f>VLOOKUP(A75,'MANO DE OBRA'!A8:D68,3,FALSE)</f>
        <v>Obrero (8)</v>
      </c>
      <c r="C75" s="53"/>
      <c r="D75" s="53"/>
      <c r="E75" s="53"/>
      <c r="F75" s="53"/>
      <c r="G75" s="53"/>
      <c r="H75" s="53"/>
      <c r="I75" s="304">
        <f>K75/J75*100</f>
        <v>196724.53333333333</v>
      </c>
      <c r="J75" s="305">
        <v>185</v>
      </c>
      <c r="K75" s="306">
        <f>VLOOKUP(A75,'MANO DE OBRA'!A8:D99,4,FALSE)</f>
        <v>363940.38666666666</v>
      </c>
      <c r="L75" s="56"/>
      <c r="M75" s="307">
        <v>80</v>
      </c>
      <c r="N75" s="407">
        <f>K75/M75</f>
        <v>4549.2548333333334</v>
      </c>
      <c r="O75" s="112"/>
    </row>
    <row r="76" spans="1:15">
      <c r="A76" t="s">
        <v>30</v>
      </c>
      <c r="B76" s="55" t="str">
        <f>VLOOKUP(A76,'MANO DE OBRA'!A8:D69,3,FALSE)</f>
        <v>Oficial</v>
      </c>
      <c r="C76" s="53"/>
      <c r="D76" s="53"/>
      <c r="E76" s="53"/>
      <c r="F76" s="53"/>
      <c r="G76" s="53"/>
      <c r="H76" s="53"/>
      <c r="I76" s="304">
        <f>K76/J76*100</f>
        <v>49181.133333333331</v>
      </c>
      <c r="J76" s="305">
        <v>185</v>
      </c>
      <c r="K76" s="306">
        <f>VLOOKUP(A76,'MANO DE OBRA'!A8:D100,4,FALSE)</f>
        <v>90985.096666666665</v>
      </c>
      <c r="L76" s="56"/>
      <c r="M76" s="311">
        <v>80</v>
      </c>
      <c r="N76" s="407">
        <f>K76/M76</f>
        <v>1137.3137083333334</v>
      </c>
    </row>
    <row r="77" spans="1:15">
      <c r="A77" t="s">
        <v>54</v>
      </c>
      <c r="B77" s="55" t="str">
        <f>VLOOKUP(A77,'MANO DE OBRA'!A9:D70,3,FALSE)</f>
        <v>Rastrilleros (2)</v>
      </c>
      <c r="C77" s="53"/>
      <c r="D77" s="53"/>
      <c r="E77" s="53"/>
      <c r="F77" s="53"/>
      <c r="G77" s="53"/>
      <c r="H77" s="53"/>
      <c r="I77" s="304">
        <f>K77/J77*100</f>
        <v>73771.7</v>
      </c>
      <c r="J77" s="305">
        <v>185</v>
      </c>
      <c r="K77" s="306">
        <f>VLOOKUP(A77,'MANO DE OBRA'!A9:D101,4,FALSE)</f>
        <v>136477.64499999999</v>
      </c>
      <c r="L77" s="56"/>
      <c r="M77" s="311">
        <v>80</v>
      </c>
      <c r="N77" s="407">
        <f>K77/M77</f>
        <v>1705.9705624999999</v>
      </c>
    </row>
    <row r="78" spans="1:15">
      <c r="B78" s="55"/>
      <c r="C78" s="53"/>
      <c r="D78" s="53"/>
      <c r="E78" s="53"/>
      <c r="F78" s="53"/>
      <c r="G78" s="53"/>
      <c r="H78" s="53"/>
      <c r="I78" s="291"/>
      <c r="J78" s="309"/>
      <c r="K78" s="310"/>
      <c r="L78" s="330"/>
      <c r="M78" s="312"/>
      <c r="N78" s="407"/>
    </row>
    <row r="79" spans="1:15">
      <c r="B79" s="55"/>
      <c r="C79" s="53"/>
      <c r="D79" s="53"/>
      <c r="E79" s="53"/>
      <c r="F79" s="53"/>
      <c r="G79" s="53"/>
      <c r="H79" s="53"/>
      <c r="I79" s="291"/>
      <c r="J79" s="309"/>
      <c r="K79" s="310"/>
      <c r="L79" s="330"/>
      <c r="M79" s="312"/>
      <c r="N79" s="308"/>
    </row>
    <row r="80" spans="1:15" ht="15.75" thickBot="1">
      <c r="B80" s="805"/>
      <c r="C80" s="806"/>
      <c r="D80" s="806"/>
      <c r="E80" s="806"/>
      <c r="F80" s="806"/>
      <c r="G80" s="806"/>
      <c r="H80" s="806"/>
      <c r="I80" s="132"/>
      <c r="J80" s="132"/>
      <c r="K80" s="132"/>
      <c r="L80" s="906"/>
      <c r="M80" s="906"/>
      <c r="N80" s="51"/>
    </row>
    <row r="81" spans="1:14" ht="15.75" thickBot="1">
      <c r="B81" s="824" t="s">
        <v>1037</v>
      </c>
      <c r="C81" s="825"/>
      <c r="D81" s="825"/>
      <c r="E81" s="825"/>
      <c r="F81" s="825"/>
      <c r="G81" s="825"/>
      <c r="H81" s="825"/>
      <c r="I81" s="825"/>
      <c r="J81" s="825"/>
      <c r="K81" s="825"/>
      <c r="L81" s="825"/>
      <c r="M81" s="826"/>
      <c r="N81" s="313">
        <f>SUM(N75:N80)</f>
        <v>7392.5391041666662</v>
      </c>
    </row>
    <row r="82" spans="1:14" ht="15.75" thickBot="1">
      <c r="B82" s="39"/>
      <c r="C82" s="40"/>
      <c r="D82" s="40"/>
      <c r="E82" s="40"/>
      <c r="F82" s="40"/>
      <c r="G82" s="40"/>
      <c r="H82" s="40"/>
      <c r="I82" s="40"/>
      <c r="J82" s="40"/>
      <c r="K82" s="40"/>
      <c r="L82" s="40"/>
      <c r="M82" s="40"/>
      <c r="N82" s="41"/>
    </row>
    <row r="83" spans="1:14" ht="15.75" thickBot="1">
      <c r="B83" s="818" t="s">
        <v>1051</v>
      </c>
      <c r="C83" s="819"/>
      <c r="D83" s="819"/>
      <c r="E83" s="819"/>
      <c r="F83" s="819"/>
      <c r="G83" s="819"/>
      <c r="H83" s="819"/>
      <c r="I83" s="819"/>
      <c r="J83" s="819"/>
      <c r="K83" s="819"/>
      <c r="L83" s="819"/>
      <c r="M83" s="820"/>
      <c r="N83" s="105">
        <f>N49+N59+N70+N81</f>
        <v>194965.30521446568</v>
      </c>
    </row>
    <row r="84" spans="1:14">
      <c r="B84" s="39"/>
      <c r="C84" s="40"/>
      <c r="D84" s="40"/>
      <c r="E84" s="40"/>
      <c r="F84" s="40"/>
      <c r="G84" s="40"/>
      <c r="H84" s="40"/>
      <c r="I84" s="40"/>
      <c r="J84" s="40"/>
      <c r="K84" s="40"/>
      <c r="L84" s="40"/>
      <c r="M84" s="40"/>
      <c r="N84" s="41"/>
    </row>
    <row r="85" spans="1:14">
      <c r="B85" s="70" t="s">
        <v>1052</v>
      </c>
      <c r="C85" s="71"/>
      <c r="D85" s="71"/>
      <c r="E85" s="71"/>
      <c r="F85" s="71"/>
      <c r="G85" s="71"/>
      <c r="H85" s="71"/>
      <c r="I85" s="71"/>
      <c r="J85" s="71"/>
      <c r="K85" s="71"/>
      <c r="L85" s="71"/>
      <c r="M85" s="71"/>
      <c r="N85" s="72"/>
    </row>
    <row r="86" spans="1:14" ht="15.75" thickBot="1">
      <c r="B86" s="74"/>
      <c r="C86" s="67"/>
      <c r="D86" s="67"/>
      <c r="E86" s="67"/>
      <c r="F86" s="67"/>
      <c r="G86" s="67"/>
      <c r="H86" s="67"/>
      <c r="I86" s="67"/>
      <c r="J86" s="67"/>
      <c r="K86" s="67"/>
      <c r="L86" s="67"/>
      <c r="M86" s="67"/>
      <c r="N86" s="69"/>
    </row>
    <row r="87" spans="1:14">
      <c r="B87" s="809" t="s">
        <v>1053</v>
      </c>
      <c r="C87" s="810"/>
      <c r="D87" s="810"/>
      <c r="E87" s="810"/>
      <c r="F87" s="810"/>
      <c r="G87" s="810"/>
      <c r="H87" s="810"/>
      <c r="I87" s="326"/>
      <c r="J87" s="346"/>
      <c r="K87" s="314" t="s">
        <v>1054</v>
      </c>
      <c r="L87" s="848" t="s">
        <v>1055</v>
      </c>
      <c r="M87" s="849"/>
      <c r="N87" s="315"/>
    </row>
    <row r="88" spans="1:14">
      <c r="B88" s="850" t="s">
        <v>1056</v>
      </c>
      <c r="C88" s="851"/>
      <c r="D88" s="851"/>
      <c r="E88" s="851"/>
      <c r="F88" s="851"/>
      <c r="G88" s="851"/>
      <c r="H88" s="851"/>
      <c r="I88" s="93"/>
      <c r="J88" s="94"/>
      <c r="K88" s="316">
        <v>0.2</v>
      </c>
      <c r="L88" s="852">
        <f>N83*K88</f>
        <v>38993.06104289314</v>
      </c>
      <c r="M88" s="853"/>
      <c r="N88" s="57"/>
    </row>
    <row r="89" spans="1:14">
      <c r="B89" s="95" t="s">
        <v>1057</v>
      </c>
      <c r="C89" s="96"/>
      <c r="D89" s="96"/>
      <c r="E89" s="96"/>
      <c r="F89" s="96"/>
      <c r="G89" s="96"/>
      <c r="H89" s="96"/>
      <c r="I89" s="93"/>
      <c r="J89" s="94"/>
      <c r="K89" s="316">
        <v>0.05</v>
      </c>
      <c r="L89" s="852">
        <f>N83*K89</f>
        <v>9748.2652607232849</v>
      </c>
      <c r="M89" s="853"/>
      <c r="N89" s="57"/>
    </row>
    <row r="90" spans="1:14" ht="15.75" thickBot="1">
      <c r="B90" s="97" t="s">
        <v>1058</v>
      </c>
      <c r="C90" s="98"/>
      <c r="D90" s="98"/>
      <c r="E90" s="98"/>
      <c r="F90" s="98"/>
      <c r="G90" s="98"/>
      <c r="H90" s="98"/>
      <c r="I90" s="99"/>
      <c r="J90" s="100"/>
      <c r="K90" s="317">
        <v>0.05</v>
      </c>
      <c r="L90" s="854">
        <f>N83*K90</f>
        <v>9748.2652607232849</v>
      </c>
      <c r="M90" s="855"/>
      <c r="N90" s="57"/>
    </row>
    <row r="91" spans="1:14" ht="15.75" thickBot="1">
      <c r="B91" s="818" t="s">
        <v>1037</v>
      </c>
      <c r="C91" s="819"/>
      <c r="D91" s="819"/>
      <c r="E91" s="819"/>
      <c r="F91" s="819"/>
      <c r="G91" s="819"/>
      <c r="H91" s="819"/>
      <c r="I91" s="819"/>
      <c r="J91" s="819"/>
      <c r="K91" s="819"/>
      <c r="L91" s="819"/>
      <c r="M91" s="820"/>
      <c r="N91" s="58">
        <f>L88+L89+L90</f>
        <v>58489.591564339717</v>
      </c>
    </row>
    <row r="92" spans="1:14" ht="15.75" thickBot="1">
      <c r="B92" s="39"/>
      <c r="C92" s="40"/>
      <c r="D92" s="40"/>
      <c r="E92" s="40"/>
      <c r="F92" s="40"/>
      <c r="G92" s="40"/>
      <c r="H92" s="40"/>
      <c r="I92" s="40"/>
      <c r="J92" s="40"/>
      <c r="K92" s="40"/>
      <c r="L92" s="40"/>
      <c r="M92" s="40"/>
      <c r="N92" s="41"/>
    </row>
    <row r="93" spans="1:14" ht="15.75" thickBot="1">
      <c r="A93" t="s">
        <v>2122</v>
      </c>
      <c r="B93" s="818" t="s">
        <v>1059</v>
      </c>
      <c r="C93" s="819"/>
      <c r="D93" s="819"/>
      <c r="E93" s="819"/>
      <c r="F93" s="819"/>
      <c r="G93" s="819"/>
      <c r="H93" s="819"/>
      <c r="I93" s="819"/>
      <c r="J93" s="819"/>
      <c r="K93" s="819"/>
      <c r="L93" s="819"/>
      <c r="M93" s="820"/>
      <c r="N93" s="197">
        <f>N83+N91</f>
        <v>253454.89677880541</v>
      </c>
    </row>
    <row r="94" spans="1:14">
      <c r="B94" s="19"/>
      <c r="C94" s="20"/>
      <c r="D94" s="20"/>
      <c r="E94" s="20"/>
      <c r="F94" s="20"/>
      <c r="G94" s="20"/>
      <c r="H94" s="20"/>
      <c r="I94" s="20"/>
      <c r="J94" s="20"/>
      <c r="K94" s="20"/>
      <c r="L94" s="20"/>
      <c r="M94" s="20"/>
      <c r="N94" s="21"/>
    </row>
    <row r="95" spans="1:14">
      <c r="B95" s="22"/>
      <c r="C95" s="18"/>
      <c r="D95" s="18"/>
      <c r="E95" s="18"/>
      <c r="F95" s="18"/>
      <c r="G95" s="18"/>
      <c r="H95" s="18"/>
      <c r="I95" s="18"/>
      <c r="J95" s="18"/>
      <c r="K95" s="18"/>
      <c r="L95" s="18"/>
      <c r="M95" s="18"/>
      <c r="N95" s="23"/>
    </row>
    <row r="96" spans="1:14">
      <c r="B96" s="22"/>
      <c r="C96" s="18"/>
      <c r="D96" s="18"/>
      <c r="E96" s="18"/>
      <c r="F96" s="18"/>
      <c r="G96" s="18"/>
      <c r="H96" s="18"/>
      <c r="I96" s="18"/>
      <c r="J96" s="18"/>
      <c r="K96" s="18"/>
      <c r="L96" s="18"/>
      <c r="M96" s="18"/>
      <c r="N96" s="23"/>
    </row>
    <row r="97" spans="2:14">
      <c r="B97" s="22"/>
      <c r="C97" s="18"/>
      <c r="D97" s="18"/>
      <c r="E97" s="18"/>
      <c r="F97" s="18"/>
      <c r="G97" s="18"/>
      <c r="H97" s="18"/>
      <c r="I97" s="18"/>
      <c r="J97" s="18"/>
      <c r="K97" s="18"/>
      <c r="L97" s="18"/>
      <c r="M97" s="18"/>
      <c r="N97" s="23"/>
    </row>
    <row r="98" spans="2:14">
      <c r="B98" s="22"/>
      <c r="C98" s="18"/>
      <c r="D98" s="18"/>
      <c r="E98" s="59" t="s">
        <v>1060</v>
      </c>
      <c r="F98" s="59"/>
      <c r="G98" s="59"/>
      <c r="H98" s="59"/>
      <c r="I98" s="59"/>
      <c r="J98" s="59"/>
      <c r="K98" s="18"/>
      <c r="L98" s="18"/>
      <c r="M98" s="18"/>
      <c r="N98" s="23"/>
    </row>
    <row r="99" spans="2:14">
      <c r="B99" s="22"/>
      <c r="C99" s="18"/>
      <c r="D99" s="18"/>
      <c r="E99" s="18" t="s">
        <v>1061</v>
      </c>
      <c r="F99" s="18"/>
      <c r="G99" s="18"/>
      <c r="H99" s="18"/>
      <c r="I99" s="18"/>
      <c r="J99" s="18"/>
      <c r="K99" s="18"/>
      <c r="L99" s="18"/>
      <c r="M99" s="18"/>
      <c r="N99" s="23"/>
    </row>
    <row r="100" spans="2:14">
      <c r="B100" s="22"/>
      <c r="C100" s="18"/>
      <c r="D100" s="18"/>
      <c r="E100" s="18" t="s">
        <v>1062</v>
      </c>
      <c r="F100" s="18"/>
      <c r="G100" s="18"/>
      <c r="H100" s="18"/>
      <c r="I100" s="18"/>
      <c r="J100" s="18"/>
      <c r="K100" s="18"/>
      <c r="L100" s="18"/>
      <c r="M100" s="18"/>
      <c r="N100" s="23"/>
    </row>
    <row r="101" spans="2:14">
      <c r="B101" s="22"/>
      <c r="C101" s="18"/>
      <c r="D101" s="18"/>
      <c r="E101" s="18" t="s">
        <v>1063</v>
      </c>
      <c r="F101" s="18"/>
      <c r="G101" s="18"/>
      <c r="H101" s="18"/>
      <c r="I101" s="18"/>
      <c r="J101" s="18"/>
      <c r="K101" s="18"/>
      <c r="L101" s="18"/>
      <c r="M101" s="18"/>
      <c r="N101" s="23"/>
    </row>
    <row r="102" spans="2:14" ht="15.75" thickBot="1">
      <c r="B102" s="22"/>
      <c r="C102" s="18"/>
      <c r="D102" s="18"/>
      <c r="E102" s="18"/>
      <c r="F102" s="18" t="s">
        <v>1064</v>
      </c>
      <c r="G102" s="18"/>
      <c r="H102" s="18"/>
      <c r="I102" s="18"/>
      <c r="J102" s="18"/>
      <c r="K102" s="18"/>
      <c r="L102" s="18"/>
      <c r="M102" s="18"/>
      <c r="N102" s="23"/>
    </row>
    <row r="103" spans="2:14">
      <c r="B103" s="239" t="s">
        <v>2322</v>
      </c>
      <c r="C103" s="240"/>
      <c r="D103" s="240"/>
      <c r="E103" s="240"/>
      <c r="F103" s="240"/>
      <c r="G103" s="240"/>
      <c r="H103" s="240"/>
      <c r="I103" s="240"/>
      <c r="J103" s="240"/>
      <c r="K103" s="240"/>
      <c r="L103" s="240"/>
      <c r="M103" s="240"/>
      <c r="N103" s="241"/>
    </row>
    <row r="104" spans="2:14">
      <c r="B104" s="242"/>
      <c r="C104" s="243"/>
      <c r="D104" s="243"/>
      <c r="E104" s="243"/>
      <c r="F104" s="243"/>
      <c r="G104" s="243"/>
      <c r="H104" s="243"/>
      <c r="I104" s="243"/>
      <c r="J104" s="243"/>
      <c r="K104" s="243"/>
      <c r="L104" s="243"/>
      <c r="M104" s="243"/>
      <c r="N104" s="244"/>
    </row>
    <row r="105" spans="2:14">
      <c r="B105" s="242"/>
      <c r="C105" s="243"/>
      <c r="D105" s="243"/>
      <c r="E105" s="243"/>
      <c r="F105" s="243"/>
      <c r="G105" s="243"/>
      <c r="H105" s="243"/>
      <c r="I105" s="243"/>
      <c r="J105" s="243"/>
      <c r="K105" s="243"/>
      <c r="L105" s="243"/>
      <c r="M105" s="243"/>
      <c r="N105" s="244"/>
    </row>
    <row r="106" spans="2:14">
      <c r="B106" s="242"/>
      <c r="C106" s="243"/>
      <c r="D106" s="243"/>
      <c r="E106" s="243"/>
      <c r="F106" s="243"/>
      <c r="G106" s="243"/>
      <c r="H106" s="243"/>
      <c r="I106" s="243"/>
      <c r="J106" s="243"/>
      <c r="K106" s="243"/>
      <c r="L106" s="243"/>
      <c r="M106" s="243"/>
      <c r="N106" s="244"/>
    </row>
    <row r="107" spans="2:14" ht="15.75" thickBot="1">
      <c r="B107" s="245"/>
      <c r="C107" s="246"/>
      <c r="D107" s="246"/>
      <c r="E107" s="246"/>
      <c r="F107" s="246"/>
      <c r="G107" s="246"/>
      <c r="H107" s="246"/>
      <c r="I107" s="246"/>
      <c r="J107" s="246"/>
      <c r="K107" s="246"/>
      <c r="L107" s="246"/>
      <c r="M107" s="246"/>
      <c r="N107" s="247"/>
    </row>
    <row r="108" spans="2:14">
      <c r="B108" s="248"/>
      <c r="C108" s="249"/>
      <c r="D108" s="249"/>
      <c r="E108" s="249"/>
      <c r="F108" s="249"/>
      <c r="G108" s="249"/>
      <c r="H108" s="249"/>
      <c r="I108" s="249"/>
      <c r="J108" s="249"/>
      <c r="K108" s="249"/>
      <c r="L108" s="249"/>
      <c r="M108" s="249"/>
      <c r="N108" s="250"/>
    </row>
    <row r="109" spans="2:14">
      <c r="B109" s="234" t="s">
        <v>2323</v>
      </c>
      <c r="C109" s="37"/>
      <c r="D109" s="37"/>
      <c r="E109" s="37"/>
      <c r="F109" s="37"/>
      <c r="G109" s="37"/>
      <c r="H109" s="37"/>
      <c r="I109" s="37"/>
      <c r="J109" s="37"/>
      <c r="K109" s="37"/>
      <c r="L109" s="37"/>
      <c r="M109" s="37"/>
      <c r="N109" s="38"/>
    </row>
    <row r="110" spans="2:14" ht="15" customHeight="1">
      <c r="B110" s="856" t="s">
        <v>2324</v>
      </c>
      <c r="C110" s="857"/>
      <c r="D110" s="857"/>
      <c r="E110" s="857"/>
      <c r="F110" s="857"/>
      <c r="G110" s="857"/>
      <c r="H110" s="857"/>
      <c r="I110" s="857"/>
      <c r="J110" s="857"/>
      <c r="K110" s="857"/>
      <c r="L110" s="857"/>
      <c r="M110" s="857"/>
      <c r="N110" s="858"/>
    </row>
    <row r="111" spans="2:14" ht="15" customHeight="1">
      <c r="B111" s="856"/>
      <c r="C111" s="857"/>
      <c r="D111" s="857"/>
      <c r="E111" s="857"/>
      <c r="F111" s="857"/>
      <c r="G111" s="857"/>
      <c r="H111" s="857"/>
      <c r="I111" s="857"/>
      <c r="J111" s="857"/>
      <c r="K111" s="857"/>
      <c r="L111" s="857"/>
      <c r="M111" s="857"/>
      <c r="N111" s="858"/>
    </row>
    <row r="112" spans="2:14" ht="30" customHeight="1">
      <c r="B112" s="859" t="s">
        <v>2325</v>
      </c>
      <c r="C112" s="860"/>
      <c r="D112" s="860"/>
      <c r="E112" s="860"/>
      <c r="F112" s="860"/>
      <c r="G112" s="860"/>
      <c r="H112" s="860"/>
      <c r="I112" s="860"/>
      <c r="J112" s="860"/>
      <c r="K112" s="860"/>
      <c r="L112" s="860"/>
      <c r="M112" s="860"/>
      <c r="N112" s="861"/>
    </row>
    <row r="113" spans="2:14">
      <c r="B113" s="859"/>
      <c r="C113" s="860"/>
      <c r="D113" s="860"/>
      <c r="E113" s="860"/>
      <c r="F113" s="860"/>
      <c r="G113" s="860"/>
      <c r="H113" s="860"/>
      <c r="I113" s="860"/>
      <c r="J113" s="860"/>
      <c r="K113" s="860"/>
      <c r="L113" s="860"/>
      <c r="M113" s="860"/>
      <c r="N113" s="861"/>
    </row>
    <row r="114" spans="2:14">
      <c r="B114" s="343"/>
      <c r="C114" s="344"/>
      <c r="D114" s="344"/>
      <c r="E114" s="344"/>
      <c r="F114" s="344"/>
      <c r="G114" s="344"/>
      <c r="H114" s="344"/>
      <c r="I114" s="344"/>
      <c r="J114" s="344"/>
      <c r="K114" s="344"/>
      <c r="L114" s="344"/>
      <c r="M114" s="344"/>
      <c r="N114" s="345"/>
    </row>
    <row r="115" spans="2:14">
      <c r="B115" s="343"/>
      <c r="C115" s="344"/>
      <c r="D115" s="344"/>
      <c r="E115" s="344"/>
      <c r="F115" s="344"/>
      <c r="G115" s="344"/>
      <c r="H115" s="344"/>
      <c r="I115" s="344"/>
      <c r="J115" s="344"/>
      <c r="K115" s="344"/>
      <c r="L115" s="344"/>
      <c r="M115" s="344"/>
      <c r="N115" s="345"/>
    </row>
    <row r="116" spans="2:14">
      <c r="B116" s="343"/>
      <c r="C116" s="344"/>
      <c r="D116" s="344"/>
      <c r="E116" s="344"/>
      <c r="F116" s="344"/>
      <c r="G116" s="344"/>
      <c r="H116" s="344"/>
      <c r="I116" s="344"/>
      <c r="J116" s="344"/>
      <c r="K116" s="344"/>
      <c r="L116" s="344"/>
      <c r="M116" s="344"/>
      <c r="N116" s="345"/>
    </row>
    <row r="117" spans="2:14">
      <c r="B117" s="234"/>
      <c r="C117" s="37"/>
      <c r="D117" s="37"/>
      <c r="E117" s="37"/>
      <c r="F117" s="37"/>
      <c r="G117" s="37"/>
      <c r="H117" s="37"/>
      <c r="I117" s="37"/>
      <c r="J117" s="37"/>
      <c r="K117" s="37"/>
      <c r="L117" s="37"/>
      <c r="M117" s="37"/>
      <c r="N117" s="38"/>
    </row>
    <row r="118" spans="2:14">
      <c r="B118" s="22"/>
      <c r="C118" s="18"/>
      <c r="D118" s="18"/>
      <c r="E118" s="18" t="s">
        <v>1060</v>
      </c>
      <c r="F118" s="59"/>
      <c r="G118" s="59"/>
      <c r="H118" s="18"/>
      <c r="I118" s="18"/>
      <c r="J118" s="18"/>
      <c r="K118" s="18"/>
      <c r="L118" s="18"/>
      <c r="M118" s="18"/>
      <c r="N118" s="23"/>
    </row>
    <row r="119" spans="2:14">
      <c r="B119" s="22"/>
      <c r="C119" s="18"/>
      <c r="D119" s="18"/>
      <c r="E119" s="60" t="s">
        <v>1061</v>
      </c>
      <c r="F119" s="18"/>
      <c r="G119" s="18"/>
      <c r="H119" s="60"/>
      <c r="I119" s="60"/>
      <c r="J119" s="60"/>
      <c r="K119" s="18"/>
      <c r="L119" s="18"/>
      <c r="M119" s="18"/>
      <c r="N119" s="23"/>
    </row>
    <row r="120" spans="2:14">
      <c r="B120" s="22"/>
      <c r="C120" s="18"/>
      <c r="D120" s="18"/>
      <c r="E120" s="61" t="s">
        <v>1065</v>
      </c>
      <c r="F120" s="18"/>
      <c r="G120" s="18"/>
      <c r="H120" s="61"/>
      <c r="I120" s="61"/>
      <c r="J120" s="61"/>
      <c r="K120" s="18"/>
      <c r="L120" s="18"/>
      <c r="M120" s="18"/>
      <c r="N120" s="23"/>
    </row>
    <row r="121" spans="2:14">
      <c r="B121" s="62"/>
      <c r="C121" s="37"/>
      <c r="D121" s="37"/>
      <c r="E121" s="18" t="s">
        <v>1063</v>
      </c>
      <c r="F121" s="18"/>
      <c r="G121" s="18"/>
      <c r="H121" s="18"/>
      <c r="I121" s="18"/>
      <c r="J121" s="18"/>
      <c r="K121" s="37"/>
      <c r="L121" s="37"/>
      <c r="M121" s="37"/>
      <c r="N121" s="38"/>
    </row>
    <row r="122" spans="2:14">
      <c r="B122" s="62"/>
      <c r="C122" s="37"/>
      <c r="D122" s="37"/>
      <c r="E122" s="37"/>
      <c r="F122" s="18"/>
      <c r="G122" s="18"/>
      <c r="H122" s="18"/>
      <c r="I122" s="18"/>
      <c r="J122" s="18"/>
      <c r="K122" s="37"/>
      <c r="L122" s="37"/>
      <c r="M122" s="37"/>
      <c r="N122" s="38"/>
    </row>
    <row r="123" spans="2:14">
      <c r="B123" s="62" t="s">
        <v>2326</v>
      </c>
      <c r="C123" s="61"/>
      <c r="D123" s="61"/>
      <c r="E123" s="18"/>
      <c r="F123" s="18"/>
      <c r="G123" s="18"/>
      <c r="H123" s="18"/>
      <c r="I123" s="18"/>
      <c r="J123" s="795"/>
      <c r="K123" s="795"/>
      <c r="L123" s="795"/>
      <c r="M123" s="795"/>
      <c r="N123" s="796"/>
    </row>
    <row r="124" spans="2:14" ht="15.75" thickBot="1">
      <c r="B124" s="273" t="s">
        <v>2327</v>
      </c>
      <c r="C124" s="405"/>
      <c r="D124" s="405"/>
      <c r="E124" s="63"/>
      <c r="F124" s="63"/>
      <c r="G124" s="63"/>
      <c r="H124" s="63"/>
      <c r="I124" s="63"/>
      <c r="J124" s="797"/>
      <c r="K124" s="797"/>
      <c r="L124" s="797"/>
      <c r="M124" s="797"/>
      <c r="N124" s="798"/>
    </row>
  </sheetData>
  <mergeCells count="72">
    <mergeCell ref="I10:J10"/>
    <mergeCell ref="F25:H25"/>
    <mergeCell ref="B27:N27"/>
    <mergeCell ref="C3:J3"/>
    <mergeCell ref="K3:K4"/>
    <mergeCell ref="L3:N4"/>
    <mergeCell ref="C4:J4"/>
    <mergeCell ref="K5:K6"/>
    <mergeCell ref="L5:L6"/>
    <mergeCell ref="M5:M6"/>
    <mergeCell ref="C6:J6"/>
    <mergeCell ref="C5:J5"/>
    <mergeCell ref="I35:J35"/>
    <mergeCell ref="C1:J1"/>
    <mergeCell ref="K1:K2"/>
    <mergeCell ref="L1:N2"/>
    <mergeCell ref="N5:N6"/>
    <mergeCell ref="C29:I29"/>
    <mergeCell ref="L35:M35"/>
    <mergeCell ref="L12:N12"/>
    <mergeCell ref="C30:I30"/>
    <mergeCell ref="L30:M30"/>
    <mergeCell ref="D11:E11"/>
    <mergeCell ref="B35:H35"/>
    <mergeCell ref="L29:M29"/>
    <mergeCell ref="C2:J2"/>
    <mergeCell ref="B1:B6"/>
    <mergeCell ref="B10:E10"/>
    <mergeCell ref="L45:M45"/>
    <mergeCell ref="B46:H46"/>
    <mergeCell ref="B47:D47"/>
    <mergeCell ref="B48:H48"/>
    <mergeCell ref="I48:J48"/>
    <mergeCell ref="L48:M48"/>
    <mergeCell ref="B36:H36"/>
    <mergeCell ref="B37:H37"/>
    <mergeCell ref="B38:H38"/>
    <mergeCell ref="B45:H45"/>
    <mergeCell ref="I45:J45"/>
    <mergeCell ref="B43:H43"/>
    <mergeCell ref="B39:H39"/>
    <mergeCell ref="B40:H40"/>
    <mergeCell ref="B41:H41"/>
    <mergeCell ref="B80:H80"/>
    <mergeCell ref="B42:H42"/>
    <mergeCell ref="L80:M80"/>
    <mergeCell ref="B53:I53"/>
    <mergeCell ref="L53:M53"/>
    <mergeCell ref="B58:I58"/>
    <mergeCell ref="L58:M58"/>
    <mergeCell ref="B59:M59"/>
    <mergeCell ref="L63:M63"/>
    <mergeCell ref="L64:M64"/>
    <mergeCell ref="L69:M69"/>
    <mergeCell ref="B70:M70"/>
    <mergeCell ref="B74:H74"/>
    <mergeCell ref="L74:M74"/>
    <mergeCell ref="L65:M65"/>
    <mergeCell ref="B49:M49"/>
    <mergeCell ref="B81:M81"/>
    <mergeCell ref="B83:M83"/>
    <mergeCell ref="B87:H87"/>
    <mergeCell ref="L87:M87"/>
    <mergeCell ref="B88:H88"/>
    <mergeCell ref="L88:M88"/>
    <mergeCell ref="J123:N124"/>
    <mergeCell ref="L89:M89"/>
    <mergeCell ref="L90:M90"/>
    <mergeCell ref="B91:M91"/>
    <mergeCell ref="B93:M93"/>
    <mergeCell ref="B110:N111"/>
    <mergeCell ref="B112:N113"/>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99681"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199681" r:id="rId4"/>
      </mc:Fallback>
    </mc:AlternateContent>
  </oleObjects>
</worksheet>
</file>

<file path=xl/worksheets/sheet1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1">
    <tabColor rgb="FFFFFFCC"/>
  </sheetPr>
  <dimension ref="A1:O123"/>
  <sheetViews>
    <sheetView zoomScale="78" zoomScaleNormal="78" workbookViewId="0"/>
  </sheetViews>
  <sheetFormatPr baseColWidth="10" defaultRowHeight="15"/>
  <cols>
    <col min="1" max="1" width="10" bestFit="1" customWidth="1"/>
    <col min="2" max="2" width="17" customWidth="1"/>
    <col min="6" max="6" width="14.42578125" customWidth="1"/>
    <col min="9" max="9" width="13.28515625" bestFit="1" customWidth="1"/>
    <col min="10" max="10" width="15.5703125" customWidth="1"/>
    <col min="11" max="11" width="17.5703125" bestFit="1" customWidth="1"/>
    <col min="13" max="13" width="12.285156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 customHeight="1" thickBot="1">
      <c r="A31" t="s">
        <v>1929</v>
      </c>
      <c r="B31" s="86" t="s">
        <v>1155</v>
      </c>
      <c r="C31" s="87" t="s">
        <v>2176</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150</v>
      </c>
      <c r="B36" s="831" t="str">
        <f>VLOOKUP(A36,EQUIPOS!A6:D154,3,FALSE)</f>
        <v>Cargador : Potencia en el volante 125 hp, Clasificación de RPM del motor 2300.</v>
      </c>
      <c r="C36" s="832"/>
      <c r="D36" s="832"/>
      <c r="E36" s="832"/>
      <c r="F36" s="832"/>
      <c r="G36" s="832"/>
      <c r="H36" s="833"/>
      <c r="I36" s="279"/>
      <c r="J36" s="280"/>
      <c r="K36" s="281">
        <f>VLOOKUP(A36,EQUIPOS!A6:D163,4,FALSE)</f>
        <v>196350</v>
      </c>
      <c r="L36" s="282"/>
      <c r="M36" s="283">
        <v>30</v>
      </c>
      <c r="N36" s="284">
        <f>K36/M36</f>
        <v>6545</v>
      </c>
    </row>
    <row r="37" spans="1:14">
      <c r="A37" s="119" t="s">
        <v>173</v>
      </c>
      <c r="B37" s="831" t="str">
        <f>VLOOKUP(A37,EQUIPOS!A7:D154,3,FALSE)</f>
        <v>Compactador neumático de Potencia 70 HP, peso de 13 ton</v>
      </c>
      <c r="C37" s="832"/>
      <c r="D37" s="832"/>
      <c r="E37" s="832"/>
      <c r="F37" s="832"/>
      <c r="G37" s="832"/>
      <c r="H37" s="833"/>
      <c r="I37" s="279"/>
      <c r="J37" s="280"/>
      <c r="K37" s="281">
        <f>VLOOKUP(A37,EQUIPOS!A7:D164,4,FALSE)</f>
        <v>125082.56680029306</v>
      </c>
      <c r="L37" s="282"/>
      <c r="M37" s="283">
        <v>10</v>
      </c>
      <c r="N37" s="284">
        <f t="shared" ref="N37:N43" si="0">K37/M37</f>
        <v>12508.256680029306</v>
      </c>
    </row>
    <row r="38" spans="1:14">
      <c r="A38" t="s">
        <v>166</v>
      </c>
      <c r="B38" s="831" t="str">
        <f>VLOOKUP(A38,EQUIPOS!A8:D154,3,FALSE)</f>
        <v>Compactador de Rodillo POTENCIA: 99HP, PESO: 8 ton</v>
      </c>
      <c r="C38" s="832"/>
      <c r="D38" s="832"/>
      <c r="E38" s="832"/>
      <c r="F38" s="832"/>
      <c r="G38" s="832"/>
      <c r="H38" s="833"/>
      <c r="I38" s="279"/>
      <c r="J38" s="280"/>
      <c r="K38" s="281">
        <f>VLOOKUP(A38,EQUIPOS!A8:D165,4,FALSE)</f>
        <v>98600</v>
      </c>
      <c r="L38" s="282"/>
      <c r="M38" s="283">
        <v>10</v>
      </c>
      <c r="N38" s="284">
        <f t="shared" si="0"/>
        <v>9860</v>
      </c>
    </row>
    <row r="39" spans="1:14">
      <c r="A39" t="s">
        <v>284</v>
      </c>
      <c r="B39" s="831" t="str">
        <f>VLOOKUP(A39,EQUIPOS!A9:D154,3,FALSE)</f>
        <v>Planta de asfalto en caliente</v>
      </c>
      <c r="C39" s="832"/>
      <c r="D39" s="832"/>
      <c r="E39" s="832"/>
      <c r="F39" s="832"/>
      <c r="G39" s="832"/>
      <c r="H39" s="833"/>
      <c r="I39" s="279"/>
      <c r="J39" s="280"/>
      <c r="K39" s="281">
        <f>VLOOKUP(A39,EQUIPOS!A9:D166,4,FALSE)</f>
        <v>645075.00000000012</v>
      </c>
      <c r="L39" s="282"/>
      <c r="M39" s="283">
        <v>10</v>
      </c>
      <c r="N39" s="284">
        <f t="shared" si="0"/>
        <v>64507.500000000015</v>
      </c>
    </row>
    <row r="40" spans="1:14">
      <c r="A40" t="s">
        <v>290</v>
      </c>
      <c r="B40" s="831" t="str">
        <f>VLOOKUP(A40,EQUIPOS!A10:D154,3,FALSE)</f>
        <v>Planta trituradora</v>
      </c>
      <c r="C40" s="832"/>
      <c r="D40" s="832"/>
      <c r="E40" s="832"/>
      <c r="F40" s="832"/>
      <c r="G40" s="832"/>
      <c r="H40" s="833"/>
      <c r="I40" s="279"/>
      <c r="J40" s="280"/>
      <c r="K40" s="281">
        <f>VLOOKUP(A40,EQUIPOS!A10:D167,4,FALSE)</f>
        <v>476192.25000000006</v>
      </c>
      <c r="L40" s="282"/>
      <c r="M40" s="283">
        <v>30</v>
      </c>
      <c r="N40" s="284">
        <f t="shared" si="0"/>
        <v>15873.075000000003</v>
      </c>
    </row>
    <row r="41" spans="1:14">
      <c r="A41" t="s">
        <v>314</v>
      </c>
      <c r="B41" s="831" t="str">
        <f>VLOOKUP(A41,EQUIPOS!A11:D155,3,FALSE)</f>
        <v xml:space="preserve">Retroexcavadora E-200 sobre orugas
</v>
      </c>
      <c r="C41" s="832"/>
      <c r="D41" s="832"/>
      <c r="E41" s="832"/>
      <c r="F41" s="832"/>
      <c r="G41" s="832"/>
      <c r="H41" s="833"/>
      <c r="I41" s="279"/>
      <c r="J41" s="280"/>
      <c r="K41" s="281">
        <f>VLOOKUP(A41,EQUIPOS!A11:D168,4,FALSE)</f>
        <v>166600</v>
      </c>
      <c r="L41" s="282"/>
      <c r="M41" s="283">
        <v>30</v>
      </c>
      <c r="N41" s="284">
        <f t="shared" si="0"/>
        <v>5553.333333333333</v>
      </c>
    </row>
    <row r="42" spans="1:14">
      <c r="A42" t="s">
        <v>358</v>
      </c>
      <c r="B42" s="831" t="str">
        <f>VLOOKUP(A42,EQUIPOS!A12:D156,3,FALSE)</f>
        <v xml:space="preserve">Terminadora de asfalto (Finisher), potencia en el volante 174 HP, R=20M3/H, velocidad de desplazamiento 114 m/min
</v>
      </c>
      <c r="C42" s="832"/>
      <c r="D42" s="832"/>
      <c r="E42" s="832"/>
      <c r="F42" s="832"/>
      <c r="G42" s="832"/>
      <c r="H42" s="833"/>
      <c r="I42" s="279"/>
      <c r="J42" s="280"/>
      <c r="K42" s="281">
        <f>VLOOKUP(A42,EQUIPOS!A12:D169,4,FALSE)</f>
        <v>285600</v>
      </c>
      <c r="L42" s="282"/>
      <c r="M42" s="283">
        <v>10</v>
      </c>
      <c r="N42" s="284">
        <f t="shared" si="0"/>
        <v>28560</v>
      </c>
    </row>
    <row r="43" spans="1:14">
      <c r="A43" t="s">
        <v>373</v>
      </c>
      <c r="B43" s="831" t="str">
        <f>VLOOKUP(A43,EQUIPOS!A13:D157,3,FALSE)</f>
        <v>Volqueta 6 m3</v>
      </c>
      <c r="C43" s="832"/>
      <c r="D43" s="832"/>
      <c r="E43" s="832"/>
      <c r="F43" s="832"/>
      <c r="G43" s="832"/>
      <c r="H43" s="833"/>
      <c r="I43" s="279"/>
      <c r="J43" s="280"/>
      <c r="K43" s="281">
        <f>VLOOKUP(A43,EQUIPOS!A13:D170,4,FALSE)</f>
        <v>62500</v>
      </c>
      <c r="L43" s="282"/>
      <c r="M43" s="283">
        <v>10</v>
      </c>
      <c r="N43" s="284">
        <f t="shared" si="0"/>
        <v>6250</v>
      </c>
    </row>
    <row r="44" spans="1:14" ht="15" customHeight="1">
      <c r="B44" s="831"/>
      <c r="C44" s="832"/>
      <c r="D44" s="832"/>
      <c r="E44" s="832"/>
      <c r="F44" s="832"/>
      <c r="G44" s="832"/>
      <c r="H44" s="833"/>
      <c r="I44" s="834"/>
      <c r="J44" s="815"/>
      <c r="K44" s="281"/>
      <c r="L44" s="835"/>
      <c r="M44" s="836"/>
      <c r="N44" s="284"/>
    </row>
    <row r="45" spans="1:14">
      <c r="B45" s="831"/>
      <c r="C45" s="832"/>
      <c r="D45" s="832"/>
      <c r="E45" s="837"/>
      <c r="F45" s="832"/>
      <c r="G45" s="832"/>
      <c r="H45" s="833"/>
      <c r="I45" s="42"/>
      <c r="J45" s="43"/>
      <c r="K45" s="286"/>
      <c r="L45" s="288"/>
      <c r="M45" s="289"/>
      <c r="N45" s="290"/>
    </row>
    <row r="46" spans="1:14">
      <c r="B46" s="838" t="s">
        <v>1036</v>
      </c>
      <c r="C46" s="839"/>
      <c r="D46" s="839"/>
      <c r="E46" s="44"/>
      <c r="F46" s="45"/>
      <c r="G46" s="45"/>
      <c r="H46" s="46"/>
      <c r="I46" s="42"/>
      <c r="J46" s="43"/>
      <c r="K46" s="291"/>
      <c r="L46" s="288"/>
      <c r="M46" s="413">
        <v>0.1</v>
      </c>
      <c r="N46" s="356">
        <f>N80*M46</f>
        <v>739.25391041666671</v>
      </c>
    </row>
    <row r="47" spans="1:14" ht="15.75" thickBot="1">
      <c r="B47" s="831"/>
      <c r="C47" s="832"/>
      <c r="D47" s="832"/>
      <c r="E47" s="832"/>
      <c r="F47" s="832"/>
      <c r="G47" s="832"/>
      <c r="H47" s="833"/>
      <c r="I47" s="840"/>
      <c r="J47" s="841"/>
      <c r="K47" s="47"/>
      <c r="L47" s="842"/>
      <c r="M47" s="843"/>
      <c r="N47" s="111"/>
    </row>
    <row r="48" spans="1:14" ht="15.75" thickBot="1">
      <c r="B48" s="818" t="s">
        <v>1037</v>
      </c>
      <c r="C48" s="819"/>
      <c r="D48" s="819"/>
      <c r="E48" s="819"/>
      <c r="F48" s="819"/>
      <c r="G48" s="819"/>
      <c r="H48" s="819"/>
      <c r="I48" s="819"/>
      <c r="J48" s="819"/>
      <c r="K48" s="819"/>
      <c r="L48" s="819"/>
      <c r="M48" s="820"/>
      <c r="N48" s="406">
        <f>SUM(N36:N47)</f>
        <v>150396.41892377933</v>
      </c>
    </row>
    <row r="49" spans="1:14">
      <c r="B49" s="292"/>
      <c r="C49" s="40"/>
      <c r="D49" s="40"/>
      <c r="E49" s="40"/>
      <c r="F49" s="40"/>
      <c r="G49" s="40"/>
      <c r="H49" s="40"/>
      <c r="I49" s="40"/>
      <c r="J49" s="40"/>
      <c r="K49" s="40"/>
      <c r="L49" s="40"/>
      <c r="M49" s="40"/>
      <c r="N49" s="41"/>
    </row>
    <row r="50" spans="1:14">
      <c r="B50" s="70" t="s">
        <v>1038</v>
      </c>
      <c r="C50" s="71"/>
      <c r="D50" s="71"/>
      <c r="E50" s="71"/>
      <c r="F50" s="71"/>
      <c r="G50" s="71"/>
      <c r="H50" s="71"/>
      <c r="I50" s="71"/>
      <c r="J50" s="71"/>
      <c r="K50" s="71"/>
      <c r="L50" s="71"/>
      <c r="M50" s="71"/>
      <c r="N50" s="72"/>
    </row>
    <row r="51" spans="1:14" ht="15.75" thickBot="1">
      <c r="B51" s="73"/>
      <c r="C51" s="68"/>
      <c r="D51" s="68"/>
      <c r="E51" s="68"/>
      <c r="F51" s="68"/>
      <c r="G51" s="68"/>
      <c r="H51" s="68"/>
      <c r="I51" s="68"/>
      <c r="J51" s="67"/>
      <c r="K51" s="67"/>
      <c r="L51" s="67"/>
      <c r="M51" s="67"/>
      <c r="N51" s="69"/>
    </row>
    <row r="52" spans="1:14">
      <c r="B52" s="809" t="s">
        <v>1028</v>
      </c>
      <c r="C52" s="810"/>
      <c r="D52" s="810"/>
      <c r="E52" s="810"/>
      <c r="F52" s="810"/>
      <c r="G52" s="810"/>
      <c r="H52" s="810"/>
      <c r="I52" s="811"/>
      <c r="J52" s="327" t="s">
        <v>1029</v>
      </c>
      <c r="K52" s="91" t="s">
        <v>1030</v>
      </c>
      <c r="L52" s="812" t="s">
        <v>1039</v>
      </c>
      <c r="M52" s="811"/>
      <c r="N52" s="92" t="s">
        <v>1035</v>
      </c>
    </row>
    <row r="53" spans="1:14">
      <c r="A53" t="s">
        <v>843</v>
      </c>
      <c r="B53" s="49" t="str">
        <f>VLOOKUP(A53,MATERIALES!A5:D373,3,FALSE)</f>
        <v>Agregado Petreo para Triturar (Crudo)</v>
      </c>
      <c r="C53" s="293"/>
      <c r="D53" s="293"/>
      <c r="E53" s="293"/>
      <c r="F53" s="293"/>
      <c r="G53" s="293"/>
      <c r="H53" s="293"/>
      <c r="I53" s="280"/>
      <c r="J53" s="236" t="str">
        <f>VLOOKUP(A53,MATERIALES!A7:D645,2,FALSE)</f>
        <v>m3</v>
      </c>
      <c r="K53" s="294">
        <v>1.4</v>
      </c>
      <c r="L53" s="279"/>
      <c r="M53" s="414">
        <f>VLOOKUP(A53,MATERIALES!A5:D396,4,FALSE)</f>
        <v>24125.332311239632</v>
      </c>
      <c r="N53" s="284">
        <f>K53*M53</f>
        <v>33775.465235735486</v>
      </c>
    </row>
    <row r="54" spans="1:14">
      <c r="A54" s="114" t="s">
        <v>845</v>
      </c>
      <c r="B54" s="49" t="str">
        <f>VLOOKUP(A54,MATERIALES!A6:D373,3,FALSE)</f>
        <v>Agua</v>
      </c>
      <c r="C54" s="293"/>
      <c r="D54" s="293"/>
      <c r="E54" s="293"/>
      <c r="F54" s="293"/>
      <c r="G54" s="293"/>
      <c r="H54" s="293"/>
      <c r="I54" s="280"/>
      <c r="J54" s="236" t="str">
        <f>VLOOKUP(A54,MATERIALES!A8:D646,2,FALSE)</f>
        <v>lt</v>
      </c>
      <c r="K54" s="294">
        <v>25</v>
      </c>
      <c r="L54" s="279"/>
      <c r="M54" s="414">
        <f>VLOOKUP(A54,MATERIALES!A6:D397,4,FALSE)</f>
        <v>35.656490152579906</v>
      </c>
      <c r="N54" s="284">
        <f>K54*M54</f>
        <v>891.4122538144976</v>
      </c>
    </row>
    <row r="55" spans="1:14">
      <c r="B55" s="49"/>
      <c r="C55" s="293"/>
      <c r="D55" s="293"/>
      <c r="E55" s="293"/>
      <c r="F55" s="293"/>
      <c r="G55" s="293"/>
      <c r="H55" s="293"/>
      <c r="I55" s="280"/>
      <c r="J55" s="236"/>
      <c r="K55" s="294"/>
      <c r="L55" s="279"/>
      <c r="M55" s="295"/>
      <c r="N55" s="296"/>
    </row>
    <row r="56" spans="1:14">
      <c r="B56" s="49"/>
      <c r="C56" s="293"/>
      <c r="D56" s="293"/>
      <c r="E56" s="293"/>
      <c r="F56" s="293"/>
      <c r="G56" s="293"/>
      <c r="H56" s="293"/>
      <c r="I56" s="280"/>
      <c r="J56" s="236"/>
      <c r="K56" s="294"/>
      <c r="L56" s="279"/>
      <c r="M56" s="295"/>
      <c r="N56" s="296"/>
    </row>
    <row r="57" spans="1:14" ht="15.75" thickBot="1">
      <c r="B57" s="813"/>
      <c r="C57" s="814"/>
      <c r="D57" s="814"/>
      <c r="E57" s="814"/>
      <c r="F57" s="814"/>
      <c r="G57" s="814"/>
      <c r="H57" s="814"/>
      <c r="I57" s="815"/>
      <c r="J57" s="48"/>
      <c r="K57" s="50"/>
      <c r="L57" s="816"/>
      <c r="M57" s="817"/>
      <c r="N57" s="51"/>
    </row>
    <row r="58" spans="1:14" ht="15.75" thickBot="1">
      <c r="B58" s="818" t="s">
        <v>1037</v>
      </c>
      <c r="C58" s="819"/>
      <c r="D58" s="819"/>
      <c r="E58" s="819"/>
      <c r="F58" s="819"/>
      <c r="G58" s="819"/>
      <c r="H58" s="819"/>
      <c r="I58" s="819"/>
      <c r="J58" s="819"/>
      <c r="K58" s="819"/>
      <c r="L58" s="819"/>
      <c r="M58" s="820"/>
      <c r="N58" s="406">
        <f>SUM(N53:N57)</f>
        <v>34666.877489549981</v>
      </c>
    </row>
    <row r="59" spans="1:14">
      <c r="B59" s="39"/>
      <c r="C59" s="40"/>
      <c r="D59" s="40"/>
      <c r="E59" s="40"/>
      <c r="F59" s="40"/>
      <c r="G59" s="40"/>
      <c r="H59" s="40"/>
      <c r="I59" s="40"/>
      <c r="J59" s="40"/>
      <c r="K59" s="40"/>
      <c r="L59" s="40"/>
      <c r="M59" s="40"/>
      <c r="N59" s="41"/>
    </row>
    <row r="60" spans="1:14">
      <c r="B60" s="70" t="s">
        <v>1040</v>
      </c>
      <c r="C60" s="71"/>
      <c r="D60" s="71"/>
      <c r="E60" s="71"/>
      <c r="F60" s="71"/>
      <c r="G60" s="71"/>
      <c r="H60" s="71"/>
      <c r="I60" s="71"/>
      <c r="J60" s="71"/>
      <c r="K60" s="71"/>
      <c r="L60" s="71"/>
      <c r="M60" s="71"/>
      <c r="N60" s="72"/>
    </row>
    <row r="61" spans="1:14" ht="15.75" thickBot="1">
      <c r="B61" s="74"/>
      <c r="C61" s="67"/>
      <c r="D61" s="67"/>
      <c r="E61" s="67"/>
      <c r="F61" s="67"/>
      <c r="G61" s="67"/>
      <c r="H61" s="67"/>
      <c r="I61" s="67"/>
      <c r="J61" s="67"/>
      <c r="K61" s="67"/>
      <c r="L61" s="67"/>
      <c r="M61" s="67"/>
      <c r="N61" s="69"/>
    </row>
    <row r="62" spans="1:14" ht="25.5">
      <c r="B62" s="325" t="s">
        <v>1041</v>
      </c>
      <c r="C62" s="326"/>
      <c r="D62" s="326"/>
      <c r="E62" s="326"/>
      <c r="F62" s="326"/>
      <c r="G62" s="326"/>
      <c r="H62" s="79" t="s">
        <v>1029</v>
      </c>
      <c r="I62" s="80" t="s">
        <v>1042</v>
      </c>
      <c r="J62" s="81" t="s">
        <v>1043</v>
      </c>
      <c r="K62" s="79" t="s">
        <v>1044</v>
      </c>
      <c r="L62" s="821" t="s">
        <v>1045</v>
      </c>
      <c r="M62" s="794"/>
      <c r="N62" s="82" t="s">
        <v>1035</v>
      </c>
    </row>
    <row r="63" spans="1:14">
      <c r="A63" t="s">
        <v>1353</v>
      </c>
      <c r="B63" s="52" t="str">
        <f>VLOOKUP(A63,TRANSPORTE!A5:D117,3,FALSE)</f>
        <v>Transporte de Material Crudo de Rio</v>
      </c>
      <c r="C63" s="329"/>
      <c r="D63" s="329"/>
      <c r="E63" s="329"/>
      <c r="F63" s="329"/>
      <c r="G63" s="329"/>
      <c r="H63" s="323" t="s">
        <v>1552</v>
      </c>
      <c r="I63" s="291">
        <v>1.4</v>
      </c>
      <c r="J63" s="298">
        <v>1</v>
      </c>
      <c r="K63" s="291">
        <f>I63*J63</f>
        <v>1.4</v>
      </c>
      <c r="L63" s="822">
        <f>VLOOKUP(A63,TRANSPORTE!A5:D117,4,FALSE)</f>
        <v>946.969696969697</v>
      </c>
      <c r="M63" s="823"/>
      <c r="N63" s="299">
        <f>K63*L63</f>
        <v>1325.7575757575758</v>
      </c>
    </row>
    <row r="64" spans="1:14">
      <c r="A64" t="s">
        <v>1448</v>
      </c>
      <c r="B64" s="52" t="str">
        <f>VLOOKUP(A64,TRANSPORTE!A6:D117,3,FALSE)</f>
        <v>Transporte de Mezcla densa en Caliente MDC-25</v>
      </c>
      <c r="C64" s="53"/>
      <c r="D64" s="53"/>
      <c r="E64" s="53"/>
      <c r="F64" s="53"/>
      <c r="G64" s="53"/>
      <c r="H64" s="323" t="s">
        <v>1552</v>
      </c>
      <c r="I64" s="291">
        <v>1.25</v>
      </c>
      <c r="J64" s="298">
        <v>1</v>
      </c>
      <c r="K64" s="291">
        <f>I64*J64</f>
        <v>1.25</v>
      </c>
      <c r="L64" s="822">
        <f>VLOOKUP(A64,TRANSPORTE!A6:D117,4,FALSE)</f>
        <v>946.969696969697</v>
      </c>
      <c r="M64" s="823"/>
      <c r="N64" s="299">
        <f>K64*L64</f>
        <v>1183.7121212121212</v>
      </c>
    </row>
    <row r="65" spans="1:15">
      <c r="B65" s="52"/>
      <c r="C65" s="53"/>
      <c r="D65" s="53"/>
      <c r="E65" s="53"/>
      <c r="F65" s="53"/>
      <c r="G65" s="53"/>
      <c r="H65" s="300"/>
      <c r="I65" s="291"/>
      <c r="J65" s="291"/>
      <c r="K65" s="291"/>
      <c r="L65" s="301"/>
      <c r="M65" s="302"/>
      <c r="N65" s="303"/>
    </row>
    <row r="66" spans="1:15">
      <c r="B66" s="52"/>
      <c r="C66" s="53"/>
      <c r="D66" s="53"/>
      <c r="E66" s="53"/>
      <c r="F66" s="53"/>
      <c r="G66" s="53"/>
      <c r="H66" s="300"/>
      <c r="I66" s="291"/>
      <c r="J66" s="291"/>
      <c r="K66" s="291"/>
      <c r="L66" s="301"/>
      <c r="M66" s="302"/>
      <c r="N66" s="303"/>
    </row>
    <row r="67" spans="1:15">
      <c r="B67" s="52"/>
      <c r="C67" s="53"/>
      <c r="D67" s="53"/>
      <c r="E67" s="53"/>
      <c r="F67" s="53"/>
      <c r="G67" s="53"/>
      <c r="H67" s="300"/>
      <c r="I67" s="291"/>
      <c r="J67" s="291"/>
      <c r="K67" s="291"/>
      <c r="L67" s="301"/>
      <c r="M67" s="302"/>
      <c r="N67" s="303"/>
    </row>
    <row r="68" spans="1:15" ht="15.75" thickBot="1">
      <c r="B68" s="459"/>
      <c r="C68" s="460"/>
      <c r="D68" s="460"/>
      <c r="E68" s="460"/>
      <c r="F68" s="460"/>
      <c r="G68" s="460"/>
      <c r="H68" s="54"/>
      <c r="I68" s="132"/>
      <c r="J68" s="132"/>
      <c r="K68" s="132"/>
      <c r="L68" s="807"/>
      <c r="M68" s="808"/>
      <c r="N68" s="133"/>
    </row>
    <row r="69" spans="1:15" ht="15.75" thickBot="1">
      <c r="B69" s="824" t="s">
        <v>1037</v>
      </c>
      <c r="C69" s="825"/>
      <c r="D69" s="825"/>
      <c r="E69" s="825"/>
      <c r="F69" s="825"/>
      <c r="G69" s="825"/>
      <c r="H69" s="825"/>
      <c r="I69" s="825"/>
      <c r="J69" s="825"/>
      <c r="K69" s="825"/>
      <c r="L69" s="825"/>
      <c r="M69" s="826"/>
      <c r="N69" s="110">
        <f>N63+N64+N65+N66+N67</f>
        <v>2509.469696969697</v>
      </c>
    </row>
    <row r="70" spans="1:15">
      <c r="B70" s="39"/>
      <c r="C70" s="40"/>
      <c r="D70" s="40"/>
      <c r="E70" s="40"/>
      <c r="F70" s="40"/>
      <c r="G70" s="40"/>
      <c r="H70" s="40"/>
      <c r="I70" s="40"/>
      <c r="J70" s="40"/>
      <c r="K70" s="40"/>
      <c r="L70" s="40"/>
      <c r="M70" s="40"/>
      <c r="N70" s="41"/>
    </row>
    <row r="71" spans="1:15">
      <c r="B71" s="70" t="s">
        <v>1046</v>
      </c>
      <c r="C71" s="71"/>
      <c r="D71" s="71"/>
      <c r="E71" s="71"/>
      <c r="F71" s="71"/>
      <c r="G71" s="71"/>
      <c r="H71" s="71"/>
      <c r="I71" s="71"/>
      <c r="J71" s="71"/>
      <c r="K71" s="71"/>
      <c r="L71" s="71"/>
      <c r="M71" s="71"/>
      <c r="N71" s="72"/>
    </row>
    <row r="72" spans="1:15" ht="15.75" thickBot="1">
      <c r="B72" s="74"/>
      <c r="C72" s="67"/>
      <c r="D72" s="67"/>
      <c r="E72" s="67"/>
      <c r="F72" s="67"/>
      <c r="G72" s="67"/>
      <c r="H72" s="67"/>
      <c r="I72" s="67"/>
      <c r="J72" s="67"/>
      <c r="K72" s="67"/>
      <c r="L72" s="67"/>
      <c r="M72" s="67"/>
      <c r="N72" s="69"/>
    </row>
    <row r="73" spans="1:15" ht="25.5">
      <c r="B73" s="844" t="s">
        <v>1047</v>
      </c>
      <c r="C73" s="845"/>
      <c r="D73" s="845"/>
      <c r="E73" s="845"/>
      <c r="F73" s="845"/>
      <c r="G73" s="845"/>
      <c r="H73" s="845"/>
      <c r="I73" s="79" t="s">
        <v>1048</v>
      </c>
      <c r="J73" s="81" t="s">
        <v>1494</v>
      </c>
      <c r="K73" s="80" t="s">
        <v>1050</v>
      </c>
      <c r="L73" s="846" t="s">
        <v>1034</v>
      </c>
      <c r="M73" s="847"/>
      <c r="N73" s="104" t="s">
        <v>1035</v>
      </c>
    </row>
    <row r="74" spans="1:15">
      <c r="A74" t="s">
        <v>19</v>
      </c>
      <c r="B74" s="55" t="str">
        <f>VLOOKUP(A74,'MANO DE OBRA'!A8:D68,3,FALSE)</f>
        <v>Obrero (8)</v>
      </c>
      <c r="C74" s="53"/>
      <c r="D74" s="53"/>
      <c r="E74" s="53"/>
      <c r="F74" s="53"/>
      <c r="G74" s="53"/>
      <c r="H74" s="53"/>
      <c r="I74" s="304">
        <f>K74/J74*100</f>
        <v>196724.53333333333</v>
      </c>
      <c r="J74" s="305">
        <v>185</v>
      </c>
      <c r="K74" s="306">
        <f>VLOOKUP(A74,'MANO DE OBRA'!A8:D99,4,FALSE)</f>
        <v>363940.38666666666</v>
      </c>
      <c r="L74" s="56"/>
      <c r="M74" s="307">
        <v>80</v>
      </c>
      <c r="N74" s="407">
        <f>K74/M74</f>
        <v>4549.2548333333334</v>
      </c>
      <c r="O74" s="112"/>
    </row>
    <row r="75" spans="1:15">
      <c r="A75" t="s">
        <v>30</v>
      </c>
      <c r="B75" s="55" t="str">
        <f>VLOOKUP(A75,'MANO DE OBRA'!A8:D69,3,FALSE)</f>
        <v>Oficial</v>
      </c>
      <c r="C75" s="53"/>
      <c r="D75" s="53"/>
      <c r="E75" s="53"/>
      <c r="F75" s="53"/>
      <c r="G75" s="53"/>
      <c r="H75" s="53"/>
      <c r="I75" s="304">
        <f>K75/J75*100</f>
        <v>49181.133333333331</v>
      </c>
      <c r="J75" s="305">
        <v>185</v>
      </c>
      <c r="K75" s="306">
        <f>VLOOKUP(A75,'MANO DE OBRA'!A8:D100,4,FALSE)</f>
        <v>90985.096666666665</v>
      </c>
      <c r="L75" s="56"/>
      <c r="M75" s="311">
        <v>80</v>
      </c>
      <c r="N75" s="407">
        <f>K75/M75</f>
        <v>1137.3137083333334</v>
      </c>
    </row>
    <row r="76" spans="1:15">
      <c r="A76" t="s">
        <v>54</v>
      </c>
      <c r="B76" s="55" t="str">
        <f>VLOOKUP(A76,'MANO DE OBRA'!A9:D70,3,FALSE)</f>
        <v>Rastrilleros (2)</v>
      </c>
      <c r="C76" s="53"/>
      <c r="D76" s="53"/>
      <c r="E76" s="53"/>
      <c r="F76" s="53"/>
      <c r="G76" s="53"/>
      <c r="H76" s="53"/>
      <c r="I76" s="304">
        <f>K76/J76*100</f>
        <v>73771.7</v>
      </c>
      <c r="J76" s="305">
        <v>185</v>
      </c>
      <c r="K76" s="306">
        <f>VLOOKUP(A76,'MANO DE OBRA'!A9:D101,4,FALSE)</f>
        <v>136477.64499999999</v>
      </c>
      <c r="L76" s="56"/>
      <c r="M76" s="312">
        <v>80</v>
      </c>
      <c r="N76" s="407">
        <f>K76/M76</f>
        <v>1705.9705624999999</v>
      </c>
    </row>
    <row r="77" spans="1:15">
      <c r="B77" s="55"/>
      <c r="C77" s="53"/>
      <c r="D77" s="53"/>
      <c r="E77" s="53"/>
      <c r="F77" s="53"/>
      <c r="G77" s="53"/>
      <c r="H77" s="53"/>
      <c r="I77" s="291"/>
      <c r="J77" s="309"/>
      <c r="K77" s="310"/>
      <c r="L77" s="330"/>
      <c r="M77" s="312"/>
      <c r="N77" s="308"/>
    </row>
    <row r="78" spans="1:15">
      <c r="B78" s="55"/>
      <c r="C78" s="53"/>
      <c r="D78" s="53"/>
      <c r="E78" s="53"/>
      <c r="F78" s="53"/>
      <c r="G78" s="53"/>
      <c r="H78" s="53"/>
      <c r="I78" s="291"/>
      <c r="J78" s="309"/>
      <c r="K78" s="310"/>
      <c r="L78" s="330"/>
      <c r="M78" s="312"/>
      <c r="N78" s="308"/>
    </row>
    <row r="79" spans="1:15" ht="15.75" thickBot="1">
      <c r="B79" s="805"/>
      <c r="C79" s="806"/>
      <c r="D79" s="806"/>
      <c r="E79" s="806"/>
      <c r="F79" s="806"/>
      <c r="G79" s="806"/>
      <c r="H79" s="806"/>
      <c r="I79" s="132"/>
      <c r="J79" s="132"/>
      <c r="K79" s="132"/>
      <c r="L79" s="906"/>
      <c r="M79" s="906"/>
      <c r="N79" s="51"/>
    </row>
    <row r="80" spans="1:15" ht="15.75" thickBot="1">
      <c r="B80" s="824" t="s">
        <v>1037</v>
      </c>
      <c r="C80" s="825"/>
      <c r="D80" s="825"/>
      <c r="E80" s="825"/>
      <c r="F80" s="825"/>
      <c r="G80" s="825"/>
      <c r="H80" s="825"/>
      <c r="I80" s="825"/>
      <c r="J80" s="825"/>
      <c r="K80" s="825"/>
      <c r="L80" s="825"/>
      <c r="M80" s="826"/>
      <c r="N80" s="313">
        <f>SUM(N74:N79)</f>
        <v>7392.5391041666662</v>
      </c>
    </row>
    <row r="81" spans="1:14" ht="15.75" thickBot="1">
      <c r="B81" s="39"/>
      <c r="C81" s="40"/>
      <c r="D81" s="40"/>
      <c r="E81" s="40"/>
      <c r="F81" s="40"/>
      <c r="G81" s="40"/>
      <c r="H81" s="40"/>
      <c r="I81" s="40"/>
      <c r="J81" s="40"/>
      <c r="K81" s="40"/>
      <c r="L81" s="40"/>
      <c r="M81" s="40"/>
      <c r="N81" s="41"/>
    </row>
    <row r="82" spans="1:14" ht="15.75" thickBot="1">
      <c r="B82" s="818" t="s">
        <v>1051</v>
      </c>
      <c r="C82" s="819"/>
      <c r="D82" s="819"/>
      <c r="E82" s="819"/>
      <c r="F82" s="819"/>
      <c r="G82" s="819"/>
      <c r="H82" s="819"/>
      <c r="I82" s="819"/>
      <c r="J82" s="819"/>
      <c r="K82" s="819"/>
      <c r="L82" s="819"/>
      <c r="M82" s="820"/>
      <c r="N82" s="105">
        <f>N48+N58+N69+N80</f>
        <v>194965.30521446568</v>
      </c>
    </row>
    <row r="83" spans="1:14">
      <c r="B83" s="39"/>
      <c r="C83" s="40"/>
      <c r="D83" s="40"/>
      <c r="E83" s="40"/>
      <c r="F83" s="40"/>
      <c r="G83" s="40"/>
      <c r="H83" s="40"/>
      <c r="I83" s="40"/>
      <c r="J83" s="40"/>
      <c r="K83" s="40"/>
      <c r="L83" s="40"/>
      <c r="M83" s="40"/>
      <c r="N83" s="41"/>
    </row>
    <row r="84" spans="1:14">
      <c r="B84" s="70" t="s">
        <v>1052</v>
      </c>
      <c r="C84" s="71"/>
      <c r="D84" s="71"/>
      <c r="E84" s="71"/>
      <c r="F84" s="71"/>
      <c r="G84" s="71"/>
      <c r="H84" s="71"/>
      <c r="I84" s="71"/>
      <c r="J84" s="71"/>
      <c r="K84" s="71"/>
      <c r="L84" s="71"/>
      <c r="M84" s="71"/>
      <c r="N84" s="72"/>
    </row>
    <row r="85" spans="1:14" ht="15.75" thickBot="1">
      <c r="B85" s="74"/>
      <c r="C85" s="67"/>
      <c r="D85" s="67"/>
      <c r="E85" s="67"/>
      <c r="F85" s="67"/>
      <c r="G85" s="67"/>
      <c r="H85" s="67"/>
      <c r="I85" s="67"/>
      <c r="J85" s="67"/>
      <c r="K85" s="67"/>
      <c r="L85" s="67"/>
      <c r="M85" s="67"/>
      <c r="N85" s="69"/>
    </row>
    <row r="86" spans="1:14">
      <c r="B86" s="809" t="s">
        <v>1053</v>
      </c>
      <c r="C86" s="810"/>
      <c r="D86" s="810"/>
      <c r="E86" s="810"/>
      <c r="F86" s="810"/>
      <c r="G86" s="810"/>
      <c r="H86" s="810"/>
      <c r="I86" s="326"/>
      <c r="J86" s="346"/>
      <c r="K86" s="314" t="s">
        <v>1054</v>
      </c>
      <c r="L86" s="848" t="s">
        <v>1055</v>
      </c>
      <c r="M86" s="849"/>
      <c r="N86" s="315"/>
    </row>
    <row r="87" spans="1:14">
      <c r="B87" s="850" t="s">
        <v>1056</v>
      </c>
      <c r="C87" s="851"/>
      <c r="D87" s="851"/>
      <c r="E87" s="851"/>
      <c r="F87" s="851"/>
      <c r="G87" s="851"/>
      <c r="H87" s="851"/>
      <c r="I87" s="93"/>
      <c r="J87" s="94"/>
      <c r="K87" s="316">
        <v>0.2</v>
      </c>
      <c r="L87" s="852">
        <f>N82*K87</f>
        <v>38993.06104289314</v>
      </c>
      <c r="M87" s="853"/>
      <c r="N87" s="57"/>
    </row>
    <row r="88" spans="1:14">
      <c r="B88" s="95" t="s">
        <v>1057</v>
      </c>
      <c r="C88" s="96"/>
      <c r="D88" s="96"/>
      <c r="E88" s="96"/>
      <c r="F88" s="96"/>
      <c r="G88" s="96"/>
      <c r="H88" s="96"/>
      <c r="I88" s="93"/>
      <c r="J88" s="94"/>
      <c r="K88" s="316">
        <v>0.05</v>
      </c>
      <c r="L88" s="852">
        <f>N82*K88</f>
        <v>9748.2652607232849</v>
      </c>
      <c r="M88" s="853"/>
      <c r="N88" s="57"/>
    </row>
    <row r="89" spans="1:14" ht="15.75" thickBot="1">
      <c r="B89" s="97" t="s">
        <v>1058</v>
      </c>
      <c r="C89" s="98"/>
      <c r="D89" s="98"/>
      <c r="E89" s="98"/>
      <c r="F89" s="98"/>
      <c r="G89" s="98"/>
      <c r="H89" s="98"/>
      <c r="I89" s="99"/>
      <c r="J89" s="100"/>
      <c r="K89" s="317">
        <v>0.05</v>
      </c>
      <c r="L89" s="854">
        <f>N82*K89</f>
        <v>9748.2652607232849</v>
      </c>
      <c r="M89" s="855"/>
      <c r="N89" s="57"/>
    </row>
    <row r="90" spans="1:14" ht="15.75" thickBot="1">
      <c r="B90" s="818" t="s">
        <v>1037</v>
      </c>
      <c r="C90" s="819"/>
      <c r="D90" s="819"/>
      <c r="E90" s="819"/>
      <c r="F90" s="819"/>
      <c r="G90" s="819"/>
      <c r="H90" s="819"/>
      <c r="I90" s="819"/>
      <c r="J90" s="819"/>
      <c r="K90" s="819"/>
      <c r="L90" s="819"/>
      <c r="M90" s="820"/>
      <c r="N90" s="58">
        <f>L87+L88+L89</f>
        <v>58489.591564339717</v>
      </c>
    </row>
    <row r="91" spans="1:14" ht="15.75" thickBot="1">
      <c r="B91" s="39"/>
      <c r="C91" s="40"/>
      <c r="D91" s="40"/>
      <c r="E91" s="40"/>
      <c r="F91" s="40"/>
      <c r="G91" s="40"/>
      <c r="H91" s="40"/>
      <c r="I91" s="40"/>
      <c r="J91" s="40"/>
      <c r="K91" s="40"/>
      <c r="L91" s="40"/>
      <c r="M91" s="40"/>
      <c r="N91" s="41"/>
    </row>
    <row r="92" spans="1:14" ht="15.75" thickBot="1">
      <c r="A92" t="s">
        <v>2122</v>
      </c>
      <c r="B92" s="818" t="s">
        <v>1059</v>
      </c>
      <c r="C92" s="819"/>
      <c r="D92" s="819"/>
      <c r="E92" s="819"/>
      <c r="F92" s="819"/>
      <c r="G92" s="819"/>
      <c r="H92" s="819"/>
      <c r="I92" s="819"/>
      <c r="J92" s="819"/>
      <c r="K92" s="819"/>
      <c r="L92" s="819"/>
      <c r="M92" s="820"/>
      <c r="N92" s="197">
        <f>N82+N90</f>
        <v>253454.89677880541</v>
      </c>
    </row>
    <row r="93" spans="1:14">
      <c r="B93" s="19"/>
      <c r="C93" s="20"/>
      <c r="D93" s="20"/>
      <c r="E93" s="20"/>
      <c r="F93" s="20"/>
      <c r="G93" s="20"/>
      <c r="H93" s="20"/>
      <c r="I93" s="20"/>
      <c r="J93" s="20"/>
      <c r="K93" s="20"/>
      <c r="L93" s="20"/>
      <c r="M93" s="20"/>
      <c r="N93" s="21"/>
    </row>
    <row r="94" spans="1:14">
      <c r="B94" s="22"/>
      <c r="C94" s="18"/>
      <c r="D94" s="18"/>
      <c r="E94" s="18"/>
      <c r="F94" s="18"/>
      <c r="G94" s="18"/>
      <c r="H94" s="18"/>
      <c r="I94" s="18"/>
      <c r="J94" s="18"/>
      <c r="K94" s="18"/>
      <c r="L94" s="18"/>
      <c r="M94" s="18"/>
      <c r="N94" s="23"/>
    </row>
    <row r="95" spans="1:14">
      <c r="B95" s="22"/>
      <c r="C95" s="18"/>
      <c r="D95" s="18"/>
      <c r="E95" s="18"/>
      <c r="F95" s="18"/>
      <c r="G95" s="18"/>
      <c r="H95" s="18"/>
      <c r="I95" s="18"/>
      <c r="J95" s="18"/>
      <c r="K95" s="18"/>
      <c r="L95" s="18"/>
      <c r="M95" s="18"/>
      <c r="N95" s="23"/>
    </row>
    <row r="96" spans="1:14">
      <c r="B96" s="22"/>
      <c r="C96" s="18"/>
      <c r="D96" s="18"/>
      <c r="E96" s="18"/>
      <c r="F96" s="18"/>
      <c r="G96" s="18"/>
      <c r="H96" s="18"/>
      <c r="I96" s="18"/>
      <c r="J96" s="18"/>
      <c r="K96" s="18"/>
      <c r="L96" s="18"/>
      <c r="M96" s="18"/>
      <c r="N96" s="23"/>
    </row>
    <row r="97" spans="2:14">
      <c r="B97" s="22"/>
      <c r="C97" s="18"/>
      <c r="D97" s="18"/>
      <c r="E97" s="59" t="s">
        <v>1060</v>
      </c>
      <c r="F97" s="59"/>
      <c r="G97" s="59"/>
      <c r="H97" s="59"/>
      <c r="I97" s="59"/>
      <c r="J97" s="59"/>
      <c r="K97" s="18"/>
      <c r="L97" s="18"/>
      <c r="M97" s="18"/>
      <c r="N97" s="23"/>
    </row>
    <row r="98" spans="2:14">
      <c r="B98" s="22"/>
      <c r="C98" s="18"/>
      <c r="D98" s="18"/>
      <c r="E98" s="18" t="s">
        <v>1061</v>
      </c>
      <c r="F98" s="18"/>
      <c r="G98" s="18"/>
      <c r="H98" s="18"/>
      <c r="I98" s="18"/>
      <c r="J98" s="18"/>
      <c r="K98" s="18"/>
      <c r="L98" s="18"/>
      <c r="M98" s="18"/>
      <c r="N98" s="23"/>
    </row>
    <row r="99" spans="2:14">
      <c r="B99" s="22"/>
      <c r="C99" s="18"/>
      <c r="D99" s="18"/>
      <c r="E99" s="18" t="s">
        <v>1062</v>
      </c>
      <c r="F99" s="18"/>
      <c r="G99" s="18"/>
      <c r="H99" s="18"/>
      <c r="I99" s="18"/>
      <c r="J99" s="18"/>
      <c r="K99" s="18"/>
      <c r="L99" s="18"/>
      <c r="M99" s="18"/>
      <c r="N99" s="23"/>
    </row>
    <row r="100" spans="2:14">
      <c r="B100" s="22"/>
      <c r="C100" s="18"/>
      <c r="D100" s="18"/>
      <c r="E100" s="18" t="s">
        <v>1063</v>
      </c>
      <c r="F100" s="18"/>
      <c r="G100" s="18"/>
      <c r="H100" s="18"/>
      <c r="I100" s="18"/>
      <c r="J100" s="18"/>
      <c r="K100" s="18"/>
      <c r="L100" s="18"/>
      <c r="M100" s="18"/>
      <c r="N100" s="23"/>
    </row>
    <row r="101" spans="2:14" ht="15.75" thickBot="1">
      <c r="B101" s="22"/>
      <c r="C101" s="18"/>
      <c r="D101" s="18"/>
      <c r="E101" s="18"/>
      <c r="F101" s="18" t="s">
        <v>1064</v>
      </c>
      <c r="G101" s="18"/>
      <c r="H101" s="18"/>
      <c r="I101" s="18"/>
      <c r="J101" s="18"/>
      <c r="K101" s="18"/>
      <c r="L101" s="18"/>
      <c r="M101" s="18"/>
      <c r="N101" s="23"/>
    </row>
    <row r="102" spans="2:14">
      <c r="B102" s="239" t="s">
        <v>2322</v>
      </c>
      <c r="C102" s="240"/>
      <c r="D102" s="240"/>
      <c r="E102" s="240"/>
      <c r="F102" s="240"/>
      <c r="G102" s="240"/>
      <c r="H102" s="240"/>
      <c r="I102" s="240"/>
      <c r="J102" s="240"/>
      <c r="K102" s="240"/>
      <c r="L102" s="240"/>
      <c r="M102" s="240"/>
      <c r="N102" s="241"/>
    </row>
    <row r="103" spans="2:14">
      <c r="B103" s="242"/>
      <c r="C103" s="243"/>
      <c r="D103" s="243"/>
      <c r="E103" s="243"/>
      <c r="F103" s="243"/>
      <c r="G103" s="243"/>
      <c r="H103" s="243"/>
      <c r="I103" s="243"/>
      <c r="J103" s="243"/>
      <c r="K103" s="243"/>
      <c r="L103" s="243"/>
      <c r="M103" s="243"/>
      <c r="N103" s="244"/>
    </row>
    <row r="104" spans="2:14">
      <c r="B104" s="242"/>
      <c r="C104" s="243"/>
      <c r="D104" s="243"/>
      <c r="E104" s="243"/>
      <c r="F104" s="243"/>
      <c r="G104" s="243"/>
      <c r="H104" s="243"/>
      <c r="I104" s="243"/>
      <c r="J104" s="243"/>
      <c r="K104" s="243"/>
      <c r="L104" s="243"/>
      <c r="M104" s="243"/>
      <c r="N104" s="244"/>
    </row>
    <row r="105" spans="2:14">
      <c r="B105" s="242"/>
      <c r="C105" s="243"/>
      <c r="D105" s="243"/>
      <c r="E105" s="243"/>
      <c r="F105" s="243"/>
      <c r="G105" s="243"/>
      <c r="H105" s="243"/>
      <c r="I105" s="243"/>
      <c r="J105" s="243"/>
      <c r="K105" s="243"/>
      <c r="L105" s="243"/>
      <c r="M105" s="243"/>
      <c r="N105" s="244"/>
    </row>
    <row r="106" spans="2:14" ht="15.75" thickBot="1">
      <c r="B106" s="245"/>
      <c r="C106" s="246"/>
      <c r="D106" s="246"/>
      <c r="E106" s="246"/>
      <c r="F106" s="246"/>
      <c r="G106" s="246"/>
      <c r="H106" s="246"/>
      <c r="I106" s="246"/>
      <c r="J106" s="246"/>
      <c r="K106" s="246"/>
      <c r="L106" s="246"/>
      <c r="M106" s="246"/>
      <c r="N106" s="247"/>
    </row>
    <row r="107" spans="2:14">
      <c r="B107" s="248"/>
      <c r="C107" s="249"/>
      <c r="D107" s="249"/>
      <c r="E107" s="249"/>
      <c r="F107" s="249"/>
      <c r="G107" s="249"/>
      <c r="H107" s="249"/>
      <c r="I107" s="249"/>
      <c r="J107" s="249"/>
      <c r="K107" s="249"/>
      <c r="L107" s="249"/>
      <c r="M107" s="249"/>
      <c r="N107" s="250"/>
    </row>
    <row r="108" spans="2:14">
      <c r="B108" s="234" t="s">
        <v>2323</v>
      </c>
      <c r="C108" s="37"/>
      <c r="D108" s="37"/>
      <c r="E108" s="37"/>
      <c r="F108" s="37"/>
      <c r="G108" s="37"/>
      <c r="H108" s="37"/>
      <c r="I108" s="37"/>
      <c r="J108" s="37"/>
      <c r="K108" s="37"/>
      <c r="L108" s="37"/>
      <c r="M108" s="37"/>
      <c r="N108" s="38"/>
    </row>
    <row r="109" spans="2:14" ht="15" customHeight="1">
      <c r="B109" s="856" t="s">
        <v>2324</v>
      </c>
      <c r="C109" s="857"/>
      <c r="D109" s="857"/>
      <c r="E109" s="857"/>
      <c r="F109" s="857"/>
      <c r="G109" s="857"/>
      <c r="H109" s="857"/>
      <c r="I109" s="857"/>
      <c r="J109" s="857"/>
      <c r="K109" s="857"/>
      <c r="L109" s="857"/>
      <c r="M109" s="857"/>
      <c r="N109" s="858"/>
    </row>
    <row r="110" spans="2:14" ht="15" customHeight="1">
      <c r="B110" s="856"/>
      <c r="C110" s="857"/>
      <c r="D110" s="857"/>
      <c r="E110" s="857"/>
      <c r="F110" s="857"/>
      <c r="G110" s="857"/>
      <c r="H110" s="857"/>
      <c r="I110" s="857"/>
      <c r="J110" s="857"/>
      <c r="K110" s="857"/>
      <c r="L110" s="857"/>
      <c r="M110" s="857"/>
      <c r="N110" s="858"/>
    </row>
    <row r="111" spans="2:14" ht="30" customHeight="1">
      <c r="B111" s="859" t="s">
        <v>2325</v>
      </c>
      <c r="C111" s="860"/>
      <c r="D111" s="860"/>
      <c r="E111" s="860"/>
      <c r="F111" s="860"/>
      <c r="G111" s="860"/>
      <c r="H111" s="860"/>
      <c r="I111" s="860"/>
      <c r="J111" s="860"/>
      <c r="K111" s="860"/>
      <c r="L111" s="860"/>
      <c r="M111" s="860"/>
      <c r="N111" s="861"/>
    </row>
    <row r="112" spans="2:14">
      <c r="B112" s="859"/>
      <c r="C112" s="860"/>
      <c r="D112" s="860"/>
      <c r="E112" s="860"/>
      <c r="F112" s="860"/>
      <c r="G112" s="860"/>
      <c r="H112" s="860"/>
      <c r="I112" s="860"/>
      <c r="J112" s="860"/>
      <c r="K112" s="860"/>
      <c r="L112" s="860"/>
      <c r="M112" s="860"/>
      <c r="N112" s="861"/>
    </row>
    <row r="113" spans="2:14">
      <c r="B113" s="343"/>
      <c r="C113" s="344"/>
      <c r="D113" s="344"/>
      <c r="E113" s="344"/>
      <c r="F113" s="344"/>
      <c r="G113" s="344"/>
      <c r="H113" s="344"/>
      <c r="I113" s="344"/>
      <c r="J113" s="344"/>
      <c r="K113" s="344"/>
      <c r="L113" s="344"/>
      <c r="M113" s="344"/>
      <c r="N113" s="345"/>
    </row>
    <row r="114" spans="2:14">
      <c r="B114" s="343"/>
      <c r="C114" s="344"/>
      <c r="D114" s="344"/>
      <c r="E114" s="344"/>
      <c r="F114" s="344"/>
      <c r="G114" s="344"/>
      <c r="H114" s="344"/>
      <c r="I114" s="344"/>
      <c r="J114" s="344"/>
      <c r="K114" s="344"/>
      <c r="L114" s="344"/>
      <c r="M114" s="344"/>
      <c r="N114" s="345"/>
    </row>
    <row r="115" spans="2:14">
      <c r="B115" s="343"/>
      <c r="C115" s="344"/>
      <c r="D115" s="344"/>
      <c r="E115" s="344"/>
      <c r="F115" s="344"/>
      <c r="G115" s="344"/>
      <c r="H115" s="344"/>
      <c r="I115" s="344"/>
      <c r="J115" s="344"/>
      <c r="K115" s="344"/>
      <c r="L115" s="344"/>
      <c r="M115" s="344"/>
      <c r="N115" s="345"/>
    </row>
    <row r="116" spans="2:14">
      <c r="B116" s="234"/>
      <c r="C116" s="37"/>
      <c r="D116" s="37"/>
      <c r="E116" s="37"/>
      <c r="F116" s="37"/>
      <c r="G116" s="37"/>
      <c r="H116" s="37"/>
      <c r="I116" s="37"/>
      <c r="J116" s="37"/>
      <c r="K116" s="37"/>
      <c r="L116" s="37"/>
      <c r="M116" s="37"/>
      <c r="N116" s="38"/>
    </row>
    <row r="117" spans="2:14">
      <c r="B117" s="22"/>
      <c r="C117" s="18"/>
      <c r="D117" s="18"/>
      <c r="E117" s="18" t="s">
        <v>1060</v>
      </c>
      <c r="F117" s="59"/>
      <c r="G117" s="59"/>
      <c r="H117" s="18"/>
      <c r="I117" s="18"/>
      <c r="J117" s="18"/>
      <c r="K117" s="18"/>
      <c r="L117" s="18"/>
      <c r="M117" s="18"/>
      <c r="N117" s="23"/>
    </row>
    <row r="118" spans="2:14">
      <c r="B118" s="22"/>
      <c r="C118" s="18"/>
      <c r="D118" s="18"/>
      <c r="E118" s="60" t="s">
        <v>1061</v>
      </c>
      <c r="F118" s="18"/>
      <c r="G118" s="18"/>
      <c r="H118" s="60"/>
      <c r="I118" s="60"/>
      <c r="J118" s="60"/>
      <c r="K118" s="18"/>
      <c r="L118" s="18"/>
      <c r="M118" s="18"/>
      <c r="N118" s="23"/>
    </row>
    <row r="119" spans="2:14">
      <c r="B119" s="22"/>
      <c r="C119" s="18"/>
      <c r="D119" s="18"/>
      <c r="E119" s="61" t="s">
        <v>1065</v>
      </c>
      <c r="F119" s="18"/>
      <c r="G119" s="18"/>
      <c r="H119" s="61"/>
      <c r="I119" s="61"/>
      <c r="J119" s="61"/>
      <c r="K119" s="18"/>
      <c r="L119" s="18"/>
      <c r="M119" s="18"/>
      <c r="N119" s="23"/>
    </row>
    <row r="120" spans="2:14">
      <c r="B120" s="62"/>
      <c r="C120" s="37"/>
      <c r="D120" s="37"/>
      <c r="E120" s="18" t="s">
        <v>1063</v>
      </c>
      <c r="F120" s="18"/>
      <c r="G120" s="18"/>
      <c r="H120" s="18"/>
      <c r="I120" s="18"/>
      <c r="J120" s="18"/>
      <c r="K120" s="37"/>
      <c r="L120" s="37"/>
      <c r="M120" s="37"/>
      <c r="N120" s="38"/>
    </row>
    <row r="121" spans="2:14">
      <c r="B121" s="62"/>
      <c r="C121" s="37"/>
      <c r="D121" s="37"/>
      <c r="E121" s="37"/>
      <c r="F121" s="18"/>
      <c r="G121" s="18"/>
      <c r="H121" s="18"/>
      <c r="I121" s="18"/>
      <c r="J121" s="18"/>
      <c r="K121" s="37"/>
      <c r="L121" s="37"/>
      <c r="M121" s="37"/>
      <c r="N121" s="38"/>
    </row>
    <row r="122" spans="2:14">
      <c r="B122" s="62" t="s">
        <v>2326</v>
      </c>
      <c r="C122" s="61"/>
      <c r="D122" s="61"/>
      <c r="E122" s="18"/>
      <c r="F122" s="18"/>
      <c r="G122" s="18"/>
      <c r="H122" s="18"/>
      <c r="I122" s="18"/>
      <c r="J122" s="795"/>
      <c r="K122" s="795"/>
      <c r="L122" s="795"/>
      <c r="M122" s="795"/>
      <c r="N122" s="796"/>
    </row>
    <row r="123" spans="2:14" ht="15.75" thickBot="1">
      <c r="B123" s="273" t="s">
        <v>2327</v>
      </c>
      <c r="C123" s="405"/>
      <c r="D123" s="405"/>
      <c r="E123" s="63"/>
      <c r="F123" s="63"/>
      <c r="G123" s="63"/>
      <c r="H123" s="63"/>
      <c r="I123" s="63"/>
      <c r="J123" s="797"/>
      <c r="K123" s="797"/>
      <c r="L123" s="797"/>
      <c r="M123" s="797"/>
      <c r="N123" s="798"/>
    </row>
  </sheetData>
  <mergeCells count="72">
    <mergeCell ref="B39:H39"/>
    <mergeCell ref="B40:H40"/>
    <mergeCell ref="B41:H41"/>
    <mergeCell ref="C1:J1"/>
    <mergeCell ref="B35:H35"/>
    <mergeCell ref="I35:J35"/>
    <mergeCell ref="C2:J2"/>
    <mergeCell ref="C3:J3"/>
    <mergeCell ref="B1:B6"/>
    <mergeCell ref="B10:E10"/>
    <mergeCell ref="I10:J10"/>
    <mergeCell ref="F25:H25"/>
    <mergeCell ref="B27:N27"/>
    <mergeCell ref="L29:M29"/>
    <mergeCell ref="K3:K4"/>
    <mergeCell ref="L3:N4"/>
    <mergeCell ref="C4:J4"/>
    <mergeCell ref="L35:M35"/>
    <mergeCell ref="L12:N12"/>
    <mergeCell ref="C30:I30"/>
    <mergeCell ref="L30:M30"/>
    <mergeCell ref="D11:E11"/>
    <mergeCell ref="C5:J5"/>
    <mergeCell ref="K5:K6"/>
    <mergeCell ref="L5:L6"/>
    <mergeCell ref="M5:M6"/>
    <mergeCell ref="N5:N6"/>
    <mergeCell ref="C6:J6"/>
    <mergeCell ref="C29:I29"/>
    <mergeCell ref="K1:K2"/>
    <mergeCell ref="L1:N2"/>
    <mergeCell ref="B48:M48"/>
    <mergeCell ref="B36:H36"/>
    <mergeCell ref="B37:H37"/>
    <mergeCell ref="B38:H38"/>
    <mergeCell ref="B44:H44"/>
    <mergeCell ref="I44:J44"/>
    <mergeCell ref="L44:M44"/>
    <mergeCell ref="B45:H45"/>
    <mergeCell ref="B46:D46"/>
    <mergeCell ref="B47:H47"/>
    <mergeCell ref="I47:J47"/>
    <mergeCell ref="L47:M47"/>
    <mergeCell ref="B42:H42"/>
    <mergeCell ref="B43:H43"/>
    <mergeCell ref="B79:H79"/>
    <mergeCell ref="L79:M79"/>
    <mergeCell ref="B52:I52"/>
    <mergeCell ref="L52:M52"/>
    <mergeCell ref="B57:I57"/>
    <mergeCell ref="L57:M57"/>
    <mergeCell ref="B58:M58"/>
    <mergeCell ref="L62:M62"/>
    <mergeCell ref="L63:M63"/>
    <mergeCell ref="L68:M68"/>
    <mergeCell ref="B69:M69"/>
    <mergeCell ref="B73:H73"/>
    <mergeCell ref="L73:M73"/>
    <mergeCell ref="L64:M64"/>
    <mergeCell ref="B80:M80"/>
    <mergeCell ref="B82:M82"/>
    <mergeCell ref="B86:H86"/>
    <mergeCell ref="L86:M86"/>
    <mergeCell ref="B87:H87"/>
    <mergeCell ref="L87:M87"/>
    <mergeCell ref="J122:N123"/>
    <mergeCell ref="L88:M88"/>
    <mergeCell ref="L89:M89"/>
    <mergeCell ref="B90:M90"/>
    <mergeCell ref="B92:M92"/>
    <mergeCell ref="B109:N110"/>
    <mergeCell ref="B111:N112"/>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201729"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201729" r:id="rId4"/>
      </mc:Fallback>
    </mc:AlternateContent>
  </oleObjects>
</worksheet>
</file>

<file path=xl/worksheets/sheet1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3">
    <tabColor rgb="FFFFFFCC"/>
  </sheetPr>
  <dimension ref="A1:O123"/>
  <sheetViews>
    <sheetView zoomScale="78" zoomScaleNormal="78" workbookViewId="0"/>
  </sheetViews>
  <sheetFormatPr baseColWidth="10" defaultRowHeight="15"/>
  <cols>
    <col min="1" max="1" width="10" bestFit="1" customWidth="1"/>
    <col min="2" max="2" width="17" customWidth="1"/>
    <col min="6" max="6" width="14.42578125" customWidth="1"/>
    <col min="9" max="9" width="13.28515625" bestFit="1" customWidth="1"/>
    <col min="10" max="10" width="15.5703125" customWidth="1"/>
    <col min="11" max="11" width="17.5703125" bestFit="1" customWidth="1"/>
    <col min="13" max="13" width="12.285156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1156</v>
      </c>
      <c r="C31" s="87" t="s">
        <v>2177</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150</v>
      </c>
      <c r="B36" s="831" t="str">
        <f>VLOOKUP(A36,EQUIPOS!A6:D154,3,FALSE)</f>
        <v>Cargador : Potencia en el volante 125 hp, Clasificación de RPM del motor 2300.</v>
      </c>
      <c r="C36" s="832"/>
      <c r="D36" s="832"/>
      <c r="E36" s="832"/>
      <c r="F36" s="832"/>
      <c r="G36" s="832"/>
      <c r="H36" s="833"/>
      <c r="I36" s="279"/>
      <c r="J36" s="280"/>
      <c r="K36" s="281">
        <f>VLOOKUP(A36,EQUIPOS!A6:D163,4,FALSE)</f>
        <v>196350</v>
      </c>
      <c r="L36" s="282"/>
      <c r="M36" s="283">
        <v>30</v>
      </c>
      <c r="N36" s="284">
        <f>K36/M36</f>
        <v>6545</v>
      </c>
    </row>
    <row r="37" spans="1:14">
      <c r="A37" s="119" t="s">
        <v>173</v>
      </c>
      <c r="B37" s="831" t="str">
        <f>VLOOKUP(A37,EQUIPOS!A7:D154,3,FALSE)</f>
        <v>Compactador neumático de Potencia 70 HP, peso de 13 ton</v>
      </c>
      <c r="C37" s="832"/>
      <c r="D37" s="832"/>
      <c r="E37" s="832"/>
      <c r="F37" s="832"/>
      <c r="G37" s="832"/>
      <c r="H37" s="833"/>
      <c r="I37" s="279"/>
      <c r="J37" s="280"/>
      <c r="K37" s="281">
        <f>VLOOKUP(A37,EQUIPOS!A7:D164,4,FALSE)</f>
        <v>125082.56680029306</v>
      </c>
      <c r="L37" s="282"/>
      <c r="M37" s="283">
        <v>10</v>
      </c>
      <c r="N37" s="284">
        <f t="shared" ref="N37:N43" si="0">K37/M37</f>
        <v>12508.256680029306</v>
      </c>
    </row>
    <row r="38" spans="1:14">
      <c r="A38" t="s">
        <v>166</v>
      </c>
      <c r="B38" s="831" t="str">
        <f>VLOOKUP(A38,EQUIPOS!A8:D154,3,FALSE)</f>
        <v>Compactador de Rodillo POTENCIA: 99HP, PESO: 8 ton</v>
      </c>
      <c r="C38" s="832"/>
      <c r="D38" s="832"/>
      <c r="E38" s="832"/>
      <c r="F38" s="832"/>
      <c r="G38" s="832"/>
      <c r="H38" s="833"/>
      <c r="I38" s="279"/>
      <c r="J38" s="280"/>
      <c r="K38" s="281">
        <f>VLOOKUP(A38,EQUIPOS!A8:D165,4,FALSE)</f>
        <v>98600</v>
      </c>
      <c r="L38" s="282"/>
      <c r="M38" s="283">
        <v>10</v>
      </c>
      <c r="N38" s="284">
        <f t="shared" si="0"/>
        <v>9860</v>
      </c>
    </row>
    <row r="39" spans="1:14">
      <c r="A39" t="s">
        <v>284</v>
      </c>
      <c r="B39" s="831" t="str">
        <f>VLOOKUP(A39,EQUIPOS!A9:D154,3,FALSE)</f>
        <v>Planta de asfalto en caliente</v>
      </c>
      <c r="C39" s="832"/>
      <c r="D39" s="832"/>
      <c r="E39" s="832"/>
      <c r="F39" s="832"/>
      <c r="G39" s="832"/>
      <c r="H39" s="833"/>
      <c r="I39" s="279"/>
      <c r="J39" s="280"/>
      <c r="K39" s="281">
        <f>VLOOKUP(A39,EQUIPOS!A9:D166,4,FALSE)</f>
        <v>645075.00000000012</v>
      </c>
      <c r="L39" s="282"/>
      <c r="M39" s="283">
        <v>10</v>
      </c>
      <c r="N39" s="284">
        <f t="shared" si="0"/>
        <v>64507.500000000015</v>
      </c>
    </row>
    <row r="40" spans="1:14">
      <c r="A40" t="s">
        <v>290</v>
      </c>
      <c r="B40" s="831" t="str">
        <f>VLOOKUP(A40,EQUIPOS!A10:D154,3,FALSE)</f>
        <v>Planta trituradora</v>
      </c>
      <c r="C40" s="832"/>
      <c r="D40" s="832"/>
      <c r="E40" s="832"/>
      <c r="F40" s="832"/>
      <c r="G40" s="832"/>
      <c r="H40" s="833"/>
      <c r="I40" s="279"/>
      <c r="J40" s="280"/>
      <c r="K40" s="281">
        <f>VLOOKUP(A40,EQUIPOS!A10:D167,4,FALSE)</f>
        <v>476192.25000000006</v>
      </c>
      <c r="L40" s="282"/>
      <c r="M40" s="283">
        <v>30</v>
      </c>
      <c r="N40" s="284">
        <f t="shared" si="0"/>
        <v>15873.075000000003</v>
      </c>
    </row>
    <row r="41" spans="1:14">
      <c r="A41" t="s">
        <v>314</v>
      </c>
      <c r="B41" s="831" t="str">
        <f>VLOOKUP(A41,EQUIPOS!A11:D155,3,FALSE)</f>
        <v xml:space="preserve">Retroexcavadora E-200 sobre orugas
</v>
      </c>
      <c r="C41" s="832"/>
      <c r="D41" s="832"/>
      <c r="E41" s="832"/>
      <c r="F41" s="832"/>
      <c r="G41" s="832"/>
      <c r="H41" s="833"/>
      <c r="I41" s="279"/>
      <c r="J41" s="280"/>
      <c r="K41" s="281">
        <f>VLOOKUP(A41,EQUIPOS!A11:D168,4,FALSE)</f>
        <v>166600</v>
      </c>
      <c r="L41" s="282"/>
      <c r="M41" s="283">
        <v>30</v>
      </c>
      <c r="N41" s="284">
        <f t="shared" si="0"/>
        <v>5553.333333333333</v>
      </c>
    </row>
    <row r="42" spans="1:14">
      <c r="A42" t="s">
        <v>358</v>
      </c>
      <c r="B42" s="831" t="str">
        <f>VLOOKUP(A42,EQUIPOS!A12:D156,3,FALSE)</f>
        <v xml:space="preserve">Terminadora de asfalto (Finisher), potencia en el volante 174 HP, R=20M3/H, velocidad de desplazamiento 114 m/min
</v>
      </c>
      <c r="C42" s="832"/>
      <c r="D42" s="832"/>
      <c r="E42" s="832"/>
      <c r="F42" s="832"/>
      <c r="G42" s="832"/>
      <c r="H42" s="833"/>
      <c r="I42" s="279"/>
      <c r="J42" s="280"/>
      <c r="K42" s="281">
        <f>VLOOKUP(A42,EQUIPOS!A12:D169,4,FALSE)</f>
        <v>285600</v>
      </c>
      <c r="L42" s="282"/>
      <c r="M42" s="283">
        <v>10</v>
      </c>
      <c r="N42" s="284">
        <f t="shared" si="0"/>
        <v>28560</v>
      </c>
    </row>
    <row r="43" spans="1:14">
      <c r="A43" t="s">
        <v>373</v>
      </c>
      <c r="B43" s="831" t="str">
        <f>VLOOKUP(A43,EQUIPOS!A13:D157,3,FALSE)</f>
        <v>Volqueta 6 m3</v>
      </c>
      <c r="C43" s="832"/>
      <c r="D43" s="832"/>
      <c r="E43" s="832"/>
      <c r="F43" s="832"/>
      <c r="G43" s="832"/>
      <c r="H43" s="833"/>
      <c r="I43" s="279"/>
      <c r="J43" s="280"/>
      <c r="K43" s="281">
        <f>VLOOKUP(A43,EQUIPOS!A13:D170,4,FALSE)</f>
        <v>62500</v>
      </c>
      <c r="L43" s="282"/>
      <c r="M43" s="283">
        <v>10</v>
      </c>
      <c r="N43" s="284">
        <f t="shared" si="0"/>
        <v>6250</v>
      </c>
    </row>
    <row r="44" spans="1:14">
      <c r="B44" s="831"/>
      <c r="C44" s="832"/>
      <c r="D44" s="832"/>
      <c r="E44" s="832"/>
      <c r="F44" s="832"/>
      <c r="G44" s="832"/>
      <c r="H44" s="833"/>
      <c r="I44" s="834"/>
      <c r="J44" s="815"/>
      <c r="K44" s="281"/>
      <c r="L44" s="835"/>
      <c r="M44" s="836"/>
      <c r="N44" s="284"/>
    </row>
    <row r="45" spans="1:14">
      <c r="B45" s="831"/>
      <c r="C45" s="832"/>
      <c r="D45" s="832"/>
      <c r="E45" s="837"/>
      <c r="F45" s="832"/>
      <c r="G45" s="832"/>
      <c r="H45" s="833"/>
      <c r="I45" s="42"/>
      <c r="J45" s="43"/>
      <c r="K45" s="286"/>
      <c r="L45" s="288"/>
      <c r="M45" s="289"/>
      <c r="N45" s="290"/>
    </row>
    <row r="46" spans="1:14">
      <c r="B46" s="838" t="s">
        <v>1036</v>
      </c>
      <c r="C46" s="839"/>
      <c r="D46" s="839"/>
      <c r="E46" s="44"/>
      <c r="F46" s="45"/>
      <c r="G46" s="45"/>
      <c r="H46" s="46"/>
      <c r="I46" s="42"/>
      <c r="J46" s="43"/>
      <c r="K46" s="291"/>
      <c r="L46" s="288"/>
      <c r="M46" s="413">
        <v>0.1</v>
      </c>
      <c r="N46" s="356">
        <f>N80*M46</f>
        <v>739.25391041666671</v>
      </c>
    </row>
    <row r="47" spans="1:14" ht="15.75" thickBot="1">
      <c r="B47" s="831"/>
      <c r="C47" s="832"/>
      <c r="D47" s="832"/>
      <c r="E47" s="832"/>
      <c r="F47" s="832"/>
      <c r="G47" s="832"/>
      <c r="H47" s="833"/>
      <c r="I47" s="840"/>
      <c r="J47" s="841"/>
      <c r="K47" s="47"/>
      <c r="L47" s="842"/>
      <c r="M47" s="843"/>
      <c r="N47" s="111"/>
    </row>
    <row r="48" spans="1:14" ht="15.75" thickBot="1">
      <c r="B48" s="818" t="s">
        <v>1037</v>
      </c>
      <c r="C48" s="819"/>
      <c r="D48" s="819"/>
      <c r="E48" s="819"/>
      <c r="F48" s="819"/>
      <c r="G48" s="819"/>
      <c r="H48" s="819"/>
      <c r="I48" s="819"/>
      <c r="J48" s="819"/>
      <c r="K48" s="819"/>
      <c r="L48" s="819"/>
      <c r="M48" s="820"/>
      <c r="N48" s="406">
        <f>SUM(N36:N47)</f>
        <v>150396.41892377933</v>
      </c>
    </row>
    <row r="49" spans="1:14">
      <c r="B49" s="292"/>
      <c r="C49" s="40"/>
      <c r="D49" s="40"/>
      <c r="E49" s="40"/>
      <c r="F49" s="40"/>
      <c r="G49" s="40"/>
      <c r="H49" s="40"/>
      <c r="I49" s="40"/>
      <c r="J49" s="40"/>
      <c r="K49" s="40"/>
      <c r="L49" s="40"/>
      <c r="M49" s="40"/>
      <c r="N49" s="41"/>
    </row>
    <row r="50" spans="1:14">
      <c r="B50" s="70" t="s">
        <v>1038</v>
      </c>
      <c r="C50" s="71"/>
      <c r="D50" s="71"/>
      <c r="E50" s="71"/>
      <c r="F50" s="71"/>
      <c r="G50" s="71"/>
      <c r="H50" s="71"/>
      <c r="I50" s="71"/>
      <c r="J50" s="71"/>
      <c r="K50" s="71"/>
      <c r="L50" s="71"/>
      <c r="M50" s="71"/>
      <c r="N50" s="72"/>
    </row>
    <row r="51" spans="1:14" ht="15.75" thickBot="1">
      <c r="B51" s="73"/>
      <c r="C51" s="68"/>
      <c r="D51" s="68"/>
      <c r="E51" s="68"/>
      <c r="F51" s="68"/>
      <c r="G51" s="68"/>
      <c r="H51" s="68"/>
      <c r="I51" s="68"/>
      <c r="J51" s="67"/>
      <c r="K51" s="67"/>
      <c r="L51" s="67"/>
      <c r="M51" s="67"/>
      <c r="N51" s="69"/>
    </row>
    <row r="52" spans="1:14">
      <c r="B52" s="809" t="s">
        <v>1028</v>
      </c>
      <c r="C52" s="810"/>
      <c r="D52" s="810"/>
      <c r="E52" s="810"/>
      <c r="F52" s="810"/>
      <c r="G52" s="810"/>
      <c r="H52" s="810"/>
      <c r="I52" s="811"/>
      <c r="J52" s="327" t="s">
        <v>1029</v>
      </c>
      <c r="K52" s="91" t="s">
        <v>1030</v>
      </c>
      <c r="L52" s="812" t="s">
        <v>1039</v>
      </c>
      <c r="M52" s="811"/>
      <c r="N52" s="92" t="s">
        <v>1035</v>
      </c>
    </row>
    <row r="53" spans="1:14">
      <c r="A53" t="s">
        <v>843</v>
      </c>
      <c r="B53" s="49" t="str">
        <f>VLOOKUP(A53,MATERIALES!A5:D373,3,FALSE)</f>
        <v>Agregado Petreo para Triturar (Crudo)</v>
      </c>
      <c r="C53" s="293"/>
      <c r="D53" s="293"/>
      <c r="E53" s="293"/>
      <c r="F53" s="293"/>
      <c r="G53" s="293"/>
      <c r="H53" s="293"/>
      <c r="I53" s="280"/>
      <c r="J53" s="236" t="str">
        <f>VLOOKUP(A53,MATERIALES!A7:D645,2,FALSE)</f>
        <v>m3</v>
      </c>
      <c r="K53" s="294">
        <v>1.4</v>
      </c>
      <c r="L53" s="279"/>
      <c r="M53" s="414">
        <f>VLOOKUP(A53,MATERIALES!A5:D396,4,FALSE)</f>
        <v>24125.332311239632</v>
      </c>
      <c r="N53" s="284">
        <f>K53*M53</f>
        <v>33775.465235735486</v>
      </c>
    </row>
    <row r="54" spans="1:14">
      <c r="A54" s="114" t="s">
        <v>845</v>
      </c>
      <c r="B54" s="49" t="str">
        <f>VLOOKUP(A54,MATERIALES!A6:D373,3,FALSE)</f>
        <v>Agua</v>
      </c>
      <c r="C54" s="293"/>
      <c r="D54" s="293"/>
      <c r="E54" s="293"/>
      <c r="F54" s="293"/>
      <c r="G54" s="293"/>
      <c r="H54" s="293"/>
      <c r="I54" s="280"/>
      <c r="J54" s="236" t="str">
        <f>VLOOKUP(A54,MATERIALES!A8:D646,2,FALSE)</f>
        <v>lt</v>
      </c>
      <c r="K54" s="294">
        <v>25</v>
      </c>
      <c r="L54" s="279"/>
      <c r="M54" s="414">
        <f>VLOOKUP(A54,MATERIALES!A6:D397,4,FALSE)</f>
        <v>35.656490152579906</v>
      </c>
      <c r="N54" s="284">
        <f>K54*M54</f>
        <v>891.4122538144976</v>
      </c>
    </row>
    <row r="55" spans="1:14">
      <c r="B55" s="49"/>
      <c r="C55" s="293"/>
      <c r="D55" s="293"/>
      <c r="E55" s="293"/>
      <c r="F55" s="293"/>
      <c r="G55" s="293"/>
      <c r="H55" s="293"/>
      <c r="I55" s="280"/>
      <c r="J55" s="236"/>
      <c r="K55" s="294"/>
      <c r="L55" s="279"/>
      <c r="M55" s="295"/>
      <c r="N55" s="296"/>
    </row>
    <row r="56" spans="1:14">
      <c r="B56" s="49"/>
      <c r="C56" s="293"/>
      <c r="D56" s="293"/>
      <c r="E56" s="293"/>
      <c r="F56" s="293"/>
      <c r="G56" s="293"/>
      <c r="H56" s="293"/>
      <c r="I56" s="280"/>
      <c r="J56" s="236"/>
      <c r="K56" s="294"/>
      <c r="L56" s="279"/>
      <c r="M56" s="295"/>
      <c r="N56" s="296"/>
    </row>
    <row r="57" spans="1:14" ht="15.75" thickBot="1">
      <c r="B57" s="813"/>
      <c r="C57" s="814"/>
      <c r="D57" s="814"/>
      <c r="E57" s="814"/>
      <c r="F57" s="814"/>
      <c r="G57" s="814"/>
      <c r="H57" s="814"/>
      <c r="I57" s="815"/>
      <c r="J57" s="48"/>
      <c r="K57" s="50"/>
      <c r="L57" s="816"/>
      <c r="M57" s="817"/>
      <c r="N57" s="51"/>
    </row>
    <row r="58" spans="1:14" ht="15.75" thickBot="1">
      <c r="B58" s="818" t="s">
        <v>1037</v>
      </c>
      <c r="C58" s="819"/>
      <c r="D58" s="819"/>
      <c r="E58" s="819"/>
      <c r="F58" s="819"/>
      <c r="G58" s="819"/>
      <c r="H58" s="819"/>
      <c r="I58" s="819"/>
      <c r="J58" s="819"/>
      <c r="K58" s="819"/>
      <c r="L58" s="819"/>
      <c r="M58" s="820"/>
      <c r="N58" s="406">
        <f>SUM(N53:N57)</f>
        <v>34666.877489549981</v>
      </c>
    </row>
    <row r="59" spans="1:14">
      <c r="B59" s="39"/>
      <c r="C59" s="40"/>
      <c r="D59" s="40"/>
      <c r="E59" s="40"/>
      <c r="F59" s="40"/>
      <c r="G59" s="40"/>
      <c r="H59" s="40"/>
      <c r="I59" s="40"/>
      <c r="J59" s="40"/>
      <c r="K59" s="40"/>
      <c r="L59" s="40"/>
      <c r="M59" s="40"/>
      <c r="N59" s="41"/>
    </row>
    <row r="60" spans="1:14">
      <c r="B60" s="70" t="s">
        <v>1040</v>
      </c>
      <c r="C60" s="71"/>
      <c r="D60" s="71"/>
      <c r="E60" s="71"/>
      <c r="F60" s="71"/>
      <c r="G60" s="71"/>
      <c r="H60" s="71"/>
      <c r="I60" s="71"/>
      <c r="J60" s="71"/>
      <c r="K60" s="71"/>
      <c r="L60" s="71"/>
      <c r="M60" s="71"/>
      <c r="N60" s="72"/>
    </row>
    <row r="61" spans="1:14" ht="15.75" thickBot="1">
      <c r="B61" s="74"/>
      <c r="C61" s="67"/>
      <c r="D61" s="67"/>
      <c r="E61" s="67"/>
      <c r="F61" s="67"/>
      <c r="G61" s="67"/>
      <c r="H61" s="67"/>
      <c r="I61" s="67"/>
      <c r="J61" s="67"/>
      <c r="K61" s="67"/>
      <c r="L61" s="67"/>
      <c r="M61" s="67"/>
      <c r="N61" s="69"/>
    </row>
    <row r="62" spans="1:14" ht="25.5">
      <c r="B62" s="325" t="s">
        <v>1041</v>
      </c>
      <c r="C62" s="326"/>
      <c r="D62" s="326"/>
      <c r="E62" s="326"/>
      <c r="F62" s="326"/>
      <c r="G62" s="326"/>
      <c r="H62" s="79" t="s">
        <v>1029</v>
      </c>
      <c r="I62" s="80" t="s">
        <v>1042</v>
      </c>
      <c r="J62" s="81" t="s">
        <v>1043</v>
      </c>
      <c r="K62" s="79" t="s">
        <v>1044</v>
      </c>
      <c r="L62" s="821" t="s">
        <v>1045</v>
      </c>
      <c r="M62" s="794"/>
      <c r="N62" s="82" t="s">
        <v>1035</v>
      </c>
    </row>
    <row r="63" spans="1:14">
      <c r="A63" t="s">
        <v>1353</v>
      </c>
      <c r="B63" s="52" t="str">
        <f>VLOOKUP(A63,TRANSPORTE!A5:D117,3,FALSE)</f>
        <v>Transporte de Material Crudo de Rio</v>
      </c>
      <c r="C63" s="329"/>
      <c r="D63" s="329"/>
      <c r="E63" s="329"/>
      <c r="F63" s="329"/>
      <c r="G63" s="329"/>
      <c r="H63" s="323" t="s">
        <v>1552</v>
      </c>
      <c r="I63" s="291">
        <v>1.4</v>
      </c>
      <c r="J63" s="298">
        <v>1</v>
      </c>
      <c r="K63" s="291">
        <f>I63*J63</f>
        <v>1.4</v>
      </c>
      <c r="L63" s="822">
        <f>VLOOKUP(A63,TRANSPORTE!A5:D117,4,FALSE)</f>
        <v>946.969696969697</v>
      </c>
      <c r="M63" s="823"/>
      <c r="N63" s="299">
        <f>K63*L63</f>
        <v>1325.7575757575758</v>
      </c>
    </row>
    <row r="64" spans="1:14">
      <c r="A64" t="s">
        <v>1423</v>
      </c>
      <c r="B64" s="52" t="str">
        <f>VLOOKUP(A64,TRANSPORTE!A6:D117,3,FALSE)</f>
        <v>Transporte de Mezcla Semi- Densa en Caliente MSC-19</v>
      </c>
      <c r="C64" s="53"/>
      <c r="D64" s="53"/>
      <c r="E64" s="53"/>
      <c r="F64" s="53"/>
      <c r="G64" s="53"/>
      <c r="H64" s="323" t="s">
        <v>1552</v>
      </c>
      <c r="I64" s="291">
        <v>1.25</v>
      </c>
      <c r="J64" s="298">
        <v>1</v>
      </c>
      <c r="K64" s="291">
        <f>I64*J64</f>
        <v>1.25</v>
      </c>
      <c r="L64" s="822">
        <f>VLOOKUP(A64,TRANSPORTE!A6:D117,4,FALSE)</f>
        <v>946.969696969697</v>
      </c>
      <c r="M64" s="823"/>
      <c r="N64" s="299">
        <f>K64*L64</f>
        <v>1183.7121212121212</v>
      </c>
    </row>
    <row r="65" spans="1:15">
      <c r="B65" s="52"/>
      <c r="C65" s="53"/>
      <c r="D65" s="53"/>
      <c r="E65" s="53"/>
      <c r="F65" s="53"/>
      <c r="G65" s="53"/>
      <c r="H65" s="300"/>
      <c r="I65" s="291"/>
      <c r="J65" s="291"/>
      <c r="K65" s="291"/>
      <c r="L65" s="301"/>
      <c r="M65" s="302"/>
      <c r="N65" s="303"/>
    </row>
    <row r="66" spans="1:15">
      <c r="B66" s="52"/>
      <c r="C66" s="53"/>
      <c r="D66" s="53"/>
      <c r="E66" s="53"/>
      <c r="F66" s="53"/>
      <c r="G66" s="53"/>
      <c r="H66" s="300"/>
      <c r="I66" s="291"/>
      <c r="J66" s="291"/>
      <c r="K66" s="291"/>
      <c r="L66" s="301"/>
      <c r="M66" s="302"/>
      <c r="N66" s="303"/>
    </row>
    <row r="67" spans="1:15">
      <c r="B67" s="52"/>
      <c r="C67" s="53"/>
      <c r="D67" s="53"/>
      <c r="E67" s="53"/>
      <c r="F67" s="53"/>
      <c r="G67" s="53"/>
      <c r="H67" s="300"/>
      <c r="I67" s="291"/>
      <c r="J67" s="291"/>
      <c r="K67" s="291"/>
      <c r="L67" s="301"/>
      <c r="M67" s="302"/>
      <c r="N67" s="303"/>
    </row>
    <row r="68" spans="1:15" ht="15.75" thickBot="1">
      <c r="B68" s="321"/>
      <c r="C68" s="322"/>
      <c r="D68" s="460"/>
      <c r="E68" s="460"/>
      <c r="F68" s="460"/>
      <c r="G68" s="460"/>
      <c r="H68" s="54"/>
      <c r="I68" s="132"/>
      <c r="J68" s="132"/>
      <c r="K68" s="132"/>
      <c r="L68" s="807"/>
      <c r="M68" s="808"/>
      <c r="N68" s="133"/>
    </row>
    <row r="69" spans="1:15" ht="15.75" thickBot="1">
      <c r="B69" s="824" t="s">
        <v>1037</v>
      </c>
      <c r="C69" s="825"/>
      <c r="D69" s="825"/>
      <c r="E69" s="825"/>
      <c r="F69" s="825"/>
      <c r="G69" s="825"/>
      <c r="H69" s="825"/>
      <c r="I69" s="825"/>
      <c r="J69" s="825"/>
      <c r="K69" s="825"/>
      <c r="L69" s="825"/>
      <c r="M69" s="826"/>
      <c r="N69" s="110">
        <f>N63+N64+N65+N66+N67</f>
        <v>2509.469696969697</v>
      </c>
    </row>
    <row r="70" spans="1:15">
      <c r="B70" s="39"/>
      <c r="C70" s="40"/>
      <c r="D70" s="40"/>
      <c r="E70" s="40"/>
      <c r="F70" s="40"/>
      <c r="G70" s="40"/>
      <c r="H70" s="40"/>
      <c r="I70" s="40"/>
      <c r="J70" s="40"/>
      <c r="K70" s="40"/>
      <c r="L70" s="40"/>
      <c r="M70" s="40"/>
      <c r="N70" s="41"/>
    </row>
    <row r="71" spans="1:15">
      <c r="B71" s="70" t="s">
        <v>1046</v>
      </c>
      <c r="C71" s="71"/>
      <c r="D71" s="71"/>
      <c r="E71" s="71"/>
      <c r="F71" s="71"/>
      <c r="G71" s="71"/>
      <c r="H71" s="71"/>
      <c r="I71" s="71"/>
      <c r="J71" s="71"/>
      <c r="K71" s="71"/>
      <c r="L71" s="71"/>
      <c r="M71" s="71"/>
      <c r="N71" s="72"/>
    </row>
    <row r="72" spans="1:15" ht="15.75" thickBot="1">
      <c r="B72" s="74"/>
      <c r="C72" s="67"/>
      <c r="D72" s="67"/>
      <c r="E72" s="67"/>
      <c r="F72" s="67"/>
      <c r="G72" s="67"/>
      <c r="H72" s="67"/>
      <c r="I72" s="67"/>
      <c r="J72" s="67"/>
      <c r="K72" s="67"/>
      <c r="L72" s="67"/>
      <c r="M72" s="67"/>
      <c r="N72" s="69"/>
    </row>
    <row r="73" spans="1:15" ht="25.5">
      <c r="B73" s="844" t="s">
        <v>1047</v>
      </c>
      <c r="C73" s="845"/>
      <c r="D73" s="845"/>
      <c r="E73" s="845"/>
      <c r="F73" s="845"/>
      <c r="G73" s="845"/>
      <c r="H73" s="845"/>
      <c r="I73" s="79" t="s">
        <v>1048</v>
      </c>
      <c r="J73" s="81" t="s">
        <v>1494</v>
      </c>
      <c r="K73" s="80" t="s">
        <v>1050</v>
      </c>
      <c r="L73" s="846" t="s">
        <v>1034</v>
      </c>
      <c r="M73" s="847"/>
      <c r="N73" s="104" t="s">
        <v>1035</v>
      </c>
    </row>
    <row r="74" spans="1:15">
      <c r="A74" t="s">
        <v>19</v>
      </c>
      <c r="B74" s="55" t="str">
        <f>VLOOKUP(A74,'MANO DE OBRA'!A8:D68,3,FALSE)</f>
        <v>Obrero (8)</v>
      </c>
      <c r="C74" s="53"/>
      <c r="D74" s="53"/>
      <c r="E74" s="53"/>
      <c r="F74" s="53"/>
      <c r="G74" s="53"/>
      <c r="H74" s="53"/>
      <c r="I74" s="304">
        <f>K74/J74*100</f>
        <v>196724.53333333333</v>
      </c>
      <c r="J74" s="305">
        <v>185</v>
      </c>
      <c r="K74" s="306">
        <f>VLOOKUP(A74,'MANO DE OBRA'!A8:D99,4,FALSE)</f>
        <v>363940.38666666666</v>
      </c>
      <c r="L74" s="56"/>
      <c r="M74" s="307">
        <v>80</v>
      </c>
      <c r="N74" s="407">
        <f>K74/M74</f>
        <v>4549.2548333333334</v>
      </c>
      <c r="O74" s="112"/>
    </row>
    <row r="75" spans="1:15">
      <c r="A75" t="s">
        <v>30</v>
      </c>
      <c r="B75" s="55" t="str">
        <f>VLOOKUP(A75,'MANO DE OBRA'!A8:D69,3,FALSE)</f>
        <v>Oficial</v>
      </c>
      <c r="C75" s="53"/>
      <c r="D75" s="53"/>
      <c r="E75" s="53"/>
      <c r="F75" s="53"/>
      <c r="G75" s="53"/>
      <c r="H75" s="53"/>
      <c r="I75" s="304">
        <f>K75/J75*100</f>
        <v>49181.133333333331</v>
      </c>
      <c r="J75" s="305">
        <v>185</v>
      </c>
      <c r="K75" s="306">
        <f>VLOOKUP(A75,'MANO DE OBRA'!A8:D100,4,FALSE)</f>
        <v>90985.096666666665</v>
      </c>
      <c r="L75" s="56"/>
      <c r="M75" s="311">
        <v>80</v>
      </c>
      <c r="N75" s="407">
        <f>K75/M75</f>
        <v>1137.3137083333334</v>
      </c>
    </row>
    <row r="76" spans="1:15">
      <c r="A76" t="s">
        <v>54</v>
      </c>
      <c r="B76" s="55" t="str">
        <f>VLOOKUP(A76,'MANO DE OBRA'!A9:D70,3,FALSE)</f>
        <v>Rastrilleros (2)</v>
      </c>
      <c r="C76" s="53"/>
      <c r="D76" s="53"/>
      <c r="E76" s="53"/>
      <c r="F76" s="53"/>
      <c r="G76" s="53"/>
      <c r="H76" s="53"/>
      <c r="I76" s="304">
        <f>K76/J76*100</f>
        <v>73771.7</v>
      </c>
      <c r="J76" s="305">
        <v>185</v>
      </c>
      <c r="K76" s="306">
        <f>VLOOKUP(A76,'MANO DE OBRA'!A9:D101,4,FALSE)</f>
        <v>136477.64499999999</v>
      </c>
      <c r="L76" s="56"/>
      <c r="M76" s="312">
        <v>80</v>
      </c>
      <c r="N76" s="407">
        <f>K76/M76</f>
        <v>1705.9705624999999</v>
      </c>
    </row>
    <row r="77" spans="1:15">
      <c r="B77" s="55"/>
      <c r="C77" s="53"/>
      <c r="D77" s="53"/>
      <c r="E77" s="53"/>
      <c r="F77" s="53"/>
      <c r="G77" s="53"/>
      <c r="H77" s="53"/>
      <c r="I77" s="291"/>
      <c r="J77" s="309"/>
      <c r="K77" s="310"/>
      <c r="L77" s="330"/>
      <c r="M77" s="312"/>
      <c r="N77" s="308"/>
    </row>
    <row r="78" spans="1:15">
      <c r="B78" s="55"/>
      <c r="C78" s="53"/>
      <c r="D78" s="53"/>
      <c r="E78" s="53"/>
      <c r="F78" s="53"/>
      <c r="G78" s="53"/>
      <c r="H78" s="53"/>
      <c r="I78" s="291"/>
      <c r="J78" s="309"/>
      <c r="K78" s="310"/>
      <c r="L78" s="330"/>
      <c r="M78" s="312"/>
      <c r="N78" s="308"/>
    </row>
    <row r="79" spans="1:15" ht="15.75" thickBot="1">
      <c r="B79" s="805"/>
      <c r="C79" s="806"/>
      <c r="D79" s="806"/>
      <c r="E79" s="806"/>
      <c r="F79" s="806"/>
      <c r="G79" s="806"/>
      <c r="H79" s="806"/>
      <c r="I79" s="132"/>
      <c r="J79" s="132"/>
      <c r="K79" s="132"/>
      <c r="L79" s="906"/>
      <c r="M79" s="906"/>
      <c r="N79" s="51"/>
    </row>
    <row r="80" spans="1:15" ht="15.75" thickBot="1">
      <c r="B80" s="824" t="s">
        <v>1037</v>
      </c>
      <c r="C80" s="825"/>
      <c r="D80" s="825"/>
      <c r="E80" s="825"/>
      <c r="F80" s="825"/>
      <c r="G80" s="825"/>
      <c r="H80" s="825"/>
      <c r="I80" s="825"/>
      <c r="J80" s="825"/>
      <c r="K80" s="825"/>
      <c r="L80" s="825"/>
      <c r="M80" s="826"/>
      <c r="N80" s="313">
        <f>SUM(N74:N79)</f>
        <v>7392.5391041666662</v>
      </c>
    </row>
    <row r="81" spans="1:14" ht="15.75" thickBot="1">
      <c r="B81" s="39"/>
      <c r="C81" s="40"/>
      <c r="D81" s="40"/>
      <c r="E81" s="40"/>
      <c r="F81" s="40"/>
      <c r="G81" s="40"/>
      <c r="H81" s="40"/>
      <c r="I81" s="40"/>
      <c r="J81" s="40"/>
      <c r="K81" s="40"/>
      <c r="L81" s="40"/>
      <c r="M81" s="40"/>
      <c r="N81" s="41"/>
    </row>
    <row r="82" spans="1:14" ht="15.75" thickBot="1">
      <c r="B82" s="818" t="s">
        <v>1051</v>
      </c>
      <c r="C82" s="819"/>
      <c r="D82" s="819"/>
      <c r="E82" s="819"/>
      <c r="F82" s="819"/>
      <c r="G82" s="819"/>
      <c r="H82" s="819"/>
      <c r="I82" s="819"/>
      <c r="J82" s="819"/>
      <c r="K82" s="819"/>
      <c r="L82" s="819"/>
      <c r="M82" s="820"/>
      <c r="N82" s="105">
        <f>N48+N58+N69+N80</f>
        <v>194965.30521446568</v>
      </c>
    </row>
    <row r="83" spans="1:14">
      <c r="B83" s="39"/>
      <c r="C83" s="40"/>
      <c r="D83" s="40"/>
      <c r="E83" s="40"/>
      <c r="F83" s="40"/>
      <c r="G83" s="40"/>
      <c r="H83" s="40"/>
      <c r="I83" s="40"/>
      <c r="J83" s="40"/>
      <c r="K83" s="40"/>
      <c r="L83" s="40"/>
      <c r="M83" s="40"/>
      <c r="N83" s="41"/>
    </row>
    <row r="84" spans="1:14">
      <c r="B84" s="70" t="s">
        <v>1052</v>
      </c>
      <c r="C84" s="71"/>
      <c r="D84" s="71"/>
      <c r="E84" s="71"/>
      <c r="F84" s="71"/>
      <c r="G84" s="71"/>
      <c r="H84" s="71"/>
      <c r="I84" s="71"/>
      <c r="J84" s="71"/>
      <c r="K84" s="71"/>
      <c r="L84" s="71"/>
      <c r="M84" s="71"/>
      <c r="N84" s="72"/>
    </row>
    <row r="85" spans="1:14" ht="15.75" thickBot="1">
      <c r="B85" s="74"/>
      <c r="C85" s="67"/>
      <c r="D85" s="67"/>
      <c r="E85" s="67"/>
      <c r="F85" s="67"/>
      <c r="G85" s="67"/>
      <c r="H85" s="67"/>
      <c r="I85" s="67"/>
      <c r="J85" s="67"/>
      <c r="K85" s="67"/>
      <c r="L85" s="67"/>
      <c r="M85" s="67"/>
      <c r="N85" s="69"/>
    </row>
    <row r="86" spans="1:14">
      <c r="B86" s="809" t="s">
        <v>1053</v>
      </c>
      <c r="C86" s="810"/>
      <c r="D86" s="810"/>
      <c r="E86" s="810"/>
      <c r="F86" s="810"/>
      <c r="G86" s="810"/>
      <c r="H86" s="810"/>
      <c r="I86" s="326"/>
      <c r="J86" s="346"/>
      <c r="K86" s="314" t="s">
        <v>1054</v>
      </c>
      <c r="L86" s="848" t="s">
        <v>1055</v>
      </c>
      <c r="M86" s="849"/>
      <c r="N86" s="315"/>
    </row>
    <row r="87" spans="1:14">
      <c r="B87" s="850" t="s">
        <v>1056</v>
      </c>
      <c r="C87" s="851"/>
      <c r="D87" s="851"/>
      <c r="E87" s="851"/>
      <c r="F87" s="851"/>
      <c r="G87" s="851"/>
      <c r="H87" s="851"/>
      <c r="I87" s="93"/>
      <c r="J87" s="94"/>
      <c r="K87" s="316">
        <v>0.2</v>
      </c>
      <c r="L87" s="852">
        <f>N82*K87</f>
        <v>38993.06104289314</v>
      </c>
      <c r="M87" s="853"/>
      <c r="N87" s="57"/>
    </row>
    <row r="88" spans="1:14">
      <c r="B88" s="95" t="s">
        <v>1057</v>
      </c>
      <c r="C88" s="96"/>
      <c r="D88" s="96"/>
      <c r="E88" s="96"/>
      <c r="F88" s="96"/>
      <c r="G88" s="96"/>
      <c r="H88" s="96"/>
      <c r="I88" s="93"/>
      <c r="J88" s="94"/>
      <c r="K88" s="316">
        <v>0.05</v>
      </c>
      <c r="L88" s="852">
        <f>N82*K88</f>
        <v>9748.2652607232849</v>
      </c>
      <c r="M88" s="853"/>
      <c r="N88" s="57"/>
    </row>
    <row r="89" spans="1:14" ht="15.75" thickBot="1">
      <c r="B89" s="97" t="s">
        <v>1058</v>
      </c>
      <c r="C89" s="98"/>
      <c r="D89" s="98"/>
      <c r="E89" s="98"/>
      <c r="F89" s="98"/>
      <c r="G89" s="98"/>
      <c r="H89" s="98"/>
      <c r="I89" s="99"/>
      <c r="J89" s="100"/>
      <c r="K89" s="317">
        <v>0.05</v>
      </c>
      <c r="L89" s="854">
        <f>N82*K89</f>
        <v>9748.2652607232849</v>
      </c>
      <c r="M89" s="855"/>
      <c r="N89" s="57"/>
    </row>
    <row r="90" spans="1:14" ht="15.75" thickBot="1">
      <c r="B90" s="818" t="s">
        <v>1037</v>
      </c>
      <c r="C90" s="819"/>
      <c r="D90" s="819"/>
      <c r="E90" s="819"/>
      <c r="F90" s="819"/>
      <c r="G90" s="819"/>
      <c r="H90" s="819"/>
      <c r="I90" s="819"/>
      <c r="J90" s="819"/>
      <c r="K90" s="819"/>
      <c r="L90" s="819"/>
      <c r="M90" s="820"/>
      <c r="N90" s="58">
        <f>L87+L88+L89</f>
        <v>58489.591564339717</v>
      </c>
    </row>
    <row r="91" spans="1:14" ht="15.75" thickBot="1">
      <c r="B91" s="39"/>
      <c r="C91" s="40"/>
      <c r="D91" s="40"/>
      <c r="E91" s="40"/>
      <c r="F91" s="40"/>
      <c r="G91" s="40"/>
      <c r="H91" s="40"/>
      <c r="I91" s="40"/>
      <c r="J91" s="40"/>
      <c r="K91" s="40"/>
      <c r="L91" s="40"/>
      <c r="M91" s="40"/>
      <c r="N91" s="41"/>
    </row>
    <row r="92" spans="1:14" ht="15.75" thickBot="1">
      <c r="A92" t="s">
        <v>2122</v>
      </c>
      <c r="B92" s="818" t="s">
        <v>1059</v>
      </c>
      <c r="C92" s="819"/>
      <c r="D92" s="819"/>
      <c r="E92" s="819"/>
      <c r="F92" s="819"/>
      <c r="G92" s="819"/>
      <c r="H92" s="819"/>
      <c r="I92" s="819"/>
      <c r="J92" s="819"/>
      <c r="K92" s="819"/>
      <c r="L92" s="819"/>
      <c r="M92" s="820"/>
      <c r="N92" s="197">
        <f>N82+N90</f>
        <v>253454.89677880541</v>
      </c>
    </row>
    <row r="93" spans="1:14">
      <c r="B93" s="19"/>
      <c r="C93" s="20"/>
      <c r="D93" s="20"/>
      <c r="E93" s="20"/>
      <c r="F93" s="20"/>
      <c r="G93" s="20"/>
      <c r="H93" s="20"/>
      <c r="I93" s="20"/>
      <c r="J93" s="20"/>
      <c r="K93" s="20"/>
      <c r="L93" s="20"/>
      <c r="M93" s="20"/>
      <c r="N93" s="21"/>
    </row>
    <row r="94" spans="1:14">
      <c r="B94" s="22"/>
      <c r="C94" s="18"/>
      <c r="D94" s="18"/>
      <c r="E94" s="18"/>
      <c r="F94" s="18"/>
      <c r="G94" s="18"/>
      <c r="H94" s="18"/>
      <c r="I94" s="18"/>
      <c r="J94" s="18"/>
      <c r="K94" s="18"/>
      <c r="L94" s="18"/>
      <c r="M94" s="18"/>
      <c r="N94" s="23"/>
    </row>
    <row r="95" spans="1:14">
      <c r="B95" s="22"/>
      <c r="C95" s="18"/>
      <c r="D95" s="18"/>
      <c r="E95" s="18"/>
      <c r="F95" s="18"/>
      <c r="G95" s="18"/>
      <c r="H95" s="18"/>
      <c r="I95" s="18"/>
      <c r="J95" s="18"/>
      <c r="K95" s="18"/>
      <c r="L95" s="18"/>
      <c r="M95" s="18"/>
      <c r="N95" s="23"/>
    </row>
    <row r="96" spans="1:14">
      <c r="B96" s="22"/>
      <c r="C96" s="18"/>
      <c r="D96" s="18"/>
      <c r="E96" s="18"/>
      <c r="F96" s="18"/>
      <c r="G96" s="18"/>
      <c r="H96" s="18"/>
      <c r="I96" s="18"/>
      <c r="J96" s="18"/>
      <c r="K96" s="18"/>
      <c r="L96" s="18"/>
      <c r="M96" s="18"/>
      <c r="N96" s="23"/>
    </row>
    <row r="97" spans="2:14">
      <c r="B97" s="22"/>
      <c r="C97" s="18"/>
      <c r="D97" s="18"/>
      <c r="E97" s="59" t="s">
        <v>1060</v>
      </c>
      <c r="F97" s="59"/>
      <c r="G97" s="59"/>
      <c r="H97" s="59"/>
      <c r="I97" s="59"/>
      <c r="J97" s="59"/>
      <c r="K97" s="18"/>
      <c r="L97" s="18"/>
      <c r="M97" s="18"/>
      <c r="N97" s="23"/>
    </row>
    <row r="98" spans="2:14">
      <c r="B98" s="22"/>
      <c r="C98" s="18"/>
      <c r="D98" s="18"/>
      <c r="E98" s="18" t="s">
        <v>1061</v>
      </c>
      <c r="F98" s="18"/>
      <c r="G98" s="18"/>
      <c r="H98" s="18"/>
      <c r="I98" s="18"/>
      <c r="J98" s="18"/>
      <c r="K98" s="18"/>
      <c r="L98" s="18"/>
      <c r="M98" s="18"/>
      <c r="N98" s="23"/>
    </row>
    <row r="99" spans="2:14">
      <c r="B99" s="22"/>
      <c r="C99" s="18"/>
      <c r="D99" s="18"/>
      <c r="E99" s="18" t="s">
        <v>1062</v>
      </c>
      <c r="F99" s="18"/>
      <c r="G99" s="18"/>
      <c r="H99" s="18"/>
      <c r="I99" s="18"/>
      <c r="J99" s="18"/>
      <c r="K99" s="18"/>
      <c r="L99" s="18"/>
      <c r="M99" s="18"/>
      <c r="N99" s="23"/>
    </row>
    <row r="100" spans="2:14">
      <c r="B100" s="22"/>
      <c r="C100" s="18"/>
      <c r="D100" s="18"/>
      <c r="E100" s="18" t="s">
        <v>1063</v>
      </c>
      <c r="F100" s="18"/>
      <c r="G100" s="18"/>
      <c r="H100" s="18"/>
      <c r="I100" s="18"/>
      <c r="J100" s="18"/>
      <c r="K100" s="18"/>
      <c r="L100" s="18"/>
      <c r="M100" s="18"/>
      <c r="N100" s="23"/>
    </row>
    <row r="101" spans="2:14" ht="15.75" thickBot="1">
      <c r="B101" s="22"/>
      <c r="C101" s="18"/>
      <c r="D101" s="18"/>
      <c r="E101" s="18"/>
      <c r="F101" s="18" t="s">
        <v>1064</v>
      </c>
      <c r="G101" s="18"/>
      <c r="H101" s="18"/>
      <c r="I101" s="18"/>
      <c r="J101" s="18"/>
      <c r="K101" s="18"/>
      <c r="L101" s="18"/>
      <c r="M101" s="18"/>
      <c r="N101" s="23"/>
    </row>
    <row r="102" spans="2:14">
      <c r="B102" s="239" t="s">
        <v>2322</v>
      </c>
      <c r="C102" s="240"/>
      <c r="D102" s="240"/>
      <c r="E102" s="240"/>
      <c r="F102" s="240"/>
      <c r="G102" s="240"/>
      <c r="H102" s="240"/>
      <c r="I102" s="240"/>
      <c r="J102" s="240"/>
      <c r="K102" s="240"/>
      <c r="L102" s="240"/>
      <c r="M102" s="240"/>
      <c r="N102" s="241"/>
    </row>
    <row r="103" spans="2:14">
      <c r="B103" s="242"/>
      <c r="C103" s="243"/>
      <c r="D103" s="243"/>
      <c r="E103" s="243"/>
      <c r="F103" s="243"/>
      <c r="G103" s="243"/>
      <c r="H103" s="243"/>
      <c r="I103" s="243"/>
      <c r="J103" s="243"/>
      <c r="K103" s="243"/>
      <c r="L103" s="243"/>
      <c r="M103" s="243"/>
      <c r="N103" s="244"/>
    </row>
    <row r="104" spans="2:14">
      <c r="B104" s="242"/>
      <c r="C104" s="243"/>
      <c r="D104" s="243"/>
      <c r="E104" s="243"/>
      <c r="F104" s="243"/>
      <c r="G104" s="243"/>
      <c r="H104" s="243"/>
      <c r="I104" s="243"/>
      <c r="J104" s="243"/>
      <c r="K104" s="243"/>
      <c r="L104" s="243"/>
      <c r="M104" s="243"/>
      <c r="N104" s="244"/>
    </row>
    <row r="105" spans="2:14">
      <c r="B105" s="242"/>
      <c r="C105" s="243"/>
      <c r="D105" s="243"/>
      <c r="E105" s="243"/>
      <c r="F105" s="243"/>
      <c r="G105" s="243"/>
      <c r="H105" s="243"/>
      <c r="I105" s="243"/>
      <c r="J105" s="243"/>
      <c r="K105" s="243"/>
      <c r="L105" s="243"/>
      <c r="M105" s="243"/>
      <c r="N105" s="244"/>
    </row>
    <row r="106" spans="2:14" ht="15.75" thickBot="1">
      <c r="B106" s="245"/>
      <c r="C106" s="246"/>
      <c r="D106" s="246"/>
      <c r="E106" s="246"/>
      <c r="F106" s="246"/>
      <c r="G106" s="246"/>
      <c r="H106" s="246"/>
      <c r="I106" s="246"/>
      <c r="J106" s="246"/>
      <c r="K106" s="246"/>
      <c r="L106" s="246"/>
      <c r="M106" s="246"/>
      <c r="N106" s="247"/>
    </row>
    <row r="107" spans="2:14">
      <c r="B107" s="248"/>
      <c r="C107" s="249"/>
      <c r="D107" s="249"/>
      <c r="E107" s="249"/>
      <c r="F107" s="249"/>
      <c r="G107" s="249"/>
      <c r="H107" s="249"/>
      <c r="I107" s="249"/>
      <c r="J107" s="249"/>
      <c r="K107" s="249"/>
      <c r="L107" s="249"/>
      <c r="M107" s="249"/>
      <c r="N107" s="250"/>
    </row>
    <row r="108" spans="2:14">
      <c r="B108" s="234" t="s">
        <v>2323</v>
      </c>
      <c r="C108" s="37"/>
      <c r="D108" s="37"/>
      <c r="E108" s="37"/>
      <c r="F108" s="37"/>
      <c r="G108" s="37"/>
      <c r="H108" s="37"/>
      <c r="I108" s="37"/>
      <c r="J108" s="37"/>
      <c r="K108" s="37"/>
      <c r="L108" s="37"/>
      <c r="M108" s="37"/>
      <c r="N108" s="38"/>
    </row>
    <row r="109" spans="2:14" ht="15" customHeight="1">
      <c r="B109" s="856" t="s">
        <v>2324</v>
      </c>
      <c r="C109" s="857"/>
      <c r="D109" s="857"/>
      <c r="E109" s="857"/>
      <c r="F109" s="857"/>
      <c r="G109" s="857"/>
      <c r="H109" s="857"/>
      <c r="I109" s="857"/>
      <c r="J109" s="857"/>
      <c r="K109" s="857"/>
      <c r="L109" s="857"/>
      <c r="M109" s="857"/>
      <c r="N109" s="858"/>
    </row>
    <row r="110" spans="2:14" ht="15" customHeight="1">
      <c r="B110" s="856"/>
      <c r="C110" s="857"/>
      <c r="D110" s="857"/>
      <c r="E110" s="857"/>
      <c r="F110" s="857"/>
      <c r="G110" s="857"/>
      <c r="H110" s="857"/>
      <c r="I110" s="857"/>
      <c r="J110" s="857"/>
      <c r="K110" s="857"/>
      <c r="L110" s="857"/>
      <c r="M110" s="857"/>
      <c r="N110" s="858"/>
    </row>
    <row r="111" spans="2:14" ht="30" customHeight="1">
      <c r="B111" s="859" t="s">
        <v>2325</v>
      </c>
      <c r="C111" s="860"/>
      <c r="D111" s="860"/>
      <c r="E111" s="860"/>
      <c r="F111" s="860"/>
      <c r="G111" s="860"/>
      <c r="H111" s="860"/>
      <c r="I111" s="860"/>
      <c r="J111" s="860"/>
      <c r="K111" s="860"/>
      <c r="L111" s="860"/>
      <c r="M111" s="860"/>
      <c r="N111" s="861"/>
    </row>
    <row r="112" spans="2:14">
      <c r="B112" s="859"/>
      <c r="C112" s="860"/>
      <c r="D112" s="860"/>
      <c r="E112" s="860"/>
      <c r="F112" s="860"/>
      <c r="G112" s="860"/>
      <c r="H112" s="860"/>
      <c r="I112" s="860"/>
      <c r="J112" s="860"/>
      <c r="K112" s="860"/>
      <c r="L112" s="860"/>
      <c r="M112" s="860"/>
      <c r="N112" s="861"/>
    </row>
    <row r="113" spans="2:14">
      <c r="B113" s="343"/>
      <c r="C113" s="344"/>
      <c r="D113" s="344"/>
      <c r="E113" s="344"/>
      <c r="F113" s="344"/>
      <c r="G113" s="344"/>
      <c r="H113" s="344"/>
      <c r="I113" s="344"/>
      <c r="J113" s="344"/>
      <c r="K113" s="344"/>
      <c r="L113" s="344"/>
      <c r="M113" s="344"/>
      <c r="N113" s="345"/>
    </row>
    <row r="114" spans="2:14">
      <c r="B114" s="343"/>
      <c r="C114" s="344"/>
      <c r="D114" s="344"/>
      <c r="E114" s="344"/>
      <c r="F114" s="344"/>
      <c r="G114" s="344"/>
      <c r="H114" s="344"/>
      <c r="I114" s="344"/>
      <c r="J114" s="344"/>
      <c r="K114" s="344"/>
      <c r="L114" s="344"/>
      <c r="M114" s="344"/>
      <c r="N114" s="345"/>
    </row>
    <row r="115" spans="2:14">
      <c r="B115" s="343"/>
      <c r="C115" s="344"/>
      <c r="D115" s="344"/>
      <c r="E115" s="344"/>
      <c r="F115" s="344"/>
      <c r="G115" s="344"/>
      <c r="H115" s="344"/>
      <c r="I115" s="344"/>
      <c r="J115" s="344"/>
      <c r="K115" s="344"/>
      <c r="L115" s="344"/>
      <c r="M115" s="344"/>
      <c r="N115" s="345"/>
    </row>
    <row r="116" spans="2:14">
      <c r="B116" s="234"/>
      <c r="C116" s="37"/>
      <c r="D116" s="37"/>
      <c r="E116" s="37"/>
      <c r="F116" s="37"/>
      <c r="G116" s="37"/>
      <c r="H116" s="37"/>
      <c r="I116" s="37"/>
      <c r="J116" s="37"/>
      <c r="K116" s="37"/>
      <c r="L116" s="37"/>
      <c r="M116" s="37"/>
      <c r="N116" s="38"/>
    </row>
    <row r="117" spans="2:14">
      <c r="B117" s="22"/>
      <c r="C117" s="18"/>
      <c r="D117" s="18"/>
      <c r="E117" s="18" t="s">
        <v>1060</v>
      </c>
      <c r="F117" s="59"/>
      <c r="G117" s="59"/>
      <c r="H117" s="18"/>
      <c r="I117" s="18"/>
      <c r="J117" s="18"/>
      <c r="K117" s="18"/>
      <c r="L117" s="18"/>
      <c r="M117" s="18"/>
      <c r="N117" s="23"/>
    </row>
    <row r="118" spans="2:14">
      <c r="B118" s="22"/>
      <c r="C118" s="18"/>
      <c r="D118" s="18"/>
      <c r="E118" s="60" t="s">
        <v>1061</v>
      </c>
      <c r="F118" s="18"/>
      <c r="G118" s="18"/>
      <c r="H118" s="60"/>
      <c r="I118" s="60"/>
      <c r="J118" s="60"/>
      <c r="K118" s="18"/>
      <c r="L118" s="18"/>
      <c r="M118" s="18"/>
      <c r="N118" s="23"/>
    </row>
    <row r="119" spans="2:14">
      <c r="B119" s="22"/>
      <c r="C119" s="18"/>
      <c r="D119" s="18"/>
      <c r="E119" s="61" t="s">
        <v>1065</v>
      </c>
      <c r="F119" s="18"/>
      <c r="G119" s="18"/>
      <c r="H119" s="61"/>
      <c r="I119" s="61"/>
      <c r="J119" s="61"/>
      <c r="K119" s="18"/>
      <c r="L119" s="18"/>
      <c r="M119" s="18"/>
      <c r="N119" s="23"/>
    </row>
    <row r="120" spans="2:14">
      <c r="B120" s="62"/>
      <c r="C120" s="37"/>
      <c r="D120" s="37"/>
      <c r="E120" s="18" t="s">
        <v>1063</v>
      </c>
      <c r="F120" s="18"/>
      <c r="G120" s="18"/>
      <c r="H120" s="18"/>
      <c r="I120" s="18"/>
      <c r="J120" s="18"/>
      <c r="K120" s="37"/>
      <c r="L120" s="37"/>
      <c r="M120" s="37"/>
      <c r="N120" s="38"/>
    </row>
    <row r="121" spans="2:14">
      <c r="B121" s="62"/>
      <c r="C121" s="37"/>
      <c r="D121" s="37"/>
      <c r="E121" s="37"/>
      <c r="F121" s="18"/>
      <c r="G121" s="18"/>
      <c r="H121" s="18"/>
      <c r="I121" s="18"/>
      <c r="J121" s="18"/>
      <c r="K121" s="37"/>
      <c r="L121" s="37"/>
      <c r="M121" s="37"/>
      <c r="N121" s="38"/>
    </row>
    <row r="122" spans="2:14">
      <c r="B122" s="62" t="s">
        <v>2326</v>
      </c>
      <c r="C122" s="61"/>
      <c r="D122" s="61"/>
      <c r="E122" s="18"/>
      <c r="F122" s="18"/>
      <c r="G122" s="18"/>
      <c r="H122" s="18"/>
      <c r="I122" s="18"/>
      <c r="J122" s="795"/>
      <c r="K122" s="795"/>
      <c r="L122" s="795"/>
      <c r="M122" s="795"/>
      <c r="N122" s="796"/>
    </row>
    <row r="123" spans="2:14" ht="15.75" thickBot="1">
      <c r="B123" s="273" t="s">
        <v>2327</v>
      </c>
      <c r="C123" s="405"/>
      <c r="D123" s="405"/>
      <c r="E123" s="63"/>
      <c r="F123" s="63"/>
      <c r="G123" s="63"/>
      <c r="H123" s="63"/>
      <c r="I123" s="63"/>
      <c r="J123" s="797"/>
      <c r="K123" s="797"/>
      <c r="L123" s="797"/>
      <c r="M123" s="797"/>
      <c r="N123" s="798"/>
    </row>
  </sheetData>
  <mergeCells count="72">
    <mergeCell ref="I10:J10"/>
    <mergeCell ref="F25:H25"/>
    <mergeCell ref="B27:N27"/>
    <mergeCell ref="C3:J3"/>
    <mergeCell ref="K3:K4"/>
    <mergeCell ref="L3:N4"/>
    <mergeCell ref="C4:J4"/>
    <mergeCell ref="K5:K6"/>
    <mergeCell ref="L5:L6"/>
    <mergeCell ref="M5:M6"/>
    <mergeCell ref="C6:J6"/>
    <mergeCell ref="C5:J5"/>
    <mergeCell ref="I35:J35"/>
    <mergeCell ref="C1:J1"/>
    <mergeCell ref="K1:K2"/>
    <mergeCell ref="L1:N2"/>
    <mergeCell ref="N5:N6"/>
    <mergeCell ref="C29:I29"/>
    <mergeCell ref="L35:M35"/>
    <mergeCell ref="L12:N12"/>
    <mergeCell ref="C30:I30"/>
    <mergeCell ref="L30:M30"/>
    <mergeCell ref="D11:E11"/>
    <mergeCell ref="B35:H35"/>
    <mergeCell ref="L29:M29"/>
    <mergeCell ref="C2:J2"/>
    <mergeCell ref="B1:B6"/>
    <mergeCell ref="B10:E10"/>
    <mergeCell ref="L44:M44"/>
    <mergeCell ref="B45:H45"/>
    <mergeCell ref="B46:D46"/>
    <mergeCell ref="B47:H47"/>
    <mergeCell ref="I47:J47"/>
    <mergeCell ref="L47:M47"/>
    <mergeCell ref="B36:H36"/>
    <mergeCell ref="B37:H37"/>
    <mergeCell ref="B38:H38"/>
    <mergeCell ref="B44:H44"/>
    <mergeCell ref="I44:J44"/>
    <mergeCell ref="B43:H43"/>
    <mergeCell ref="B39:H39"/>
    <mergeCell ref="B40:H40"/>
    <mergeCell ref="B41:H41"/>
    <mergeCell ref="B79:H79"/>
    <mergeCell ref="B42:H42"/>
    <mergeCell ref="L79:M79"/>
    <mergeCell ref="B52:I52"/>
    <mergeCell ref="L52:M52"/>
    <mergeCell ref="B57:I57"/>
    <mergeCell ref="L57:M57"/>
    <mergeCell ref="B58:M58"/>
    <mergeCell ref="L62:M62"/>
    <mergeCell ref="L63:M63"/>
    <mergeCell ref="L68:M68"/>
    <mergeCell ref="B69:M69"/>
    <mergeCell ref="B73:H73"/>
    <mergeCell ref="L73:M73"/>
    <mergeCell ref="L64:M64"/>
    <mergeCell ref="B48:M48"/>
    <mergeCell ref="B80:M80"/>
    <mergeCell ref="B82:M82"/>
    <mergeCell ref="B86:H86"/>
    <mergeCell ref="L86:M86"/>
    <mergeCell ref="B87:H87"/>
    <mergeCell ref="L87:M87"/>
    <mergeCell ref="J122:N123"/>
    <mergeCell ref="L88:M88"/>
    <mergeCell ref="L89:M89"/>
    <mergeCell ref="B90:M90"/>
    <mergeCell ref="B92:M92"/>
    <mergeCell ref="B109:N110"/>
    <mergeCell ref="B111:N112"/>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203777"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203777" r:id="rId4"/>
      </mc:Fallback>
    </mc:AlternateContent>
  </oleObjects>
</worksheet>
</file>

<file path=xl/worksheets/sheet1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5">
    <tabColor rgb="FFFFFFCC"/>
  </sheetPr>
  <dimension ref="A1:O124"/>
  <sheetViews>
    <sheetView zoomScale="78" zoomScaleNormal="78" workbookViewId="0"/>
  </sheetViews>
  <sheetFormatPr baseColWidth="10" defaultRowHeight="15"/>
  <cols>
    <col min="1" max="1" width="10" bestFit="1" customWidth="1"/>
    <col min="2" max="2" width="17" customWidth="1"/>
    <col min="6" max="6" width="14.42578125" customWidth="1"/>
    <col min="9" max="9" width="13.28515625" bestFit="1" customWidth="1"/>
    <col min="10" max="10" width="15.5703125" customWidth="1"/>
    <col min="11" max="11" width="17.5703125" bestFit="1" customWidth="1"/>
    <col min="13" max="13" width="12.285156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5.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1157</v>
      </c>
      <c r="C31" s="87" t="s">
        <v>1665</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150</v>
      </c>
      <c r="B36" s="831" t="str">
        <f>VLOOKUP(A36,EQUIPOS!A6:D154,3,FALSE)</f>
        <v>Cargador : Potencia en el volante 125 hp, Clasificación de RPM del motor 2300.</v>
      </c>
      <c r="C36" s="832"/>
      <c r="D36" s="832"/>
      <c r="E36" s="832"/>
      <c r="F36" s="832"/>
      <c r="G36" s="832"/>
      <c r="H36" s="833"/>
      <c r="I36" s="279"/>
      <c r="J36" s="280"/>
      <c r="K36" s="281">
        <f>VLOOKUP(A36,EQUIPOS!A6:D163,4,FALSE)</f>
        <v>196350</v>
      </c>
      <c r="L36" s="282"/>
      <c r="M36" s="283">
        <v>30</v>
      </c>
      <c r="N36" s="284">
        <f>K36/M36</f>
        <v>6545</v>
      </c>
    </row>
    <row r="37" spans="1:14">
      <c r="A37" s="119" t="s">
        <v>173</v>
      </c>
      <c r="B37" s="831" t="str">
        <f>VLOOKUP(A37,EQUIPOS!A7:D154,3,FALSE)</f>
        <v>Compactador neumático de Potencia 70 HP, peso de 13 ton</v>
      </c>
      <c r="C37" s="832"/>
      <c r="D37" s="832"/>
      <c r="E37" s="832"/>
      <c r="F37" s="832"/>
      <c r="G37" s="832"/>
      <c r="H37" s="833"/>
      <c r="I37" s="279"/>
      <c r="J37" s="280"/>
      <c r="K37" s="281">
        <f>VLOOKUP(A37,EQUIPOS!A7:D164,4,FALSE)</f>
        <v>125082.56680029306</v>
      </c>
      <c r="L37" s="282"/>
      <c r="M37" s="283">
        <v>10</v>
      </c>
      <c r="N37" s="284">
        <f t="shared" ref="N37:N43" si="0">K37/M37</f>
        <v>12508.256680029306</v>
      </c>
    </row>
    <row r="38" spans="1:14">
      <c r="A38" t="s">
        <v>166</v>
      </c>
      <c r="B38" s="831" t="str">
        <f>VLOOKUP(A38,EQUIPOS!A8:D154,3,FALSE)</f>
        <v>Compactador de Rodillo POTENCIA: 99HP, PESO: 8 ton</v>
      </c>
      <c r="C38" s="832"/>
      <c r="D38" s="832"/>
      <c r="E38" s="832"/>
      <c r="F38" s="832"/>
      <c r="G38" s="832"/>
      <c r="H38" s="833"/>
      <c r="I38" s="279"/>
      <c r="J38" s="280"/>
      <c r="K38" s="281">
        <f>VLOOKUP(A38,EQUIPOS!A8:D165,4,FALSE)</f>
        <v>98600</v>
      </c>
      <c r="L38" s="282"/>
      <c r="M38" s="283">
        <v>10</v>
      </c>
      <c r="N38" s="284">
        <f t="shared" si="0"/>
        <v>9860</v>
      </c>
    </row>
    <row r="39" spans="1:14">
      <c r="A39" t="s">
        <v>284</v>
      </c>
      <c r="B39" s="831" t="str">
        <f>VLOOKUP(A39,EQUIPOS!A9:D154,3,FALSE)</f>
        <v>Planta de asfalto en caliente</v>
      </c>
      <c r="C39" s="832"/>
      <c r="D39" s="832"/>
      <c r="E39" s="832"/>
      <c r="F39" s="832"/>
      <c r="G39" s="832"/>
      <c r="H39" s="833"/>
      <c r="I39" s="279"/>
      <c r="J39" s="280"/>
      <c r="K39" s="281">
        <f>VLOOKUP(A39,EQUIPOS!A9:D166,4,FALSE)</f>
        <v>645075.00000000012</v>
      </c>
      <c r="L39" s="282"/>
      <c r="M39" s="283">
        <v>10</v>
      </c>
      <c r="N39" s="284">
        <f t="shared" si="0"/>
        <v>64507.500000000015</v>
      </c>
    </row>
    <row r="40" spans="1:14">
      <c r="A40" t="s">
        <v>290</v>
      </c>
      <c r="B40" s="831" t="str">
        <f>VLOOKUP(A40,EQUIPOS!A10:D154,3,FALSE)</f>
        <v>Planta trituradora</v>
      </c>
      <c r="C40" s="832"/>
      <c r="D40" s="832"/>
      <c r="E40" s="832"/>
      <c r="F40" s="832"/>
      <c r="G40" s="832"/>
      <c r="H40" s="833"/>
      <c r="I40" s="279"/>
      <c r="J40" s="280"/>
      <c r="K40" s="281">
        <f>VLOOKUP(A40,EQUIPOS!A10:D167,4,FALSE)</f>
        <v>476192.25000000006</v>
      </c>
      <c r="L40" s="282"/>
      <c r="M40" s="283">
        <v>30</v>
      </c>
      <c r="N40" s="284">
        <f t="shared" si="0"/>
        <v>15873.075000000003</v>
      </c>
    </row>
    <row r="41" spans="1:14">
      <c r="A41" t="s">
        <v>314</v>
      </c>
      <c r="B41" s="831" t="str">
        <f>VLOOKUP(A41,EQUIPOS!A11:D155,3,FALSE)</f>
        <v xml:space="preserve">Retroexcavadora E-200 sobre orugas
</v>
      </c>
      <c r="C41" s="832"/>
      <c r="D41" s="832"/>
      <c r="E41" s="832"/>
      <c r="F41" s="832"/>
      <c r="G41" s="832"/>
      <c r="H41" s="833"/>
      <c r="I41" s="279"/>
      <c r="J41" s="280"/>
      <c r="K41" s="281">
        <f>VLOOKUP(A41,EQUIPOS!A11:D168,4,FALSE)</f>
        <v>166600</v>
      </c>
      <c r="L41" s="282"/>
      <c r="M41" s="283">
        <v>30</v>
      </c>
      <c r="N41" s="284">
        <f t="shared" si="0"/>
        <v>5553.333333333333</v>
      </c>
    </row>
    <row r="42" spans="1:14">
      <c r="A42" t="s">
        <v>358</v>
      </c>
      <c r="B42" s="831" t="str">
        <f>VLOOKUP(A42,EQUIPOS!A12:D156,3,FALSE)</f>
        <v xml:space="preserve">Terminadora de asfalto (Finisher), potencia en el volante 174 HP, R=20M3/H, velocidad de desplazamiento 114 m/min
</v>
      </c>
      <c r="C42" s="832"/>
      <c r="D42" s="832"/>
      <c r="E42" s="832"/>
      <c r="F42" s="832"/>
      <c r="G42" s="832"/>
      <c r="H42" s="833"/>
      <c r="I42" s="279"/>
      <c r="J42" s="280"/>
      <c r="K42" s="281">
        <f>VLOOKUP(A42,EQUIPOS!A12:D169,4,FALSE)</f>
        <v>285600</v>
      </c>
      <c r="L42" s="282"/>
      <c r="M42" s="283">
        <v>10</v>
      </c>
      <c r="N42" s="284">
        <f t="shared" si="0"/>
        <v>28560</v>
      </c>
    </row>
    <row r="43" spans="1:14">
      <c r="A43" t="s">
        <v>373</v>
      </c>
      <c r="B43" s="831" t="str">
        <f>VLOOKUP(A43,EQUIPOS!A13:D157,3,FALSE)</f>
        <v>Volqueta 6 m3</v>
      </c>
      <c r="C43" s="832"/>
      <c r="D43" s="832"/>
      <c r="E43" s="832"/>
      <c r="F43" s="832"/>
      <c r="G43" s="832"/>
      <c r="H43" s="833"/>
      <c r="I43" s="279"/>
      <c r="J43" s="280"/>
      <c r="K43" s="281">
        <f>VLOOKUP(A43,EQUIPOS!A13:D170,4,FALSE)</f>
        <v>62500</v>
      </c>
      <c r="L43" s="282"/>
      <c r="M43" s="283">
        <v>10</v>
      </c>
      <c r="N43" s="284">
        <f t="shared" si="0"/>
        <v>6250</v>
      </c>
    </row>
    <row r="44" spans="1:14">
      <c r="B44" s="332"/>
      <c r="C44" s="333"/>
      <c r="D44" s="333"/>
      <c r="E44" s="333"/>
      <c r="F44" s="333"/>
      <c r="G44" s="333"/>
      <c r="H44" s="334"/>
      <c r="I44" s="279"/>
      <c r="J44" s="280"/>
      <c r="K44" s="281"/>
      <c r="L44" s="282"/>
      <c r="M44" s="283"/>
      <c r="N44" s="284"/>
    </row>
    <row r="45" spans="1:14">
      <c r="B45" s="831"/>
      <c r="C45" s="832"/>
      <c r="D45" s="832"/>
      <c r="E45" s="832"/>
      <c r="F45" s="832"/>
      <c r="G45" s="832"/>
      <c r="H45" s="833"/>
      <c r="I45" s="834"/>
      <c r="J45" s="815"/>
      <c r="K45" s="281"/>
      <c r="L45" s="835"/>
      <c r="M45" s="836"/>
      <c r="N45" s="284"/>
    </row>
    <row r="46" spans="1:14">
      <c r="B46" s="831"/>
      <c r="C46" s="832"/>
      <c r="D46" s="832"/>
      <c r="E46" s="837"/>
      <c r="F46" s="832"/>
      <c r="G46" s="832"/>
      <c r="H46" s="833"/>
      <c r="I46" s="42"/>
      <c r="J46" s="43"/>
      <c r="K46" s="286"/>
      <c r="L46" s="288"/>
      <c r="M46" s="289"/>
      <c r="N46" s="290"/>
    </row>
    <row r="47" spans="1:14">
      <c r="B47" s="838" t="s">
        <v>1036</v>
      </c>
      <c r="C47" s="839"/>
      <c r="D47" s="839"/>
      <c r="E47" s="44"/>
      <c r="F47" s="45"/>
      <c r="G47" s="45"/>
      <c r="H47" s="46"/>
      <c r="I47" s="42"/>
      <c r="J47" s="43"/>
      <c r="K47" s="291"/>
      <c r="L47" s="288"/>
      <c r="M47" s="413">
        <v>0.1</v>
      </c>
      <c r="N47" s="356">
        <f>N81*M47</f>
        <v>739.25391041666671</v>
      </c>
    </row>
    <row r="48" spans="1:14" ht="15.75" thickBot="1">
      <c r="B48" s="831"/>
      <c r="C48" s="832"/>
      <c r="D48" s="832"/>
      <c r="E48" s="832"/>
      <c r="F48" s="832"/>
      <c r="G48" s="832"/>
      <c r="H48" s="833"/>
      <c r="I48" s="840"/>
      <c r="J48" s="841"/>
      <c r="K48" s="47"/>
      <c r="L48" s="842"/>
      <c r="M48" s="843"/>
      <c r="N48" s="111"/>
    </row>
    <row r="49" spans="1:14" ht="15.75" thickBot="1">
      <c r="B49" s="818" t="s">
        <v>1037</v>
      </c>
      <c r="C49" s="819"/>
      <c r="D49" s="819"/>
      <c r="E49" s="819"/>
      <c r="F49" s="819"/>
      <c r="G49" s="819"/>
      <c r="H49" s="819"/>
      <c r="I49" s="819"/>
      <c r="J49" s="819"/>
      <c r="K49" s="819"/>
      <c r="L49" s="819"/>
      <c r="M49" s="820"/>
      <c r="N49" s="406">
        <f>SUM(N36:N48)</f>
        <v>150396.41892377933</v>
      </c>
    </row>
    <row r="50" spans="1:14">
      <c r="B50" s="292"/>
      <c r="C50" s="40"/>
      <c r="D50" s="40"/>
      <c r="E50" s="40"/>
      <c r="F50" s="40"/>
      <c r="G50" s="40"/>
      <c r="H50" s="40"/>
      <c r="I50" s="40"/>
      <c r="J50" s="40"/>
      <c r="K50" s="40"/>
      <c r="L50" s="40"/>
      <c r="M50" s="40"/>
      <c r="N50" s="41"/>
    </row>
    <row r="51" spans="1:14">
      <c r="B51" s="70" t="s">
        <v>1038</v>
      </c>
      <c r="C51" s="71"/>
      <c r="D51" s="71"/>
      <c r="E51" s="71"/>
      <c r="F51" s="71"/>
      <c r="G51" s="71"/>
      <c r="H51" s="71"/>
      <c r="I51" s="71"/>
      <c r="J51" s="71"/>
      <c r="K51" s="71"/>
      <c r="L51" s="71"/>
      <c r="M51" s="71"/>
      <c r="N51" s="72"/>
    </row>
    <row r="52" spans="1:14" ht="15.75" thickBot="1">
      <c r="B52" s="73"/>
      <c r="C52" s="68"/>
      <c r="D52" s="68"/>
      <c r="E52" s="68"/>
      <c r="F52" s="68"/>
      <c r="G52" s="68"/>
      <c r="H52" s="68"/>
      <c r="I52" s="68"/>
      <c r="J52" s="67"/>
      <c r="K52" s="67"/>
      <c r="L52" s="67"/>
      <c r="M52" s="67"/>
      <c r="N52" s="69"/>
    </row>
    <row r="53" spans="1:14">
      <c r="B53" s="809" t="s">
        <v>1028</v>
      </c>
      <c r="C53" s="810"/>
      <c r="D53" s="810"/>
      <c r="E53" s="810"/>
      <c r="F53" s="810"/>
      <c r="G53" s="810"/>
      <c r="H53" s="810"/>
      <c r="I53" s="811"/>
      <c r="J53" s="327" t="s">
        <v>1029</v>
      </c>
      <c r="K53" s="91" t="s">
        <v>1030</v>
      </c>
      <c r="L53" s="812" t="s">
        <v>1039</v>
      </c>
      <c r="M53" s="811"/>
      <c r="N53" s="92" t="s">
        <v>1035</v>
      </c>
    </row>
    <row r="54" spans="1:14">
      <c r="A54" t="s">
        <v>843</v>
      </c>
      <c r="B54" s="49" t="str">
        <f>VLOOKUP(A54,MATERIALES!A5:D373,3,FALSE)</f>
        <v>Agregado Petreo para Triturar (Crudo)</v>
      </c>
      <c r="C54" s="293"/>
      <c r="D54" s="293"/>
      <c r="E54" s="293"/>
      <c r="F54" s="293"/>
      <c r="G54" s="293"/>
      <c r="H54" s="293"/>
      <c r="I54" s="280"/>
      <c r="J54" s="236" t="str">
        <f>VLOOKUP(A54,MATERIALES!A8:D646,2,FALSE)</f>
        <v>m3</v>
      </c>
      <c r="K54" s="294">
        <v>1.4</v>
      </c>
      <c r="L54" s="279"/>
      <c r="M54" s="414">
        <f>VLOOKUP(A54,MATERIALES!A5:D396,4,FALSE)</f>
        <v>24125.332311239632</v>
      </c>
      <c r="N54" s="284">
        <f>K54*M54</f>
        <v>33775.465235735486</v>
      </c>
    </row>
    <row r="55" spans="1:14">
      <c r="A55" s="114" t="s">
        <v>845</v>
      </c>
      <c r="B55" s="49" t="str">
        <f>VLOOKUP(A55,MATERIALES!A6:D373,3,FALSE)</f>
        <v>Agua</v>
      </c>
      <c r="C55" s="293"/>
      <c r="D55" s="293"/>
      <c r="E55" s="293"/>
      <c r="F55" s="293"/>
      <c r="G55" s="293"/>
      <c r="H55" s="293"/>
      <c r="I55" s="280"/>
      <c r="J55" s="236" t="str">
        <f>VLOOKUP(A55,MATERIALES!A9:D647,2,FALSE)</f>
        <v>lt</v>
      </c>
      <c r="K55" s="294">
        <v>25</v>
      </c>
      <c r="L55" s="279"/>
      <c r="M55" s="414">
        <f>VLOOKUP(A55,MATERIALES!A6:D397,4,FALSE)</f>
        <v>35.656490152579906</v>
      </c>
      <c r="N55" s="284">
        <f>K55*M55</f>
        <v>891.4122538144976</v>
      </c>
    </row>
    <row r="56" spans="1:14">
      <c r="B56" s="49"/>
      <c r="C56" s="293"/>
      <c r="D56" s="293"/>
      <c r="E56" s="293"/>
      <c r="F56" s="293"/>
      <c r="G56" s="293"/>
      <c r="H56" s="293"/>
      <c r="I56" s="280"/>
      <c r="J56" s="236"/>
      <c r="K56" s="294"/>
      <c r="L56" s="279"/>
      <c r="M56" s="295"/>
      <c r="N56" s="296"/>
    </row>
    <row r="57" spans="1:14">
      <c r="B57" s="49"/>
      <c r="C57" s="293"/>
      <c r="D57" s="293"/>
      <c r="E57" s="293"/>
      <c r="F57" s="293"/>
      <c r="G57" s="293"/>
      <c r="H57" s="293"/>
      <c r="I57" s="280"/>
      <c r="J57" s="236"/>
      <c r="K57" s="294"/>
      <c r="L57" s="279"/>
      <c r="M57" s="295"/>
      <c r="N57" s="296"/>
    </row>
    <row r="58" spans="1:14" ht="15.75" thickBot="1">
      <c r="B58" s="813"/>
      <c r="C58" s="814"/>
      <c r="D58" s="814"/>
      <c r="E58" s="814"/>
      <c r="F58" s="814"/>
      <c r="G58" s="814"/>
      <c r="H58" s="814"/>
      <c r="I58" s="815"/>
      <c r="J58" s="48"/>
      <c r="K58" s="50"/>
      <c r="L58" s="816"/>
      <c r="M58" s="817"/>
      <c r="N58" s="51"/>
    </row>
    <row r="59" spans="1:14" ht="15.75" thickBot="1">
      <c r="B59" s="818" t="s">
        <v>1037</v>
      </c>
      <c r="C59" s="819"/>
      <c r="D59" s="819"/>
      <c r="E59" s="819"/>
      <c r="F59" s="819"/>
      <c r="G59" s="819"/>
      <c r="H59" s="819"/>
      <c r="I59" s="819"/>
      <c r="J59" s="819"/>
      <c r="K59" s="819"/>
      <c r="L59" s="819"/>
      <c r="M59" s="820"/>
      <c r="N59" s="406">
        <f>SUM(N54:N58)</f>
        <v>34666.877489549981</v>
      </c>
    </row>
    <row r="60" spans="1:14">
      <c r="B60" s="39"/>
      <c r="C60" s="40"/>
      <c r="D60" s="40"/>
      <c r="E60" s="40"/>
      <c r="F60" s="40"/>
      <c r="G60" s="40"/>
      <c r="H60" s="40"/>
      <c r="I60" s="40"/>
      <c r="J60" s="40"/>
      <c r="K60" s="40"/>
      <c r="L60" s="40"/>
      <c r="M60" s="40"/>
      <c r="N60" s="41"/>
    </row>
    <row r="61" spans="1:14">
      <c r="B61" s="70" t="s">
        <v>1040</v>
      </c>
      <c r="C61" s="71"/>
      <c r="D61" s="71"/>
      <c r="E61" s="71"/>
      <c r="F61" s="71"/>
      <c r="G61" s="71"/>
      <c r="H61" s="71"/>
      <c r="I61" s="71"/>
      <c r="J61" s="71"/>
      <c r="K61" s="71"/>
      <c r="L61" s="71"/>
      <c r="M61" s="71"/>
      <c r="N61" s="72"/>
    </row>
    <row r="62" spans="1:14" ht="15.75" thickBot="1">
      <c r="B62" s="74"/>
      <c r="C62" s="67"/>
      <c r="D62" s="67"/>
      <c r="E62" s="67"/>
      <c r="F62" s="67"/>
      <c r="G62" s="67"/>
      <c r="H62" s="67"/>
      <c r="I62" s="67"/>
      <c r="J62" s="67"/>
      <c r="K62" s="67"/>
      <c r="L62" s="67"/>
      <c r="M62" s="67"/>
      <c r="N62" s="69"/>
    </row>
    <row r="63" spans="1:14" ht="25.5">
      <c r="B63" s="325" t="s">
        <v>1041</v>
      </c>
      <c r="C63" s="326"/>
      <c r="D63" s="326"/>
      <c r="E63" s="326"/>
      <c r="F63" s="326"/>
      <c r="G63" s="326"/>
      <c r="H63" s="79" t="s">
        <v>1029</v>
      </c>
      <c r="I63" s="80" t="s">
        <v>1042</v>
      </c>
      <c r="J63" s="81" t="s">
        <v>1043</v>
      </c>
      <c r="K63" s="79" t="s">
        <v>1044</v>
      </c>
      <c r="L63" s="821" t="s">
        <v>1045</v>
      </c>
      <c r="M63" s="794"/>
      <c r="N63" s="82" t="s">
        <v>1035</v>
      </c>
    </row>
    <row r="64" spans="1:14">
      <c r="A64" t="s">
        <v>1353</v>
      </c>
      <c r="B64" s="52" t="str">
        <f>VLOOKUP(A64,TRANSPORTE!A5:D117,3,FALSE)</f>
        <v>Transporte de Material Crudo de Rio</v>
      </c>
      <c r="C64" s="329"/>
      <c r="D64" s="329"/>
      <c r="E64" s="329"/>
      <c r="F64" s="329"/>
      <c r="G64" s="329"/>
      <c r="H64" s="323" t="s">
        <v>1552</v>
      </c>
      <c r="I64" s="291">
        <v>1.4</v>
      </c>
      <c r="J64" s="298">
        <v>1</v>
      </c>
      <c r="K64" s="291">
        <f>I64*J64</f>
        <v>1.4</v>
      </c>
      <c r="L64" s="822">
        <f>VLOOKUP(A64,TRANSPORTE!A5:D117,4,FALSE)</f>
        <v>946.969696969697</v>
      </c>
      <c r="M64" s="823"/>
      <c r="N64" s="299">
        <f>K64*L64</f>
        <v>1325.7575757575758</v>
      </c>
    </row>
    <row r="65" spans="1:15">
      <c r="A65" t="s">
        <v>1459</v>
      </c>
      <c r="B65" s="52" t="str">
        <f>VLOOKUP(A65,TRANSPORTE!A6:D117,3,FALSE)</f>
        <v>Transporte de mezcla gruesa en Caliente MGC</v>
      </c>
      <c r="C65" s="53"/>
      <c r="D65" s="53"/>
      <c r="E65" s="53"/>
      <c r="F65" s="53"/>
      <c r="G65" s="53"/>
      <c r="H65" s="323" t="s">
        <v>1552</v>
      </c>
      <c r="I65" s="291">
        <v>1.25</v>
      </c>
      <c r="J65" s="298">
        <v>1</v>
      </c>
      <c r="K65" s="291">
        <f>I65*J65</f>
        <v>1.25</v>
      </c>
      <c r="L65" s="822">
        <f>VLOOKUP(A65,TRANSPORTE!A6:D117,4,FALSE)</f>
        <v>946.969696969697</v>
      </c>
      <c r="M65" s="823"/>
      <c r="N65" s="299">
        <f>K65*L65</f>
        <v>1183.7121212121212</v>
      </c>
    </row>
    <row r="66" spans="1:15">
      <c r="B66" s="52"/>
      <c r="C66" s="53"/>
      <c r="D66" s="53"/>
      <c r="E66" s="53"/>
      <c r="F66" s="53"/>
      <c r="G66" s="53"/>
      <c r="H66" s="300"/>
      <c r="I66" s="291"/>
      <c r="J66" s="291"/>
      <c r="K66" s="291"/>
      <c r="L66" s="301"/>
      <c r="M66" s="302"/>
      <c r="N66" s="303"/>
    </row>
    <row r="67" spans="1:15">
      <c r="B67" s="52"/>
      <c r="C67" s="53"/>
      <c r="D67" s="53"/>
      <c r="E67" s="53"/>
      <c r="F67" s="53"/>
      <c r="G67" s="53"/>
      <c r="H67" s="300"/>
      <c r="I67" s="291"/>
      <c r="J67" s="291"/>
      <c r="K67" s="291"/>
      <c r="L67" s="301"/>
      <c r="M67" s="302"/>
      <c r="N67" s="303"/>
    </row>
    <row r="68" spans="1:15">
      <c r="B68" s="52"/>
      <c r="C68" s="53"/>
      <c r="D68" s="53"/>
      <c r="E68" s="53"/>
      <c r="F68" s="53"/>
      <c r="G68" s="53"/>
      <c r="H68" s="300"/>
      <c r="I68" s="291"/>
      <c r="J68" s="291"/>
      <c r="K68" s="291"/>
      <c r="L68" s="301"/>
      <c r="M68" s="302"/>
      <c r="N68" s="303"/>
    </row>
    <row r="69" spans="1:15" ht="15.75" thickBot="1">
      <c r="B69" s="459"/>
      <c r="C69" s="460"/>
      <c r="D69" s="460"/>
      <c r="E69" s="460"/>
      <c r="F69" s="460"/>
      <c r="G69" s="460"/>
      <c r="H69" s="54"/>
      <c r="I69" s="132"/>
      <c r="J69" s="132"/>
      <c r="K69" s="132"/>
      <c r="L69" s="807"/>
      <c r="M69" s="808"/>
      <c r="N69" s="133"/>
    </row>
    <row r="70" spans="1:15" ht="15.75" thickBot="1">
      <c r="B70" s="824" t="s">
        <v>1037</v>
      </c>
      <c r="C70" s="825"/>
      <c r="D70" s="825"/>
      <c r="E70" s="825"/>
      <c r="F70" s="825"/>
      <c r="G70" s="825"/>
      <c r="H70" s="825"/>
      <c r="I70" s="825"/>
      <c r="J70" s="825"/>
      <c r="K70" s="825"/>
      <c r="L70" s="825"/>
      <c r="M70" s="826"/>
      <c r="N70" s="110">
        <f>N64+N65+N66+N67+N68</f>
        <v>2509.469696969697</v>
      </c>
    </row>
    <row r="71" spans="1:15">
      <c r="B71" s="39"/>
      <c r="C71" s="40"/>
      <c r="D71" s="40"/>
      <c r="E71" s="40"/>
      <c r="F71" s="40"/>
      <c r="G71" s="40"/>
      <c r="H71" s="40"/>
      <c r="I71" s="40"/>
      <c r="J71" s="40"/>
      <c r="K71" s="40"/>
      <c r="L71" s="40"/>
      <c r="M71" s="40"/>
      <c r="N71" s="41"/>
    </row>
    <row r="72" spans="1:15">
      <c r="B72" s="70" t="s">
        <v>1046</v>
      </c>
      <c r="C72" s="71"/>
      <c r="D72" s="71"/>
      <c r="E72" s="71"/>
      <c r="F72" s="71"/>
      <c r="G72" s="71"/>
      <c r="H72" s="71"/>
      <c r="I72" s="71"/>
      <c r="J72" s="71"/>
      <c r="K72" s="71"/>
      <c r="L72" s="71"/>
      <c r="M72" s="71"/>
      <c r="N72" s="72"/>
    </row>
    <row r="73" spans="1:15" ht="15.75" thickBot="1">
      <c r="B73" s="74"/>
      <c r="C73" s="67"/>
      <c r="D73" s="67"/>
      <c r="E73" s="67"/>
      <c r="F73" s="67"/>
      <c r="G73" s="67"/>
      <c r="H73" s="67"/>
      <c r="I73" s="67"/>
      <c r="J73" s="67"/>
      <c r="K73" s="67"/>
      <c r="L73" s="67"/>
      <c r="M73" s="67"/>
      <c r="N73" s="69"/>
    </row>
    <row r="74" spans="1:15" ht="25.5">
      <c r="B74" s="844" t="s">
        <v>1047</v>
      </c>
      <c r="C74" s="845"/>
      <c r="D74" s="845"/>
      <c r="E74" s="845"/>
      <c r="F74" s="845"/>
      <c r="G74" s="845"/>
      <c r="H74" s="845"/>
      <c r="I74" s="79" t="s">
        <v>1048</v>
      </c>
      <c r="J74" s="81" t="s">
        <v>1494</v>
      </c>
      <c r="K74" s="80" t="s">
        <v>1050</v>
      </c>
      <c r="L74" s="846" t="s">
        <v>1034</v>
      </c>
      <c r="M74" s="847"/>
      <c r="N74" s="104" t="s">
        <v>1035</v>
      </c>
    </row>
    <row r="75" spans="1:15">
      <c r="A75" t="s">
        <v>19</v>
      </c>
      <c r="B75" s="55" t="str">
        <f>VLOOKUP(A75,'MANO DE OBRA'!A8:D68,3,FALSE)</f>
        <v>Obrero (8)</v>
      </c>
      <c r="C75" s="53"/>
      <c r="D75" s="53"/>
      <c r="E75" s="53"/>
      <c r="F75" s="53"/>
      <c r="G75" s="53"/>
      <c r="H75" s="53"/>
      <c r="I75" s="304">
        <f>K75/J75*100</f>
        <v>196724.53333333333</v>
      </c>
      <c r="J75" s="305">
        <v>185</v>
      </c>
      <c r="K75" s="306">
        <f>VLOOKUP(A75,'MANO DE OBRA'!A8:D99,4,FALSE)</f>
        <v>363940.38666666666</v>
      </c>
      <c r="L75" s="56"/>
      <c r="M75" s="307">
        <v>80</v>
      </c>
      <c r="N75" s="407">
        <f>K75/M75</f>
        <v>4549.2548333333334</v>
      </c>
      <c r="O75" s="112"/>
    </row>
    <row r="76" spans="1:15">
      <c r="A76" t="s">
        <v>30</v>
      </c>
      <c r="B76" s="55" t="str">
        <f>VLOOKUP(A76,'MANO DE OBRA'!A8:D69,3,FALSE)</f>
        <v>Oficial</v>
      </c>
      <c r="C76" s="53"/>
      <c r="D76" s="53"/>
      <c r="E76" s="53"/>
      <c r="F76" s="53"/>
      <c r="G76" s="53"/>
      <c r="H76" s="53"/>
      <c r="I76" s="304">
        <f>K76/J76*100</f>
        <v>49181.133333333331</v>
      </c>
      <c r="J76" s="305">
        <v>185</v>
      </c>
      <c r="K76" s="306">
        <f>VLOOKUP(A76,'MANO DE OBRA'!A8:D100,4,FALSE)</f>
        <v>90985.096666666665</v>
      </c>
      <c r="L76" s="56"/>
      <c r="M76" s="311">
        <v>80</v>
      </c>
      <c r="N76" s="407">
        <f>K76/M76</f>
        <v>1137.3137083333334</v>
      </c>
    </row>
    <row r="77" spans="1:15">
      <c r="A77" t="s">
        <v>54</v>
      </c>
      <c r="B77" s="55" t="str">
        <f>VLOOKUP(A77,'MANO DE OBRA'!A9:D70,3,FALSE)</f>
        <v>Rastrilleros (2)</v>
      </c>
      <c r="C77" s="53"/>
      <c r="D77" s="53"/>
      <c r="E77" s="53"/>
      <c r="F77" s="53"/>
      <c r="G77" s="53"/>
      <c r="H77" s="53"/>
      <c r="I77" s="304">
        <f>K77/J77*100</f>
        <v>73771.7</v>
      </c>
      <c r="J77" s="305">
        <v>185</v>
      </c>
      <c r="K77" s="306">
        <f>VLOOKUP(A77,'MANO DE OBRA'!A9:D101,4,FALSE)</f>
        <v>136477.64499999999</v>
      </c>
      <c r="L77" s="56"/>
      <c r="M77" s="312">
        <v>80</v>
      </c>
      <c r="N77" s="407">
        <f>K77/M77</f>
        <v>1705.9705624999999</v>
      </c>
    </row>
    <row r="78" spans="1:15">
      <c r="B78" s="55"/>
      <c r="C78" s="53"/>
      <c r="D78" s="53"/>
      <c r="E78" s="53"/>
      <c r="F78" s="53"/>
      <c r="G78" s="53"/>
      <c r="H78" s="53"/>
      <c r="I78" s="291"/>
      <c r="J78" s="309"/>
      <c r="K78" s="310"/>
      <c r="L78" s="330"/>
      <c r="M78" s="312"/>
      <c r="N78" s="308"/>
    </row>
    <row r="79" spans="1:15">
      <c r="B79" s="55"/>
      <c r="C79" s="53"/>
      <c r="D79" s="53"/>
      <c r="E79" s="53"/>
      <c r="F79" s="53"/>
      <c r="G79" s="53"/>
      <c r="H79" s="53"/>
      <c r="I79" s="291"/>
      <c r="J79" s="309"/>
      <c r="K79" s="310"/>
      <c r="L79" s="330"/>
      <c r="M79" s="312"/>
      <c r="N79" s="308"/>
    </row>
    <row r="80" spans="1:15" ht="15.75" thickBot="1">
      <c r="B80" s="805"/>
      <c r="C80" s="806"/>
      <c r="D80" s="806"/>
      <c r="E80" s="806"/>
      <c r="F80" s="806"/>
      <c r="G80" s="806"/>
      <c r="H80" s="806"/>
      <c r="I80" s="132"/>
      <c r="J80" s="132"/>
      <c r="K80" s="132"/>
      <c r="L80" s="906"/>
      <c r="M80" s="906"/>
      <c r="N80" s="51"/>
    </row>
    <row r="81" spans="1:14" ht="15.75" thickBot="1">
      <c r="B81" s="824" t="s">
        <v>1037</v>
      </c>
      <c r="C81" s="825"/>
      <c r="D81" s="825"/>
      <c r="E81" s="825"/>
      <c r="F81" s="825"/>
      <c r="G81" s="825"/>
      <c r="H81" s="825"/>
      <c r="I81" s="825"/>
      <c r="J81" s="825"/>
      <c r="K81" s="825"/>
      <c r="L81" s="825"/>
      <c r="M81" s="826"/>
      <c r="N81" s="313">
        <f>SUM(N75:N80)</f>
        <v>7392.5391041666662</v>
      </c>
    </row>
    <row r="82" spans="1:14" ht="15.75" thickBot="1">
      <c r="B82" s="39"/>
      <c r="C82" s="40"/>
      <c r="D82" s="40"/>
      <c r="E82" s="40"/>
      <c r="F82" s="40"/>
      <c r="G82" s="40"/>
      <c r="H82" s="40"/>
      <c r="I82" s="40"/>
      <c r="J82" s="40"/>
      <c r="K82" s="40"/>
      <c r="L82" s="40"/>
      <c r="M82" s="40"/>
      <c r="N82" s="41"/>
    </row>
    <row r="83" spans="1:14" ht="15.75" thickBot="1">
      <c r="B83" s="818" t="s">
        <v>1051</v>
      </c>
      <c r="C83" s="819"/>
      <c r="D83" s="819"/>
      <c r="E83" s="819"/>
      <c r="F83" s="819"/>
      <c r="G83" s="819"/>
      <c r="H83" s="819"/>
      <c r="I83" s="819"/>
      <c r="J83" s="819"/>
      <c r="K83" s="819"/>
      <c r="L83" s="819"/>
      <c r="M83" s="820"/>
      <c r="N83" s="105">
        <f>N49+N59+N70+N81</f>
        <v>194965.30521446568</v>
      </c>
    </row>
    <row r="84" spans="1:14">
      <c r="B84" s="39"/>
      <c r="C84" s="40"/>
      <c r="D84" s="40"/>
      <c r="E84" s="40"/>
      <c r="F84" s="40"/>
      <c r="G84" s="40"/>
      <c r="H84" s="40"/>
      <c r="I84" s="40"/>
      <c r="J84" s="40"/>
      <c r="K84" s="40"/>
      <c r="L84" s="40"/>
      <c r="M84" s="40"/>
      <c r="N84" s="41"/>
    </row>
    <row r="85" spans="1:14">
      <c r="B85" s="70" t="s">
        <v>1052</v>
      </c>
      <c r="C85" s="71"/>
      <c r="D85" s="71"/>
      <c r="E85" s="71"/>
      <c r="F85" s="71"/>
      <c r="G85" s="71"/>
      <c r="H85" s="71"/>
      <c r="I85" s="71"/>
      <c r="J85" s="71"/>
      <c r="K85" s="71"/>
      <c r="L85" s="71"/>
      <c r="M85" s="71"/>
      <c r="N85" s="72"/>
    </row>
    <row r="86" spans="1:14" ht="15.75" thickBot="1">
      <c r="B86" s="74"/>
      <c r="C86" s="67"/>
      <c r="D86" s="67"/>
      <c r="E86" s="67"/>
      <c r="F86" s="67"/>
      <c r="G86" s="67"/>
      <c r="H86" s="67"/>
      <c r="I86" s="67"/>
      <c r="J86" s="67"/>
      <c r="K86" s="67"/>
      <c r="L86" s="67"/>
      <c r="M86" s="67"/>
      <c r="N86" s="69"/>
    </row>
    <row r="87" spans="1:14">
      <c r="B87" s="809" t="s">
        <v>1053</v>
      </c>
      <c r="C87" s="810"/>
      <c r="D87" s="810"/>
      <c r="E87" s="810"/>
      <c r="F87" s="810"/>
      <c r="G87" s="810"/>
      <c r="H87" s="810"/>
      <c r="I87" s="326"/>
      <c r="J87" s="346"/>
      <c r="K87" s="314" t="s">
        <v>1054</v>
      </c>
      <c r="L87" s="848" t="s">
        <v>1055</v>
      </c>
      <c r="M87" s="849"/>
      <c r="N87" s="315"/>
    </row>
    <row r="88" spans="1:14">
      <c r="B88" s="850" t="s">
        <v>1056</v>
      </c>
      <c r="C88" s="851"/>
      <c r="D88" s="851"/>
      <c r="E88" s="851"/>
      <c r="F88" s="851"/>
      <c r="G88" s="851"/>
      <c r="H88" s="851"/>
      <c r="I88" s="93"/>
      <c r="J88" s="94"/>
      <c r="K88" s="316">
        <v>0.2</v>
      </c>
      <c r="L88" s="852">
        <f>N83*K88</f>
        <v>38993.06104289314</v>
      </c>
      <c r="M88" s="853"/>
      <c r="N88" s="57"/>
    </row>
    <row r="89" spans="1:14">
      <c r="B89" s="95" t="s">
        <v>1057</v>
      </c>
      <c r="C89" s="96"/>
      <c r="D89" s="96"/>
      <c r="E89" s="96"/>
      <c r="F89" s="96"/>
      <c r="G89" s="96"/>
      <c r="H89" s="96"/>
      <c r="I89" s="93"/>
      <c r="J89" s="94"/>
      <c r="K89" s="316">
        <v>0.05</v>
      </c>
      <c r="L89" s="852">
        <f>N83*K89</f>
        <v>9748.2652607232849</v>
      </c>
      <c r="M89" s="853"/>
      <c r="N89" s="57"/>
    </row>
    <row r="90" spans="1:14" ht="15.75" thickBot="1">
      <c r="B90" s="97" t="s">
        <v>1058</v>
      </c>
      <c r="C90" s="98"/>
      <c r="D90" s="98"/>
      <c r="E90" s="98"/>
      <c r="F90" s="98"/>
      <c r="G90" s="98"/>
      <c r="H90" s="98"/>
      <c r="I90" s="99"/>
      <c r="J90" s="100"/>
      <c r="K90" s="317">
        <v>0.05</v>
      </c>
      <c r="L90" s="854">
        <f>N83*K90</f>
        <v>9748.2652607232849</v>
      </c>
      <c r="M90" s="855"/>
      <c r="N90" s="57"/>
    </row>
    <row r="91" spans="1:14" ht="15.75" thickBot="1">
      <c r="B91" s="818" t="s">
        <v>1037</v>
      </c>
      <c r="C91" s="819"/>
      <c r="D91" s="819"/>
      <c r="E91" s="819"/>
      <c r="F91" s="819"/>
      <c r="G91" s="819"/>
      <c r="H91" s="819"/>
      <c r="I91" s="819"/>
      <c r="J91" s="819"/>
      <c r="K91" s="819"/>
      <c r="L91" s="819"/>
      <c r="M91" s="820"/>
      <c r="N91" s="58">
        <f>L88+L89+L90</f>
        <v>58489.591564339717</v>
      </c>
    </row>
    <row r="92" spans="1:14" ht="15.75" thickBot="1">
      <c r="B92" s="39"/>
      <c r="C92" s="40"/>
      <c r="D92" s="40"/>
      <c r="E92" s="40"/>
      <c r="F92" s="40"/>
      <c r="G92" s="40"/>
      <c r="H92" s="40"/>
      <c r="I92" s="40"/>
      <c r="J92" s="40"/>
      <c r="K92" s="40"/>
      <c r="L92" s="40"/>
      <c r="M92" s="40"/>
      <c r="N92" s="41"/>
    </row>
    <row r="93" spans="1:14" ht="15.75" thickBot="1">
      <c r="A93" t="s">
        <v>2122</v>
      </c>
      <c r="B93" s="818" t="s">
        <v>1059</v>
      </c>
      <c r="C93" s="819"/>
      <c r="D93" s="819"/>
      <c r="E93" s="819"/>
      <c r="F93" s="819"/>
      <c r="G93" s="819"/>
      <c r="H93" s="819"/>
      <c r="I93" s="819"/>
      <c r="J93" s="819"/>
      <c r="K93" s="819"/>
      <c r="L93" s="819"/>
      <c r="M93" s="820"/>
      <c r="N93" s="197">
        <f>N83+N91</f>
        <v>253454.89677880541</v>
      </c>
    </row>
    <row r="94" spans="1:14">
      <c r="B94" s="19"/>
      <c r="C94" s="20"/>
      <c r="D94" s="20"/>
      <c r="E94" s="20"/>
      <c r="F94" s="20"/>
      <c r="G94" s="20"/>
      <c r="H94" s="20"/>
      <c r="I94" s="20"/>
      <c r="J94" s="20"/>
      <c r="K94" s="20"/>
      <c r="L94" s="20"/>
      <c r="M94" s="20"/>
      <c r="N94" s="21"/>
    </row>
    <row r="95" spans="1:14">
      <c r="B95" s="22"/>
      <c r="C95" s="18"/>
      <c r="D95" s="18"/>
      <c r="E95" s="18"/>
      <c r="F95" s="18"/>
      <c r="G95" s="18"/>
      <c r="H95" s="18"/>
      <c r="I95" s="18"/>
      <c r="J95" s="18"/>
      <c r="K95" s="18"/>
      <c r="L95" s="18"/>
      <c r="M95" s="18"/>
      <c r="N95" s="23"/>
    </row>
    <row r="96" spans="1:14">
      <c r="B96" s="22"/>
      <c r="C96" s="18"/>
      <c r="D96" s="18"/>
      <c r="E96" s="18"/>
      <c r="F96" s="18"/>
      <c r="G96" s="18"/>
      <c r="H96" s="18"/>
      <c r="I96" s="18"/>
      <c r="J96" s="18"/>
      <c r="K96" s="18"/>
      <c r="L96" s="18"/>
      <c r="M96" s="18"/>
      <c r="N96" s="23"/>
    </row>
    <row r="97" spans="2:14">
      <c r="B97" s="22"/>
      <c r="C97" s="18"/>
      <c r="D97" s="18"/>
      <c r="E97" s="18"/>
      <c r="F97" s="18"/>
      <c r="G97" s="18"/>
      <c r="H97" s="18"/>
      <c r="I97" s="18"/>
      <c r="J97" s="18"/>
      <c r="K97" s="18"/>
      <c r="L97" s="18"/>
      <c r="M97" s="18"/>
      <c r="N97" s="23"/>
    </row>
    <row r="98" spans="2:14">
      <c r="B98" s="22"/>
      <c r="C98" s="18"/>
      <c r="D98" s="18"/>
      <c r="E98" s="59" t="s">
        <v>1060</v>
      </c>
      <c r="F98" s="59"/>
      <c r="G98" s="59"/>
      <c r="H98" s="59"/>
      <c r="I98" s="59"/>
      <c r="J98" s="59"/>
      <c r="K98" s="18"/>
      <c r="L98" s="18"/>
      <c r="M98" s="18"/>
      <c r="N98" s="23"/>
    </row>
    <row r="99" spans="2:14">
      <c r="B99" s="22"/>
      <c r="C99" s="18"/>
      <c r="D99" s="18"/>
      <c r="E99" s="18" t="s">
        <v>1061</v>
      </c>
      <c r="F99" s="18"/>
      <c r="G99" s="18"/>
      <c r="H99" s="18"/>
      <c r="I99" s="18"/>
      <c r="J99" s="18"/>
      <c r="K99" s="18"/>
      <c r="L99" s="18"/>
      <c r="M99" s="18"/>
      <c r="N99" s="23"/>
    </row>
    <row r="100" spans="2:14">
      <c r="B100" s="22"/>
      <c r="C100" s="18"/>
      <c r="D100" s="18"/>
      <c r="E100" s="18" t="s">
        <v>1062</v>
      </c>
      <c r="F100" s="18"/>
      <c r="G100" s="18"/>
      <c r="H100" s="18"/>
      <c r="I100" s="18"/>
      <c r="J100" s="18"/>
      <c r="K100" s="18"/>
      <c r="L100" s="18"/>
      <c r="M100" s="18"/>
      <c r="N100" s="23"/>
    </row>
    <row r="101" spans="2:14">
      <c r="B101" s="22"/>
      <c r="C101" s="18"/>
      <c r="D101" s="18"/>
      <c r="E101" s="18" t="s">
        <v>1063</v>
      </c>
      <c r="F101" s="18"/>
      <c r="G101" s="18"/>
      <c r="H101" s="18"/>
      <c r="I101" s="18"/>
      <c r="J101" s="18"/>
      <c r="K101" s="18"/>
      <c r="L101" s="18"/>
      <c r="M101" s="18"/>
      <c r="N101" s="23"/>
    </row>
    <row r="102" spans="2:14" ht="15.75" thickBot="1">
      <c r="B102" s="22"/>
      <c r="C102" s="18"/>
      <c r="D102" s="18"/>
      <c r="E102" s="18"/>
      <c r="F102" s="18" t="s">
        <v>1064</v>
      </c>
      <c r="G102" s="18"/>
      <c r="H102" s="18"/>
      <c r="I102" s="18"/>
      <c r="J102" s="18"/>
      <c r="K102" s="18"/>
      <c r="L102" s="18"/>
      <c r="M102" s="18"/>
      <c r="N102" s="23"/>
    </row>
    <row r="103" spans="2:14">
      <c r="B103" s="239" t="s">
        <v>2322</v>
      </c>
      <c r="C103" s="240"/>
      <c r="D103" s="240"/>
      <c r="E103" s="240"/>
      <c r="F103" s="240"/>
      <c r="G103" s="240"/>
      <c r="H103" s="240"/>
      <c r="I103" s="240"/>
      <c r="J103" s="240"/>
      <c r="K103" s="240"/>
      <c r="L103" s="240"/>
      <c r="M103" s="240"/>
      <c r="N103" s="241"/>
    </row>
    <row r="104" spans="2:14">
      <c r="B104" s="242"/>
      <c r="C104" s="243"/>
      <c r="D104" s="243"/>
      <c r="E104" s="243"/>
      <c r="F104" s="243"/>
      <c r="G104" s="243"/>
      <c r="H104" s="243"/>
      <c r="I104" s="243"/>
      <c r="J104" s="243"/>
      <c r="K104" s="243"/>
      <c r="L104" s="243"/>
      <c r="M104" s="243"/>
      <c r="N104" s="244"/>
    </row>
    <row r="105" spans="2:14">
      <c r="B105" s="242"/>
      <c r="C105" s="243"/>
      <c r="D105" s="243"/>
      <c r="E105" s="243"/>
      <c r="F105" s="243"/>
      <c r="G105" s="243"/>
      <c r="H105" s="243"/>
      <c r="I105" s="243"/>
      <c r="J105" s="243"/>
      <c r="K105" s="243"/>
      <c r="L105" s="243"/>
      <c r="M105" s="243"/>
      <c r="N105" s="244"/>
    </row>
    <row r="106" spans="2:14">
      <c r="B106" s="242"/>
      <c r="C106" s="243"/>
      <c r="D106" s="243"/>
      <c r="E106" s="243"/>
      <c r="F106" s="243"/>
      <c r="G106" s="243"/>
      <c r="H106" s="243"/>
      <c r="I106" s="243"/>
      <c r="J106" s="243"/>
      <c r="K106" s="243"/>
      <c r="L106" s="243"/>
      <c r="M106" s="243"/>
      <c r="N106" s="244"/>
    </row>
    <row r="107" spans="2:14" ht="15.75" thickBot="1">
      <c r="B107" s="245"/>
      <c r="C107" s="246"/>
      <c r="D107" s="246"/>
      <c r="E107" s="246"/>
      <c r="F107" s="246"/>
      <c r="G107" s="246"/>
      <c r="H107" s="246"/>
      <c r="I107" s="246"/>
      <c r="J107" s="246"/>
      <c r="K107" s="246"/>
      <c r="L107" s="246"/>
      <c r="M107" s="246"/>
      <c r="N107" s="247"/>
    </row>
    <row r="108" spans="2:14">
      <c r="B108" s="248"/>
      <c r="C108" s="249"/>
      <c r="D108" s="249"/>
      <c r="E108" s="249"/>
      <c r="F108" s="249"/>
      <c r="G108" s="249"/>
      <c r="H108" s="249"/>
      <c r="I108" s="249"/>
      <c r="J108" s="249"/>
      <c r="K108" s="249"/>
      <c r="L108" s="249"/>
      <c r="M108" s="249"/>
      <c r="N108" s="250"/>
    </row>
    <row r="109" spans="2:14">
      <c r="B109" s="234" t="s">
        <v>2323</v>
      </c>
      <c r="C109" s="37"/>
      <c r="D109" s="37"/>
      <c r="E109" s="37"/>
      <c r="F109" s="37"/>
      <c r="G109" s="37"/>
      <c r="H109" s="37"/>
      <c r="I109" s="37"/>
      <c r="J109" s="37"/>
      <c r="K109" s="37"/>
      <c r="L109" s="37"/>
      <c r="M109" s="37"/>
      <c r="N109" s="38"/>
    </row>
    <row r="110" spans="2:14" ht="15" customHeight="1">
      <c r="B110" s="856" t="s">
        <v>2324</v>
      </c>
      <c r="C110" s="857"/>
      <c r="D110" s="857"/>
      <c r="E110" s="857"/>
      <c r="F110" s="857"/>
      <c r="G110" s="857"/>
      <c r="H110" s="857"/>
      <c r="I110" s="857"/>
      <c r="J110" s="857"/>
      <c r="K110" s="857"/>
      <c r="L110" s="857"/>
      <c r="M110" s="857"/>
      <c r="N110" s="858"/>
    </row>
    <row r="111" spans="2:14" ht="15" customHeight="1">
      <c r="B111" s="856"/>
      <c r="C111" s="857"/>
      <c r="D111" s="857"/>
      <c r="E111" s="857"/>
      <c r="F111" s="857"/>
      <c r="G111" s="857"/>
      <c r="H111" s="857"/>
      <c r="I111" s="857"/>
      <c r="J111" s="857"/>
      <c r="K111" s="857"/>
      <c r="L111" s="857"/>
      <c r="M111" s="857"/>
      <c r="N111" s="858"/>
    </row>
    <row r="112" spans="2:14" ht="30" customHeight="1">
      <c r="B112" s="859" t="s">
        <v>2325</v>
      </c>
      <c r="C112" s="860"/>
      <c r="D112" s="860"/>
      <c r="E112" s="860"/>
      <c r="F112" s="860"/>
      <c r="G112" s="860"/>
      <c r="H112" s="860"/>
      <c r="I112" s="860"/>
      <c r="J112" s="860"/>
      <c r="K112" s="860"/>
      <c r="L112" s="860"/>
      <c r="M112" s="860"/>
      <c r="N112" s="861"/>
    </row>
    <row r="113" spans="2:14">
      <c r="B113" s="859"/>
      <c r="C113" s="860"/>
      <c r="D113" s="860"/>
      <c r="E113" s="860"/>
      <c r="F113" s="860"/>
      <c r="G113" s="860"/>
      <c r="H113" s="860"/>
      <c r="I113" s="860"/>
      <c r="J113" s="860"/>
      <c r="K113" s="860"/>
      <c r="L113" s="860"/>
      <c r="M113" s="860"/>
      <c r="N113" s="861"/>
    </row>
    <row r="114" spans="2:14">
      <c r="B114" s="343"/>
      <c r="C114" s="344"/>
      <c r="D114" s="344"/>
      <c r="E114" s="344"/>
      <c r="F114" s="344"/>
      <c r="G114" s="344"/>
      <c r="H114" s="344"/>
      <c r="I114" s="344"/>
      <c r="J114" s="344"/>
      <c r="K114" s="344"/>
      <c r="L114" s="344"/>
      <c r="M114" s="344"/>
      <c r="N114" s="345"/>
    </row>
    <row r="115" spans="2:14">
      <c r="B115" s="343"/>
      <c r="C115" s="344"/>
      <c r="D115" s="344"/>
      <c r="E115" s="344"/>
      <c r="F115" s="344"/>
      <c r="G115" s="344"/>
      <c r="H115" s="344"/>
      <c r="I115" s="344"/>
      <c r="J115" s="344"/>
      <c r="K115" s="344"/>
      <c r="L115" s="344"/>
      <c r="M115" s="344"/>
      <c r="N115" s="345"/>
    </row>
    <row r="116" spans="2:14">
      <c r="B116" s="343"/>
      <c r="C116" s="344"/>
      <c r="D116" s="344"/>
      <c r="E116" s="344"/>
      <c r="F116" s="344"/>
      <c r="G116" s="344"/>
      <c r="H116" s="344"/>
      <c r="I116" s="344"/>
      <c r="J116" s="344"/>
      <c r="K116" s="344"/>
      <c r="L116" s="344"/>
      <c r="M116" s="344"/>
      <c r="N116" s="345"/>
    </row>
    <row r="117" spans="2:14">
      <c r="B117" s="234"/>
      <c r="C117" s="37"/>
      <c r="D117" s="37"/>
      <c r="E117" s="37"/>
      <c r="F117" s="37"/>
      <c r="G117" s="37"/>
      <c r="H117" s="37"/>
      <c r="I117" s="37"/>
      <c r="J117" s="37"/>
      <c r="K117" s="37"/>
      <c r="L117" s="37"/>
      <c r="M117" s="37"/>
      <c r="N117" s="38"/>
    </row>
    <row r="118" spans="2:14">
      <c r="B118" s="22"/>
      <c r="C118" s="18"/>
      <c r="D118" s="18"/>
      <c r="E118" s="18" t="s">
        <v>1060</v>
      </c>
      <c r="F118" s="59"/>
      <c r="G118" s="59"/>
      <c r="H118" s="18"/>
      <c r="I118" s="18"/>
      <c r="J118" s="18"/>
      <c r="K118" s="18"/>
      <c r="L118" s="18"/>
      <c r="M118" s="18"/>
      <c r="N118" s="23"/>
    </row>
    <row r="119" spans="2:14">
      <c r="B119" s="22"/>
      <c r="C119" s="18"/>
      <c r="D119" s="18"/>
      <c r="E119" s="60" t="s">
        <v>1061</v>
      </c>
      <c r="F119" s="18"/>
      <c r="G119" s="18"/>
      <c r="H119" s="60"/>
      <c r="I119" s="60"/>
      <c r="J119" s="60"/>
      <c r="K119" s="18"/>
      <c r="L119" s="18"/>
      <c r="M119" s="18"/>
      <c r="N119" s="23"/>
    </row>
    <row r="120" spans="2:14">
      <c r="B120" s="22"/>
      <c r="C120" s="18"/>
      <c r="D120" s="18"/>
      <c r="E120" s="61" t="s">
        <v>1065</v>
      </c>
      <c r="F120" s="18"/>
      <c r="G120" s="18"/>
      <c r="H120" s="61"/>
      <c r="I120" s="61"/>
      <c r="J120" s="61"/>
      <c r="K120" s="18"/>
      <c r="L120" s="18"/>
      <c r="M120" s="18"/>
      <c r="N120" s="23"/>
    </row>
    <row r="121" spans="2:14">
      <c r="B121" s="62"/>
      <c r="C121" s="37"/>
      <c r="D121" s="37"/>
      <c r="E121" s="18" t="s">
        <v>1063</v>
      </c>
      <c r="F121" s="18"/>
      <c r="G121" s="18"/>
      <c r="H121" s="18"/>
      <c r="I121" s="18"/>
      <c r="J121" s="18"/>
      <c r="K121" s="37"/>
      <c r="L121" s="37"/>
      <c r="M121" s="37"/>
      <c r="N121" s="38"/>
    </row>
    <row r="122" spans="2:14">
      <c r="B122" s="62"/>
      <c r="C122" s="37"/>
      <c r="D122" s="37"/>
      <c r="E122" s="37"/>
      <c r="F122" s="18"/>
      <c r="G122" s="18"/>
      <c r="H122" s="18"/>
      <c r="I122" s="18"/>
      <c r="J122" s="18"/>
      <c r="K122" s="37"/>
      <c r="L122" s="37"/>
      <c r="M122" s="37"/>
      <c r="N122" s="38"/>
    </row>
    <row r="123" spans="2:14">
      <c r="B123" s="62" t="s">
        <v>2326</v>
      </c>
      <c r="C123" s="61"/>
      <c r="D123" s="61"/>
      <c r="E123" s="18"/>
      <c r="F123" s="18"/>
      <c r="G123" s="18"/>
      <c r="H123" s="18"/>
      <c r="I123" s="18"/>
      <c r="J123" s="795"/>
      <c r="K123" s="795"/>
      <c r="L123" s="795"/>
      <c r="M123" s="795"/>
      <c r="N123" s="796"/>
    </row>
    <row r="124" spans="2:14" ht="15.75" thickBot="1">
      <c r="B124" s="273" t="s">
        <v>2327</v>
      </c>
      <c r="C124" s="405"/>
      <c r="D124" s="405"/>
      <c r="E124" s="63"/>
      <c r="F124" s="63"/>
      <c r="G124" s="63"/>
      <c r="H124" s="63"/>
      <c r="I124" s="63"/>
      <c r="J124" s="797"/>
      <c r="K124" s="797"/>
      <c r="L124" s="797"/>
      <c r="M124" s="797"/>
      <c r="N124" s="798"/>
    </row>
  </sheetData>
  <mergeCells count="72">
    <mergeCell ref="I10:J10"/>
    <mergeCell ref="F25:H25"/>
    <mergeCell ref="B27:N27"/>
    <mergeCell ref="C3:J3"/>
    <mergeCell ref="K3:K4"/>
    <mergeCell ref="L3:N4"/>
    <mergeCell ref="C4:J4"/>
    <mergeCell ref="K5:K6"/>
    <mergeCell ref="L5:L6"/>
    <mergeCell ref="M5:M6"/>
    <mergeCell ref="C6:J6"/>
    <mergeCell ref="C5:J5"/>
    <mergeCell ref="I35:J35"/>
    <mergeCell ref="C1:J1"/>
    <mergeCell ref="K1:K2"/>
    <mergeCell ref="L1:N2"/>
    <mergeCell ref="N5:N6"/>
    <mergeCell ref="C29:I29"/>
    <mergeCell ref="L35:M35"/>
    <mergeCell ref="L12:N12"/>
    <mergeCell ref="C30:I30"/>
    <mergeCell ref="L30:M30"/>
    <mergeCell ref="D11:E11"/>
    <mergeCell ref="B35:H35"/>
    <mergeCell ref="L29:M29"/>
    <mergeCell ref="C2:J2"/>
    <mergeCell ref="B1:B6"/>
    <mergeCell ref="B10:E10"/>
    <mergeCell ref="L45:M45"/>
    <mergeCell ref="B46:H46"/>
    <mergeCell ref="B47:D47"/>
    <mergeCell ref="B48:H48"/>
    <mergeCell ref="I48:J48"/>
    <mergeCell ref="L48:M48"/>
    <mergeCell ref="B36:H36"/>
    <mergeCell ref="B37:H37"/>
    <mergeCell ref="B38:H38"/>
    <mergeCell ref="B45:H45"/>
    <mergeCell ref="I45:J45"/>
    <mergeCell ref="B43:H43"/>
    <mergeCell ref="B39:H39"/>
    <mergeCell ref="B40:H40"/>
    <mergeCell ref="B41:H41"/>
    <mergeCell ref="B80:H80"/>
    <mergeCell ref="B42:H42"/>
    <mergeCell ref="L80:M80"/>
    <mergeCell ref="B53:I53"/>
    <mergeCell ref="L53:M53"/>
    <mergeCell ref="B58:I58"/>
    <mergeCell ref="L58:M58"/>
    <mergeCell ref="B59:M59"/>
    <mergeCell ref="L63:M63"/>
    <mergeCell ref="L64:M64"/>
    <mergeCell ref="L69:M69"/>
    <mergeCell ref="B70:M70"/>
    <mergeCell ref="B74:H74"/>
    <mergeCell ref="L74:M74"/>
    <mergeCell ref="L65:M65"/>
    <mergeCell ref="B49:M49"/>
    <mergeCell ref="B81:M81"/>
    <mergeCell ref="B83:M83"/>
    <mergeCell ref="B87:H87"/>
    <mergeCell ref="L87:M87"/>
    <mergeCell ref="B88:H88"/>
    <mergeCell ref="L88:M88"/>
    <mergeCell ref="J123:N124"/>
    <mergeCell ref="L89:M89"/>
    <mergeCell ref="L90:M90"/>
    <mergeCell ref="B91:M91"/>
    <mergeCell ref="B93:M93"/>
    <mergeCell ref="B110:N111"/>
    <mergeCell ref="B112:N113"/>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205825"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205825" r:id="rId4"/>
      </mc:Fallback>
    </mc:AlternateContent>
  </oleObjects>
</worksheet>
</file>

<file path=xl/worksheets/sheet1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6">
    <tabColor rgb="FFFFFFCC"/>
  </sheetPr>
  <dimension ref="A1:O124"/>
  <sheetViews>
    <sheetView zoomScale="78" zoomScaleNormal="78" workbookViewId="0"/>
  </sheetViews>
  <sheetFormatPr baseColWidth="10" defaultRowHeight="15"/>
  <cols>
    <col min="1" max="1" width="10" bestFit="1" customWidth="1"/>
    <col min="2" max="2" width="17" customWidth="1"/>
    <col min="6" max="6" width="14.42578125" customWidth="1"/>
    <col min="9" max="9" width="13.28515625" bestFit="1" customWidth="1"/>
    <col min="10" max="10" width="15.5703125" customWidth="1"/>
    <col min="11" max="11" width="17.5703125" bestFit="1" customWidth="1"/>
    <col min="13" max="13" width="12.285156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1158</v>
      </c>
      <c r="C31" s="87" t="s">
        <v>1666</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150</v>
      </c>
      <c r="B36" s="831" t="str">
        <f>VLOOKUP(A36,EQUIPOS!A6:D154,3,FALSE)</f>
        <v>Cargador : Potencia en el volante 125 hp, Clasificación de RPM del motor 2300.</v>
      </c>
      <c r="C36" s="832"/>
      <c r="D36" s="832"/>
      <c r="E36" s="832"/>
      <c r="F36" s="832"/>
      <c r="G36" s="832"/>
      <c r="H36" s="833"/>
      <c r="I36" s="279"/>
      <c r="J36" s="280"/>
      <c r="K36" s="281">
        <f>VLOOKUP(A36,EQUIPOS!A6:D163,4,FALSE)</f>
        <v>196350</v>
      </c>
      <c r="L36" s="282"/>
      <c r="M36" s="283">
        <v>30</v>
      </c>
      <c r="N36" s="284">
        <f>K36/M36</f>
        <v>6545</v>
      </c>
    </row>
    <row r="37" spans="1:14">
      <c r="A37" s="119" t="s">
        <v>173</v>
      </c>
      <c r="B37" s="831" t="str">
        <f>VLOOKUP(A37,EQUIPOS!A7:D154,3,FALSE)</f>
        <v>Compactador neumático de Potencia 70 HP, peso de 13 ton</v>
      </c>
      <c r="C37" s="832"/>
      <c r="D37" s="832"/>
      <c r="E37" s="832"/>
      <c r="F37" s="832"/>
      <c r="G37" s="832"/>
      <c r="H37" s="833"/>
      <c r="I37" s="279"/>
      <c r="J37" s="280"/>
      <c r="K37" s="281">
        <f>VLOOKUP(A37,EQUIPOS!A7:D164,4,FALSE)</f>
        <v>125082.56680029306</v>
      </c>
      <c r="L37" s="282"/>
      <c r="M37" s="283">
        <v>10</v>
      </c>
      <c r="N37" s="284">
        <f t="shared" ref="N37:N43" si="0">K37/M37</f>
        <v>12508.256680029306</v>
      </c>
    </row>
    <row r="38" spans="1:14">
      <c r="A38" t="s">
        <v>166</v>
      </c>
      <c r="B38" s="831" t="str">
        <f>VLOOKUP(A38,EQUIPOS!A8:D154,3,FALSE)</f>
        <v>Compactador de Rodillo POTENCIA: 99HP, PESO: 8 ton</v>
      </c>
      <c r="C38" s="832"/>
      <c r="D38" s="832"/>
      <c r="E38" s="832"/>
      <c r="F38" s="832"/>
      <c r="G38" s="832"/>
      <c r="H38" s="833"/>
      <c r="I38" s="279"/>
      <c r="J38" s="280"/>
      <c r="K38" s="281">
        <f>VLOOKUP(A38,EQUIPOS!A8:D165,4,FALSE)</f>
        <v>98600</v>
      </c>
      <c r="L38" s="282"/>
      <c r="M38" s="283">
        <v>10</v>
      </c>
      <c r="N38" s="284">
        <f t="shared" si="0"/>
        <v>9860</v>
      </c>
    </row>
    <row r="39" spans="1:14">
      <c r="A39" t="s">
        <v>284</v>
      </c>
      <c r="B39" s="831" t="str">
        <f>VLOOKUP(A39,EQUIPOS!A9:D154,3,FALSE)</f>
        <v>Planta de asfalto en caliente</v>
      </c>
      <c r="C39" s="832"/>
      <c r="D39" s="832"/>
      <c r="E39" s="832"/>
      <c r="F39" s="832"/>
      <c r="G39" s="832"/>
      <c r="H39" s="833"/>
      <c r="I39" s="279"/>
      <c r="J39" s="280"/>
      <c r="K39" s="281">
        <f>VLOOKUP(A39,EQUIPOS!A9:D166,4,FALSE)</f>
        <v>645075.00000000012</v>
      </c>
      <c r="L39" s="282"/>
      <c r="M39" s="283">
        <v>10</v>
      </c>
      <c r="N39" s="284">
        <f t="shared" si="0"/>
        <v>64507.500000000015</v>
      </c>
    </row>
    <row r="40" spans="1:14">
      <c r="A40" t="s">
        <v>290</v>
      </c>
      <c r="B40" s="831" t="str">
        <f>VLOOKUP(A40,EQUIPOS!A10:D154,3,FALSE)</f>
        <v>Planta trituradora</v>
      </c>
      <c r="C40" s="832"/>
      <c r="D40" s="832"/>
      <c r="E40" s="832"/>
      <c r="F40" s="832"/>
      <c r="G40" s="832"/>
      <c r="H40" s="833"/>
      <c r="I40" s="279"/>
      <c r="J40" s="280"/>
      <c r="K40" s="281">
        <f>VLOOKUP(A40,EQUIPOS!A10:D167,4,FALSE)</f>
        <v>476192.25000000006</v>
      </c>
      <c r="L40" s="282"/>
      <c r="M40" s="283">
        <v>30</v>
      </c>
      <c r="N40" s="284">
        <f t="shared" si="0"/>
        <v>15873.075000000003</v>
      </c>
    </row>
    <row r="41" spans="1:14">
      <c r="A41" t="s">
        <v>314</v>
      </c>
      <c r="B41" s="831" t="str">
        <f>VLOOKUP(A41,EQUIPOS!A11:D155,3,FALSE)</f>
        <v xml:space="preserve">Retroexcavadora E-200 sobre orugas
</v>
      </c>
      <c r="C41" s="832"/>
      <c r="D41" s="832"/>
      <c r="E41" s="832"/>
      <c r="F41" s="832"/>
      <c r="G41" s="832"/>
      <c r="H41" s="833"/>
      <c r="I41" s="279"/>
      <c r="J41" s="280"/>
      <c r="K41" s="281">
        <f>VLOOKUP(A41,EQUIPOS!A11:D168,4,FALSE)</f>
        <v>166600</v>
      </c>
      <c r="L41" s="282"/>
      <c r="M41" s="283">
        <v>30</v>
      </c>
      <c r="N41" s="284">
        <f t="shared" si="0"/>
        <v>5553.333333333333</v>
      </c>
    </row>
    <row r="42" spans="1:14">
      <c r="A42" t="s">
        <v>358</v>
      </c>
      <c r="B42" s="831" t="str">
        <f>VLOOKUP(A42,EQUIPOS!A12:D156,3,FALSE)</f>
        <v xml:space="preserve">Terminadora de asfalto (Finisher), potencia en el volante 174 HP, R=20M3/H, velocidad de desplazamiento 114 m/min
</v>
      </c>
      <c r="C42" s="832"/>
      <c r="D42" s="832"/>
      <c r="E42" s="832"/>
      <c r="F42" s="832"/>
      <c r="G42" s="832"/>
      <c r="H42" s="833"/>
      <c r="I42" s="279"/>
      <c r="J42" s="280"/>
      <c r="K42" s="281">
        <f>VLOOKUP(A42,EQUIPOS!A12:D169,4,FALSE)</f>
        <v>285600</v>
      </c>
      <c r="L42" s="282"/>
      <c r="M42" s="283">
        <v>10</v>
      </c>
      <c r="N42" s="284">
        <f t="shared" si="0"/>
        <v>28560</v>
      </c>
    </row>
    <row r="43" spans="1:14">
      <c r="A43" t="s">
        <v>373</v>
      </c>
      <c r="B43" s="831" t="str">
        <f>VLOOKUP(A43,EQUIPOS!A13:D157,3,FALSE)</f>
        <v>Volqueta 6 m3</v>
      </c>
      <c r="C43" s="832"/>
      <c r="D43" s="832"/>
      <c r="E43" s="832"/>
      <c r="F43" s="832"/>
      <c r="G43" s="832"/>
      <c r="H43" s="833"/>
      <c r="I43" s="279"/>
      <c r="J43" s="280"/>
      <c r="K43" s="281">
        <f>VLOOKUP(A43,EQUIPOS!A13:D170,4,FALSE)</f>
        <v>62500</v>
      </c>
      <c r="L43" s="282"/>
      <c r="M43" s="283">
        <v>10</v>
      </c>
      <c r="N43" s="284">
        <f t="shared" si="0"/>
        <v>6250</v>
      </c>
    </row>
    <row r="44" spans="1:14">
      <c r="B44" s="332"/>
      <c r="C44" s="333"/>
      <c r="D44" s="333"/>
      <c r="E44" s="333"/>
      <c r="F44" s="333"/>
      <c r="G44" s="333"/>
      <c r="H44" s="334"/>
      <c r="I44" s="279"/>
      <c r="J44" s="280"/>
      <c r="K44" s="281"/>
      <c r="L44" s="282"/>
      <c r="M44" s="283"/>
      <c r="N44" s="284"/>
    </row>
    <row r="45" spans="1:14">
      <c r="B45" s="831"/>
      <c r="C45" s="832"/>
      <c r="D45" s="832"/>
      <c r="E45" s="832"/>
      <c r="F45" s="832"/>
      <c r="G45" s="832"/>
      <c r="H45" s="833"/>
      <c r="I45" s="834"/>
      <c r="J45" s="815"/>
      <c r="K45" s="281"/>
      <c r="L45" s="835"/>
      <c r="M45" s="836"/>
      <c r="N45" s="284"/>
    </row>
    <row r="46" spans="1:14">
      <c r="B46" s="831"/>
      <c r="C46" s="832"/>
      <c r="D46" s="832"/>
      <c r="E46" s="837"/>
      <c r="F46" s="832"/>
      <c r="G46" s="832"/>
      <c r="H46" s="833"/>
      <c r="I46" s="42"/>
      <c r="J46" s="43"/>
      <c r="K46" s="286"/>
      <c r="L46" s="288"/>
      <c r="M46" s="289"/>
      <c r="N46" s="290"/>
    </row>
    <row r="47" spans="1:14">
      <c r="B47" s="838" t="s">
        <v>1036</v>
      </c>
      <c r="C47" s="839"/>
      <c r="D47" s="839"/>
      <c r="E47" s="44"/>
      <c r="F47" s="45"/>
      <c r="G47" s="45"/>
      <c r="H47" s="46"/>
      <c r="I47" s="42"/>
      <c r="J47" s="43"/>
      <c r="K47" s="291"/>
      <c r="L47" s="288"/>
      <c r="M47" s="413">
        <v>0.1</v>
      </c>
      <c r="N47" s="356">
        <f>N81*M47</f>
        <v>739.25391041666671</v>
      </c>
    </row>
    <row r="48" spans="1:14" ht="15.75" thickBot="1">
      <c r="B48" s="831"/>
      <c r="C48" s="832"/>
      <c r="D48" s="832"/>
      <c r="E48" s="832"/>
      <c r="F48" s="832"/>
      <c r="G48" s="832"/>
      <c r="H48" s="833"/>
      <c r="I48" s="840"/>
      <c r="J48" s="841"/>
      <c r="K48" s="47"/>
      <c r="L48" s="842"/>
      <c r="M48" s="843"/>
      <c r="N48" s="111"/>
    </row>
    <row r="49" spans="1:14" ht="15.75" thickBot="1">
      <c r="B49" s="818" t="s">
        <v>1037</v>
      </c>
      <c r="C49" s="819"/>
      <c r="D49" s="819"/>
      <c r="E49" s="819"/>
      <c r="F49" s="819"/>
      <c r="G49" s="819"/>
      <c r="H49" s="819"/>
      <c r="I49" s="819"/>
      <c r="J49" s="819"/>
      <c r="K49" s="819"/>
      <c r="L49" s="819"/>
      <c r="M49" s="820"/>
      <c r="N49" s="406">
        <f>SUM(N36:N48)</f>
        <v>150396.41892377933</v>
      </c>
    </row>
    <row r="50" spans="1:14">
      <c r="B50" s="292"/>
      <c r="C50" s="40"/>
      <c r="D50" s="40"/>
      <c r="E50" s="40"/>
      <c r="F50" s="40"/>
      <c r="G50" s="40"/>
      <c r="H50" s="40"/>
      <c r="I50" s="40"/>
      <c r="J50" s="40"/>
      <c r="K50" s="40"/>
      <c r="L50" s="40"/>
      <c r="M50" s="40"/>
      <c r="N50" s="41"/>
    </row>
    <row r="51" spans="1:14">
      <c r="B51" s="70" t="s">
        <v>1038</v>
      </c>
      <c r="C51" s="71"/>
      <c r="D51" s="71"/>
      <c r="E51" s="71"/>
      <c r="F51" s="71"/>
      <c r="G51" s="71"/>
      <c r="H51" s="71"/>
      <c r="I51" s="71"/>
      <c r="J51" s="71"/>
      <c r="K51" s="71"/>
      <c r="L51" s="71"/>
      <c r="M51" s="71"/>
      <c r="N51" s="72"/>
    </row>
    <row r="52" spans="1:14" ht="15.75" thickBot="1">
      <c r="B52" s="73"/>
      <c r="C52" s="68"/>
      <c r="D52" s="68"/>
      <c r="E52" s="68"/>
      <c r="F52" s="68"/>
      <c r="G52" s="68"/>
      <c r="H52" s="68"/>
      <c r="I52" s="68"/>
      <c r="J52" s="67"/>
      <c r="K52" s="67"/>
      <c r="L52" s="67"/>
      <c r="M52" s="67"/>
      <c r="N52" s="69"/>
    </row>
    <row r="53" spans="1:14">
      <c r="B53" s="809" t="s">
        <v>1028</v>
      </c>
      <c r="C53" s="810"/>
      <c r="D53" s="810"/>
      <c r="E53" s="810"/>
      <c r="F53" s="810"/>
      <c r="G53" s="810"/>
      <c r="H53" s="810"/>
      <c r="I53" s="811"/>
      <c r="J53" s="327" t="s">
        <v>1029</v>
      </c>
      <c r="K53" s="91" t="s">
        <v>1030</v>
      </c>
      <c r="L53" s="812" t="s">
        <v>1039</v>
      </c>
      <c r="M53" s="811"/>
      <c r="N53" s="92" t="s">
        <v>1035</v>
      </c>
    </row>
    <row r="54" spans="1:14">
      <c r="A54" t="s">
        <v>843</v>
      </c>
      <c r="B54" s="49" t="str">
        <f>VLOOKUP(A54,MATERIALES!A5:D373,3,FALSE)</f>
        <v>Agregado Petreo para Triturar (Crudo)</v>
      </c>
      <c r="C54" s="293"/>
      <c r="D54" s="293"/>
      <c r="E54" s="293"/>
      <c r="F54" s="293"/>
      <c r="G54" s="293"/>
      <c r="H54" s="293"/>
      <c r="I54" s="280"/>
      <c r="J54" s="236" t="str">
        <f>VLOOKUP(A54,MATERIALES!A8:D646,2,FALSE)</f>
        <v>m3</v>
      </c>
      <c r="K54" s="294">
        <v>1.4</v>
      </c>
      <c r="L54" s="279"/>
      <c r="M54" s="414">
        <f>VLOOKUP(A54,MATERIALES!A5:D396,4,FALSE)</f>
        <v>24125.332311239632</v>
      </c>
      <c r="N54" s="284">
        <f>K54*M54</f>
        <v>33775.465235735486</v>
      </c>
    </row>
    <row r="55" spans="1:14">
      <c r="A55" s="114" t="s">
        <v>845</v>
      </c>
      <c r="B55" s="49" t="str">
        <f>VLOOKUP(A55,MATERIALES!A6:D373,3,FALSE)</f>
        <v>Agua</v>
      </c>
      <c r="C55" s="293"/>
      <c r="D55" s="293"/>
      <c r="E55" s="293"/>
      <c r="F55" s="293"/>
      <c r="G55" s="293"/>
      <c r="H55" s="293"/>
      <c r="I55" s="280"/>
      <c r="J55" s="236" t="str">
        <f>VLOOKUP(A55,MATERIALES!A9:D647,2,FALSE)</f>
        <v>lt</v>
      </c>
      <c r="K55" s="294">
        <v>25</v>
      </c>
      <c r="L55" s="279"/>
      <c r="M55" s="414">
        <f>VLOOKUP(A55,MATERIALES!A6:D397,4,FALSE)</f>
        <v>35.656490152579906</v>
      </c>
      <c r="N55" s="284">
        <f>K55*M55</f>
        <v>891.4122538144976</v>
      </c>
    </row>
    <row r="56" spans="1:14">
      <c r="B56" s="49"/>
      <c r="C56" s="293"/>
      <c r="D56" s="293"/>
      <c r="E56" s="293"/>
      <c r="F56" s="293"/>
      <c r="G56" s="293"/>
      <c r="H56" s="293"/>
      <c r="I56" s="280"/>
      <c r="J56" s="236"/>
      <c r="K56" s="294"/>
      <c r="L56" s="279"/>
      <c r="M56" s="295"/>
      <c r="N56" s="296"/>
    </row>
    <row r="57" spans="1:14">
      <c r="B57" s="49"/>
      <c r="C57" s="293"/>
      <c r="D57" s="293"/>
      <c r="E57" s="293"/>
      <c r="F57" s="293"/>
      <c r="G57" s="293"/>
      <c r="H57" s="293"/>
      <c r="I57" s="280"/>
      <c r="J57" s="236"/>
      <c r="K57" s="294"/>
      <c r="L57" s="279"/>
      <c r="M57" s="295"/>
      <c r="N57" s="296"/>
    </row>
    <row r="58" spans="1:14" ht="15.75" thickBot="1">
      <c r="B58" s="813"/>
      <c r="C58" s="814"/>
      <c r="D58" s="814"/>
      <c r="E58" s="814"/>
      <c r="F58" s="814"/>
      <c r="G58" s="814"/>
      <c r="H58" s="814"/>
      <c r="I58" s="815"/>
      <c r="J58" s="48"/>
      <c r="K58" s="50"/>
      <c r="L58" s="816"/>
      <c r="M58" s="817"/>
      <c r="N58" s="51"/>
    </row>
    <row r="59" spans="1:14" ht="15.75" thickBot="1">
      <c r="B59" s="818" t="s">
        <v>1037</v>
      </c>
      <c r="C59" s="819"/>
      <c r="D59" s="819"/>
      <c r="E59" s="819"/>
      <c r="F59" s="819"/>
      <c r="G59" s="819"/>
      <c r="H59" s="819"/>
      <c r="I59" s="819"/>
      <c r="J59" s="819"/>
      <c r="K59" s="819"/>
      <c r="L59" s="819"/>
      <c r="M59" s="820"/>
      <c r="N59" s="406">
        <f>SUM(N54:N58)</f>
        <v>34666.877489549981</v>
      </c>
    </row>
    <row r="60" spans="1:14">
      <c r="B60" s="39"/>
      <c r="C60" s="40"/>
      <c r="D60" s="40"/>
      <c r="E60" s="40"/>
      <c r="F60" s="40"/>
      <c r="G60" s="40"/>
      <c r="H60" s="40"/>
      <c r="I60" s="40"/>
      <c r="J60" s="40"/>
      <c r="K60" s="40"/>
      <c r="L60" s="40"/>
      <c r="M60" s="40"/>
      <c r="N60" s="41"/>
    </row>
    <row r="61" spans="1:14">
      <c r="B61" s="70" t="s">
        <v>1040</v>
      </c>
      <c r="C61" s="71"/>
      <c r="D61" s="71"/>
      <c r="E61" s="71"/>
      <c r="F61" s="71"/>
      <c r="G61" s="71"/>
      <c r="H61" s="71"/>
      <c r="I61" s="71"/>
      <c r="J61" s="71"/>
      <c r="K61" s="71"/>
      <c r="L61" s="71"/>
      <c r="M61" s="71"/>
      <c r="N61" s="72"/>
    </row>
    <row r="62" spans="1:14" ht="15.75" thickBot="1">
      <c r="B62" s="74"/>
      <c r="C62" s="67"/>
      <c r="D62" s="67"/>
      <c r="E62" s="67"/>
      <c r="F62" s="67"/>
      <c r="G62" s="67"/>
      <c r="H62" s="67"/>
      <c r="I62" s="67"/>
      <c r="J62" s="67"/>
      <c r="K62" s="67"/>
      <c r="L62" s="67"/>
      <c r="M62" s="67"/>
      <c r="N62" s="69"/>
    </row>
    <row r="63" spans="1:14" ht="25.5">
      <c r="B63" s="325" t="s">
        <v>1041</v>
      </c>
      <c r="C63" s="326"/>
      <c r="D63" s="326"/>
      <c r="E63" s="326"/>
      <c r="F63" s="326"/>
      <c r="G63" s="326"/>
      <c r="H63" s="79" t="s">
        <v>1029</v>
      </c>
      <c r="I63" s="80" t="s">
        <v>1042</v>
      </c>
      <c r="J63" s="81" t="s">
        <v>1043</v>
      </c>
      <c r="K63" s="79" t="s">
        <v>1044</v>
      </c>
      <c r="L63" s="821" t="s">
        <v>1045</v>
      </c>
      <c r="M63" s="794"/>
      <c r="N63" s="82" t="s">
        <v>1035</v>
      </c>
    </row>
    <row r="64" spans="1:14">
      <c r="A64" t="s">
        <v>1353</v>
      </c>
      <c r="B64" s="52" t="str">
        <f>VLOOKUP(A64,TRANSPORTE!A5:D117,3,FALSE)</f>
        <v>Transporte de Material Crudo de Rio</v>
      </c>
      <c r="C64" s="329"/>
      <c r="D64" s="329"/>
      <c r="E64" s="329"/>
      <c r="F64" s="329"/>
      <c r="G64" s="329"/>
      <c r="H64" s="323" t="s">
        <v>1552</v>
      </c>
      <c r="I64" s="291">
        <v>1.4</v>
      </c>
      <c r="J64" s="298">
        <v>1</v>
      </c>
      <c r="K64" s="291">
        <f>I64*J64</f>
        <v>1.4</v>
      </c>
      <c r="L64" s="822">
        <f>VLOOKUP(A64,TRANSPORTE!A5:D117,4,FALSE)</f>
        <v>946.969696969697</v>
      </c>
      <c r="M64" s="823"/>
      <c r="N64" s="299">
        <f>K64*L64</f>
        <v>1325.7575757575758</v>
      </c>
    </row>
    <row r="65" spans="1:15">
      <c r="A65" t="s">
        <v>1459</v>
      </c>
      <c r="B65" s="52" t="str">
        <f>VLOOKUP(A65,TRANSPORTE!A6:D117,3,FALSE)</f>
        <v>Transporte de mezcla gruesa en Caliente MGC</v>
      </c>
      <c r="C65" s="53"/>
      <c r="D65" s="53"/>
      <c r="E65" s="53"/>
      <c r="F65" s="53"/>
      <c r="G65" s="53"/>
      <c r="H65" s="323" t="s">
        <v>1552</v>
      </c>
      <c r="I65" s="291">
        <v>1.25</v>
      </c>
      <c r="J65" s="298">
        <v>1</v>
      </c>
      <c r="K65" s="291">
        <f>I65*J65</f>
        <v>1.25</v>
      </c>
      <c r="L65" s="822">
        <f>VLOOKUP(A65,TRANSPORTE!A6:D117,4,FALSE)</f>
        <v>946.969696969697</v>
      </c>
      <c r="M65" s="823"/>
      <c r="N65" s="299">
        <f>K65*L65</f>
        <v>1183.7121212121212</v>
      </c>
    </row>
    <row r="66" spans="1:15">
      <c r="B66" s="52"/>
      <c r="C66" s="53"/>
      <c r="D66" s="53"/>
      <c r="E66" s="53"/>
      <c r="F66" s="53"/>
      <c r="G66" s="53"/>
      <c r="H66" s="300"/>
      <c r="I66" s="291"/>
      <c r="J66" s="291"/>
      <c r="K66" s="291"/>
      <c r="L66" s="301"/>
      <c r="M66" s="302"/>
      <c r="N66" s="303"/>
    </row>
    <row r="67" spans="1:15">
      <c r="B67" s="52"/>
      <c r="C67" s="53"/>
      <c r="D67" s="53"/>
      <c r="E67" s="53"/>
      <c r="F67" s="53"/>
      <c r="G67" s="53"/>
      <c r="H67" s="300"/>
      <c r="I67" s="291"/>
      <c r="J67" s="291"/>
      <c r="K67" s="291"/>
      <c r="L67" s="301"/>
      <c r="M67" s="302"/>
      <c r="N67" s="303"/>
    </row>
    <row r="68" spans="1:15">
      <c r="B68" s="52"/>
      <c r="C68" s="53"/>
      <c r="D68" s="53"/>
      <c r="E68" s="53"/>
      <c r="F68" s="53"/>
      <c r="G68" s="53"/>
      <c r="H68" s="300"/>
      <c r="I68" s="291"/>
      <c r="J68" s="291"/>
      <c r="K68" s="291"/>
      <c r="L68" s="301"/>
      <c r="M68" s="302"/>
      <c r="N68" s="303"/>
    </row>
    <row r="69" spans="1:15" ht="15.75" thickBot="1">
      <c r="B69" s="459"/>
      <c r="C69" s="460"/>
      <c r="D69" s="460"/>
      <c r="E69" s="460"/>
      <c r="F69" s="460"/>
      <c r="G69" s="460"/>
      <c r="H69" s="54"/>
      <c r="I69" s="132"/>
      <c r="J69" s="132"/>
      <c r="K69" s="132"/>
      <c r="L69" s="807"/>
      <c r="M69" s="808"/>
      <c r="N69" s="133"/>
    </row>
    <row r="70" spans="1:15" ht="15.75" thickBot="1">
      <c r="B70" s="824" t="s">
        <v>1037</v>
      </c>
      <c r="C70" s="825"/>
      <c r="D70" s="825"/>
      <c r="E70" s="825"/>
      <c r="F70" s="825"/>
      <c r="G70" s="825"/>
      <c r="H70" s="825"/>
      <c r="I70" s="825"/>
      <c r="J70" s="825"/>
      <c r="K70" s="825"/>
      <c r="L70" s="825"/>
      <c r="M70" s="826"/>
      <c r="N70" s="110">
        <f>N64+N65+N66+N67+N68</f>
        <v>2509.469696969697</v>
      </c>
    </row>
    <row r="71" spans="1:15">
      <c r="B71" s="39"/>
      <c r="C71" s="40"/>
      <c r="D71" s="40"/>
      <c r="E71" s="40"/>
      <c r="F71" s="40"/>
      <c r="G71" s="40"/>
      <c r="H71" s="40"/>
      <c r="I71" s="40"/>
      <c r="J71" s="40"/>
      <c r="K71" s="40"/>
      <c r="L71" s="40"/>
      <c r="M71" s="40"/>
      <c r="N71" s="41"/>
    </row>
    <row r="72" spans="1:15">
      <c r="B72" s="70" t="s">
        <v>1046</v>
      </c>
      <c r="C72" s="71"/>
      <c r="D72" s="71"/>
      <c r="E72" s="71"/>
      <c r="F72" s="71"/>
      <c r="G72" s="71"/>
      <c r="H72" s="71"/>
      <c r="I72" s="71"/>
      <c r="J72" s="71"/>
      <c r="K72" s="71"/>
      <c r="L72" s="71"/>
      <c r="M72" s="71"/>
      <c r="N72" s="72"/>
    </row>
    <row r="73" spans="1:15" ht="15.75" thickBot="1">
      <c r="B73" s="74"/>
      <c r="C73" s="67"/>
      <c r="D73" s="67"/>
      <c r="E73" s="67"/>
      <c r="F73" s="67"/>
      <c r="G73" s="67"/>
      <c r="H73" s="67"/>
      <c r="I73" s="67"/>
      <c r="J73" s="67"/>
      <c r="K73" s="67"/>
      <c r="L73" s="67"/>
      <c r="M73" s="67"/>
      <c r="N73" s="69"/>
    </row>
    <row r="74" spans="1:15" ht="25.5">
      <c r="B74" s="844" t="s">
        <v>1047</v>
      </c>
      <c r="C74" s="845"/>
      <c r="D74" s="845"/>
      <c r="E74" s="845"/>
      <c r="F74" s="845"/>
      <c r="G74" s="845"/>
      <c r="H74" s="845"/>
      <c r="I74" s="79" t="s">
        <v>1048</v>
      </c>
      <c r="J74" s="81" t="s">
        <v>1494</v>
      </c>
      <c r="K74" s="80" t="s">
        <v>1050</v>
      </c>
      <c r="L74" s="846" t="s">
        <v>1034</v>
      </c>
      <c r="M74" s="847"/>
      <c r="N74" s="104" t="s">
        <v>1035</v>
      </c>
    </row>
    <row r="75" spans="1:15">
      <c r="A75" t="s">
        <v>19</v>
      </c>
      <c r="B75" s="55" t="str">
        <f>VLOOKUP(A75,'MANO DE OBRA'!A8:D68,3,FALSE)</f>
        <v>Obrero (8)</v>
      </c>
      <c r="C75" s="53"/>
      <c r="D75" s="53"/>
      <c r="E75" s="53"/>
      <c r="F75" s="53"/>
      <c r="G75" s="53"/>
      <c r="H75" s="53"/>
      <c r="I75" s="304">
        <f>K75/J75*100</f>
        <v>196724.53333333333</v>
      </c>
      <c r="J75" s="305">
        <v>185</v>
      </c>
      <c r="K75" s="306">
        <f>VLOOKUP(A75,'MANO DE OBRA'!A8:D99,4,FALSE)</f>
        <v>363940.38666666666</v>
      </c>
      <c r="L75" s="56"/>
      <c r="M75" s="307">
        <v>80</v>
      </c>
      <c r="N75" s="407">
        <f>K75/M75</f>
        <v>4549.2548333333334</v>
      </c>
      <c r="O75" s="112"/>
    </row>
    <row r="76" spans="1:15">
      <c r="A76" t="s">
        <v>30</v>
      </c>
      <c r="B76" s="55" t="str">
        <f>VLOOKUP(A76,'MANO DE OBRA'!A8:D69,3,FALSE)</f>
        <v>Oficial</v>
      </c>
      <c r="C76" s="53"/>
      <c r="D76" s="53"/>
      <c r="E76" s="53"/>
      <c r="F76" s="53"/>
      <c r="G76" s="53"/>
      <c r="H76" s="53"/>
      <c r="I76" s="304">
        <f>K76/J76*100</f>
        <v>49181.133333333331</v>
      </c>
      <c r="J76" s="305">
        <v>185</v>
      </c>
      <c r="K76" s="306">
        <f>VLOOKUP(A76,'MANO DE OBRA'!A8:D100,4,FALSE)</f>
        <v>90985.096666666665</v>
      </c>
      <c r="L76" s="56"/>
      <c r="M76" s="311">
        <v>80</v>
      </c>
      <c r="N76" s="407">
        <f>K76/M76</f>
        <v>1137.3137083333334</v>
      </c>
    </row>
    <row r="77" spans="1:15">
      <c r="A77" t="s">
        <v>54</v>
      </c>
      <c r="B77" s="55" t="str">
        <f>VLOOKUP(A77,'MANO DE OBRA'!A9:D70,3,FALSE)</f>
        <v>Rastrilleros (2)</v>
      </c>
      <c r="C77" s="53"/>
      <c r="D77" s="53"/>
      <c r="E77" s="53"/>
      <c r="F77" s="53"/>
      <c r="G77" s="53"/>
      <c r="H77" s="53"/>
      <c r="I77" s="304">
        <f>K77/J77*100</f>
        <v>73771.7</v>
      </c>
      <c r="J77" s="305">
        <v>185</v>
      </c>
      <c r="K77" s="306">
        <f>VLOOKUP(A77,'MANO DE OBRA'!A9:D101,4,FALSE)</f>
        <v>136477.64499999999</v>
      </c>
      <c r="L77" s="56"/>
      <c r="M77" s="312">
        <v>80</v>
      </c>
      <c r="N77" s="407">
        <f>K77/M77</f>
        <v>1705.9705624999999</v>
      </c>
    </row>
    <row r="78" spans="1:15">
      <c r="B78" s="55"/>
      <c r="C78" s="53"/>
      <c r="D78" s="53"/>
      <c r="E78" s="53"/>
      <c r="F78" s="53"/>
      <c r="G78" s="53"/>
      <c r="H78" s="53"/>
      <c r="I78" s="291"/>
      <c r="J78" s="309"/>
      <c r="K78" s="310"/>
      <c r="L78" s="330"/>
      <c r="M78" s="312"/>
      <c r="N78" s="308"/>
    </row>
    <row r="79" spans="1:15">
      <c r="B79" s="55"/>
      <c r="C79" s="53"/>
      <c r="D79" s="53"/>
      <c r="E79" s="53"/>
      <c r="F79" s="53"/>
      <c r="G79" s="53"/>
      <c r="H79" s="53"/>
      <c r="I79" s="291"/>
      <c r="J79" s="309"/>
      <c r="K79" s="310"/>
      <c r="L79" s="330"/>
      <c r="M79" s="312"/>
      <c r="N79" s="308"/>
    </row>
    <row r="80" spans="1:15" ht="15.75" thickBot="1">
      <c r="B80" s="805"/>
      <c r="C80" s="806"/>
      <c r="D80" s="806"/>
      <c r="E80" s="806"/>
      <c r="F80" s="806"/>
      <c r="G80" s="806"/>
      <c r="H80" s="806"/>
      <c r="I80" s="132"/>
      <c r="J80" s="132"/>
      <c r="K80" s="132"/>
      <c r="L80" s="906"/>
      <c r="M80" s="906"/>
      <c r="N80" s="51"/>
    </row>
    <row r="81" spans="1:14" ht="15.75" thickBot="1">
      <c r="B81" s="824" t="s">
        <v>1037</v>
      </c>
      <c r="C81" s="825"/>
      <c r="D81" s="825"/>
      <c r="E81" s="825"/>
      <c r="F81" s="825"/>
      <c r="G81" s="825"/>
      <c r="H81" s="825"/>
      <c r="I81" s="825"/>
      <c r="J81" s="825"/>
      <c r="K81" s="825"/>
      <c r="L81" s="825"/>
      <c r="M81" s="826"/>
      <c r="N81" s="313">
        <f>SUM(N75:N80)</f>
        <v>7392.5391041666662</v>
      </c>
    </row>
    <row r="82" spans="1:14" ht="15.75" thickBot="1">
      <c r="B82" s="39"/>
      <c r="C82" s="40"/>
      <c r="D82" s="40"/>
      <c r="E82" s="40"/>
      <c r="F82" s="40"/>
      <c r="G82" s="40"/>
      <c r="H82" s="40"/>
      <c r="I82" s="40"/>
      <c r="J82" s="40"/>
      <c r="K82" s="40"/>
      <c r="L82" s="40"/>
      <c r="M82" s="40"/>
      <c r="N82" s="41"/>
    </row>
    <row r="83" spans="1:14" ht="15.75" thickBot="1">
      <c r="B83" s="818" t="s">
        <v>1051</v>
      </c>
      <c r="C83" s="819"/>
      <c r="D83" s="819"/>
      <c r="E83" s="819"/>
      <c r="F83" s="819"/>
      <c r="G83" s="819"/>
      <c r="H83" s="819"/>
      <c r="I83" s="819"/>
      <c r="J83" s="819"/>
      <c r="K83" s="819"/>
      <c r="L83" s="819"/>
      <c r="M83" s="820"/>
      <c r="N83" s="105">
        <f>N49+N59+N70+N81</f>
        <v>194965.30521446568</v>
      </c>
    </row>
    <row r="84" spans="1:14">
      <c r="B84" s="39"/>
      <c r="C84" s="40"/>
      <c r="D84" s="40"/>
      <c r="E84" s="40"/>
      <c r="F84" s="40"/>
      <c r="G84" s="40"/>
      <c r="H84" s="40"/>
      <c r="I84" s="40"/>
      <c r="J84" s="40"/>
      <c r="K84" s="40"/>
      <c r="L84" s="40"/>
      <c r="M84" s="40"/>
      <c r="N84" s="41"/>
    </row>
    <row r="85" spans="1:14">
      <c r="B85" s="70" t="s">
        <v>1052</v>
      </c>
      <c r="C85" s="71"/>
      <c r="D85" s="71"/>
      <c r="E85" s="71"/>
      <c r="F85" s="71"/>
      <c r="G85" s="71"/>
      <c r="H85" s="71"/>
      <c r="I85" s="71"/>
      <c r="J85" s="71"/>
      <c r="K85" s="71"/>
      <c r="L85" s="71"/>
      <c r="M85" s="71"/>
      <c r="N85" s="72"/>
    </row>
    <row r="86" spans="1:14" ht="15.75" thickBot="1">
      <c r="B86" s="74"/>
      <c r="C86" s="67"/>
      <c r="D86" s="67"/>
      <c r="E86" s="67"/>
      <c r="F86" s="67"/>
      <c r="G86" s="67"/>
      <c r="H86" s="67"/>
      <c r="I86" s="67"/>
      <c r="J86" s="67"/>
      <c r="K86" s="67"/>
      <c r="L86" s="67"/>
      <c r="M86" s="67"/>
      <c r="N86" s="69"/>
    </row>
    <row r="87" spans="1:14">
      <c r="B87" s="809" t="s">
        <v>1053</v>
      </c>
      <c r="C87" s="810"/>
      <c r="D87" s="810"/>
      <c r="E87" s="810"/>
      <c r="F87" s="810"/>
      <c r="G87" s="810"/>
      <c r="H87" s="810"/>
      <c r="I87" s="326"/>
      <c r="J87" s="346"/>
      <c r="K87" s="314" t="s">
        <v>1054</v>
      </c>
      <c r="L87" s="848" t="s">
        <v>1055</v>
      </c>
      <c r="M87" s="849"/>
      <c r="N87" s="315"/>
    </row>
    <row r="88" spans="1:14">
      <c r="B88" s="850" t="s">
        <v>1056</v>
      </c>
      <c r="C88" s="851"/>
      <c r="D88" s="851"/>
      <c r="E88" s="851"/>
      <c r="F88" s="851"/>
      <c r="G88" s="851"/>
      <c r="H88" s="851"/>
      <c r="I88" s="93"/>
      <c r="J88" s="94"/>
      <c r="K88" s="316">
        <v>0.2</v>
      </c>
      <c r="L88" s="852">
        <f>N83*K88</f>
        <v>38993.06104289314</v>
      </c>
      <c r="M88" s="853"/>
      <c r="N88" s="57"/>
    </row>
    <row r="89" spans="1:14">
      <c r="B89" s="95" t="s">
        <v>1057</v>
      </c>
      <c r="C89" s="96"/>
      <c r="D89" s="96"/>
      <c r="E89" s="96"/>
      <c r="F89" s="96"/>
      <c r="G89" s="96"/>
      <c r="H89" s="96"/>
      <c r="I89" s="93"/>
      <c r="J89" s="94"/>
      <c r="K89" s="316">
        <v>0.05</v>
      </c>
      <c r="L89" s="852">
        <f>N83*K89</f>
        <v>9748.2652607232849</v>
      </c>
      <c r="M89" s="853"/>
      <c r="N89" s="57"/>
    </row>
    <row r="90" spans="1:14" ht="15.75" thickBot="1">
      <c r="B90" s="97" t="s">
        <v>1058</v>
      </c>
      <c r="C90" s="98"/>
      <c r="D90" s="98"/>
      <c r="E90" s="98"/>
      <c r="F90" s="98"/>
      <c r="G90" s="98"/>
      <c r="H90" s="98"/>
      <c r="I90" s="99"/>
      <c r="J90" s="100"/>
      <c r="K90" s="317">
        <v>0.05</v>
      </c>
      <c r="L90" s="854">
        <f>N83*K90</f>
        <v>9748.2652607232849</v>
      </c>
      <c r="M90" s="855"/>
      <c r="N90" s="57"/>
    </row>
    <row r="91" spans="1:14" ht="15.75" thickBot="1">
      <c r="B91" s="818" t="s">
        <v>1037</v>
      </c>
      <c r="C91" s="819"/>
      <c r="D91" s="819"/>
      <c r="E91" s="819"/>
      <c r="F91" s="819"/>
      <c r="G91" s="819"/>
      <c r="H91" s="819"/>
      <c r="I91" s="819"/>
      <c r="J91" s="819"/>
      <c r="K91" s="819"/>
      <c r="L91" s="819"/>
      <c r="M91" s="820"/>
      <c r="N91" s="58">
        <f>L88+L89+L90</f>
        <v>58489.591564339717</v>
      </c>
    </row>
    <row r="92" spans="1:14" ht="15.75" thickBot="1">
      <c r="B92" s="39"/>
      <c r="C92" s="40"/>
      <c r="D92" s="40"/>
      <c r="E92" s="40"/>
      <c r="F92" s="40"/>
      <c r="G92" s="40"/>
      <c r="H92" s="40"/>
      <c r="I92" s="40"/>
      <c r="J92" s="40"/>
      <c r="K92" s="40"/>
      <c r="L92" s="40"/>
      <c r="M92" s="40"/>
      <c r="N92" s="41"/>
    </row>
    <row r="93" spans="1:14" ht="15.75" thickBot="1">
      <c r="A93" t="s">
        <v>2122</v>
      </c>
      <c r="B93" s="818" t="s">
        <v>1059</v>
      </c>
      <c r="C93" s="819"/>
      <c r="D93" s="819"/>
      <c r="E93" s="819"/>
      <c r="F93" s="819"/>
      <c r="G93" s="819"/>
      <c r="H93" s="819"/>
      <c r="I93" s="819"/>
      <c r="J93" s="819"/>
      <c r="K93" s="819"/>
      <c r="L93" s="819"/>
      <c r="M93" s="820"/>
      <c r="N93" s="197">
        <f>N83+N91</f>
        <v>253454.89677880541</v>
      </c>
    </row>
    <row r="94" spans="1:14">
      <c r="B94" s="19"/>
      <c r="C94" s="20"/>
      <c r="D94" s="20"/>
      <c r="E94" s="20"/>
      <c r="F94" s="20"/>
      <c r="G94" s="20"/>
      <c r="H94" s="20"/>
      <c r="I94" s="20"/>
      <c r="J94" s="20"/>
      <c r="K94" s="20"/>
      <c r="L94" s="20"/>
      <c r="M94" s="20"/>
      <c r="N94" s="21"/>
    </row>
    <row r="95" spans="1:14">
      <c r="B95" s="22"/>
      <c r="C95" s="18"/>
      <c r="D95" s="18"/>
      <c r="E95" s="18"/>
      <c r="F95" s="18"/>
      <c r="G95" s="18"/>
      <c r="H95" s="18"/>
      <c r="I95" s="18"/>
      <c r="J95" s="18"/>
      <c r="K95" s="18"/>
      <c r="L95" s="18"/>
      <c r="M95" s="18"/>
      <c r="N95" s="23"/>
    </row>
    <row r="96" spans="1:14">
      <c r="B96" s="22"/>
      <c r="C96" s="18"/>
      <c r="D96" s="18"/>
      <c r="E96" s="18"/>
      <c r="F96" s="18"/>
      <c r="G96" s="18"/>
      <c r="H96" s="18"/>
      <c r="I96" s="18"/>
      <c r="J96" s="18"/>
      <c r="K96" s="18"/>
      <c r="L96" s="18"/>
      <c r="M96" s="18"/>
      <c r="N96" s="23"/>
    </row>
    <row r="97" spans="2:14">
      <c r="B97" s="22"/>
      <c r="C97" s="18"/>
      <c r="D97" s="18"/>
      <c r="E97" s="18"/>
      <c r="F97" s="18"/>
      <c r="G97" s="18"/>
      <c r="H97" s="18"/>
      <c r="I97" s="18"/>
      <c r="J97" s="18"/>
      <c r="K97" s="18"/>
      <c r="L97" s="18"/>
      <c r="M97" s="18"/>
      <c r="N97" s="23"/>
    </row>
    <row r="98" spans="2:14">
      <c r="B98" s="22"/>
      <c r="C98" s="18"/>
      <c r="D98" s="18"/>
      <c r="E98" s="59" t="s">
        <v>1060</v>
      </c>
      <c r="F98" s="59"/>
      <c r="G98" s="59"/>
      <c r="H98" s="59"/>
      <c r="I98" s="59"/>
      <c r="J98" s="59"/>
      <c r="K98" s="18"/>
      <c r="L98" s="18"/>
      <c r="M98" s="18"/>
      <c r="N98" s="23"/>
    </row>
    <row r="99" spans="2:14">
      <c r="B99" s="22"/>
      <c r="C99" s="18"/>
      <c r="D99" s="18"/>
      <c r="E99" s="18" t="s">
        <v>1061</v>
      </c>
      <c r="F99" s="18"/>
      <c r="G99" s="18"/>
      <c r="H99" s="18"/>
      <c r="I99" s="18"/>
      <c r="J99" s="18"/>
      <c r="K99" s="18"/>
      <c r="L99" s="18"/>
      <c r="M99" s="18"/>
      <c r="N99" s="23"/>
    </row>
    <row r="100" spans="2:14">
      <c r="B100" s="22"/>
      <c r="C100" s="18"/>
      <c r="D100" s="18"/>
      <c r="E100" s="18" t="s">
        <v>1062</v>
      </c>
      <c r="F100" s="18"/>
      <c r="G100" s="18"/>
      <c r="H100" s="18"/>
      <c r="I100" s="18"/>
      <c r="J100" s="18"/>
      <c r="K100" s="18"/>
      <c r="L100" s="18"/>
      <c r="M100" s="18"/>
      <c r="N100" s="23"/>
    </row>
    <row r="101" spans="2:14">
      <c r="B101" s="22"/>
      <c r="C101" s="18"/>
      <c r="D101" s="18"/>
      <c r="E101" s="18" t="s">
        <v>1063</v>
      </c>
      <c r="F101" s="18"/>
      <c r="G101" s="18"/>
      <c r="H101" s="18"/>
      <c r="I101" s="18"/>
      <c r="J101" s="18"/>
      <c r="K101" s="18"/>
      <c r="L101" s="18"/>
      <c r="M101" s="18"/>
      <c r="N101" s="23"/>
    </row>
    <row r="102" spans="2:14" ht="15.75" thickBot="1">
      <c r="B102" s="22"/>
      <c r="C102" s="18"/>
      <c r="D102" s="18"/>
      <c r="E102" s="18"/>
      <c r="F102" s="18" t="s">
        <v>1064</v>
      </c>
      <c r="G102" s="18"/>
      <c r="H102" s="18"/>
      <c r="I102" s="18"/>
      <c r="J102" s="18"/>
      <c r="K102" s="18"/>
      <c r="L102" s="18"/>
      <c r="M102" s="18"/>
      <c r="N102" s="23"/>
    </row>
    <row r="103" spans="2:14">
      <c r="B103" s="239" t="s">
        <v>2322</v>
      </c>
      <c r="C103" s="240"/>
      <c r="D103" s="240"/>
      <c r="E103" s="240"/>
      <c r="F103" s="240"/>
      <c r="G103" s="240"/>
      <c r="H103" s="240"/>
      <c r="I103" s="240"/>
      <c r="J103" s="240"/>
      <c r="K103" s="240"/>
      <c r="L103" s="240"/>
      <c r="M103" s="240"/>
      <c r="N103" s="241"/>
    </row>
    <row r="104" spans="2:14">
      <c r="B104" s="242"/>
      <c r="C104" s="243"/>
      <c r="D104" s="243"/>
      <c r="E104" s="243"/>
      <c r="F104" s="243"/>
      <c r="G104" s="243"/>
      <c r="H104" s="243"/>
      <c r="I104" s="243"/>
      <c r="J104" s="243"/>
      <c r="K104" s="243"/>
      <c r="L104" s="243"/>
      <c r="M104" s="243"/>
      <c r="N104" s="244"/>
    </row>
    <row r="105" spans="2:14">
      <c r="B105" s="242"/>
      <c r="C105" s="243"/>
      <c r="D105" s="243"/>
      <c r="E105" s="243"/>
      <c r="F105" s="243"/>
      <c r="G105" s="243"/>
      <c r="H105" s="243"/>
      <c r="I105" s="243"/>
      <c r="J105" s="243"/>
      <c r="K105" s="243"/>
      <c r="L105" s="243"/>
      <c r="M105" s="243"/>
      <c r="N105" s="244"/>
    </row>
    <row r="106" spans="2:14">
      <c r="B106" s="242"/>
      <c r="C106" s="243"/>
      <c r="D106" s="243"/>
      <c r="E106" s="243"/>
      <c r="F106" s="243"/>
      <c r="G106" s="243"/>
      <c r="H106" s="243"/>
      <c r="I106" s="243"/>
      <c r="J106" s="243"/>
      <c r="K106" s="243"/>
      <c r="L106" s="243"/>
      <c r="M106" s="243"/>
      <c r="N106" s="244"/>
    </row>
    <row r="107" spans="2:14" ht="15.75" thickBot="1">
      <c r="B107" s="245"/>
      <c r="C107" s="246"/>
      <c r="D107" s="246"/>
      <c r="E107" s="246"/>
      <c r="F107" s="246"/>
      <c r="G107" s="246"/>
      <c r="H107" s="246"/>
      <c r="I107" s="246"/>
      <c r="J107" s="246"/>
      <c r="K107" s="246"/>
      <c r="L107" s="246"/>
      <c r="M107" s="246"/>
      <c r="N107" s="247"/>
    </row>
    <row r="108" spans="2:14">
      <c r="B108" s="248"/>
      <c r="C108" s="249"/>
      <c r="D108" s="249"/>
      <c r="E108" s="249"/>
      <c r="F108" s="249"/>
      <c r="G108" s="249"/>
      <c r="H108" s="249"/>
      <c r="I108" s="249"/>
      <c r="J108" s="249"/>
      <c r="K108" s="249"/>
      <c r="L108" s="249"/>
      <c r="M108" s="249"/>
      <c r="N108" s="250"/>
    </row>
    <row r="109" spans="2:14">
      <c r="B109" s="234" t="s">
        <v>2323</v>
      </c>
      <c r="C109" s="37"/>
      <c r="D109" s="37"/>
      <c r="E109" s="37"/>
      <c r="F109" s="37"/>
      <c r="G109" s="37"/>
      <c r="H109" s="37"/>
      <c r="I109" s="37"/>
      <c r="J109" s="37"/>
      <c r="K109" s="37"/>
      <c r="L109" s="37"/>
      <c r="M109" s="37"/>
      <c r="N109" s="38"/>
    </row>
    <row r="110" spans="2:14" ht="15" customHeight="1">
      <c r="B110" s="856" t="s">
        <v>2324</v>
      </c>
      <c r="C110" s="857"/>
      <c r="D110" s="857"/>
      <c r="E110" s="857"/>
      <c r="F110" s="857"/>
      <c r="G110" s="857"/>
      <c r="H110" s="857"/>
      <c r="I110" s="857"/>
      <c r="J110" s="857"/>
      <c r="K110" s="857"/>
      <c r="L110" s="857"/>
      <c r="M110" s="857"/>
      <c r="N110" s="858"/>
    </row>
    <row r="111" spans="2:14" ht="15" customHeight="1">
      <c r="B111" s="856"/>
      <c r="C111" s="857"/>
      <c r="D111" s="857"/>
      <c r="E111" s="857"/>
      <c r="F111" s="857"/>
      <c r="G111" s="857"/>
      <c r="H111" s="857"/>
      <c r="I111" s="857"/>
      <c r="J111" s="857"/>
      <c r="K111" s="857"/>
      <c r="L111" s="857"/>
      <c r="M111" s="857"/>
      <c r="N111" s="858"/>
    </row>
    <row r="112" spans="2:14" ht="30" customHeight="1">
      <c r="B112" s="859" t="s">
        <v>2325</v>
      </c>
      <c r="C112" s="860"/>
      <c r="D112" s="860"/>
      <c r="E112" s="860"/>
      <c r="F112" s="860"/>
      <c r="G112" s="860"/>
      <c r="H112" s="860"/>
      <c r="I112" s="860"/>
      <c r="J112" s="860"/>
      <c r="K112" s="860"/>
      <c r="L112" s="860"/>
      <c r="M112" s="860"/>
      <c r="N112" s="861"/>
    </row>
    <row r="113" spans="2:14">
      <c r="B113" s="859"/>
      <c r="C113" s="860"/>
      <c r="D113" s="860"/>
      <c r="E113" s="860"/>
      <c r="F113" s="860"/>
      <c r="G113" s="860"/>
      <c r="H113" s="860"/>
      <c r="I113" s="860"/>
      <c r="J113" s="860"/>
      <c r="K113" s="860"/>
      <c r="L113" s="860"/>
      <c r="M113" s="860"/>
      <c r="N113" s="861"/>
    </row>
    <row r="114" spans="2:14">
      <c r="B114" s="343"/>
      <c r="C114" s="344"/>
      <c r="D114" s="344"/>
      <c r="E114" s="344"/>
      <c r="F114" s="344"/>
      <c r="G114" s="344"/>
      <c r="H114" s="344"/>
      <c r="I114" s="344"/>
      <c r="J114" s="344"/>
      <c r="K114" s="344"/>
      <c r="L114" s="344"/>
      <c r="M114" s="344"/>
      <c r="N114" s="345"/>
    </row>
    <row r="115" spans="2:14">
      <c r="B115" s="343"/>
      <c r="C115" s="344"/>
      <c r="D115" s="344"/>
      <c r="E115" s="344"/>
      <c r="F115" s="344"/>
      <c r="G115" s="344"/>
      <c r="H115" s="344"/>
      <c r="I115" s="344"/>
      <c r="J115" s="344"/>
      <c r="K115" s="344"/>
      <c r="L115" s="344"/>
      <c r="M115" s="344"/>
      <c r="N115" s="345"/>
    </row>
    <row r="116" spans="2:14">
      <c r="B116" s="343"/>
      <c r="C116" s="344"/>
      <c r="D116" s="344"/>
      <c r="E116" s="344"/>
      <c r="F116" s="344"/>
      <c r="G116" s="344"/>
      <c r="H116" s="344"/>
      <c r="I116" s="344"/>
      <c r="J116" s="344"/>
      <c r="K116" s="344"/>
      <c r="L116" s="344"/>
      <c r="M116" s="344"/>
      <c r="N116" s="345"/>
    </row>
    <row r="117" spans="2:14">
      <c r="B117" s="234"/>
      <c r="C117" s="37"/>
      <c r="D117" s="37"/>
      <c r="E117" s="37"/>
      <c r="F117" s="37"/>
      <c r="G117" s="37"/>
      <c r="H117" s="37"/>
      <c r="I117" s="37"/>
      <c r="J117" s="37"/>
      <c r="K117" s="37"/>
      <c r="L117" s="37"/>
      <c r="M117" s="37"/>
      <c r="N117" s="38"/>
    </row>
    <row r="118" spans="2:14">
      <c r="B118" s="22"/>
      <c r="C118" s="18"/>
      <c r="D118" s="18"/>
      <c r="E118" s="18" t="s">
        <v>1060</v>
      </c>
      <c r="F118" s="59"/>
      <c r="G118" s="59"/>
      <c r="H118" s="18"/>
      <c r="I118" s="18"/>
      <c r="J118" s="18"/>
      <c r="K118" s="18"/>
      <c r="L118" s="18"/>
      <c r="M118" s="18"/>
      <c r="N118" s="23"/>
    </row>
    <row r="119" spans="2:14">
      <c r="B119" s="22"/>
      <c r="C119" s="18"/>
      <c r="D119" s="18"/>
      <c r="E119" s="60" t="s">
        <v>1061</v>
      </c>
      <c r="F119" s="18"/>
      <c r="G119" s="18"/>
      <c r="H119" s="60"/>
      <c r="I119" s="60"/>
      <c r="J119" s="60"/>
      <c r="K119" s="18"/>
      <c r="L119" s="18"/>
      <c r="M119" s="18"/>
      <c r="N119" s="23"/>
    </row>
    <row r="120" spans="2:14">
      <c r="B120" s="22"/>
      <c r="C120" s="18"/>
      <c r="D120" s="18"/>
      <c r="E120" s="61" t="s">
        <v>1065</v>
      </c>
      <c r="F120" s="18"/>
      <c r="G120" s="18"/>
      <c r="H120" s="61"/>
      <c r="I120" s="61"/>
      <c r="J120" s="61"/>
      <c r="K120" s="18"/>
      <c r="L120" s="18"/>
      <c r="M120" s="18"/>
      <c r="N120" s="23"/>
    </row>
    <row r="121" spans="2:14">
      <c r="B121" s="62"/>
      <c r="C121" s="37"/>
      <c r="D121" s="37"/>
      <c r="E121" s="18" t="s">
        <v>1063</v>
      </c>
      <c r="F121" s="18"/>
      <c r="G121" s="18"/>
      <c r="H121" s="18"/>
      <c r="I121" s="18"/>
      <c r="J121" s="18"/>
      <c r="K121" s="37"/>
      <c r="L121" s="37"/>
      <c r="M121" s="37"/>
      <c r="N121" s="38"/>
    </row>
    <row r="122" spans="2:14">
      <c r="B122" s="62"/>
      <c r="C122" s="37"/>
      <c r="D122" s="37"/>
      <c r="E122" s="37"/>
      <c r="F122" s="18"/>
      <c r="G122" s="18"/>
      <c r="H122" s="18"/>
      <c r="I122" s="18"/>
      <c r="J122" s="18"/>
      <c r="K122" s="37"/>
      <c r="L122" s="37"/>
      <c r="M122" s="37"/>
      <c r="N122" s="38"/>
    </row>
    <row r="123" spans="2:14">
      <c r="B123" s="62" t="s">
        <v>2326</v>
      </c>
      <c r="C123" s="61"/>
      <c r="D123" s="61"/>
      <c r="E123" s="18"/>
      <c r="F123" s="18"/>
      <c r="G123" s="18"/>
      <c r="H123" s="18"/>
      <c r="I123" s="18"/>
      <c r="J123" s="795"/>
      <c r="K123" s="795"/>
      <c r="L123" s="795"/>
      <c r="M123" s="795"/>
      <c r="N123" s="796"/>
    </row>
    <row r="124" spans="2:14" ht="15.75" thickBot="1">
      <c r="B124" s="273" t="s">
        <v>2327</v>
      </c>
      <c r="C124" s="405"/>
      <c r="D124" s="405"/>
      <c r="E124" s="63"/>
      <c r="F124" s="63"/>
      <c r="G124" s="63"/>
      <c r="H124" s="63"/>
      <c r="I124" s="63"/>
      <c r="J124" s="797"/>
      <c r="K124" s="797"/>
      <c r="L124" s="797"/>
      <c r="M124" s="797"/>
      <c r="N124" s="798"/>
    </row>
  </sheetData>
  <mergeCells count="72">
    <mergeCell ref="I10:J10"/>
    <mergeCell ref="F25:H25"/>
    <mergeCell ref="B27:N27"/>
    <mergeCell ref="C3:J3"/>
    <mergeCell ref="K3:K4"/>
    <mergeCell ref="L3:N4"/>
    <mergeCell ref="C4:J4"/>
    <mergeCell ref="K5:K6"/>
    <mergeCell ref="L5:L6"/>
    <mergeCell ref="M5:M6"/>
    <mergeCell ref="C6:J6"/>
    <mergeCell ref="C5:J5"/>
    <mergeCell ref="I35:J35"/>
    <mergeCell ref="C1:J1"/>
    <mergeCell ref="K1:K2"/>
    <mergeCell ref="L1:N2"/>
    <mergeCell ref="N5:N6"/>
    <mergeCell ref="C29:I29"/>
    <mergeCell ref="L35:M35"/>
    <mergeCell ref="L12:N12"/>
    <mergeCell ref="C30:I30"/>
    <mergeCell ref="L30:M30"/>
    <mergeCell ref="D11:E11"/>
    <mergeCell ref="B35:H35"/>
    <mergeCell ref="L29:M29"/>
    <mergeCell ref="C2:J2"/>
    <mergeCell ref="B1:B6"/>
    <mergeCell ref="B10:E10"/>
    <mergeCell ref="L45:M45"/>
    <mergeCell ref="B46:H46"/>
    <mergeCell ref="B47:D47"/>
    <mergeCell ref="B48:H48"/>
    <mergeCell ref="I48:J48"/>
    <mergeCell ref="L48:M48"/>
    <mergeCell ref="B36:H36"/>
    <mergeCell ref="B37:H37"/>
    <mergeCell ref="B38:H38"/>
    <mergeCell ref="B45:H45"/>
    <mergeCell ref="I45:J45"/>
    <mergeCell ref="B43:H43"/>
    <mergeCell ref="B39:H39"/>
    <mergeCell ref="B40:H40"/>
    <mergeCell ref="B41:H41"/>
    <mergeCell ref="B80:H80"/>
    <mergeCell ref="B42:H42"/>
    <mergeCell ref="L80:M80"/>
    <mergeCell ref="B53:I53"/>
    <mergeCell ref="L53:M53"/>
    <mergeCell ref="B58:I58"/>
    <mergeCell ref="L58:M58"/>
    <mergeCell ref="B59:M59"/>
    <mergeCell ref="L63:M63"/>
    <mergeCell ref="L64:M64"/>
    <mergeCell ref="L69:M69"/>
    <mergeCell ref="B70:M70"/>
    <mergeCell ref="B74:H74"/>
    <mergeCell ref="L74:M74"/>
    <mergeCell ref="L65:M65"/>
    <mergeCell ref="B49:M49"/>
    <mergeCell ref="B81:M81"/>
    <mergeCell ref="B83:M83"/>
    <mergeCell ref="B87:H87"/>
    <mergeCell ref="L87:M87"/>
    <mergeCell ref="B88:H88"/>
    <mergeCell ref="L88:M88"/>
    <mergeCell ref="J123:N124"/>
    <mergeCell ref="L89:M89"/>
    <mergeCell ref="L90:M90"/>
    <mergeCell ref="B91:M91"/>
    <mergeCell ref="B93:M93"/>
    <mergeCell ref="B110:N111"/>
    <mergeCell ref="B112:N113"/>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200705"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200705" r:id="rId4"/>
      </mc:Fallback>
    </mc:AlternateContent>
  </oleObjects>
</worksheet>
</file>

<file path=xl/worksheets/sheet1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7">
    <tabColor rgb="FFFFFFCC"/>
  </sheetPr>
  <dimension ref="A1:O124"/>
  <sheetViews>
    <sheetView zoomScale="78" zoomScaleNormal="78" workbookViewId="0"/>
  </sheetViews>
  <sheetFormatPr baseColWidth="10" defaultRowHeight="15"/>
  <cols>
    <col min="1" max="1" width="10" bestFit="1" customWidth="1"/>
    <col min="2" max="2" width="17" customWidth="1"/>
    <col min="6" max="6" width="14.42578125" customWidth="1"/>
    <col min="9" max="9" width="13.28515625" bestFit="1" customWidth="1"/>
    <col min="10" max="10" width="15.5703125" customWidth="1"/>
    <col min="11" max="11" width="17.5703125" bestFit="1" customWidth="1"/>
    <col min="13" max="13" width="12.285156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1159</v>
      </c>
      <c r="C31" s="87" t="s">
        <v>1667</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150</v>
      </c>
      <c r="B36" s="831" t="str">
        <f>VLOOKUP(A36,EQUIPOS!A6:D154,3,FALSE)</f>
        <v>Cargador : Potencia en el volante 125 hp, Clasificación de RPM del motor 2300.</v>
      </c>
      <c r="C36" s="832"/>
      <c r="D36" s="832"/>
      <c r="E36" s="832"/>
      <c r="F36" s="832"/>
      <c r="G36" s="832"/>
      <c r="H36" s="833"/>
      <c r="I36" s="279"/>
      <c r="J36" s="280"/>
      <c r="K36" s="281">
        <f>VLOOKUP(A36,EQUIPOS!A6:D163,4,FALSE)</f>
        <v>196350</v>
      </c>
      <c r="L36" s="282"/>
      <c r="M36" s="283">
        <v>30</v>
      </c>
      <c r="N36" s="284">
        <f>K36/M36</f>
        <v>6545</v>
      </c>
    </row>
    <row r="37" spans="1:14">
      <c r="A37" s="119" t="s">
        <v>173</v>
      </c>
      <c r="B37" s="831" t="str">
        <f>VLOOKUP(A37,EQUIPOS!A7:D154,3,FALSE)</f>
        <v>Compactador neumático de Potencia 70 HP, peso de 13 ton</v>
      </c>
      <c r="C37" s="832"/>
      <c r="D37" s="832"/>
      <c r="E37" s="832"/>
      <c r="F37" s="832"/>
      <c r="G37" s="832"/>
      <c r="H37" s="833"/>
      <c r="I37" s="279"/>
      <c r="J37" s="280"/>
      <c r="K37" s="281">
        <f>VLOOKUP(A37,EQUIPOS!A7:D164,4,FALSE)</f>
        <v>125082.56680029306</v>
      </c>
      <c r="L37" s="282"/>
      <c r="M37" s="283">
        <v>10</v>
      </c>
      <c r="N37" s="284">
        <f t="shared" ref="N37:N43" si="0">K37/M37</f>
        <v>12508.256680029306</v>
      </c>
    </row>
    <row r="38" spans="1:14">
      <c r="A38" t="s">
        <v>166</v>
      </c>
      <c r="B38" s="831" t="str">
        <f>VLOOKUP(A38,EQUIPOS!A8:D154,3,FALSE)</f>
        <v>Compactador de Rodillo POTENCIA: 99HP, PESO: 8 ton</v>
      </c>
      <c r="C38" s="832"/>
      <c r="D38" s="832"/>
      <c r="E38" s="832"/>
      <c r="F38" s="832"/>
      <c r="G38" s="832"/>
      <c r="H38" s="833"/>
      <c r="I38" s="279"/>
      <c r="J38" s="280"/>
      <c r="K38" s="281">
        <f>VLOOKUP(A38,EQUIPOS!A8:D165,4,FALSE)</f>
        <v>98600</v>
      </c>
      <c r="L38" s="282"/>
      <c r="M38" s="283">
        <v>10</v>
      </c>
      <c r="N38" s="284">
        <f t="shared" si="0"/>
        <v>9860</v>
      </c>
    </row>
    <row r="39" spans="1:14">
      <c r="A39" t="s">
        <v>284</v>
      </c>
      <c r="B39" s="831" t="str">
        <f>VLOOKUP(A39,EQUIPOS!A9:D154,3,FALSE)</f>
        <v>Planta de asfalto en caliente</v>
      </c>
      <c r="C39" s="832"/>
      <c r="D39" s="832"/>
      <c r="E39" s="832"/>
      <c r="F39" s="832"/>
      <c r="G39" s="832"/>
      <c r="H39" s="833"/>
      <c r="I39" s="279"/>
      <c r="J39" s="280"/>
      <c r="K39" s="281">
        <f>VLOOKUP(A39,EQUIPOS!A9:D166,4,FALSE)</f>
        <v>645075.00000000012</v>
      </c>
      <c r="L39" s="282"/>
      <c r="M39" s="283">
        <v>10</v>
      </c>
      <c r="N39" s="284">
        <f t="shared" si="0"/>
        <v>64507.500000000015</v>
      </c>
    </row>
    <row r="40" spans="1:14">
      <c r="A40" t="s">
        <v>290</v>
      </c>
      <c r="B40" s="831" t="str">
        <f>VLOOKUP(A40,EQUIPOS!A10:D154,3,FALSE)</f>
        <v>Planta trituradora</v>
      </c>
      <c r="C40" s="832"/>
      <c r="D40" s="832"/>
      <c r="E40" s="832"/>
      <c r="F40" s="832"/>
      <c r="G40" s="832"/>
      <c r="H40" s="833"/>
      <c r="I40" s="279"/>
      <c r="J40" s="280"/>
      <c r="K40" s="281">
        <f>VLOOKUP(A40,EQUIPOS!A10:D167,4,FALSE)</f>
        <v>476192.25000000006</v>
      </c>
      <c r="L40" s="282"/>
      <c r="M40" s="283">
        <v>30</v>
      </c>
      <c r="N40" s="284">
        <f t="shared" si="0"/>
        <v>15873.075000000003</v>
      </c>
    </row>
    <row r="41" spans="1:14">
      <c r="A41" t="s">
        <v>314</v>
      </c>
      <c r="B41" s="831" t="str">
        <f>VLOOKUP(A41,EQUIPOS!A11:D155,3,FALSE)</f>
        <v xml:space="preserve">Retroexcavadora E-200 sobre orugas
</v>
      </c>
      <c r="C41" s="832"/>
      <c r="D41" s="832"/>
      <c r="E41" s="832"/>
      <c r="F41" s="832"/>
      <c r="G41" s="832"/>
      <c r="H41" s="833"/>
      <c r="I41" s="279"/>
      <c r="J41" s="280"/>
      <c r="K41" s="281">
        <f>VLOOKUP(A41,EQUIPOS!A11:D168,4,FALSE)</f>
        <v>166600</v>
      </c>
      <c r="L41" s="282"/>
      <c r="M41" s="283">
        <v>30</v>
      </c>
      <c r="N41" s="284">
        <f t="shared" si="0"/>
        <v>5553.333333333333</v>
      </c>
    </row>
    <row r="42" spans="1:14">
      <c r="A42" t="s">
        <v>358</v>
      </c>
      <c r="B42" s="831" t="str">
        <f>VLOOKUP(A42,EQUIPOS!A12:D156,3,FALSE)</f>
        <v xml:space="preserve">Terminadora de asfalto (Finisher), potencia en el volante 174 HP, R=20M3/H, velocidad de desplazamiento 114 m/min
</v>
      </c>
      <c r="C42" s="832"/>
      <c r="D42" s="832"/>
      <c r="E42" s="832"/>
      <c r="F42" s="832"/>
      <c r="G42" s="832"/>
      <c r="H42" s="833"/>
      <c r="I42" s="279"/>
      <c r="J42" s="280"/>
      <c r="K42" s="281">
        <f>VLOOKUP(A42,EQUIPOS!A12:D169,4,FALSE)</f>
        <v>285600</v>
      </c>
      <c r="L42" s="282"/>
      <c r="M42" s="283">
        <v>10</v>
      </c>
      <c r="N42" s="284">
        <f t="shared" si="0"/>
        <v>28560</v>
      </c>
    </row>
    <row r="43" spans="1:14">
      <c r="A43" t="s">
        <v>373</v>
      </c>
      <c r="B43" s="831" t="str">
        <f>VLOOKUP(A43,EQUIPOS!A13:D157,3,FALSE)</f>
        <v>Volqueta 6 m3</v>
      </c>
      <c r="C43" s="832"/>
      <c r="D43" s="832"/>
      <c r="E43" s="832"/>
      <c r="F43" s="832"/>
      <c r="G43" s="832"/>
      <c r="H43" s="833"/>
      <c r="I43" s="279"/>
      <c r="J43" s="280"/>
      <c r="K43" s="281">
        <f>VLOOKUP(A43,EQUIPOS!A13:D170,4,FALSE)</f>
        <v>62500</v>
      </c>
      <c r="L43" s="282"/>
      <c r="M43" s="283">
        <v>10</v>
      </c>
      <c r="N43" s="284">
        <f t="shared" si="0"/>
        <v>6250</v>
      </c>
    </row>
    <row r="44" spans="1:14">
      <c r="B44" s="332"/>
      <c r="C44" s="333"/>
      <c r="D44" s="333"/>
      <c r="E44" s="333"/>
      <c r="F44" s="333"/>
      <c r="G44" s="333"/>
      <c r="H44" s="334"/>
      <c r="I44" s="279"/>
      <c r="J44" s="280"/>
      <c r="K44" s="281"/>
      <c r="L44" s="282"/>
      <c r="M44" s="283"/>
      <c r="N44" s="284"/>
    </row>
    <row r="45" spans="1:14">
      <c r="B45" s="831"/>
      <c r="C45" s="832"/>
      <c r="D45" s="832"/>
      <c r="E45" s="832"/>
      <c r="F45" s="832"/>
      <c r="G45" s="832"/>
      <c r="H45" s="833"/>
      <c r="I45" s="834"/>
      <c r="J45" s="815"/>
      <c r="K45" s="281"/>
      <c r="L45" s="835"/>
      <c r="M45" s="836"/>
      <c r="N45" s="284"/>
    </row>
    <row r="46" spans="1:14">
      <c r="B46" s="831"/>
      <c r="C46" s="832"/>
      <c r="D46" s="832"/>
      <c r="E46" s="837"/>
      <c r="F46" s="832"/>
      <c r="G46" s="832"/>
      <c r="H46" s="833"/>
      <c r="I46" s="42"/>
      <c r="J46" s="43"/>
      <c r="K46" s="286"/>
      <c r="L46" s="288"/>
      <c r="M46" s="289"/>
      <c r="N46" s="290"/>
    </row>
    <row r="47" spans="1:14">
      <c r="B47" s="838" t="s">
        <v>1036</v>
      </c>
      <c r="C47" s="839"/>
      <c r="D47" s="839"/>
      <c r="E47" s="44"/>
      <c r="F47" s="45"/>
      <c r="G47" s="45"/>
      <c r="H47" s="46"/>
      <c r="I47" s="42"/>
      <c r="J47" s="43"/>
      <c r="K47" s="291"/>
      <c r="L47" s="288"/>
      <c r="M47" s="413">
        <v>0.1</v>
      </c>
      <c r="N47" s="356">
        <f>N81*M47</f>
        <v>739.25391041666671</v>
      </c>
    </row>
    <row r="48" spans="1:14" ht="15.75" thickBot="1">
      <c r="B48" s="831"/>
      <c r="C48" s="832"/>
      <c r="D48" s="832"/>
      <c r="E48" s="832"/>
      <c r="F48" s="832"/>
      <c r="G48" s="832"/>
      <c r="H48" s="833"/>
      <c r="I48" s="840"/>
      <c r="J48" s="841"/>
      <c r="K48" s="47"/>
      <c r="L48" s="842"/>
      <c r="M48" s="843"/>
      <c r="N48" s="111"/>
    </row>
    <row r="49" spans="1:14" ht="15.75" thickBot="1">
      <c r="B49" s="818" t="s">
        <v>1037</v>
      </c>
      <c r="C49" s="819"/>
      <c r="D49" s="819"/>
      <c r="E49" s="819"/>
      <c r="F49" s="819"/>
      <c r="G49" s="819"/>
      <c r="H49" s="819"/>
      <c r="I49" s="819"/>
      <c r="J49" s="819"/>
      <c r="K49" s="819"/>
      <c r="L49" s="819"/>
      <c r="M49" s="820"/>
      <c r="N49" s="406">
        <f>SUM(N36:N48)</f>
        <v>150396.41892377933</v>
      </c>
    </row>
    <row r="50" spans="1:14">
      <c r="B50" s="292"/>
      <c r="C50" s="40"/>
      <c r="D50" s="40"/>
      <c r="E50" s="40"/>
      <c r="F50" s="40"/>
      <c r="G50" s="40"/>
      <c r="H50" s="40"/>
      <c r="I50" s="40"/>
      <c r="J50" s="40"/>
      <c r="K50" s="40"/>
      <c r="L50" s="40"/>
      <c r="M50" s="40"/>
      <c r="N50" s="41"/>
    </row>
    <row r="51" spans="1:14">
      <c r="B51" s="70" t="s">
        <v>1038</v>
      </c>
      <c r="C51" s="71"/>
      <c r="D51" s="71"/>
      <c r="E51" s="71"/>
      <c r="F51" s="71"/>
      <c r="G51" s="71"/>
      <c r="H51" s="71"/>
      <c r="I51" s="71"/>
      <c r="J51" s="71"/>
      <c r="K51" s="71"/>
      <c r="L51" s="71"/>
      <c r="M51" s="71"/>
      <c r="N51" s="72"/>
    </row>
    <row r="52" spans="1:14" ht="15.75" thickBot="1">
      <c r="B52" s="73"/>
      <c r="C52" s="68"/>
      <c r="D52" s="68"/>
      <c r="E52" s="68"/>
      <c r="F52" s="68"/>
      <c r="G52" s="68"/>
      <c r="H52" s="68"/>
      <c r="I52" s="68"/>
      <c r="J52" s="67"/>
      <c r="K52" s="67"/>
      <c r="L52" s="67"/>
      <c r="M52" s="67"/>
      <c r="N52" s="69"/>
    </row>
    <row r="53" spans="1:14">
      <c r="B53" s="809" t="s">
        <v>1028</v>
      </c>
      <c r="C53" s="810"/>
      <c r="D53" s="810"/>
      <c r="E53" s="810"/>
      <c r="F53" s="810"/>
      <c r="G53" s="810"/>
      <c r="H53" s="810"/>
      <c r="I53" s="811"/>
      <c r="J53" s="327" t="s">
        <v>1029</v>
      </c>
      <c r="K53" s="91" t="s">
        <v>1030</v>
      </c>
      <c r="L53" s="812" t="s">
        <v>1039</v>
      </c>
      <c r="M53" s="811"/>
      <c r="N53" s="92" t="s">
        <v>1035</v>
      </c>
    </row>
    <row r="54" spans="1:14">
      <c r="A54" t="s">
        <v>843</v>
      </c>
      <c r="B54" s="49" t="str">
        <f>VLOOKUP(A54,MATERIALES!A5:D373,3,FALSE)</f>
        <v>Agregado Petreo para Triturar (Crudo)</v>
      </c>
      <c r="C54" s="293"/>
      <c r="D54" s="293"/>
      <c r="E54" s="293"/>
      <c r="F54" s="293"/>
      <c r="G54" s="293"/>
      <c r="H54" s="293"/>
      <c r="I54" s="280"/>
      <c r="J54" s="236" t="str">
        <f>VLOOKUP(A54,MATERIALES!A8:D646,2,FALSE)</f>
        <v>m3</v>
      </c>
      <c r="K54" s="294">
        <v>1.4</v>
      </c>
      <c r="L54" s="279"/>
      <c r="M54" s="414">
        <f>VLOOKUP(A54,MATERIALES!A5:D396,4,FALSE)</f>
        <v>24125.332311239632</v>
      </c>
      <c r="N54" s="284">
        <f>K54*M54</f>
        <v>33775.465235735486</v>
      </c>
    </row>
    <row r="55" spans="1:14">
      <c r="A55" s="114" t="s">
        <v>845</v>
      </c>
      <c r="B55" s="49" t="str">
        <f>VLOOKUP(A55,MATERIALES!A6:D373,3,FALSE)</f>
        <v>Agua</v>
      </c>
      <c r="C55" s="293"/>
      <c r="D55" s="293"/>
      <c r="E55" s="293"/>
      <c r="F55" s="293"/>
      <c r="G55" s="293"/>
      <c r="H55" s="293"/>
      <c r="I55" s="280"/>
      <c r="J55" s="236" t="str">
        <f>VLOOKUP(A55,MATERIALES!A9:D647,2,FALSE)</f>
        <v>lt</v>
      </c>
      <c r="K55" s="294">
        <v>25</v>
      </c>
      <c r="L55" s="279"/>
      <c r="M55" s="414">
        <f>VLOOKUP(A55,MATERIALES!A6:D397,4,FALSE)</f>
        <v>35.656490152579906</v>
      </c>
      <c r="N55" s="284">
        <f>K55*M55</f>
        <v>891.4122538144976</v>
      </c>
    </row>
    <row r="56" spans="1:14">
      <c r="B56" s="49"/>
      <c r="C56" s="293"/>
      <c r="D56" s="293"/>
      <c r="E56" s="293"/>
      <c r="F56" s="293"/>
      <c r="G56" s="293"/>
      <c r="H56" s="293"/>
      <c r="I56" s="280"/>
      <c r="J56" s="236"/>
      <c r="K56" s="294"/>
      <c r="L56" s="279"/>
      <c r="M56" s="295"/>
      <c r="N56" s="296"/>
    </row>
    <row r="57" spans="1:14">
      <c r="B57" s="49"/>
      <c r="C57" s="293"/>
      <c r="D57" s="293"/>
      <c r="E57" s="293"/>
      <c r="F57" s="293"/>
      <c r="G57" s="293"/>
      <c r="H57" s="293"/>
      <c r="I57" s="280"/>
      <c r="J57" s="236"/>
      <c r="K57" s="294"/>
      <c r="L57" s="279"/>
      <c r="M57" s="295"/>
      <c r="N57" s="296"/>
    </row>
    <row r="58" spans="1:14" ht="15.75" thickBot="1">
      <c r="B58" s="813"/>
      <c r="C58" s="814"/>
      <c r="D58" s="814"/>
      <c r="E58" s="814"/>
      <c r="F58" s="814"/>
      <c r="G58" s="814"/>
      <c r="H58" s="814"/>
      <c r="I58" s="815"/>
      <c r="J58" s="48"/>
      <c r="K58" s="50"/>
      <c r="L58" s="816"/>
      <c r="M58" s="817"/>
      <c r="N58" s="51"/>
    </row>
    <row r="59" spans="1:14" ht="15.75" thickBot="1">
      <c r="B59" s="818" t="s">
        <v>1037</v>
      </c>
      <c r="C59" s="819"/>
      <c r="D59" s="819"/>
      <c r="E59" s="819"/>
      <c r="F59" s="819"/>
      <c r="G59" s="819"/>
      <c r="H59" s="819"/>
      <c r="I59" s="819"/>
      <c r="J59" s="819"/>
      <c r="K59" s="819"/>
      <c r="L59" s="819"/>
      <c r="M59" s="820"/>
      <c r="N59" s="406">
        <f>SUM(N54:N58)</f>
        <v>34666.877489549981</v>
      </c>
    </row>
    <row r="60" spans="1:14">
      <c r="B60" s="39"/>
      <c r="C60" s="40"/>
      <c r="D60" s="40"/>
      <c r="E60" s="40"/>
      <c r="F60" s="40"/>
      <c r="G60" s="40"/>
      <c r="H60" s="40"/>
      <c r="I60" s="40"/>
      <c r="J60" s="40"/>
      <c r="K60" s="40"/>
      <c r="L60" s="40"/>
      <c r="M60" s="40"/>
      <c r="N60" s="41"/>
    </row>
    <row r="61" spans="1:14">
      <c r="B61" s="70" t="s">
        <v>1040</v>
      </c>
      <c r="C61" s="71"/>
      <c r="D61" s="71"/>
      <c r="E61" s="71"/>
      <c r="F61" s="71"/>
      <c r="G61" s="71"/>
      <c r="H61" s="71"/>
      <c r="I61" s="71"/>
      <c r="J61" s="71"/>
      <c r="K61" s="71"/>
      <c r="L61" s="71"/>
      <c r="M61" s="71"/>
      <c r="N61" s="72"/>
    </row>
    <row r="62" spans="1:14" ht="15.75" thickBot="1">
      <c r="B62" s="74"/>
      <c r="C62" s="67"/>
      <c r="D62" s="67"/>
      <c r="E62" s="67"/>
      <c r="F62" s="67"/>
      <c r="G62" s="67"/>
      <c r="H62" s="67"/>
      <c r="I62" s="67"/>
      <c r="J62" s="67"/>
      <c r="K62" s="67"/>
      <c r="L62" s="67"/>
      <c r="M62" s="67"/>
      <c r="N62" s="69"/>
    </row>
    <row r="63" spans="1:14" ht="25.5">
      <c r="B63" s="325" t="s">
        <v>1041</v>
      </c>
      <c r="C63" s="326"/>
      <c r="D63" s="326"/>
      <c r="E63" s="326"/>
      <c r="F63" s="326"/>
      <c r="G63" s="326"/>
      <c r="H63" s="79" t="s">
        <v>1029</v>
      </c>
      <c r="I63" s="80" t="s">
        <v>1042</v>
      </c>
      <c r="J63" s="81" t="s">
        <v>1043</v>
      </c>
      <c r="K63" s="79" t="s">
        <v>1044</v>
      </c>
      <c r="L63" s="821" t="s">
        <v>1045</v>
      </c>
      <c r="M63" s="794"/>
      <c r="N63" s="82" t="s">
        <v>1035</v>
      </c>
    </row>
    <row r="64" spans="1:14">
      <c r="A64" t="s">
        <v>1353</v>
      </c>
      <c r="B64" s="52" t="str">
        <f>VLOOKUP(A64,TRANSPORTE!A5:D117,3,FALSE)</f>
        <v>Transporte de Material Crudo de Rio</v>
      </c>
      <c r="C64" s="329"/>
      <c r="D64" s="329"/>
      <c r="E64" s="329"/>
      <c r="F64" s="329"/>
      <c r="G64" s="329"/>
      <c r="H64" s="323" t="s">
        <v>1552</v>
      </c>
      <c r="I64" s="291">
        <v>1.4</v>
      </c>
      <c r="J64" s="298">
        <v>1</v>
      </c>
      <c r="K64" s="291">
        <f>I64*J64</f>
        <v>1.4</v>
      </c>
      <c r="L64" s="822">
        <f>VLOOKUP(A64,TRANSPORTE!A5:D117,4,FALSE)</f>
        <v>946.969696969697</v>
      </c>
      <c r="M64" s="823"/>
      <c r="N64" s="299">
        <f>K64*L64</f>
        <v>1325.7575757575758</v>
      </c>
    </row>
    <row r="65" spans="1:15">
      <c r="A65" t="s">
        <v>1377</v>
      </c>
      <c r="B65" s="52" t="str">
        <f>VLOOKUP(A65,TRANSPORTE!A6:D117,3,FALSE)</f>
        <v>Transporte de mezcla</v>
      </c>
      <c r="C65" s="53"/>
      <c r="D65" s="53"/>
      <c r="E65" s="53"/>
      <c r="F65" s="53"/>
      <c r="G65" s="53"/>
      <c r="H65" s="323" t="s">
        <v>1552</v>
      </c>
      <c r="I65" s="291">
        <v>1.25</v>
      </c>
      <c r="J65" s="298">
        <v>1</v>
      </c>
      <c r="K65" s="291">
        <f>I65*J65</f>
        <v>1.25</v>
      </c>
      <c r="L65" s="822">
        <f>VLOOKUP(A65,TRANSPORTE!A6:D117,4,FALSE)</f>
        <v>946.969696969697</v>
      </c>
      <c r="M65" s="823"/>
      <c r="N65" s="299">
        <f>K65*L65</f>
        <v>1183.7121212121212</v>
      </c>
    </row>
    <row r="66" spans="1:15">
      <c r="B66" s="52"/>
      <c r="C66" s="53"/>
      <c r="D66" s="53"/>
      <c r="E66" s="53"/>
      <c r="F66" s="53"/>
      <c r="G66" s="53"/>
      <c r="H66" s="300"/>
      <c r="I66" s="291"/>
      <c r="J66" s="291"/>
      <c r="K66" s="291"/>
      <c r="L66" s="301"/>
      <c r="M66" s="302"/>
      <c r="N66" s="303"/>
    </row>
    <row r="67" spans="1:15">
      <c r="B67" s="52"/>
      <c r="C67" s="53"/>
      <c r="D67" s="53"/>
      <c r="E67" s="53"/>
      <c r="F67" s="53"/>
      <c r="G67" s="53"/>
      <c r="H67" s="300"/>
      <c r="I67" s="291"/>
      <c r="J67" s="291"/>
      <c r="K67" s="291"/>
      <c r="L67" s="301"/>
      <c r="M67" s="302"/>
      <c r="N67" s="303"/>
    </row>
    <row r="68" spans="1:15">
      <c r="B68" s="52"/>
      <c r="C68" s="53"/>
      <c r="D68" s="53"/>
      <c r="E68" s="53"/>
      <c r="F68" s="53"/>
      <c r="G68" s="53"/>
      <c r="H68" s="300"/>
      <c r="I68" s="291"/>
      <c r="J68" s="291"/>
      <c r="K68" s="291"/>
      <c r="L68" s="301"/>
      <c r="M68" s="302"/>
      <c r="N68" s="303"/>
    </row>
    <row r="69" spans="1:15" ht="15.75" thickBot="1">
      <c r="B69" s="459"/>
      <c r="C69" s="460"/>
      <c r="D69" s="460"/>
      <c r="E69" s="460"/>
      <c r="F69" s="460"/>
      <c r="G69" s="460"/>
      <c r="H69" s="54"/>
      <c r="I69" s="132"/>
      <c r="J69" s="132"/>
      <c r="K69" s="132"/>
      <c r="L69" s="807"/>
      <c r="M69" s="808"/>
      <c r="N69" s="133"/>
    </row>
    <row r="70" spans="1:15" ht="15.75" thickBot="1">
      <c r="B70" s="824" t="s">
        <v>1037</v>
      </c>
      <c r="C70" s="825"/>
      <c r="D70" s="825"/>
      <c r="E70" s="825"/>
      <c r="F70" s="825"/>
      <c r="G70" s="825"/>
      <c r="H70" s="825"/>
      <c r="I70" s="825"/>
      <c r="J70" s="825"/>
      <c r="K70" s="825"/>
      <c r="L70" s="825"/>
      <c r="M70" s="826"/>
      <c r="N70" s="110">
        <f>N64+N65+N66+N67+N68</f>
        <v>2509.469696969697</v>
      </c>
    </row>
    <row r="71" spans="1:15">
      <c r="B71" s="39"/>
      <c r="C71" s="40"/>
      <c r="D71" s="40"/>
      <c r="E71" s="40"/>
      <c r="F71" s="40"/>
      <c r="G71" s="40"/>
      <c r="H71" s="40"/>
      <c r="I71" s="40"/>
      <c r="J71" s="40"/>
      <c r="K71" s="40"/>
      <c r="L71" s="40"/>
      <c r="M71" s="40"/>
      <c r="N71" s="41"/>
    </row>
    <row r="72" spans="1:15">
      <c r="B72" s="70" t="s">
        <v>1046</v>
      </c>
      <c r="C72" s="71"/>
      <c r="D72" s="71"/>
      <c r="E72" s="71"/>
      <c r="F72" s="71"/>
      <c r="G72" s="71"/>
      <c r="H72" s="71"/>
      <c r="I72" s="71"/>
      <c r="J72" s="71"/>
      <c r="K72" s="71"/>
      <c r="L72" s="71"/>
      <c r="M72" s="71"/>
      <c r="N72" s="72"/>
    </row>
    <row r="73" spans="1:15" ht="15.75" thickBot="1">
      <c r="B73" s="74"/>
      <c r="C73" s="67"/>
      <c r="D73" s="67"/>
      <c r="E73" s="67"/>
      <c r="F73" s="67"/>
      <c r="G73" s="67"/>
      <c r="H73" s="67"/>
      <c r="I73" s="67"/>
      <c r="J73" s="67"/>
      <c r="K73" s="67"/>
      <c r="L73" s="67"/>
      <c r="M73" s="67"/>
      <c r="N73" s="69"/>
    </row>
    <row r="74" spans="1:15" ht="25.5">
      <c r="B74" s="844" t="s">
        <v>1047</v>
      </c>
      <c r="C74" s="845"/>
      <c r="D74" s="845"/>
      <c r="E74" s="845"/>
      <c r="F74" s="845"/>
      <c r="G74" s="845"/>
      <c r="H74" s="845"/>
      <c r="I74" s="79" t="s">
        <v>1048</v>
      </c>
      <c r="J74" s="81" t="s">
        <v>1494</v>
      </c>
      <c r="K74" s="80" t="s">
        <v>1050</v>
      </c>
      <c r="L74" s="846" t="s">
        <v>1034</v>
      </c>
      <c r="M74" s="847"/>
      <c r="N74" s="104" t="s">
        <v>1035</v>
      </c>
    </row>
    <row r="75" spans="1:15">
      <c r="A75" t="s">
        <v>19</v>
      </c>
      <c r="B75" s="55" t="str">
        <f>VLOOKUP(A75,'MANO DE OBRA'!A8:D68,3,FALSE)</f>
        <v>Obrero (8)</v>
      </c>
      <c r="C75" s="53"/>
      <c r="D75" s="53"/>
      <c r="E75" s="53"/>
      <c r="F75" s="53"/>
      <c r="G75" s="53"/>
      <c r="H75" s="53"/>
      <c r="I75" s="304">
        <f>K75/J75*100</f>
        <v>196724.53333333333</v>
      </c>
      <c r="J75" s="305">
        <v>185</v>
      </c>
      <c r="K75" s="306">
        <f>VLOOKUP(A75,'MANO DE OBRA'!A8:D99,4,FALSE)</f>
        <v>363940.38666666666</v>
      </c>
      <c r="L75" s="56"/>
      <c r="M75" s="307">
        <v>80</v>
      </c>
      <c r="N75" s="407">
        <f>K75/M75</f>
        <v>4549.2548333333334</v>
      </c>
      <c r="O75" s="112"/>
    </row>
    <row r="76" spans="1:15">
      <c r="A76" t="s">
        <v>30</v>
      </c>
      <c r="B76" s="55" t="str">
        <f>VLOOKUP(A76,'MANO DE OBRA'!A8:D69,3,FALSE)</f>
        <v>Oficial</v>
      </c>
      <c r="C76" s="53"/>
      <c r="D76" s="53"/>
      <c r="E76" s="53"/>
      <c r="F76" s="53"/>
      <c r="G76" s="53"/>
      <c r="H76" s="53"/>
      <c r="I76" s="304">
        <f>K76/J76*100</f>
        <v>49181.133333333331</v>
      </c>
      <c r="J76" s="305">
        <v>185</v>
      </c>
      <c r="K76" s="306">
        <f>VLOOKUP(A76,'MANO DE OBRA'!A8:D100,4,FALSE)</f>
        <v>90985.096666666665</v>
      </c>
      <c r="L76" s="56"/>
      <c r="M76" s="311">
        <v>80</v>
      </c>
      <c r="N76" s="407">
        <f>K76/M76</f>
        <v>1137.3137083333334</v>
      </c>
    </row>
    <row r="77" spans="1:15">
      <c r="A77" t="s">
        <v>54</v>
      </c>
      <c r="B77" s="55" t="str">
        <f>VLOOKUP(A77,'MANO DE OBRA'!A9:D70,3,FALSE)</f>
        <v>Rastrilleros (2)</v>
      </c>
      <c r="C77" s="53"/>
      <c r="D77" s="53"/>
      <c r="E77" s="53"/>
      <c r="F77" s="53"/>
      <c r="G77" s="53"/>
      <c r="H77" s="53"/>
      <c r="I77" s="304">
        <f>K77/J77*100</f>
        <v>73771.7</v>
      </c>
      <c r="J77" s="305">
        <v>185</v>
      </c>
      <c r="K77" s="306">
        <f>VLOOKUP(A77,'MANO DE OBRA'!A9:D101,4,FALSE)</f>
        <v>136477.64499999999</v>
      </c>
      <c r="L77" s="56"/>
      <c r="M77" s="312">
        <v>80</v>
      </c>
      <c r="N77" s="407">
        <f>K77/M77</f>
        <v>1705.9705624999999</v>
      </c>
    </row>
    <row r="78" spans="1:15">
      <c r="B78" s="55"/>
      <c r="C78" s="53"/>
      <c r="D78" s="53"/>
      <c r="E78" s="53"/>
      <c r="F78" s="53"/>
      <c r="G78" s="53"/>
      <c r="H78" s="53"/>
      <c r="I78" s="291"/>
      <c r="J78" s="309"/>
      <c r="K78" s="310"/>
      <c r="L78" s="330"/>
      <c r="M78" s="312"/>
      <c r="N78" s="308"/>
    </row>
    <row r="79" spans="1:15">
      <c r="B79" s="55"/>
      <c r="C79" s="53"/>
      <c r="D79" s="53"/>
      <c r="E79" s="53"/>
      <c r="F79" s="53"/>
      <c r="G79" s="53"/>
      <c r="H79" s="53"/>
      <c r="I79" s="291"/>
      <c r="J79" s="309"/>
      <c r="K79" s="310"/>
      <c r="L79" s="330"/>
      <c r="M79" s="312"/>
      <c r="N79" s="308"/>
    </row>
    <row r="80" spans="1:15" ht="15.75" thickBot="1">
      <c r="B80" s="805"/>
      <c r="C80" s="806"/>
      <c r="D80" s="806"/>
      <c r="E80" s="806"/>
      <c r="F80" s="806"/>
      <c r="G80" s="806"/>
      <c r="H80" s="806"/>
      <c r="I80" s="132"/>
      <c r="J80" s="132"/>
      <c r="K80" s="132"/>
      <c r="L80" s="906"/>
      <c r="M80" s="906"/>
      <c r="N80" s="51"/>
    </row>
    <row r="81" spans="1:14" ht="15.75" thickBot="1">
      <c r="B81" s="824" t="s">
        <v>1037</v>
      </c>
      <c r="C81" s="825"/>
      <c r="D81" s="825"/>
      <c r="E81" s="825"/>
      <c r="F81" s="825"/>
      <c r="G81" s="825"/>
      <c r="H81" s="825"/>
      <c r="I81" s="825"/>
      <c r="J81" s="825"/>
      <c r="K81" s="825"/>
      <c r="L81" s="825"/>
      <c r="M81" s="826"/>
      <c r="N81" s="313">
        <f>SUM(N75:N80)</f>
        <v>7392.5391041666662</v>
      </c>
    </row>
    <row r="82" spans="1:14" ht="15.75" thickBot="1">
      <c r="B82" s="39"/>
      <c r="C82" s="40"/>
      <c r="D82" s="40"/>
      <c r="E82" s="40"/>
      <c r="F82" s="40"/>
      <c r="G82" s="40"/>
      <c r="H82" s="40"/>
      <c r="I82" s="40"/>
      <c r="J82" s="40"/>
      <c r="K82" s="40"/>
      <c r="L82" s="40"/>
      <c r="M82" s="40"/>
      <c r="N82" s="41"/>
    </row>
    <row r="83" spans="1:14" ht="15.75" thickBot="1">
      <c r="B83" s="818" t="s">
        <v>1051</v>
      </c>
      <c r="C83" s="819"/>
      <c r="D83" s="819"/>
      <c r="E83" s="819"/>
      <c r="F83" s="819"/>
      <c r="G83" s="819"/>
      <c r="H83" s="819"/>
      <c r="I83" s="819"/>
      <c r="J83" s="819"/>
      <c r="K83" s="819"/>
      <c r="L83" s="819"/>
      <c r="M83" s="820"/>
      <c r="N83" s="105">
        <f>N49+N59+N70+N81</f>
        <v>194965.30521446568</v>
      </c>
    </row>
    <row r="84" spans="1:14">
      <c r="B84" s="39"/>
      <c r="C84" s="40"/>
      <c r="D84" s="40"/>
      <c r="E84" s="40"/>
      <c r="F84" s="40"/>
      <c r="G84" s="40"/>
      <c r="H84" s="40"/>
      <c r="I84" s="40"/>
      <c r="J84" s="40"/>
      <c r="K84" s="40"/>
      <c r="L84" s="40"/>
      <c r="M84" s="40"/>
      <c r="N84" s="41"/>
    </row>
    <row r="85" spans="1:14">
      <c r="B85" s="70" t="s">
        <v>1052</v>
      </c>
      <c r="C85" s="71"/>
      <c r="D85" s="71"/>
      <c r="E85" s="71"/>
      <c r="F85" s="71"/>
      <c r="G85" s="71"/>
      <c r="H85" s="71"/>
      <c r="I85" s="71"/>
      <c r="J85" s="71"/>
      <c r="K85" s="71"/>
      <c r="L85" s="71"/>
      <c r="M85" s="71"/>
      <c r="N85" s="72"/>
    </row>
    <row r="86" spans="1:14" ht="15.75" thickBot="1">
      <c r="B86" s="74"/>
      <c r="C86" s="67"/>
      <c r="D86" s="67"/>
      <c r="E86" s="67"/>
      <c r="F86" s="67"/>
      <c r="G86" s="67"/>
      <c r="H86" s="67"/>
      <c r="I86" s="67"/>
      <c r="J86" s="67"/>
      <c r="K86" s="67"/>
      <c r="L86" s="67"/>
      <c r="M86" s="67"/>
      <c r="N86" s="69"/>
    </row>
    <row r="87" spans="1:14">
      <c r="B87" s="809" t="s">
        <v>1053</v>
      </c>
      <c r="C87" s="810"/>
      <c r="D87" s="810"/>
      <c r="E87" s="810"/>
      <c r="F87" s="810"/>
      <c r="G87" s="810"/>
      <c r="H87" s="810"/>
      <c r="I87" s="326"/>
      <c r="J87" s="346"/>
      <c r="K87" s="314" t="s">
        <v>1054</v>
      </c>
      <c r="L87" s="848" t="s">
        <v>1055</v>
      </c>
      <c r="M87" s="849"/>
      <c r="N87" s="315"/>
    </row>
    <row r="88" spans="1:14">
      <c r="B88" s="850" t="s">
        <v>1056</v>
      </c>
      <c r="C88" s="851"/>
      <c r="D88" s="851"/>
      <c r="E88" s="851"/>
      <c r="F88" s="851"/>
      <c r="G88" s="851"/>
      <c r="H88" s="851"/>
      <c r="I88" s="93"/>
      <c r="J88" s="94"/>
      <c r="K88" s="316">
        <v>0.2</v>
      </c>
      <c r="L88" s="852">
        <f>N83*K88</f>
        <v>38993.06104289314</v>
      </c>
      <c r="M88" s="853"/>
      <c r="N88" s="57"/>
    </row>
    <row r="89" spans="1:14">
      <c r="B89" s="95" t="s">
        <v>1057</v>
      </c>
      <c r="C89" s="96"/>
      <c r="D89" s="96"/>
      <c r="E89" s="96"/>
      <c r="F89" s="96"/>
      <c r="G89" s="96"/>
      <c r="H89" s="96"/>
      <c r="I89" s="93"/>
      <c r="J89" s="94"/>
      <c r="K89" s="316">
        <v>0.05</v>
      </c>
      <c r="L89" s="852">
        <f>N83*K89</f>
        <v>9748.2652607232849</v>
      </c>
      <c r="M89" s="853"/>
      <c r="N89" s="57"/>
    </row>
    <row r="90" spans="1:14" ht="15.75" thickBot="1">
      <c r="B90" s="97" t="s">
        <v>1058</v>
      </c>
      <c r="C90" s="98"/>
      <c r="D90" s="98"/>
      <c r="E90" s="98"/>
      <c r="F90" s="98"/>
      <c r="G90" s="98"/>
      <c r="H90" s="98"/>
      <c r="I90" s="99"/>
      <c r="J90" s="100"/>
      <c r="K90" s="317">
        <v>0.05</v>
      </c>
      <c r="L90" s="854">
        <f>N83*K90</f>
        <v>9748.2652607232849</v>
      </c>
      <c r="M90" s="855"/>
      <c r="N90" s="57"/>
    </row>
    <row r="91" spans="1:14" ht="15.75" thickBot="1">
      <c r="B91" s="818" t="s">
        <v>1037</v>
      </c>
      <c r="C91" s="819"/>
      <c r="D91" s="819"/>
      <c r="E91" s="819"/>
      <c r="F91" s="819"/>
      <c r="G91" s="819"/>
      <c r="H91" s="819"/>
      <c r="I91" s="819"/>
      <c r="J91" s="819"/>
      <c r="K91" s="819"/>
      <c r="L91" s="819"/>
      <c r="M91" s="820"/>
      <c r="N91" s="58">
        <f>L88+L89+L90</f>
        <v>58489.591564339717</v>
      </c>
    </row>
    <row r="92" spans="1:14" ht="15.75" thickBot="1">
      <c r="B92" s="39"/>
      <c r="C92" s="40"/>
      <c r="D92" s="40"/>
      <c r="E92" s="40"/>
      <c r="F92" s="40"/>
      <c r="G92" s="40"/>
      <c r="H92" s="40"/>
      <c r="I92" s="40"/>
      <c r="J92" s="40"/>
      <c r="K92" s="40"/>
      <c r="L92" s="40"/>
      <c r="M92" s="40"/>
      <c r="N92" s="41"/>
    </row>
    <row r="93" spans="1:14" ht="15.75" thickBot="1">
      <c r="A93" t="s">
        <v>2122</v>
      </c>
      <c r="B93" s="818" t="s">
        <v>1059</v>
      </c>
      <c r="C93" s="819"/>
      <c r="D93" s="819"/>
      <c r="E93" s="819"/>
      <c r="F93" s="819"/>
      <c r="G93" s="819"/>
      <c r="H93" s="819"/>
      <c r="I93" s="819"/>
      <c r="J93" s="819"/>
      <c r="K93" s="819"/>
      <c r="L93" s="819"/>
      <c r="M93" s="820"/>
      <c r="N93" s="197">
        <f>N83+N91</f>
        <v>253454.89677880541</v>
      </c>
    </row>
    <row r="94" spans="1:14">
      <c r="B94" s="19"/>
      <c r="C94" s="20"/>
      <c r="D94" s="20"/>
      <c r="E94" s="20"/>
      <c r="F94" s="20"/>
      <c r="G94" s="20"/>
      <c r="H94" s="20"/>
      <c r="I94" s="20"/>
      <c r="J94" s="20"/>
      <c r="K94" s="20"/>
      <c r="L94" s="20"/>
      <c r="M94" s="20"/>
      <c r="N94" s="21"/>
    </row>
    <row r="95" spans="1:14">
      <c r="B95" s="22"/>
      <c r="C95" s="18"/>
      <c r="D95" s="18"/>
      <c r="E95" s="18"/>
      <c r="F95" s="18"/>
      <c r="G95" s="18"/>
      <c r="H95" s="18"/>
      <c r="I95" s="18"/>
      <c r="J95" s="18"/>
      <c r="K95" s="18"/>
      <c r="L95" s="18"/>
      <c r="M95" s="18"/>
      <c r="N95" s="23"/>
    </row>
    <row r="96" spans="1:14">
      <c r="B96" s="22"/>
      <c r="C96" s="18"/>
      <c r="D96" s="18"/>
      <c r="E96" s="18"/>
      <c r="F96" s="18"/>
      <c r="G96" s="18"/>
      <c r="H96" s="18"/>
      <c r="I96" s="18"/>
      <c r="J96" s="18"/>
      <c r="K96" s="18"/>
      <c r="L96" s="18"/>
      <c r="M96" s="18"/>
      <c r="N96" s="23"/>
    </row>
    <row r="97" spans="2:14">
      <c r="B97" s="22"/>
      <c r="C97" s="18"/>
      <c r="D97" s="18"/>
      <c r="E97" s="18"/>
      <c r="F97" s="18"/>
      <c r="G97" s="18"/>
      <c r="H97" s="18"/>
      <c r="I97" s="18"/>
      <c r="J97" s="18"/>
      <c r="K97" s="18"/>
      <c r="L97" s="18"/>
      <c r="M97" s="18"/>
      <c r="N97" s="23"/>
    </row>
    <row r="98" spans="2:14">
      <c r="B98" s="22"/>
      <c r="C98" s="18"/>
      <c r="D98" s="18"/>
      <c r="E98" s="59" t="s">
        <v>1060</v>
      </c>
      <c r="F98" s="59"/>
      <c r="G98" s="59"/>
      <c r="H98" s="59"/>
      <c r="I98" s="59"/>
      <c r="J98" s="59"/>
      <c r="K98" s="18"/>
      <c r="L98" s="18"/>
      <c r="M98" s="18"/>
      <c r="N98" s="23"/>
    </row>
    <row r="99" spans="2:14">
      <c r="B99" s="22"/>
      <c r="C99" s="18"/>
      <c r="D99" s="18"/>
      <c r="E99" s="18" t="s">
        <v>1061</v>
      </c>
      <c r="F99" s="18"/>
      <c r="G99" s="18"/>
      <c r="H99" s="18"/>
      <c r="I99" s="18"/>
      <c r="J99" s="18"/>
      <c r="K99" s="18"/>
      <c r="L99" s="18"/>
      <c r="M99" s="18"/>
      <c r="N99" s="23"/>
    </row>
    <row r="100" spans="2:14">
      <c r="B100" s="22"/>
      <c r="C100" s="18"/>
      <c r="D100" s="18"/>
      <c r="E100" s="18" t="s">
        <v>1062</v>
      </c>
      <c r="F100" s="18"/>
      <c r="G100" s="18"/>
      <c r="H100" s="18"/>
      <c r="I100" s="18"/>
      <c r="J100" s="18"/>
      <c r="K100" s="18"/>
      <c r="L100" s="18"/>
      <c r="M100" s="18"/>
      <c r="N100" s="23"/>
    </row>
    <row r="101" spans="2:14">
      <c r="B101" s="22"/>
      <c r="C101" s="18"/>
      <c r="D101" s="18"/>
      <c r="E101" s="18" t="s">
        <v>1063</v>
      </c>
      <c r="F101" s="18"/>
      <c r="G101" s="18"/>
      <c r="H101" s="18"/>
      <c r="I101" s="18"/>
      <c r="J101" s="18"/>
      <c r="K101" s="18"/>
      <c r="L101" s="18"/>
      <c r="M101" s="18"/>
      <c r="N101" s="23"/>
    </row>
    <row r="102" spans="2:14" ht="15.75" thickBot="1">
      <c r="B102" s="22"/>
      <c r="C102" s="18"/>
      <c r="D102" s="18"/>
      <c r="E102" s="18"/>
      <c r="F102" s="18" t="s">
        <v>1064</v>
      </c>
      <c r="G102" s="18"/>
      <c r="H102" s="18"/>
      <c r="I102" s="18"/>
      <c r="J102" s="18"/>
      <c r="K102" s="18"/>
      <c r="L102" s="18"/>
      <c r="M102" s="18"/>
      <c r="N102" s="23"/>
    </row>
    <row r="103" spans="2:14">
      <c r="B103" s="239" t="s">
        <v>2322</v>
      </c>
      <c r="C103" s="240"/>
      <c r="D103" s="240"/>
      <c r="E103" s="240"/>
      <c r="F103" s="240"/>
      <c r="G103" s="240"/>
      <c r="H103" s="240"/>
      <c r="I103" s="240"/>
      <c r="J103" s="240"/>
      <c r="K103" s="240"/>
      <c r="L103" s="240"/>
      <c r="M103" s="240"/>
      <c r="N103" s="241"/>
    </row>
    <row r="104" spans="2:14">
      <c r="B104" s="242"/>
      <c r="C104" s="243"/>
      <c r="D104" s="243"/>
      <c r="E104" s="243"/>
      <c r="F104" s="243"/>
      <c r="G104" s="243"/>
      <c r="H104" s="243"/>
      <c r="I104" s="243"/>
      <c r="J104" s="243"/>
      <c r="K104" s="243"/>
      <c r="L104" s="243"/>
      <c r="M104" s="243"/>
      <c r="N104" s="244"/>
    </row>
    <row r="105" spans="2:14">
      <c r="B105" s="242"/>
      <c r="C105" s="243"/>
      <c r="D105" s="243"/>
      <c r="E105" s="243"/>
      <c r="F105" s="243"/>
      <c r="G105" s="243"/>
      <c r="H105" s="243"/>
      <c r="I105" s="243"/>
      <c r="J105" s="243"/>
      <c r="K105" s="243"/>
      <c r="L105" s="243"/>
      <c r="M105" s="243"/>
      <c r="N105" s="244"/>
    </row>
    <row r="106" spans="2:14">
      <c r="B106" s="242"/>
      <c r="C106" s="243"/>
      <c r="D106" s="243"/>
      <c r="E106" s="243"/>
      <c r="F106" s="243"/>
      <c r="G106" s="243"/>
      <c r="H106" s="243"/>
      <c r="I106" s="243"/>
      <c r="J106" s="243"/>
      <c r="K106" s="243"/>
      <c r="L106" s="243"/>
      <c r="M106" s="243"/>
      <c r="N106" s="244"/>
    </row>
    <row r="107" spans="2:14" ht="15.75" thickBot="1">
      <c r="B107" s="245"/>
      <c r="C107" s="246"/>
      <c r="D107" s="246"/>
      <c r="E107" s="246"/>
      <c r="F107" s="246"/>
      <c r="G107" s="246"/>
      <c r="H107" s="246"/>
      <c r="I107" s="246"/>
      <c r="J107" s="246"/>
      <c r="K107" s="246"/>
      <c r="L107" s="246"/>
      <c r="M107" s="246"/>
      <c r="N107" s="247"/>
    </row>
    <row r="108" spans="2:14">
      <c r="B108" s="248"/>
      <c r="C108" s="249"/>
      <c r="D108" s="249"/>
      <c r="E108" s="249"/>
      <c r="F108" s="249"/>
      <c r="G108" s="249"/>
      <c r="H108" s="249"/>
      <c r="I108" s="249"/>
      <c r="J108" s="249"/>
      <c r="K108" s="249"/>
      <c r="L108" s="249"/>
      <c r="M108" s="249"/>
      <c r="N108" s="250"/>
    </row>
    <row r="109" spans="2:14">
      <c r="B109" s="234" t="s">
        <v>2323</v>
      </c>
      <c r="C109" s="37"/>
      <c r="D109" s="37"/>
      <c r="E109" s="37"/>
      <c r="F109" s="37"/>
      <c r="G109" s="37"/>
      <c r="H109" s="37"/>
      <c r="I109" s="37"/>
      <c r="J109" s="37"/>
      <c r="K109" s="37"/>
      <c r="L109" s="37"/>
      <c r="M109" s="37"/>
      <c r="N109" s="38"/>
    </row>
    <row r="110" spans="2:14" ht="15" customHeight="1">
      <c r="B110" s="856" t="s">
        <v>2324</v>
      </c>
      <c r="C110" s="857"/>
      <c r="D110" s="857"/>
      <c r="E110" s="857"/>
      <c r="F110" s="857"/>
      <c r="G110" s="857"/>
      <c r="H110" s="857"/>
      <c r="I110" s="857"/>
      <c r="J110" s="857"/>
      <c r="K110" s="857"/>
      <c r="L110" s="857"/>
      <c r="M110" s="857"/>
      <c r="N110" s="858"/>
    </row>
    <row r="111" spans="2:14" ht="15" customHeight="1">
      <c r="B111" s="856"/>
      <c r="C111" s="857"/>
      <c r="D111" s="857"/>
      <c r="E111" s="857"/>
      <c r="F111" s="857"/>
      <c r="G111" s="857"/>
      <c r="H111" s="857"/>
      <c r="I111" s="857"/>
      <c r="J111" s="857"/>
      <c r="K111" s="857"/>
      <c r="L111" s="857"/>
      <c r="M111" s="857"/>
      <c r="N111" s="858"/>
    </row>
    <row r="112" spans="2:14" ht="30" customHeight="1">
      <c r="B112" s="859" t="s">
        <v>2325</v>
      </c>
      <c r="C112" s="860"/>
      <c r="D112" s="860"/>
      <c r="E112" s="860"/>
      <c r="F112" s="860"/>
      <c r="G112" s="860"/>
      <c r="H112" s="860"/>
      <c r="I112" s="860"/>
      <c r="J112" s="860"/>
      <c r="K112" s="860"/>
      <c r="L112" s="860"/>
      <c r="M112" s="860"/>
      <c r="N112" s="861"/>
    </row>
    <row r="113" spans="2:14">
      <c r="B113" s="859"/>
      <c r="C113" s="860"/>
      <c r="D113" s="860"/>
      <c r="E113" s="860"/>
      <c r="F113" s="860"/>
      <c r="G113" s="860"/>
      <c r="H113" s="860"/>
      <c r="I113" s="860"/>
      <c r="J113" s="860"/>
      <c r="K113" s="860"/>
      <c r="L113" s="860"/>
      <c r="M113" s="860"/>
      <c r="N113" s="861"/>
    </row>
    <row r="114" spans="2:14">
      <c r="B114" s="343"/>
      <c r="C114" s="344"/>
      <c r="D114" s="344"/>
      <c r="E114" s="344"/>
      <c r="F114" s="344"/>
      <c r="G114" s="344"/>
      <c r="H114" s="344"/>
      <c r="I114" s="344"/>
      <c r="J114" s="344"/>
      <c r="K114" s="344"/>
      <c r="L114" s="344"/>
      <c r="M114" s="344"/>
      <c r="N114" s="345"/>
    </row>
    <row r="115" spans="2:14">
      <c r="B115" s="343"/>
      <c r="C115" s="344"/>
      <c r="D115" s="344"/>
      <c r="E115" s="344"/>
      <c r="F115" s="344"/>
      <c r="G115" s="344"/>
      <c r="H115" s="344"/>
      <c r="I115" s="344"/>
      <c r="J115" s="344"/>
      <c r="K115" s="344"/>
      <c r="L115" s="344"/>
      <c r="M115" s="344"/>
      <c r="N115" s="345"/>
    </row>
    <row r="116" spans="2:14">
      <c r="B116" s="343"/>
      <c r="C116" s="344"/>
      <c r="D116" s="344"/>
      <c r="E116" s="344"/>
      <c r="F116" s="344"/>
      <c r="G116" s="344"/>
      <c r="H116" s="344"/>
      <c r="I116" s="344"/>
      <c r="J116" s="344"/>
      <c r="K116" s="344"/>
      <c r="L116" s="344"/>
      <c r="M116" s="344"/>
      <c r="N116" s="345"/>
    </row>
    <row r="117" spans="2:14">
      <c r="B117" s="234"/>
      <c r="C117" s="37"/>
      <c r="D117" s="37"/>
      <c r="E117" s="37"/>
      <c r="F117" s="37"/>
      <c r="G117" s="37"/>
      <c r="H117" s="37"/>
      <c r="I117" s="37"/>
      <c r="J117" s="37"/>
      <c r="K117" s="37"/>
      <c r="L117" s="37"/>
      <c r="M117" s="37"/>
      <c r="N117" s="38"/>
    </row>
    <row r="118" spans="2:14">
      <c r="B118" s="22"/>
      <c r="C118" s="18"/>
      <c r="D118" s="18"/>
      <c r="E118" s="18" t="s">
        <v>1060</v>
      </c>
      <c r="F118" s="59"/>
      <c r="G118" s="59"/>
      <c r="H118" s="18"/>
      <c r="I118" s="18"/>
      <c r="J118" s="18"/>
      <c r="K118" s="18"/>
      <c r="L118" s="18"/>
      <c r="M118" s="18"/>
      <c r="N118" s="23"/>
    </row>
    <row r="119" spans="2:14">
      <c r="B119" s="22"/>
      <c r="C119" s="18"/>
      <c r="D119" s="18"/>
      <c r="E119" s="60" t="s">
        <v>1061</v>
      </c>
      <c r="F119" s="18"/>
      <c r="G119" s="18"/>
      <c r="H119" s="60"/>
      <c r="I119" s="60"/>
      <c r="J119" s="60"/>
      <c r="K119" s="18"/>
      <c r="L119" s="18"/>
      <c r="M119" s="18"/>
      <c r="N119" s="23"/>
    </row>
    <row r="120" spans="2:14">
      <c r="B120" s="22"/>
      <c r="C120" s="18"/>
      <c r="D120" s="18"/>
      <c r="E120" s="61" t="s">
        <v>1065</v>
      </c>
      <c r="F120" s="18"/>
      <c r="G120" s="18"/>
      <c r="H120" s="61"/>
      <c r="I120" s="61"/>
      <c r="J120" s="61"/>
      <c r="K120" s="18"/>
      <c r="L120" s="18"/>
      <c r="M120" s="18"/>
      <c r="N120" s="23"/>
    </row>
    <row r="121" spans="2:14">
      <c r="B121" s="62"/>
      <c r="C121" s="37"/>
      <c r="D121" s="37"/>
      <c r="E121" s="18" t="s">
        <v>1063</v>
      </c>
      <c r="F121" s="18"/>
      <c r="G121" s="18"/>
      <c r="H121" s="18"/>
      <c r="I121" s="18"/>
      <c r="J121" s="18"/>
      <c r="K121" s="37"/>
      <c r="L121" s="37"/>
      <c r="M121" s="37"/>
      <c r="N121" s="38"/>
    </row>
    <row r="122" spans="2:14">
      <c r="B122" s="62"/>
      <c r="C122" s="37"/>
      <c r="D122" s="37"/>
      <c r="E122" s="37"/>
      <c r="F122" s="18"/>
      <c r="G122" s="18"/>
      <c r="H122" s="18"/>
      <c r="I122" s="18"/>
      <c r="J122" s="18"/>
      <c r="K122" s="37"/>
      <c r="L122" s="37"/>
      <c r="M122" s="37"/>
      <c r="N122" s="38"/>
    </row>
    <row r="123" spans="2:14">
      <c r="B123" s="62" t="s">
        <v>2326</v>
      </c>
      <c r="C123" s="61"/>
      <c r="D123" s="61"/>
      <c r="E123" s="18"/>
      <c r="F123" s="18"/>
      <c r="G123" s="18"/>
      <c r="H123" s="18"/>
      <c r="I123" s="18"/>
      <c r="J123" s="795"/>
      <c r="K123" s="795"/>
      <c r="L123" s="795"/>
      <c r="M123" s="795"/>
      <c r="N123" s="796"/>
    </row>
    <row r="124" spans="2:14" ht="15.75" thickBot="1">
      <c r="B124" s="273" t="s">
        <v>2327</v>
      </c>
      <c r="C124" s="405"/>
      <c r="D124" s="405"/>
      <c r="E124" s="63"/>
      <c r="F124" s="63"/>
      <c r="G124" s="63"/>
      <c r="H124" s="63"/>
      <c r="I124" s="63"/>
      <c r="J124" s="797"/>
      <c r="K124" s="797"/>
      <c r="L124" s="797"/>
      <c r="M124" s="797"/>
      <c r="N124" s="798"/>
    </row>
  </sheetData>
  <mergeCells count="72">
    <mergeCell ref="I10:J10"/>
    <mergeCell ref="F25:H25"/>
    <mergeCell ref="B27:N27"/>
    <mergeCell ref="C3:J3"/>
    <mergeCell ref="K3:K4"/>
    <mergeCell ref="L3:N4"/>
    <mergeCell ref="C4:J4"/>
    <mergeCell ref="K5:K6"/>
    <mergeCell ref="L5:L6"/>
    <mergeCell ref="M5:M6"/>
    <mergeCell ref="C6:J6"/>
    <mergeCell ref="C5:J5"/>
    <mergeCell ref="I35:J35"/>
    <mergeCell ref="C1:J1"/>
    <mergeCell ref="K1:K2"/>
    <mergeCell ref="L1:N2"/>
    <mergeCell ref="N5:N6"/>
    <mergeCell ref="C29:I29"/>
    <mergeCell ref="L35:M35"/>
    <mergeCell ref="L12:N12"/>
    <mergeCell ref="C30:I30"/>
    <mergeCell ref="L30:M30"/>
    <mergeCell ref="D11:E11"/>
    <mergeCell ref="B35:H35"/>
    <mergeCell ref="L29:M29"/>
    <mergeCell ref="C2:J2"/>
    <mergeCell ref="B1:B6"/>
    <mergeCell ref="B10:E10"/>
    <mergeCell ref="L45:M45"/>
    <mergeCell ref="B46:H46"/>
    <mergeCell ref="B47:D47"/>
    <mergeCell ref="B48:H48"/>
    <mergeCell ref="I48:J48"/>
    <mergeCell ref="L48:M48"/>
    <mergeCell ref="B36:H36"/>
    <mergeCell ref="B37:H37"/>
    <mergeCell ref="B38:H38"/>
    <mergeCell ref="B45:H45"/>
    <mergeCell ref="I45:J45"/>
    <mergeCell ref="B43:H43"/>
    <mergeCell ref="B39:H39"/>
    <mergeCell ref="B40:H40"/>
    <mergeCell ref="B41:H41"/>
    <mergeCell ref="B80:H80"/>
    <mergeCell ref="B42:H42"/>
    <mergeCell ref="L80:M80"/>
    <mergeCell ref="B53:I53"/>
    <mergeCell ref="L53:M53"/>
    <mergeCell ref="B58:I58"/>
    <mergeCell ref="L58:M58"/>
    <mergeCell ref="B59:M59"/>
    <mergeCell ref="L63:M63"/>
    <mergeCell ref="L64:M64"/>
    <mergeCell ref="L69:M69"/>
    <mergeCell ref="B70:M70"/>
    <mergeCell ref="B74:H74"/>
    <mergeCell ref="L74:M74"/>
    <mergeCell ref="L65:M65"/>
    <mergeCell ref="B49:M49"/>
    <mergeCell ref="B81:M81"/>
    <mergeCell ref="B83:M83"/>
    <mergeCell ref="B87:H87"/>
    <mergeCell ref="L87:M87"/>
    <mergeCell ref="B88:H88"/>
    <mergeCell ref="L88:M88"/>
    <mergeCell ref="J123:N124"/>
    <mergeCell ref="L89:M89"/>
    <mergeCell ref="L90:M90"/>
    <mergeCell ref="B91:M91"/>
    <mergeCell ref="B93:M93"/>
    <mergeCell ref="B110:N111"/>
    <mergeCell ref="B112:N113"/>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207873"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207873" r:id="rId4"/>
      </mc:Fallback>
    </mc:AlternateContent>
  </oleObjects>
</worksheet>
</file>

<file path=xl/worksheets/sheet1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8">
    <tabColor rgb="FFFFFFCC"/>
  </sheetPr>
  <dimension ref="A1:O123"/>
  <sheetViews>
    <sheetView zoomScale="78" zoomScaleNormal="78" workbookViewId="0"/>
  </sheetViews>
  <sheetFormatPr baseColWidth="10" defaultRowHeight="15"/>
  <cols>
    <col min="1" max="1" width="10" bestFit="1" customWidth="1"/>
    <col min="2" max="2" width="17" customWidth="1"/>
    <col min="6" max="6" width="14.42578125" customWidth="1"/>
    <col min="9" max="9" width="13.28515625" bestFit="1" customWidth="1"/>
    <col min="10" max="10" width="15.5703125" customWidth="1"/>
    <col min="11" max="11" width="17.5703125" bestFit="1" customWidth="1"/>
    <col min="13" max="13" width="12.285156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1668</v>
      </c>
      <c r="C31" s="87" t="s">
        <v>1669</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150</v>
      </c>
      <c r="B36" s="831" t="str">
        <f>VLOOKUP(A36,EQUIPOS!A6:D154,3,FALSE)</f>
        <v>Cargador : Potencia en el volante 125 hp, Clasificación de RPM del motor 2300.</v>
      </c>
      <c r="C36" s="832"/>
      <c r="D36" s="832"/>
      <c r="E36" s="832"/>
      <c r="F36" s="832"/>
      <c r="G36" s="832"/>
      <c r="H36" s="833"/>
      <c r="I36" s="279"/>
      <c r="J36" s="280"/>
      <c r="K36" s="281">
        <f>VLOOKUP(A36,EQUIPOS!A6:D163,4,FALSE)</f>
        <v>196350</v>
      </c>
      <c r="L36" s="282"/>
      <c r="M36" s="283">
        <v>30</v>
      </c>
      <c r="N36" s="284">
        <f>K36/M36</f>
        <v>6545</v>
      </c>
    </row>
    <row r="37" spans="1:14">
      <c r="A37" s="119" t="s">
        <v>173</v>
      </c>
      <c r="B37" s="831" t="str">
        <f>VLOOKUP(A37,EQUIPOS!A7:D154,3,FALSE)</f>
        <v>Compactador neumático de Potencia 70 HP, peso de 13 ton</v>
      </c>
      <c r="C37" s="832"/>
      <c r="D37" s="832"/>
      <c r="E37" s="832"/>
      <c r="F37" s="832"/>
      <c r="G37" s="832"/>
      <c r="H37" s="833"/>
      <c r="I37" s="279"/>
      <c r="J37" s="280"/>
      <c r="K37" s="281">
        <f>VLOOKUP(A37,EQUIPOS!A7:D164,4,FALSE)</f>
        <v>125082.56680029306</v>
      </c>
      <c r="L37" s="282"/>
      <c r="M37" s="283">
        <v>8</v>
      </c>
      <c r="N37" s="284">
        <f t="shared" ref="N37:N43" si="0">K37/M37</f>
        <v>15635.320850036633</v>
      </c>
    </row>
    <row r="38" spans="1:14">
      <c r="A38" t="s">
        <v>166</v>
      </c>
      <c r="B38" s="831" t="str">
        <f>VLOOKUP(A38,EQUIPOS!A8:D154,3,FALSE)</f>
        <v>Compactador de Rodillo POTENCIA: 99HP, PESO: 8 ton</v>
      </c>
      <c r="C38" s="832"/>
      <c r="D38" s="832"/>
      <c r="E38" s="832"/>
      <c r="F38" s="832"/>
      <c r="G38" s="832"/>
      <c r="H38" s="833"/>
      <c r="I38" s="279"/>
      <c r="J38" s="280"/>
      <c r="K38" s="281">
        <f>VLOOKUP(A38,EQUIPOS!A8:D165,4,FALSE)</f>
        <v>98600</v>
      </c>
      <c r="L38" s="282"/>
      <c r="M38" s="283">
        <v>8</v>
      </c>
      <c r="N38" s="284">
        <f t="shared" si="0"/>
        <v>12325</v>
      </c>
    </row>
    <row r="39" spans="1:14">
      <c r="A39" t="s">
        <v>284</v>
      </c>
      <c r="B39" s="831" t="str">
        <f>VLOOKUP(A39,EQUIPOS!A9:D154,3,FALSE)</f>
        <v>Planta de asfalto en caliente</v>
      </c>
      <c r="C39" s="832"/>
      <c r="D39" s="832"/>
      <c r="E39" s="832"/>
      <c r="F39" s="832"/>
      <c r="G39" s="832"/>
      <c r="H39" s="833"/>
      <c r="I39" s="279"/>
      <c r="J39" s="280"/>
      <c r="K39" s="281">
        <f>VLOOKUP(A39,EQUIPOS!A9:D166,4,FALSE)</f>
        <v>645075.00000000012</v>
      </c>
      <c r="L39" s="282"/>
      <c r="M39" s="283">
        <v>8</v>
      </c>
      <c r="N39" s="284">
        <f t="shared" si="0"/>
        <v>80634.375000000015</v>
      </c>
    </row>
    <row r="40" spans="1:14">
      <c r="A40" t="s">
        <v>290</v>
      </c>
      <c r="B40" s="831" t="str">
        <f>VLOOKUP(A40,EQUIPOS!A10:D154,3,FALSE)</f>
        <v>Planta trituradora</v>
      </c>
      <c r="C40" s="832"/>
      <c r="D40" s="832"/>
      <c r="E40" s="832"/>
      <c r="F40" s="832"/>
      <c r="G40" s="832"/>
      <c r="H40" s="833"/>
      <c r="I40" s="279"/>
      <c r="J40" s="280"/>
      <c r="K40" s="281">
        <f>VLOOKUP(A40,EQUIPOS!A10:D167,4,FALSE)</f>
        <v>476192.25000000006</v>
      </c>
      <c r="L40" s="282"/>
      <c r="M40" s="283">
        <v>30</v>
      </c>
      <c r="N40" s="284">
        <f t="shared" si="0"/>
        <v>15873.075000000003</v>
      </c>
    </row>
    <row r="41" spans="1:14">
      <c r="A41" t="s">
        <v>314</v>
      </c>
      <c r="B41" s="831" t="str">
        <f>VLOOKUP(A41,EQUIPOS!A11:D155,3,FALSE)</f>
        <v xml:space="preserve">Retroexcavadora E-200 sobre orugas
</v>
      </c>
      <c r="C41" s="832"/>
      <c r="D41" s="832"/>
      <c r="E41" s="832"/>
      <c r="F41" s="832"/>
      <c r="G41" s="832"/>
      <c r="H41" s="833"/>
      <c r="I41" s="279"/>
      <c r="J41" s="280"/>
      <c r="K41" s="281">
        <f>VLOOKUP(A41,EQUIPOS!A11:D168,4,FALSE)</f>
        <v>166600</v>
      </c>
      <c r="L41" s="282"/>
      <c r="M41" s="283">
        <v>30</v>
      </c>
      <c r="N41" s="284">
        <f t="shared" si="0"/>
        <v>5553.333333333333</v>
      </c>
    </row>
    <row r="42" spans="1:14">
      <c r="A42" t="s">
        <v>358</v>
      </c>
      <c r="B42" s="831" t="str">
        <f>VLOOKUP(A42,EQUIPOS!A12:D156,3,FALSE)</f>
        <v xml:space="preserve">Terminadora de asfalto (Finisher), potencia en el volante 174 HP, R=20M3/H, velocidad de desplazamiento 114 m/min
</v>
      </c>
      <c r="C42" s="832"/>
      <c r="D42" s="832"/>
      <c r="E42" s="832"/>
      <c r="F42" s="832"/>
      <c r="G42" s="832"/>
      <c r="H42" s="833"/>
      <c r="I42" s="279"/>
      <c r="J42" s="280"/>
      <c r="K42" s="281">
        <f>VLOOKUP(A42,EQUIPOS!A12:D169,4,FALSE)</f>
        <v>285600</v>
      </c>
      <c r="L42" s="282"/>
      <c r="M42" s="283">
        <v>8</v>
      </c>
      <c r="N42" s="284">
        <f t="shared" si="0"/>
        <v>35700</v>
      </c>
    </row>
    <row r="43" spans="1:14">
      <c r="A43" t="s">
        <v>373</v>
      </c>
      <c r="B43" s="831" t="str">
        <f>VLOOKUP(A43,EQUIPOS!A13:D157,3,FALSE)</f>
        <v>Volqueta 6 m3</v>
      </c>
      <c r="C43" s="832"/>
      <c r="D43" s="832"/>
      <c r="E43" s="832"/>
      <c r="F43" s="832"/>
      <c r="G43" s="832"/>
      <c r="H43" s="833"/>
      <c r="I43" s="279"/>
      <c r="J43" s="280"/>
      <c r="K43" s="281">
        <f>VLOOKUP(A43,EQUIPOS!A13:D170,4,FALSE)</f>
        <v>62500</v>
      </c>
      <c r="L43" s="282"/>
      <c r="M43" s="283">
        <v>8</v>
      </c>
      <c r="N43" s="284">
        <f t="shared" si="0"/>
        <v>7812.5</v>
      </c>
    </row>
    <row r="44" spans="1:14">
      <c r="B44" s="831"/>
      <c r="C44" s="832"/>
      <c r="D44" s="832"/>
      <c r="E44" s="832"/>
      <c r="F44" s="832"/>
      <c r="G44" s="832"/>
      <c r="H44" s="833"/>
      <c r="I44" s="834"/>
      <c r="J44" s="815"/>
      <c r="K44" s="281"/>
      <c r="L44" s="835"/>
      <c r="M44" s="836"/>
      <c r="N44" s="284"/>
    </row>
    <row r="45" spans="1:14">
      <c r="B45" s="831"/>
      <c r="C45" s="832"/>
      <c r="D45" s="832"/>
      <c r="E45" s="837"/>
      <c r="F45" s="832"/>
      <c r="G45" s="832"/>
      <c r="H45" s="833"/>
      <c r="I45" s="42"/>
      <c r="J45" s="43"/>
      <c r="K45" s="286"/>
      <c r="L45" s="288"/>
      <c r="M45" s="289"/>
      <c r="N45" s="290"/>
    </row>
    <row r="46" spans="1:14">
      <c r="B46" s="838" t="s">
        <v>1036</v>
      </c>
      <c r="C46" s="839"/>
      <c r="D46" s="839"/>
      <c r="E46" s="44"/>
      <c r="F46" s="45"/>
      <c r="G46" s="45"/>
      <c r="H46" s="46"/>
      <c r="I46" s="42"/>
      <c r="J46" s="43"/>
      <c r="K46" s="291"/>
      <c r="L46" s="288"/>
      <c r="M46" s="413">
        <v>0.1</v>
      </c>
      <c r="N46" s="356">
        <f>N80*M46</f>
        <v>821.39323379629627</v>
      </c>
    </row>
    <row r="47" spans="1:14" ht="15.75" thickBot="1">
      <c r="B47" s="831"/>
      <c r="C47" s="832"/>
      <c r="D47" s="832"/>
      <c r="E47" s="832"/>
      <c r="F47" s="832"/>
      <c r="G47" s="832"/>
      <c r="H47" s="833"/>
      <c r="I47" s="840"/>
      <c r="J47" s="841"/>
      <c r="K47" s="47"/>
      <c r="L47" s="842"/>
      <c r="M47" s="843"/>
      <c r="N47" s="111"/>
    </row>
    <row r="48" spans="1:14" ht="15.75" thickBot="1">
      <c r="B48" s="818" t="s">
        <v>1037</v>
      </c>
      <c r="C48" s="819"/>
      <c r="D48" s="819"/>
      <c r="E48" s="819"/>
      <c r="F48" s="819"/>
      <c r="G48" s="819"/>
      <c r="H48" s="819"/>
      <c r="I48" s="819"/>
      <c r="J48" s="819"/>
      <c r="K48" s="819"/>
      <c r="L48" s="819"/>
      <c r="M48" s="820"/>
      <c r="N48" s="406">
        <f>SUM(N36:N47)</f>
        <v>180899.99741716628</v>
      </c>
    </row>
    <row r="49" spans="1:14">
      <c r="B49" s="292"/>
      <c r="C49" s="40"/>
      <c r="D49" s="40"/>
      <c r="E49" s="40"/>
      <c r="F49" s="40"/>
      <c r="G49" s="40"/>
      <c r="H49" s="40"/>
      <c r="I49" s="40"/>
      <c r="J49" s="40"/>
      <c r="K49" s="40"/>
      <c r="L49" s="40"/>
      <c r="M49" s="40"/>
      <c r="N49" s="41"/>
    </row>
    <row r="50" spans="1:14">
      <c r="B50" s="70" t="s">
        <v>1038</v>
      </c>
      <c r="C50" s="71"/>
      <c r="D50" s="71"/>
      <c r="E50" s="71"/>
      <c r="F50" s="71"/>
      <c r="G50" s="71"/>
      <c r="H50" s="71"/>
      <c r="I50" s="71"/>
      <c r="J50" s="71"/>
      <c r="K50" s="71"/>
      <c r="L50" s="71"/>
      <c r="M50" s="71"/>
      <c r="N50" s="72"/>
    </row>
    <row r="51" spans="1:14" ht="15.75" thickBot="1">
      <c r="B51" s="73"/>
      <c r="C51" s="68"/>
      <c r="D51" s="68"/>
      <c r="E51" s="68"/>
      <c r="F51" s="68"/>
      <c r="G51" s="68"/>
      <c r="H51" s="68"/>
      <c r="I51" s="68"/>
      <c r="J51" s="67"/>
      <c r="K51" s="67"/>
      <c r="L51" s="67"/>
      <c r="M51" s="67"/>
      <c r="N51" s="69"/>
    </row>
    <row r="52" spans="1:14">
      <c r="B52" s="809" t="s">
        <v>1028</v>
      </c>
      <c r="C52" s="810"/>
      <c r="D52" s="810"/>
      <c r="E52" s="810"/>
      <c r="F52" s="810"/>
      <c r="G52" s="810"/>
      <c r="H52" s="810"/>
      <c r="I52" s="811"/>
      <c r="J52" s="327" t="s">
        <v>1029</v>
      </c>
      <c r="K52" s="91" t="s">
        <v>1030</v>
      </c>
      <c r="L52" s="812" t="s">
        <v>1039</v>
      </c>
      <c r="M52" s="811"/>
      <c r="N52" s="92" t="s">
        <v>1035</v>
      </c>
    </row>
    <row r="53" spans="1:14">
      <c r="A53" t="s">
        <v>843</v>
      </c>
      <c r="B53" s="49" t="str">
        <f>VLOOKUP(A53,MATERIALES!A5:D373,3,FALSE)</f>
        <v>Agregado Petreo para Triturar (Crudo)</v>
      </c>
      <c r="C53" s="293"/>
      <c r="D53" s="293"/>
      <c r="E53" s="293"/>
      <c r="F53" s="293"/>
      <c r="G53" s="293"/>
      <c r="H53" s="293"/>
      <c r="I53" s="280"/>
      <c r="J53" s="236" t="str">
        <f>VLOOKUP(A53,MATERIALES!A7:D645,2,FALSE)</f>
        <v>m3</v>
      </c>
      <c r="K53" s="294">
        <v>1.4</v>
      </c>
      <c r="L53" s="279"/>
      <c r="M53" s="414">
        <f>VLOOKUP(A53,MATERIALES!A5:D396,4,FALSE)</f>
        <v>24125.332311239632</v>
      </c>
      <c r="N53" s="284">
        <f>K53*M53</f>
        <v>33775.465235735486</v>
      </c>
    </row>
    <row r="54" spans="1:14">
      <c r="A54" s="114" t="s">
        <v>845</v>
      </c>
      <c r="B54" s="49" t="str">
        <f>VLOOKUP(A54,MATERIALES!A6:D373,3,FALSE)</f>
        <v>Agua</v>
      </c>
      <c r="C54" s="293"/>
      <c r="D54" s="293"/>
      <c r="E54" s="293"/>
      <c r="F54" s="293"/>
      <c r="G54" s="293"/>
      <c r="H54" s="293"/>
      <c r="I54" s="280"/>
      <c r="J54" s="236" t="str">
        <f>VLOOKUP(A54,MATERIALES!A8:D646,2,FALSE)</f>
        <v>lt</v>
      </c>
      <c r="K54" s="294">
        <v>25</v>
      </c>
      <c r="L54" s="279"/>
      <c r="M54" s="414">
        <f>VLOOKUP(A54,MATERIALES!A6:D397,4,FALSE)</f>
        <v>35.656490152579906</v>
      </c>
      <c r="N54" s="284">
        <f>K54*M54</f>
        <v>891.4122538144976</v>
      </c>
    </row>
    <row r="55" spans="1:14">
      <c r="B55" s="49"/>
      <c r="C55" s="293"/>
      <c r="D55" s="293"/>
      <c r="E55" s="293"/>
      <c r="F55" s="293"/>
      <c r="G55" s="293"/>
      <c r="H55" s="293"/>
      <c r="I55" s="280"/>
      <c r="J55" s="236"/>
      <c r="K55" s="294"/>
      <c r="L55" s="279"/>
      <c r="M55" s="295"/>
      <c r="N55" s="296"/>
    </row>
    <row r="56" spans="1:14">
      <c r="B56" s="49"/>
      <c r="C56" s="293"/>
      <c r="D56" s="293"/>
      <c r="E56" s="293"/>
      <c r="F56" s="293"/>
      <c r="G56" s="293"/>
      <c r="H56" s="293"/>
      <c r="I56" s="280"/>
      <c r="J56" s="236"/>
      <c r="K56" s="294"/>
      <c r="L56" s="279"/>
      <c r="M56" s="295"/>
      <c r="N56" s="296"/>
    </row>
    <row r="57" spans="1:14" ht="15.75" thickBot="1">
      <c r="B57" s="813"/>
      <c r="C57" s="814"/>
      <c r="D57" s="814"/>
      <c r="E57" s="814"/>
      <c r="F57" s="814"/>
      <c r="G57" s="814"/>
      <c r="H57" s="814"/>
      <c r="I57" s="815"/>
      <c r="J57" s="48"/>
      <c r="K57" s="50"/>
      <c r="L57" s="816"/>
      <c r="M57" s="817"/>
      <c r="N57" s="51"/>
    </row>
    <row r="58" spans="1:14" ht="15.75" thickBot="1">
      <c r="B58" s="818" t="s">
        <v>1037</v>
      </c>
      <c r="C58" s="819"/>
      <c r="D58" s="819"/>
      <c r="E58" s="819"/>
      <c r="F58" s="819"/>
      <c r="G58" s="819"/>
      <c r="H58" s="819"/>
      <c r="I58" s="819"/>
      <c r="J58" s="819"/>
      <c r="K58" s="819"/>
      <c r="L58" s="819"/>
      <c r="M58" s="820"/>
      <c r="N58" s="406">
        <f>SUM(N53:N57)</f>
        <v>34666.877489549981</v>
      </c>
    </row>
    <row r="59" spans="1:14">
      <c r="B59" s="39"/>
      <c r="C59" s="40"/>
      <c r="D59" s="40"/>
      <c r="E59" s="40"/>
      <c r="F59" s="40"/>
      <c r="G59" s="40"/>
      <c r="H59" s="40"/>
      <c r="I59" s="40"/>
      <c r="J59" s="40"/>
      <c r="K59" s="40"/>
      <c r="L59" s="40"/>
      <c r="M59" s="40"/>
      <c r="N59" s="41"/>
    </row>
    <row r="60" spans="1:14">
      <c r="B60" s="70" t="s">
        <v>1040</v>
      </c>
      <c r="C60" s="71"/>
      <c r="D60" s="71"/>
      <c r="E60" s="71"/>
      <c r="F60" s="71"/>
      <c r="G60" s="71"/>
      <c r="H60" s="71"/>
      <c r="I60" s="71"/>
      <c r="J60" s="71"/>
      <c r="K60" s="71"/>
      <c r="L60" s="71"/>
      <c r="M60" s="71"/>
      <c r="N60" s="72"/>
    </row>
    <row r="61" spans="1:14" ht="15.75" thickBot="1">
      <c r="B61" s="74"/>
      <c r="C61" s="67"/>
      <c r="D61" s="67"/>
      <c r="E61" s="67"/>
      <c r="F61" s="67"/>
      <c r="G61" s="67"/>
      <c r="H61" s="67"/>
      <c r="I61" s="67"/>
      <c r="J61" s="67"/>
      <c r="K61" s="67"/>
      <c r="L61" s="67"/>
      <c r="M61" s="67"/>
      <c r="N61" s="69"/>
    </row>
    <row r="62" spans="1:14" ht="25.5">
      <c r="B62" s="325" t="s">
        <v>1041</v>
      </c>
      <c r="C62" s="326"/>
      <c r="D62" s="326"/>
      <c r="E62" s="326"/>
      <c r="F62" s="326"/>
      <c r="G62" s="326"/>
      <c r="H62" s="79" t="s">
        <v>1029</v>
      </c>
      <c r="I62" s="80" t="s">
        <v>1042</v>
      </c>
      <c r="J62" s="81" t="s">
        <v>1043</v>
      </c>
      <c r="K62" s="79" t="s">
        <v>1044</v>
      </c>
      <c r="L62" s="821" t="s">
        <v>1045</v>
      </c>
      <c r="M62" s="794"/>
      <c r="N62" s="82" t="s">
        <v>1035</v>
      </c>
    </row>
    <row r="63" spans="1:14">
      <c r="A63" t="s">
        <v>1353</v>
      </c>
      <c r="B63" s="52" t="str">
        <f>VLOOKUP(A63,TRANSPORTE!A5:D117,3,FALSE)</f>
        <v>Transporte de Material Crudo de Rio</v>
      </c>
      <c r="C63" s="329"/>
      <c r="D63" s="329"/>
      <c r="E63" s="329"/>
      <c r="F63" s="329"/>
      <c r="G63" s="329"/>
      <c r="H63" s="323" t="s">
        <v>1552</v>
      </c>
      <c r="I63" s="291">
        <v>1.4</v>
      </c>
      <c r="J63" s="298">
        <v>1</v>
      </c>
      <c r="K63" s="291">
        <f>I63*J63</f>
        <v>1.4</v>
      </c>
      <c r="L63" s="822">
        <f>VLOOKUP(A63,TRANSPORTE!A5:D117,4,FALSE)</f>
        <v>946.969696969697</v>
      </c>
      <c r="M63" s="823"/>
      <c r="N63" s="299">
        <f>K63*L63</f>
        <v>1325.7575757575758</v>
      </c>
    </row>
    <row r="64" spans="1:14">
      <c r="A64" t="s">
        <v>1448</v>
      </c>
      <c r="B64" s="52" t="str">
        <f>VLOOKUP(A64,TRANSPORTE!A6:D117,3,FALSE)</f>
        <v>Transporte de Mezcla densa en Caliente MDC-25</v>
      </c>
      <c r="C64" s="53"/>
      <c r="D64" s="53"/>
      <c r="E64" s="53"/>
      <c r="F64" s="53"/>
      <c r="G64" s="53"/>
      <c r="H64" s="323" t="s">
        <v>1552</v>
      </c>
      <c r="I64" s="291">
        <v>1.25</v>
      </c>
      <c r="J64" s="298">
        <v>1</v>
      </c>
      <c r="K64" s="291">
        <f>I64*J64</f>
        <v>1.25</v>
      </c>
      <c r="L64" s="822">
        <f>VLOOKUP(A64,TRANSPORTE!A6:D117,4,FALSE)</f>
        <v>946.969696969697</v>
      </c>
      <c r="M64" s="823"/>
      <c r="N64" s="299">
        <f>K64*L64</f>
        <v>1183.7121212121212</v>
      </c>
    </row>
    <row r="65" spans="1:15">
      <c r="B65" s="52"/>
      <c r="C65" s="53"/>
      <c r="D65" s="53"/>
      <c r="E65" s="53"/>
      <c r="F65" s="53"/>
      <c r="G65" s="53"/>
      <c r="H65" s="300"/>
      <c r="I65" s="291"/>
      <c r="J65" s="291"/>
      <c r="K65" s="291"/>
      <c r="L65" s="301"/>
      <c r="M65" s="302"/>
      <c r="N65" s="303"/>
    </row>
    <row r="66" spans="1:15">
      <c r="B66" s="52"/>
      <c r="C66" s="53"/>
      <c r="D66" s="53"/>
      <c r="E66" s="53"/>
      <c r="F66" s="53"/>
      <c r="G66" s="53"/>
      <c r="H66" s="300"/>
      <c r="I66" s="291"/>
      <c r="J66" s="291"/>
      <c r="K66" s="291"/>
      <c r="L66" s="301"/>
      <c r="M66" s="302"/>
      <c r="N66" s="303"/>
    </row>
    <row r="67" spans="1:15">
      <c r="B67" s="52"/>
      <c r="C67" s="53"/>
      <c r="D67" s="53"/>
      <c r="E67" s="53"/>
      <c r="F67" s="53"/>
      <c r="G67" s="53"/>
      <c r="H67" s="300"/>
      <c r="I67" s="291"/>
      <c r="J67" s="291"/>
      <c r="K67" s="291"/>
      <c r="L67" s="301"/>
      <c r="M67" s="302"/>
      <c r="N67" s="303"/>
    </row>
    <row r="68" spans="1:15" ht="15.75" thickBot="1">
      <c r="B68" s="459"/>
      <c r="C68" s="460"/>
      <c r="D68" s="460"/>
      <c r="E68" s="460"/>
      <c r="F68" s="460"/>
      <c r="G68" s="460"/>
      <c r="H68" s="54"/>
      <c r="I68" s="132"/>
      <c r="J68" s="132"/>
      <c r="K68" s="132"/>
      <c r="L68" s="807"/>
      <c r="M68" s="808"/>
      <c r="N68" s="133"/>
    </row>
    <row r="69" spans="1:15" ht="15.75" thickBot="1">
      <c r="B69" s="824" t="s">
        <v>1037</v>
      </c>
      <c r="C69" s="825"/>
      <c r="D69" s="825"/>
      <c r="E69" s="825"/>
      <c r="F69" s="825"/>
      <c r="G69" s="825"/>
      <c r="H69" s="825"/>
      <c r="I69" s="825"/>
      <c r="J69" s="825"/>
      <c r="K69" s="825"/>
      <c r="L69" s="825"/>
      <c r="M69" s="826"/>
      <c r="N69" s="110">
        <f>N63+N64+N65+N66+N67</f>
        <v>2509.469696969697</v>
      </c>
    </row>
    <row r="70" spans="1:15">
      <c r="B70" s="39"/>
      <c r="C70" s="40"/>
      <c r="D70" s="40"/>
      <c r="E70" s="40"/>
      <c r="F70" s="40"/>
      <c r="G70" s="40"/>
      <c r="H70" s="40"/>
      <c r="I70" s="40"/>
      <c r="J70" s="40"/>
      <c r="K70" s="40"/>
      <c r="L70" s="40"/>
      <c r="M70" s="40"/>
      <c r="N70" s="41"/>
    </row>
    <row r="71" spans="1:15">
      <c r="B71" s="70" t="s">
        <v>1046</v>
      </c>
      <c r="C71" s="71"/>
      <c r="D71" s="71"/>
      <c r="E71" s="71"/>
      <c r="F71" s="71"/>
      <c r="G71" s="71"/>
      <c r="H71" s="71"/>
      <c r="I71" s="71"/>
      <c r="J71" s="71"/>
      <c r="K71" s="71"/>
      <c r="L71" s="71"/>
      <c r="M71" s="71"/>
      <c r="N71" s="72"/>
    </row>
    <row r="72" spans="1:15" ht="15.75" thickBot="1">
      <c r="B72" s="74"/>
      <c r="C72" s="67"/>
      <c r="D72" s="67"/>
      <c r="E72" s="67"/>
      <c r="F72" s="67"/>
      <c r="G72" s="67"/>
      <c r="H72" s="67"/>
      <c r="I72" s="67"/>
      <c r="J72" s="67"/>
      <c r="K72" s="67"/>
      <c r="L72" s="67"/>
      <c r="M72" s="67"/>
      <c r="N72" s="69"/>
    </row>
    <row r="73" spans="1:15" ht="25.5">
      <c r="B73" s="844" t="s">
        <v>1047</v>
      </c>
      <c r="C73" s="845"/>
      <c r="D73" s="845"/>
      <c r="E73" s="845"/>
      <c r="F73" s="845"/>
      <c r="G73" s="845"/>
      <c r="H73" s="845"/>
      <c r="I73" s="79" t="s">
        <v>1048</v>
      </c>
      <c r="J73" s="81" t="s">
        <v>1494</v>
      </c>
      <c r="K73" s="80" t="s">
        <v>1050</v>
      </c>
      <c r="L73" s="846" t="s">
        <v>1034</v>
      </c>
      <c r="M73" s="847"/>
      <c r="N73" s="104" t="s">
        <v>1035</v>
      </c>
    </row>
    <row r="74" spans="1:15">
      <c r="A74" t="s">
        <v>19</v>
      </c>
      <c r="B74" s="55" t="str">
        <f>VLOOKUP(A74,'MANO DE OBRA'!A8:D68,3,FALSE)</f>
        <v>Obrero (8)</v>
      </c>
      <c r="C74" s="53"/>
      <c r="D74" s="53"/>
      <c r="E74" s="53"/>
      <c r="F74" s="53"/>
      <c r="G74" s="53"/>
      <c r="H74" s="53"/>
      <c r="I74" s="304">
        <f>K74/J74*100</f>
        <v>196724.53333333333</v>
      </c>
      <c r="J74" s="305">
        <v>185</v>
      </c>
      <c r="K74" s="306">
        <f>VLOOKUP(A74,'MANO DE OBRA'!A8:D99,4,FALSE)</f>
        <v>363940.38666666666</v>
      </c>
      <c r="L74" s="56"/>
      <c r="M74" s="307">
        <v>72</v>
      </c>
      <c r="N74" s="407">
        <f>K74/M74</f>
        <v>5054.7275925925924</v>
      </c>
      <c r="O74" s="112"/>
    </row>
    <row r="75" spans="1:15">
      <c r="A75" t="s">
        <v>30</v>
      </c>
      <c r="B75" s="55" t="str">
        <f>VLOOKUP(A75,'MANO DE OBRA'!A8:D69,3,FALSE)</f>
        <v>Oficial</v>
      </c>
      <c r="C75" s="53"/>
      <c r="D75" s="53"/>
      <c r="E75" s="53"/>
      <c r="F75" s="53"/>
      <c r="G75" s="53"/>
      <c r="H75" s="53"/>
      <c r="I75" s="304">
        <f>K75/J75*100</f>
        <v>49181.133333333331</v>
      </c>
      <c r="J75" s="305">
        <v>185</v>
      </c>
      <c r="K75" s="306">
        <f>VLOOKUP(A75,'MANO DE OBRA'!A8:D100,4,FALSE)</f>
        <v>90985.096666666665</v>
      </c>
      <c r="L75" s="56"/>
      <c r="M75" s="311">
        <v>72</v>
      </c>
      <c r="N75" s="407">
        <f>K75/M75</f>
        <v>1263.6818981481481</v>
      </c>
    </row>
    <row r="76" spans="1:15">
      <c r="A76" t="s">
        <v>54</v>
      </c>
      <c r="B76" s="55" t="str">
        <f>VLOOKUP(A76,'MANO DE OBRA'!A9:D70,3,FALSE)</f>
        <v>Rastrilleros (2)</v>
      </c>
      <c r="C76" s="53"/>
      <c r="D76" s="53"/>
      <c r="E76" s="53"/>
      <c r="F76" s="53"/>
      <c r="G76" s="53"/>
      <c r="H76" s="53"/>
      <c r="I76" s="304">
        <f>K76/J76*100</f>
        <v>73771.7</v>
      </c>
      <c r="J76" s="305">
        <v>185</v>
      </c>
      <c r="K76" s="306">
        <f>VLOOKUP(A76,'MANO DE OBRA'!A9:D101,4,FALSE)</f>
        <v>136477.64499999999</v>
      </c>
      <c r="L76" s="56"/>
      <c r="M76" s="312">
        <v>72</v>
      </c>
      <c r="N76" s="407">
        <f>K76/M76</f>
        <v>1895.522847222222</v>
      </c>
    </row>
    <row r="77" spans="1:15">
      <c r="B77" s="55"/>
      <c r="C77" s="53"/>
      <c r="D77" s="53"/>
      <c r="E77" s="53"/>
      <c r="F77" s="53"/>
      <c r="G77" s="53"/>
      <c r="H77" s="53"/>
      <c r="I77" s="291"/>
      <c r="J77" s="309"/>
      <c r="K77" s="310"/>
      <c r="L77" s="330"/>
      <c r="M77" s="312"/>
      <c r="N77" s="308"/>
    </row>
    <row r="78" spans="1:15">
      <c r="B78" s="55"/>
      <c r="C78" s="53"/>
      <c r="D78" s="53"/>
      <c r="E78" s="53"/>
      <c r="F78" s="53"/>
      <c r="G78" s="53"/>
      <c r="H78" s="53"/>
      <c r="I78" s="291"/>
      <c r="J78" s="309"/>
      <c r="K78" s="310"/>
      <c r="L78" s="330"/>
      <c r="M78" s="312"/>
      <c r="N78" s="308"/>
    </row>
    <row r="79" spans="1:15" ht="15.75" thickBot="1">
      <c r="B79" s="805"/>
      <c r="C79" s="806"/>
      <c r="D79" s="806"/>
      <c r="E79" s="806"/>
      <c r="F79" s="806"/>
      <c r="G79" s="806"/>
      <c r="H79" s="806"/>
      <c r="I79" s="132"/>
      <c r="J79" s="132"/>
      <c r="K79" s="132"/>
      <c r="L79" s="906"/>
      <c r="M79" s="906"/>
      <c r="N79" s="51"/>
    </row>
    <row r="80" spans="1:15" ht="15.75" thickBot="1">
      <c r="B80" s="824" t="s">
        <v>1037</v>
      </c>
      <c r="C80" s="825"/>
      <c r="D80" s="825"/>
      <c r="E80" s="825"/>
      <c r="F80" s="825"/>
      <c r="G80" s="825"/>
      <c r="H80" s="825"/>
      <c r="I80" s="825"/>
      <c r="J80" s="825"/>
      <c r="K80" s="825"/>
      <c r="L80" s="825"/>
      <c r="M80" s="826"/>
      <c r="N80" s="313">
        <f>SUM(N74:N79)</f>
        <v>8213.9323379629623</v>
      </c>
    </row>
    <row r="81" spans="1:14" ht="15.75" thickBot="1">
      <c r="B81" s="39"/>
      <c r="C81" s="40"/>
      <c r="D81" s="40"/>
      <c r="E81" s="40"/>
      <c r="F81" s="40"/>
      <c r="G81" s="40"/>
      <c r="H81" s="40"/>
      <c r="I81" s="40"/>
      <c r="J81" s="40"/>
      <c r="K81" s="40"/>
      <c r="L81" s="40"/>
      <c r="M81" s="40"/>
      <c r="N81" s="41"/>
    </row>
    <row r="82" spans="1:14" ht="15.75" thickBot="1">
      <c r="B82" s="818" t="s">
        <v>1051</v>
      </c>
      <c r="C82" s="819"/>
      <c r="D82" s="819"/>
      <c r="E82" s="819"/>
      <c r="F82" s="819"/>
      <c r="G82" s="819"/>
      <c r="H82" s="819"/>
      <c r="I82" s="819"/>
      <c r="J82" s="819"/>
      <c r="K82" s="819"/>
      <c r="L82" s="819"/>
      <c r="M82" s="820"/>
      <c r="N82" s="105">
        <f>N48+N58+N69+N80</f>
        <v>226290.27694164892</v>
      </c>
    </row>
    <row r="83" spans="1:14">
      <c r="B83" s="39"/>
      <c r="C83" s="40"/>
      <c r="D83" s="40"/>
      <c r="E83" s="40"/>
      <c r="F83" s="40"/>
      <c r="G83" s="40"/>
      <c r="H83" s="40"/>
      <c r="I83" s="40"/>
      <c r="J83" s="40"/>
      <c r="K83" s="40"/>
      <c r="L83" s="40"/>
      <c r="M83" s="40"/>
      <c r="N83" s="41"/>
    </row>
    <row r="84" spans="1:14">
      <c r="B84" s="70" t="s">
        <v>1052</v>
      </c>
      <c r="C84" s="71"/>
      <c r="D84" s="71"/>
      <c r="E84" s="71"/>
      <c r="F84" s="71"/>
      <c r="G84" s="71"/>
      <c r="H84" s="71"/>
      <c r="I84" s="71"/>
      <c r="J84" s="71"/>
      <c r="K84" s="71"/>
      <c r="L84" s="71"/>
      <c r="M84" s="71"/>
      <c r="N84" s="72"/>
    </row>
    <row r="85" spans="1:14" ht="15.75" thickBot="1">
      <c r="B85" s="74"/>
      <c r="C85" s="67"/>
      <c r="D85" s="67"/>
      <c r="E85" s="67"/>
      <c r="F85" s="67"/>
      <c r="G85" s="67"/>
      <c r="H85" s="67"/>
      <c r="I85" s="67"/>
      <c r="J85" s="67"/>
      <c r="K85" s="67"/>
      <c r="L85" s="67"/>
      <c r="M85" s="67"/>
      <c r="N85" s="69"/>
    </row>
    <row r="86" spans="1:14">
      <c r="B86" s="809" t="s">
        <v>1053</v>
      </c>
      <c r="C86" s="810"/>
      <c r="D86" s="810"/>
      <c r="E86" s="810"/>
      <c r="F86" s="810"/>
      <c r="G86" s="810"/>
      <c r="H86" s="810"/>
      <c r="I86" s="326"/>
      <c r="J86" s="346"/>
      <c r="K86" s="314" t="s">
        <v>1054</v>
      </c>
      <c r="L86" s="848" t="s">
        <v>1055</v>
      </c>
      <c r="M86" s="849"/>
      <c r="N86" s="315"/>
    </row>
    <row r="87" spans="1:14">
      <c r="B87" s="850" t="s">
        <v>1056</v>
      </c>
      <c r="C87" s="851"/>
      <c r="D87" s="851"/>
      <c r="E87" s="851"/>
      <c r="F87" s="851"/>
      <c r="G87" s="851"/>
      <c r="H87" s="851"/>
      <c r="I87" s="93"/>
      <c r="J87" s="94"/>
      <c r="K87" s="316">
        <v>0.2</v>
      </c>
      <c r="L87" s="852">
        <f>N82*K87</f>
        <v>45258.055388329783</v>
      </c>
      <c r="M87" s="853"/>
      <c r="N87" s="57"/>
    </row>
    <row r="88" spans="1:14">
      <c r="B88" s="95" t="s">
        <v>1057</v>
      </c>
      <c r="C88" s="96"/>
      <c r="D88" s="96"/>
      <c r="E88" s="96"/>
      <c r="F88" s="96"/>
      <c r="G88" s="96"/>
      <c r="H88" s="96"/>
      <c r="I88" s="93"/>
      <c r="J88" s="94"/>
      <c r="K88" s="316">
        <v>0.05</v>
      </c>
      <c r="L88" s="852">
        <f>N82*K88</f>
        <v>11314.513847082446</v>
      </c>
      <c r="M88" s="853"/>
      <c r="N88" s="57"/>
    </row>
    <row r="89" spans="1:14" ht="15.75" thickBot="1">
      <c r="B89" s="97" t="s">
        <v>1058</v>
      </c>
      <c r="C89" s="98"/>
      <c r="D89" s="98"/>
      <c r="E89" s="98"/>
      <c r="F89" s="98"/>
      <c r="G89" s="98"/>
      <c r="H89" s="98"/>
      <c r="I89" s="99"/>
      <c r="J89" s="100"/>
      <c r="K89" s="317">
        <v>0.05</v>
      </c>
      <c r="L89" s="854">
        <f>N82*K89</f>
        <v>11314.513847082446</v>
      </c>
      <c r="M89" s="855"/>
      <c r="N89" s="57"/>
    </row>
    <row r="90" spans="1:14" ht="15.75" thickBot="1">
      <c r="B90" s="818" t="s">
        <v>1037</v>
      </c>
      <c r="C90" s="819"/>
      <c r="D90" s="819"/>
      <c r="E90" s="819"/>
      <c r="F90" s="819"/>
      <c r="G90" s="819"/>
      <c r="H90" s="819"/>
      <c r="I90" s="819"/>
      <c r="J90" s="819"/>
      <c r="K90" s="819"/>
      <c r="L90" s="819"/>
      <c r="M90" s="820"/>
      <c r="N90" s="58">
        <f>L87+L88+L89</f>
        <v>67887.083082494675</v>
      </c>
    </row>
    <row r="91" spans="1:14" ht="15.75" thickBot="1">
      <c r="B91" s="39"/>
      <c r="C91" s="40"/>
      <c r="D91" s="40"/>
      <c r="E91" s="40"/>
      <c r="F91" s="40"/>
      <c r="G91" s="40"/>
      <c r="H91" s="40"/>
      <c r="I91" s="40"/>
      <c r="J91" s="40"/>
      <c r="K91" s="40"/>
      <c r="L91" s="40"/>
      <c r="M91" s="40"/>
      <c r="N91" s="41"/>
    </row>
    <row r="92" spans="1:14" ht="15.75" thickBot="1">
      <c r="A92" t="s">
        <v>2122</v>
      </c>
      <c r="B92" s="818" t="s">
        <v>1059</v>
      </c>
      <c r="C92" s="819"/>
      <c r="D92" s="819"/>
      <c r="E92" s="819"/>
      <c r="F92" s="819"/>
      <c r="G92" s="819"/>
      <c r="H92" s="819"/>
      <c r="I92" s="819"/>
      <c r="J92" s="819"/>
      <c r="K92" s="819"/>
      <c r="L92" s="819"/>
      <c r="M92" s="820"/>
      <c r="N92" s="197">
        <f>N82+N90</f>
        <v>294177.36002414359</v>
      </c>
    </row>
    <row r="93" spans="1:14">
      <c r="B93" s="19"/>
      <c r="C93" s="20"/>
      <c r="D93" s="20"/>
      <c r="E93" s="20"/>
      <c r="F93" s="20"/>
      <c r="G93" s="20"/>
      <c r="H93" s="20"/>
      <c r="I93" s="20"/>
      <c r="J93" s="20"/>
      <c r="K93" s="20"/>
      <c r="L93" s="20"/>
      <c r="M93" s="20"/>
      <c r="N93" s="21"/>
    </row>
    <row r="94" spans="1:14">
      <c r="B94" s="22"/>
      <c r="C94" s="18"/>
      <c r="D94" s="18"/>
      <c r="E94" s="18"/>
      <c r="F94" s="18"/>
      <c r="G94" s="18"/>
      <c r="H94" s="18"/>
      <c r="I94" s="18"/>
      <c r="J94" s="18"/>
      <c r="K94" s="18"/>
      <c r="L94" s="18"/>
      <c r="M94" s="18"/>
      <c r="N94" s="23"/>
    </row>
    <row r="95" spans="1:14">
      <c r="B95" s="22"/>
      <c r="C95" s="18"/>
      <c r="D95" s="18"/>
      <c r="E95" s="18"/>
      <c r="F95" s="18"/>
      <c r="G95" s="18"/>
      <c r="H95" s="18"/>
      <c r="I95" s="18"/>
      <c r="J95" s="18"/>
      <c r="K95" s="18"/>
      <c r="L95" s="18"/>
      <c r="M95" s="18"/>
      <c r="N95" s="23"/>
    </row>
    <row r="96" spans="1:14">
      <c r="B96" s="22"/>
      <c r="C96" s="18"/>
      <c r="D96" s="18"/>
      <c r="E96" s="18"/>
      <c r="F96" s="18"/>
      <c r="G96" s="18"/>
      <c r="H96" s="18"/>
      <c r="I96" s="18"/>
      <c r="J96" s="18"/>
      <c r="K96" s="18"/>
      <c r="L96" s="18"/>
      <c r="M96" s="18"/>
      <c r="N96" s="23"/>
    </row>
    <row r="97" spans="2:14">
      <c r="B97" s="22"/>
      <c r="C97" s="18"/>
      <c r="D97" s="18"/>
      <c r="E97" s="59" t="s">
        <v>1060</v>
      </c>
      <c r="F97" s="59"/>
      <c r="G97" s="59"/>
      <c r="H97" s="59"/>
      <c r="I97" s="59"/>
      <c r="J97" s="59"/>
      <c r="K97" s="18"/>
      <c r="L97" s="18"/>
      <c r="M97" s="18"/>
      <c r="N97" s="23"/>
    </row>
    <row r="98" spans="2:14">
      <c r="B98" s="22"/>
      <c r="C98" s="18"/>
      <c r="D98" s="18"/>
      <c r="E98" s="18" t="s">
        <v>1061</v>
      </c>
      <c r="F98" s="18"/>
      <c r="G98" s="18"/>
      <c r="H98" s="18"/>
      <c r="I98" s="18"/>
      <c r="J98" s="18"/>
      <c r="K98" s="18"/>
      <c r="L98" s="18"/>
      <c r="M98" s="18"/>
      <c r="N98" s="23"/>
    </row>
    <row r="99" spans="2:14">
      <c r="B99" s="22"/>
      <c r="C99" s="18"/>
      <c r="D99" s="18"/>
      <c r="E99" s="18" t="s">
        <v>1062</v>
      </c>
      <c r="F99" s="18"/>
      <c r="G99" s="18"/>
      <c r="H99" s="18"/>
      <c r="I99" s="18"/>
      <c r="J99" s="18"/>
      <c r="K99" s="18"/>
      <c r="L99" s="18"/>
      <c r="M99" s="18"/>
      <c r="N99" s="23"/>
    </row>
    <row r="100" spans="2:14">
      <c r="B100" s="22"/>
      <c r="C100" s="18"/>
      <c r="D100" s="18"/>
      <c r="E100" s="18" t="s">
        <v>1063</v>
      </c>
      <c r="F100" s="18"/>
      <c r="G100" s="18"/>
      <c r="H100" s="18"/>
      <c r="I100" s="18"/>
      <c r="J100" s="18"/>
      <c r="K100" s="18"/>
      <c r="L100" s="18"/>
      <c r="M100" s="18"/>
      <c r="N100" s="23"/>
    </row>
    <row r="101" spans="2:14" ht="15.75" thickBot="1">
      <c r="B101" s="22"/>
      <c r="C101" s="18"/>
      <c r="D101" s="18"/>
      <c r="E101" s="18"/>
      <c r="F101" s="18" t="s">
        <v>1064</v>
      </c>
      <c r="G101" s="18"/>
      <c r="H101" s="18"/>
      <c r="I101" s="18"/>
      <c r="J101" s="18"/>
      <c r="K101" s="18"/>
      <c r="L101" s="18"/>
      <c r="M101" s="18"/>
      <c r="N101" s="23"/>
    </row>
    <row r="102" spans="2:14">
      <c r="B102" s="239" t="s">
        <v>2322</v>
      </c>
      <c r="C102" s="240"/>
      <c r="D102" s="240"/>
      <c r="E102" s="240"/>
      <c r="F102" s="240"/>
      <c r="G102" s="240"/>
      <c r="H102" s="240"/>
      <c r="I102" s="240"/>
      <c r="J102" s="240"/>
      <c r="K102" s="240"/>
      <c r="L102" s="240"/>
      <c r="M102" s="240"/>
      <c r="N102" s="241"/>
    </row>
    <row r="103" spans="2:14">
      <c r="B103" s="242"/>
      <c r="C103" s="243"/>
      <c r="D103" s="243"/>
      <c r="E103" s="243"/>
      <c r="F103" s="243"/>
      <c r="G103" s="243"/>
      <c r="H103" s="243"/>
      <c r="I103" s="243"/>
      <c r="J103" s="243"/>
      <c r="K103" s="243"/>
      <c r="L103" s="243"/>
      <c r="M103" s="243"/>
      <c r="N103" s="244"/>
    </row>
    <row r="104" spans="2:14">
      <c r="B104" s="242"/>
      <c r="C104" s="243"/>
      <c r="D104" s="243"/>
      <c r="E104" s="243"/>
      <c r="F104" s="243"/>
      <c r="G104" s="243"/>
      <c r="H104" s="243"/>
      <c r="I104" s="243"/>
      <c r="J104" s="243"/>
      <c r="K104" s="243"/>
      <c r="L104" s="243"/>
      <c r="M104" s="243"/>
      <c r="N104" s="244"/>
    </row>
    <row r="105" spans="2:14">
      <c r="B105" s="242"/>
      <c r="C105" s="243"/>
      <c r="D105" s="243"/>
      <c r="E105" s="243"/>
      <c r="F105" s="243"/>
      <c r="G105" s="243"/>
      <c r="H105" s="243"/>
      <c r="I105" s="243"/>
      <c r="J105" s="243"/>
      <c r="K105" s="243"/>
      <c r="L105" s="243"/>
      <c r="M105" s="243"/>
      <c r="N105" s="244"/>
    </row>
    <row r="106" spans="2:14" ht="15.75" thickBot="1">
      <c r="B106" s="245"/>
      <c r="C106" s="246"/>
      <c r="D106" s="246"/>
      <c r="E106" s="246"/>
      <c r="F106" s="246"/>
      <c r="G106" s="246"/>
      <c r="H106" s="246"/>
      <c r="I106" s="246"/>
      <c r="J106" s="246"/>
      <c r="K106" s="246"/>
      <c r="L106" s="246"/>
      <c r="M106" s="246"/>
      <c r="N106" s="247"/>
    </row>
    <row r="107" spans="2:14">
      <c r="B107" s="248"/>
      <c r="C107" s="249"/>
      <c r="D107" s="249"/>
      <c r="E107" s="249"/>
      <c r="F107" s="249"/>
      <c r="G107" s="249"/>
      <c r="H107" s="249"/>
      <c r="I107" s="249"/>
      <c r="J107" s="249"/>
      <c r="K107" s="249"/>
      <c r="L107" s="249"/>
      <c r="M107" s="249"/>
      <c r="N107" s="250"/>
    </row>
    <row r="108" spans="2:14">
      <c r="B108" s="234" t="s">
        <v>2323</v>
      </c>
      <c r="C108" s="37"/>
      <c r="D108" s="37"/>
      <c r="E108" s="37"/>
      <c r="F108" s="37"/>
      <c r="G108" s="37"/>
      <c r="H108" s="37"/>
      <c r="I108" s="37"/>
      <c r="J108" s="37"/>
      <c r="K108" s="37"/>
      <c r="L108" s="37"/>
      <c r="M108" s="37"/>
      <c r="N108" s="38"/>
    </row>
    <row r="109" spans="2:14" ht="15" customHeight="1">
      <c r="B109" s="856" t="s">
        <v>2324</v>
      </c>
      <c r="C109" s="857"/>
      <c r="D109" s="857"/>
      <c r="E109" s="857"/>
      <c r="F109" s="857"/>
      <c r="G109" s="857"/>
      <c r="H109" s="857"/>
      <c r="I109" s="857"/>
      <c r="J109" s="857"/>
      <c r="K109" s="857"/>
      <c r="L109" s="857"/>
      <c r="M109" s="857"/>
      <c r="N109" s="858"/>
    </row>
    <row r="110" spans="2:14" ht="15" customHeight="1">
      <c r="B110" s="856"/>
      <c r="C110" s="857"/>
      <c r="D110" s="857"/>
      <c r="E110" s="857"/>
      <c r="F110" s="857"/>
      <c r="G110" s="857"/>
      <c r="H110" s="857"/>
      <c r="I110" s="857"/>
      <c r="J110" s="857"/>
      <c r="K110" s="857"/>
      <c r="L110" s="857"/>
      <c r="M110" s="857"/>
      <c r="N110" s="858"/>
    </row>
    <row r="111" spans="2:14" ht="30" customHeight="1">
      <c r="B111" s="859" t="s">
        <v>2325</v>
      </c>
      <c r="C111" s="860"/>
      <c r="D111" s="860"/>
      <c r="E111" s="860"/>
      <c r="F111" s="860"/>
      <c r="G111" s="860"/>
      <c r="H111" s="860"/>
      <c r="I111" s="860"/>
      <c r="J111" s="860"/>
      <c r="K111" s="860"/>
      <c r="L111" s="860"/>
      <c r="M111" s="860"/>
      <c r="N111" s="861"/>
    </row>
    <row r="112" spans="2:14">
      <c r="B112" s="859"/>
      <c r="C112" s="860"/>
      <c r="D112" s="860"/>
      <c r="E112" s="860"/>
      <c r="F112" s="860"/>
      <c r="G112" s="860"/>
      <c r="H112" s="860"/>
      <c r="I112" s="860"/>
      <c r="J112" s="860"/>
      <c r="K112" s="860"/>
      <c r="L112" s="860"/>
      <c r="M112" s="860"/>
      <c r="N112" s="861"/>
    </row>
    <row r="113" spans="2:14">
      <c r="B113" s="343"/>
      <c r="C113" s="344"/>
      <c r="D113" s="344"/>
      <c r="E113" s="344"/>
      <c r="F113" s="344"/>
      <c r="G113" s="344"/>
      <c r="H113" s="344"/>
      <c r="I113" s="344"/>
      <c r="J113" s="344"/>
      <c r="K113" s="344"/>
      <c r="L113" s="344"/>
      <c r="M113" s="344"/>
      <c r="N113" s="345"/>
    </row>
    <row r="114" spans="2:14">
      <c r="B114" s="343"/>
      <c r="C114" s="344"/>
      <c r="D114" s="344"/>
      <c r="E114" s="344"/>
      <c r="F114" s="344"/>
      <c r="G114" s="344"/>
      <c r="H114" s="344"/>
      <c r="I114" s="344"/>
      <c r="J114" s="344"/>
      <c r="K114" s="344"/>
      <c r="L114" s="344"/>
      <c r="M114" s="344"/>
      <c r="N114" s="345"/>
    </row>
    <row r="115" spans="2:14">
      <c r="B115" s="343"/>
      <c r="C115" s="344"/>
      <c r="D115" s="344"/>
      <c r="E115" s="344"/>
      <c r="F115" s="344"/>
      <c r="G115" s="344"/>
      <c r="H115" s="344"/>
      <c r="I115" s="344"/>
      <c r="J115" s="344"/>
      <c r="K115" s="344"/>
      <c r="L115" s="344"/>
      <c r="M115" s="344"/>
      <c r="N115" s="345"/>
    </row>
    <row r="116" spans="2:14">
      <c r="B116" s="234"/>
      <c r="C116" s="37"/>
      <c r="D116" s="37"/>
      <c r="E116" s="37"/>
      <c r="F116" s="37"/>
      <c r="G116" s="37"/>
      <c r="H116" s="37"/>
      <c r="I116" s="37"/>
      <c r="J116" s="37"/>
      <c r="K116" s="37"/>
      <c r="L116" s="37"/>
      <c r="M116" s="37"/>
      <c r="N116" s="38"/>
    </row>
    <row r="117" spans="2:14">
      <c r="B117" s="22"/>
      <c r="C117" s="18"/>
      <c r="D117" s="18"/>
      <c r="E117" s="18" t="s">
        <v>1060</v>
      </c>
      <c r="F117" s="59"/>
      <c r="G117" s="59"/>
      <c r="H117" s="18"/>
      <c r="I117" s="18"/>
      <c r="J117" s="18"/>
      <c r="K117" s="18"/>
      <c r="L117" s="18"/>
      <c r="M117" s="18"/>
      <c r="N117" s="23"/>
    </row>
    <row r="118" spans="2:14">
      <c r="B118" s="22"/>
      <c r="C118" s="18"/>
      <c r="D118" s="18"/>
      <c r="E118" s="60" t="s">
        <v>1061</v>
      </c>
      <c r="F118" s="18"/>
      <c r="G118" s="18"/>
      <c r="H118" s="60"/>
      <c r="I118" s="60"/>
      <c r="J118" s="60"/>
      <c r="K118" s="18"/>
      <c r="L118" s="18"/>
      <c r="M118" s="18"/>
      <c r="N118" s="23"/>
    </row>
    <row r="119" spans="2:14">
      <c r="B119" s="22"/>
      <c r="C119" s="18"/>
      <c r="D119" s="18"/>
      <c r="E119" s="61" t="s">
        <v>1065</v>
      </c>
      <c r="F119" s="18"/>
      <c r="G119" s="18"/>
      <c r="H119" s="61"/>
      <c r="I119" s="61"/>
      <c r="J119" s="61"/>
      <c r="K119" s="18"/>
      <c r="L119" s="18"/>
      <c r="M119" s="18"/>
      <c r="N119" s="23"/>
    </row>
    <row r="120" spans="2:14">
      <c r="B120" s="62"/>
      <c r="C120" s="37"/>
      <c r="D120" s="37"/>
      <c r="E120" s="18" t="s">
        <v>1063</v>
      </c>
      <c r="F120" s="18"/>
      <c r="G120" s="18"/>
      <c r="H120" s="18"/>
      <c r="I120" s="18"/>
      <c r="J120" s="18"/>
      <c r="K120" s="37"/>
      <c r="L120" s="37"/>
      <c r="M120" s="37"/>
      <c r="N120" s="38"/>
    </row>
    <row r="121" spans="2:14">
      <c r="B121" s="62"/>
      <c r="C121" s="37"/>
      <c r="D121" s="37"/>
      <c r="E121" s="37"/>
      <c r="F121" s="18"/>
      <c r="G121" s="18"/>
      <c r="H121" s="18"/>
      <c r="I121" s="18"/>
      <c r="J121" s="18"/>
      <c r="K121" s="37"/>
      <c r="L121" s="37"/>
      <c r="M121" s="37"/>
      <c r="N121" s="38"/>
    </row>
    <row r="122" spans="2:14">
      <c r="B122" s="62" t="s">
        <v>2326</v>
      </c>
      <c r="C122" s="61"/>
      <c r="D122" s="61"/>
      <c r="E122" s="18"/>
      <c r="F122" s="18"/>
      <c r="G122" s="18"/>
      <c r="H122" s="18"/>
      <c r="I122" s="18"/>
      <c r="J122" s="795"/>
      <c r="K122" s="795"/>
      <c r="L122" s="795"/>
      <c r="M122" s="795"/>
      <c r="N122" s="796"/>
    </row>
    <row r="123" spans="2:14" ht="15.75" thickBot="1">
      <c r="B123" s="273" t="s">
        <v>2327</v>
      </c>
      <c r="C123" s="405"/>
      <c r="D123" s="405"/>
      <c r="E123" s="63"/>
      <c r="F123" s="63"/>
      <c r="G123" s="63"/>
      <c r="H123" s="63"/>
      <c r="I123" s="63"/>
      <c r="J123" s="797"/>
      <c r="K123" s="797"/>
      <c r="L123" s="797"/>
      <c r="M123" s="797"/>
      <c r="N123" s="798"/>
    </row>
  </sheetData>
  <mergeCells count="72">
    <mergeCell ref="I10:J10"/>
    <mergeCell ref="F25:H25"/>
    <mergeCell ref="B27:N27"/>
    <mergeCell ref="C3:J3"/>
    <mergeCell ref="K3:K4"/>
    <mergeCell ref="L3:N4"/>
    <mergeCell ref="C4:J4"/>
    <mergeCell ref="K5:K6"/>
    <mergeCell ref="L5:L6"/>
    <mergeCell ref="M5:M6"/>
    <mergeCell ref="C6:J6"/>
    <mergeCell ref="C5:J5"/>
    <mergeCell ref="I35:J35"/>
    <mergeCell ref="C1:J1"/>
    <mergeCell ref="K1:K2"/>
    <mergeCell ref="L1:N2"/>
    <mergeCell ref="N5:N6"/>
    <mergeCell ref="C29:I29"/>
    <mergeCell ref="L35:M35"/>
    <mergeCell ref="L12:N12"/>
    <mergeCell ref="C30:I30"/>
    <mergeCell ref="L30:M30"/>
    <mergeCell ref="D11:E11"/>
    <mergeCell ref="B35:H35"/>
    <mergeCell ref="L29:M29"/>
    <mergeCell ref="C2:J2"/>
    <mergeCell ref="B1:B6"/>
    <mergeCell ref="B10:E10"/>
    <mergeCell ref="L44:M44"/>
    <mergeCell ref="B45:H45"/>
    <mergeCell ref="B46:D46"/>
    <mergeCell ref="B47:H47"/>
    <mergeCell ref="I47:J47"/>
    <mergeCell ref="L47:M47"/>
    <mergeCell ref="B36:H36"/>
    <mergeCell ref="B37:H37"/>
    <mergeCell ref="B38:H38"/>
    <mergeCell ref="B44:H44"/>
    <mergeCell ref="I44:J44"/>
    <mergeCell ref="B43:H43"/>
    <mergeCell ref="B39:H39"/>
    <mergeCell ref="B40:H40"/>
    <mergeCell ref="B41:H41"/>
    <mergeCell ref="B79:H79"/>
    <mergeCell ref="B42:H42"/>
    <mergeCell ref="L79:M79"/>
    <mergeCell ref="B52:I52"/>
    <mergeCell ref="L52:M52"/>
    <mergeCell ref="B57:I57"/>
    <mergeCell ref="L57:M57"/>
    <mergeCell ref="B58:M58"/>
    <mergeCell ref="L62:M62"/>
    <mergeCell ref="L63:M63"/>
    <mergeCell ref="L68:M68"/>
    <mergeCell ref="B69:M69"/>
    <mergeCell ref="B73:H73"/>
    <mergeCell ref="L73:M73"/>
    <mergeCell ref="L64:M64"/>
    <mergeCell ref="B48:M48"/>
    <mergeCell ref="B80:M80"/>
    <mergeCell ref="B82:M82"/>
    <mergeCell ref="B86:H86"/>
    <mergeCell ref="L86:M86"/>
    <mergeCell ref="B87:H87"/>
    <mergeCell ref="L87:M87"/>
    <mergeCell ref="J122:N123"/>
    <mergeCell ref="L88:M88"/>
    <mergeCell ref="L89:M89"/>
    <mergeCell ref="B90:M90"/>
    <mergeCell ref="B92:M92"/>
    <mergeCell ref="B109:N110"/>
    <mergeCell ref="B111:N112"/>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208897"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208897" r:id="rId4"/>
      </mc:Fallback>
    </mc:AlternateContent>
  </oleObjects>
</worksheet>
</file>

<file path=xl/worksheets/sheet1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9">
    <tabColor rgb="FFFFFFCC"/>
  </sheetPr>
  <dimension ref="A1:O123"/>
  <sheetViews>
    <sheetView zoomScale="78" zoomScaleNormal="78" workbookViewId="0"/>
  </sheetViews>
  <sheetFormatPr baseColWidth="10" defaultRowHeight="15"/>
  <cols>
    <col min="1" max="1" width="10" bestFit="1" customWidth="1"/>
    <col min="2" max="2" width="17" customWidth="1"/>
    <col min="6" max="6" width="14.42578125" customWidth="1"/>
    <col min="9" max="9" width="13.28515625" bestFit="1" customWidth="1"/>
    <col min="10" max="10" width="15.5703125" customWidth="1"/>
    <col min="11" max="11" width="17.5703125" bestFit="1" customWidth="1"/>
    <col min="13" max="13" width="12.285156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1670</v>
      </c>
      <c r="C31" s="87" t="s">
        <v>1671</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150</v>
      </c>
      <c r="B36" s="831" t="str">
        <f>VLOOKUP(A36,EQUIPOS!A6:D154,3,FALSE)</f>
        <v>Cargador : Potencia en el volante 125 hp, Clasificación de RPM del motor 2300.</v>
      </c>
      <c r="C36" s="832"/>
      <c r="D36" s="832"/>
      <c r="E36" s="832"/>
      <c r="F36" s="832"/>
      <c r="G36" s="832"/>
      <c r="H36" s="833"/>
      <c r="I36" s="279"/>
      <c r="J36" s="280"/>
      <c r="K36" s="281">
        <f>VLOOKUP(A36,EQUIPOS!A6:D163,4,FALSE)</f>
        <v>196350</v>
      </c>
      <c r="L36" s="282"/>
      <c r="M36" s="283">
        <v>30</v>
      </c>
      <c r="N36" s="284">
        <f>K36/M36</f>
        <v>6545</v>
      </c>
    </row>
    <row r="37" spans="1:14">
      <c r="A37" s="119" t="s">
        <v>173</v>
      </c>
      <c r="B37" s="831" t="str">
        <f>VLOOKUP(A37,EQUIPOS!A7:D154,3,FALSE)</f>
        <v>Compactador neumático de Potencia 70 HP, peso de 13 ton</v>
      </c>
      <c r="C37" s="832"/>
      <c r="D37" s="832"/>
      <c r="E37" s="832"/>
      <c r="F37" s="832"/>
      <c r="G37" s="832"/>
      <c r="H37" s="833"/>
      <c r="I37" s="279"/>
      <c r="J37" s="280"/>
      <c r="K37" s="281">
        <f>VLOOKUP(A37,EQUIPOS!A7:D164,4,FALSE)</f>
        <v>125082.56680029306</v>
      </c>
      <c r="L37" s="282"/>
      <c r="M37" s="283">
        <v>8</v>
      </c>
      <c r="N37" s="284">
        <f t="shared" ref="N37:N43" si="0">K37/M37</f>
        <v>15635.320850036633</v>
      </c>
    </row>
    <row r="38" spans="1:14">
      <c r="A38" t="s">
        <v>166</v>
      </c>
      <c r="B38" s="831" t="str">
        <f>VLOOKUP(A38,EQUIPOS!A8:D154,3,FALSE)</f>
        <v>Compactador de Rodillo POTENCIA: 99HP, PESO: 8 ton</v>
      </c>
      <c r="C38" s="832"/>
      <c r="D38" s="832"/>
      <c r="E38" s="832"/>
      <c r="F38" s="832"/>
      <c r="G38" s="832"/>
      <c r="H38" s="833"/>
      <c r="I38" s="279"/>
      <c r="J38" s="280"/>
      <c r="K38" s="281">
        <f>VLOOKUP(A38,EQUIPOS!A8:D165,4,FALSE)</f>
        <v>98600</v>
      </c>
      <c r="L38" s="282"/>
      <c r="M38" s="283">
        <v>8</v>
      </c>
      <c r="N38" s="284">
        <f t="shared" si="0"/>
        <v>12325</v>
      </c>
    </row>
    <row r="39" spans="1:14">
      <c r="A39" t="s">
        <v>284</v>
      </c>
      <c r="B39" s="831" t="str">
        <f>VLOOKUP(A39,EQUIPOS!A9:D154,3,FALSE)</f>
        <v>Planta de asfalto en caliente</v>
      </c>
      <c r="C39" s="832"/>
      <c r="D39" s="832"/>
      <c r="E39" s="832"/>
      <c r="F39" s="832"/>
      <c r="G39" s="832"/>
      <c r="H39" s="833"/>
      <c r="I39" s="279"/>
      <c r="J39" s="280"/>
      <c r="K39" s="281">
        <f>VLOOKUP(A39,EQUIPOS!A9:D166,4,FALSE)</f>
        <v>645075.00000000012</v>
      </c>
      <c r="L39" s="282"/>
      <c r="M39" s="283">
        <v>8</v>
      </c>
      <c r="N39" s="284">
        <f t="shared" si="0"/>
        <v>80634.375000000015</v>
      </c>
    </row>
    <row r="40" spans="1:14">
      <c r="A40" t="s">
        <v>290</v>
      </c>
      <c r="B40" s="831" t="str">
        <f>VLOOKUP(A40,EQUIPOS!A10:D154,3,FALSE)</f>
        <v>Planta trituradora</v>
      </c>
      <c r="C40" s="832"/>
      <c r="D40" s="832"/>
      <c r="E40" s="832"/>
      <c r="F40" s="832"/>
      <c r="G40" s="832"/>
      <c r="H40" s="833"/>
      <c r="I40" s="279"/>
      <c r="J40" s="280"/>
      <c r="K40" s="281">
        <f>VLOOKUP(A40,EQUIPOS!A10:D167,4,FALSE)</f>
        <v>476192.25000000006</v>
      </c>
      <c r="L40" s="282"/>
      <c r="M40" s="283">
        <v>30</v>
      </c>
      <c r="N40" s="284">
        <f t="shared" si="0"/>
        <v>15873.075000000003</v>
      </c>
    </row>
    <row r="41" spans="1:14">
      <c r="A41" t="s">
        <v>314</v>
      </c>
      <c r="B41" s="831" t="str">
        <f>VLOOKUP(A41,EQUIPOS!A11:D155,3,FALSE)</f>
        <v xml:space="preserve">Retroexcavadora E-200 sobre orugas
</v>
      </c>
      <c r="C41" s="832"/>
      <c r="D41" s="832"/>
      <c r="E41" s="832"/>
      <c r="F41" s="832"/>
      <c r="G41" s="832"/>
      <c r="H41" s="833"/>
      <c r="I41" s="279"/>
      <c r="J41" s="280"/>
      <c r="K41" s="281">
        <f>VLOOKUP(A41,EQUIPOS!A11:D168,4,FALSE)</f>
        <v>166600</v>
      </c>
      <c r="L41" s="282"/>
      <c r="M41" s="283">
        <v>30</v>
      </c>
      <c r="N41" s="284">
        <f t="shared" si="0"/>
        <v>5553.333333333333</v>
      </c>
    </row>
    <row r="42" spans="1:14">
      <c r="A42" t="s">
        <v>358</v>
      </c>
      <c r="B42" s="831" t="str">
        <f>VLOOKUP(A42,EQUIPOS!A12:D156,3,FALSE)</f>
        <v xml:space="preserve">Terminadora de asfalto (Finisher), potencia en el volante 174 HP, R=20M3/H, velocidad de desplazamiento 114 m/min
</v>
      </c>
      <c r="C42" s="832"/>
      <c r="D42" s="832"/>
      <c r="E42" s="832"/>
      <c r="F42" s="832"/>
      <c r="G42" s="832"/>
      <c r="H42" s="833"/>
      <c r="I42" s="279"/>
      <c r="J42" s="280"/>
      <c r="K42" s="281">
        <f>VLOOKUP(A42,EQUIPOS!A12:D169,4,FALSE)</f>
        <v>285600</v>
      </c>
      <c r="L42" s="282"/>
      <c r="M42" s="283">
        <v>8</v>
      </c>
      <c r="N42" s="284">
        <f t="shared" si="0"/>
        <v>35700</v>
      </c>
    </row>
    <row r="43" spans="1:14">
      <c r="A43" t="s">
        <v>373</v>
      </c>
      <c r="B43" s="831" t="str">
        <f>VLOOKUP(A43,EQUIPOS!A13:D157,3,FALSE)</f>
        <v>Volqueta 6 m3</v>
      </c>
      <c r="C43" s="832"/>
      <c r="D43" s="832"/>
      <c r="E43" s="832"/>
      <c r="F43" s="832"/>
      <c r="G43" s="832"/>
      <c r="H43" s="833"/>
      <c r="I43" s="279"/>
      <c r="J43" s="280"/>
      <c r="K43" s="281">
        <f>VLOOKUP(A43,EQUIPOS!A13:D170,4,FALSE)</f>
        <v>62500</v>
      </c>
      <c r="L43" s="282"/>
      <c r="M43" s="283">
        <v>8</v>
      </c>
      <c r="N43" s="284">
        <f t="shared" si="0"/>
        <v>7812.5</v>
      </c>
    </row>
    <row r="44" spans="1:14">
      <c r="B44" s="831"/>
      <c r="C44" s="832"/>
      <c r="D44" s="832"/>
      <c r="E44" s="832"/>
      <c r="F44" s="832"/>
      <c r="G44" s="832"/>
      <c r="H44" s="833"/>
      <c r="I44" s="834"/>
      <c r="J44" s="815"/>
      <c r="K44" s="281"/>
      <c r="L44" s="835"/>
      <c r="M44" s="836"/>
      <c r="N44" s="284"/>
    </row>
    <row r="45" spans="1:14">
      <c r="B45" s="831"/>
      <c r="C45" s="832"/>
      <c r="D45" s="832"/>
      <c r="E45" s="837"/>
      <c r="F45" s="832"/>
      <c r="G45" s="832"/>
      <c r="H45" s="833"/>
      <c r="I45" s="42"/>
      <c r="J45" s="43"/>
      <c r="K45" s="286"/>
      <c r="L45" s="288"/>
      <c r="M45" s="289"/>
      <c r="N45" s="290"/>
    </row>
    <row r="46" spans="1:14">
      <c r="B46" s="838" t="s">
        <v>1036</v>
      </c>
      <c r="C46" s="839"/>
      <c r="D46" s="839"/>
      <c r="E46" s="44"/>
      <c r="F46" s="45"/>
      <c r="G46" s="45"/>
      <c r="H46" s="46"/>
      <c r="I46" s="42"/>
      <c r="J46" s="43"/>
      <c r="K46" s="291"/>
      <c r="L46" s="288"/>
      <c r="M46" s="413">
        <v>0.1</v>
      </c>
      <c r="N46" s="356">
        <f>N80*M46</f>
        <v>821.39323379629627</v>
      </c>
    </row>
    <row r="47" spans="1:14" ht="15.75" thickBot="1">
      <c r="B47" s="831"/>
      <c r="C47" s="832"/>
      <c r="D47" s="832"/>
      <c r="E47" s="832"/>
      <c r="F47" s="832"/>
      <c r="G47" s="832"/>
      <c r="H47" s="833"/>
      <c r="I47" s="840"/>
      <c r="J47" s="841"/>
      <c r="K47" s="47"/>
      <c r="L47" s="842"/>
      <c r="M47" s="843"/>
      <c r="N47" s="111"/>
    </row>
    <row r="48" spans="1:14" ht="15.75" thickBot="1">
      <c r="B48" s="818" t="s">
        <v>1037</v>
      </c>
      <c r="C48" s="819"/>
      <c r="D48" s="819"/>
      <c r="E48" s="819"/>
      <c r="F48" s="819"/>
      <c r="G48" s="819"/>
      <c r="H48" s="819"/>
      <c r="I48" s="819"/>
      <c r="J48" s="819"/>
      <c r="K48" s="819"/>
      <c r="L48" s="819"/>
      <c r="M48" s="820"/>
      <c r="N48" s="406">
        <f>SUM(N36:N47)</f>
        <v>180899.99741716628</v>
      </c>
    </row>
    <row r="49" spans="1:14">
      <c r="B49" s="292"/>
      <c r="C49" s="40"/>
      <c r="D49" s="40"/>
      <c r="E49" s="40"/>
      <c r="F49" s="40"/>
      <c r="G49" s="40"/>
      <c r="H49" s="40"/>
      <c r="I49" s="40"/>
      <c r="J49" s="40"/>
      <c r="K49" s="40"/>
      <c r="L49" s="40"/>
      <c r="M49" s="40"/>
      <c r="N49" s="41"/>
    </row>
    <row r="50" spans="1:14">
      <c r="B50" s="70" t="s">
        <v>1038</v>
      </c>
      <c r="C50" s="71"/>
      <c r="D50" s="71"/>
      <c r="E50" s="71"/>
      <c r="F50" s="71"/>
      <c r="G50" s="71"/>
      <c r="H50" s="71"/>
      <c r="I50" s="71"/>
      <c r="J50" s="71"/>
      <c r="K50" s="71"/>
      <c r="L50" s="71"/>
      <c r="M50" s="71"/>
      <c r="N50" s="72"/>
    </row>
    <row r="51" spans="1:14" ht="15.75" thickBot="1">
      <c r="B51" s="73"/>
      <c r="C51" s="68"/>
      <c r="D51" s="68"/>
      <c r="E51" s="68"/>
      <c r="F51" s="68"/>
      <c r="G51" s="68"/>
      <c r="H51" s="68"/>
      <c r="I51" s="68"/>
      <c r="J51" s="67"/>
      <c r="K51" s="67"/>
      <c r="L51" s="67"/>
      <c r="M51" s="67"/>
      <c r="N51" s="69"/>
    </row>
    <row r="52" spans="1:14">
      <c r="B52" s="809" t="s">
        <v>1028</v>
      </c>
      <c r="C52" s="810"/>
      <c r="D52" s="810"/>
      <c r="E52" s="810"/>
      <c r="F52" s="810"/>
      <c r="G52" s="810"/>
      <c r="H52" s="810"/>
      <c r="I52" s="811"/>
      <c r="J52" s="327" t="s">
        <v>1029</v>
      </c>
      <c r="K52" s="91" t="s">
        <v>1030</v>
      </c>
      <c r="L52" s="812" t="s">
        <v>1039</v>
      </c>
      <c r="M52" s="811"/>
      <c r="N52" s="92" t="s">
        <v>1035</v>
      </c>
    </row>
    <row r="53" spans="1:14">
      <c r="A53" t="s">
        <v>843</v>
      </c>
      <c r="B53" s="49" t="str">
        <f>VLOOKUP(A53,MATERIALES!A5:D373,3,FALSE)</f>
        <v>Agregado Petreo para Triturar (Crudo)</v>
      </c>
      <c r="C53" s="293"/>
      <c r="D53" s="293"/>
      <c r="E53" s="293"/>
      <c r="F53" s="293"/>
      <c r="G53" s="293"/>
      <c r="H53" s="293"/>
      <c r="I53" s="280"/>
      <c r="J53" s="236" t="str">
        <f>VLOOKUP(A53,MATERIALES!A7:D645,2,FALSE)</f>
        <v>m3</v>
      </c>
      <c r="K53" s="294">
        <v>1.4</v>
      </c>
      <c r="L53" s="279"/>
      <c r="M53" s="414">
        <f>VLOOKUP(A53,MATERIALES!A5:D396,4,FALSE)</f>
        <v>24125.332311239632</v>
      </c>
      <c r="N53" s="284">
        <f>K53*M53</f>
        <v>33775.465235735486</v>
      </c>
    </row>
    <row r="54" spans="1:14">
      <c r="A54" s="114" t="s">
        <v>845</v>
      </c>
      <c r="B54" s="49" t="str">
        <f>VLOOKUP(A54,MATERIALES!A6:D373,3,FALSE)</f>
        <v>Agua</v>
      </c>
      <c r="C54" s="293"/>
      <c r="D54" s="293"/>
      <c r="E54" s="293"/>
      <c r="F54" s="293"/>
      <c r="G54" s="293"/>
      <c r="H54" s="293"/>
      <c r="I54" s="280"/>
      <c r="J54" s="236" t="str">
        <f>VLOOKUP(A54,MATERIALES!A8:D646,2,FALSE)</f>
        <v>lt</v>
      </c>
      <c r="K54" s="294">
        <v>25</v>
      </c>
      <c r="L54" s="279"/>
      <c r="M54" s="414">
        <f>VLOOKUP(A54,MATERIALES!A6:D397,4,FALSE)</f>
        <v>35.656490152579906</v>
      </c>
      <c r="N54" s="284">
        <f>K54*M54</f>
        <v>891.4122538144976</v>
      </c>
    </row>
    <row r="55" spans="1:14">
      <c r="B55" s="49"/>
      <c r="C55" s="293"/>
      <c r="D55" s="293"/>
      <c r="E55" s="293"/>
      <c r="F55" s="293"/>
      <c r="G55" s="293"/>
      <c r="H55" s="293"/>
      <c r="I55" s="280"/>
      <c r="J55" s="236"/>
      <c r="K55" s="294"/>
      <c r="L55" s="279"/>
      <c r="M55" s="295"/>
      <c r="N55" s="296"/>
    </row>
    <row r="56" spans="1:14">
      <c r="B56" s="49"/>
      <c r="C56" s="293"/>
      <c r="D56" s="293"/>
      <c r="E56" s="293"/>
      <c r="F56" s="293"/>
      <c r="G56" s="293"/>
      <c r="H56" s="293"/>
      <c r="I56" s="280"/>
      <c r="J56" s="236"/>
      <c r="K56" s="294"/>
      <c r="L56" s="279"/>
      <c r="M56" s="295"/>
      <c r="N56" s="296"/>
    </row>
    <row r="57" spans="1:14" ht="15.75" thickBot="1">
      <c r="B57" s="813"/>
      <c r="C57" s="814"/>
      <c r="D57" s="814"/>
      <c r="E57" s="814"/>
      <c r="F57" s="814"/>
      <c r="G57" s="814"/>
      <c r="H57" s="814"/>
      <c r="I57" s="815"/>
      <c r="J57" s="48"/>
      <c r="K57" s="50"/>
      <c r="L57" s="816"/>
      <c r="M57" s="817"/>
      <c r="N57" s="51"/>
    </row>
    <row r="58" spans="1:14" ht="15.75" thickBot="1">
      <c r="B58" s="818" t="s">
        <v>1037</v>
      </c>
      <c r="C58" s="819"/>
      <c r="D58" s="819"/>
      <c r="E58" s="819"/>
      <c r="F58" s="819"/>
      <c r="G58" s="819"/>
      <c r="H58" s="819"/>
      <c r="I58" s="819"/>
      <c r="J58" s="819"/>
      <c r="K58" s="819"/>
      <c r="L58" s="819"/>
      <c r="M58" s="820"/>
      <c r="N58" s="406">
        <f>SUM(N53:N57)</f>
        <v>34666.877489549981</v>
      </c>
    </row>
    <row r="59" spans="1:14">
      <c r="B59" s="39"/>
      <c r="C59" s="40"/>
      <c r="D59" s="40"/>
      <c r="E59" s="40"/>
      <c r="F59" s="40"/>
      <c r="G59" s="40"/>
      <c r="H59" s="40"/>
      <c r="I59" s="40"/>
      <c r="J59" s="40"/>
      <c r="K59" s="40"/>
      <c r="L59" s="40"/>
      <c r="M59" s="40"/>
      <c r="N59" s="41"/>
    </row>
    <row r="60" spans="1:14">
      <c r="B60" s="70" t="s">
        <v>1040</v>
      </c>
      <c r="C60" s="71"/>
      <c r="D60" s="71"/>
      <c r="E60" s="71"/>
      <c r="F60" s="71"/>
      <c r="G60" s="71"/>
      <c r="H60" s="71"/>
      <c r="I60" s="71"/>
      <c r="J60" s="71"/>
      <c r="K60" s="71"/>
      <c r="L60" s="71"/>
      <c r="M60" s="71"/>
      <c r="N60" s="72"/>
    </row>
    <row r="61" spans="1:14" ht="15.75" thickBot="1">
      <c r="B61" s="74"/>
      <c r="C61" s="67"/>
      <c r="D61" s="67"/>
      <c r="E61" s="67"/>
      <c r="F61" s="67"/>
      <c r="G61" s="67"/>
      <c r="H61" s="67"/>
      <c r="I61" s="67"/>
      <c r="J61" s="67"/>
      <c r="K61" s="67"/>
      <c r="L61" s="67"/>
      <c r="M61" s="67"/>
      <c r="N61" s="69"/>
    </row>
    <row r="62" spans="1:14" ht="25.5">
      <c r="B62" s="325" t="s">
        <v>1041</v>
      </c>
      <c r="C62" s="326"/>
      <c r="D62" s="326"/>
      <c r="E62" s="326"/>
      <c r="F62" s="326"/>
      <c r="G62" s="326"/>
      <c r="H62" s="79" t="s">
        <v>1029</v>
      </c>
      <c r="I62" s="80" t="s">
        <v>1042</v>
      </c>
      <c r="J62" s="81" t="s">
        <v>1043</v>
      </c>
      <c r="K62" s="79" t="s">
        <v>1044</v>
      </c>
      <c r="L62" s="821" t="s">
        <v>1045</v>
      </c>
      <c r="M62" s="794"/>
      <c r="N62" s="82" t="s">
        <v>1035</v>
      </c>
    </row>
    <row r="63" spans="1:14">
      <c r="A63" t="s">
        <v>1353</v>
      </c>
      <c r="B63" s="52" t="str">
        <f>VLOOKUP(A63,TRANSPORTE!A5:D117,3,FALSE)</f>
        <v>Transporte de Material Crudo de Rio</v>
      </c>
      <c r="C63" s="329"/>
      <c r="D63" s="329"/>
      <c r="E63" s="329"/>
      <c r="F63" s="329"/>
      <c r="G63" s="329"/>
      <c r="H63" s="323" t="s">
        <v>1552</v>
      </c>
      <c r="I63" s="291">
        <v>1.4</v>
      </c>
      <c r="J63" s="298">
        <v>1</v>
      </c>
      <c r="K63" s="291">
        <f>I63*J63</f>
        <v>1.4</v>
      </c>
      <c r="L63" s="822">
        <f>VLOOKUP(A63,TRANSPORTE!A5:D117,4,FALSE)</f>
        <v>946.969696969697</v>
      </c>
      <c r="M63" s="823"/>
      <c r="N63" s="299">
        <f>K63*L63</f>
        <v>1325.7575757575758</v>
      </c>
    </row>
    <row r="64" spans="1:14">
      <c r="A64" t="s">
        <v>1459</v>
      </c>
      <c r="B64" s="52" t="str">
        <f>VLOOKUP(A64,TRANSPORTE!A6:D117,3,FALSE)</f>
        <v>Transporte de mezcla gruesa en Caliente MGC</v>
      </c>
      <c r="C64" s="53"/>
      <c r="D64" s="53"/>
      <c r="E64" s="53"/>
      <c r="F64" s="53"/>
      <c r="G64" s="53"/>
      <c r="H64" s="323" t="s">
        <v>1552</v>
      </c>
      <c r="I64" s="291">
        <v>1.25</v>
      </c>
      <c r="J64" s="298">
        <v>1</v>
      </c>
      <c r="K64" s="291">
        <f>I64*J64</f>
        <v>1.25</v>
      </c>
      <c r="L64" s="822">
        <f>VLOOKUP(A64,TRANSPORTE!A6:D117,4,FALSE)</f>
        <v>946.969696969697</v>
      </c>
      <c r="M64" s="823"/>
      <c r="N64" s="299">
        <f>K64*L64</f>
        <v>1183.7121212121212</v>
      </c>
    </row>
    <row r="65" spans="1:15">
      <c r="B65" s="52"/>
      <c r="C65" s="53"/>
      <c r="D65" s="53"/>
      <c r="E65" s="53"/>
      <c r="F65" s="53"/>
      <c r="G65" s="53"/>
      <c r="H65" s="300"/>
      <c r="I65" s="291"/>
      <c r="J65" s="291"/>
      <c r="K65" s="291"/>
      <c r="L65" s="301"/>
      <c r="M65" s="302"/>
      <c r="N65" s="303"/>
    </row>
    <row r="66" spans="1:15">
      <c r="B66" s="52"/>
      <c r="C66" s="53"/>
      <c r="D66" s="53"/>
      <c r="E66" s="53"/>
      <c r="F66" s="53"/>
      <c r="G66" s="53"/>
      <c r="H66" s="300"/>
      <c r="I66" s="291"/>
      <c r="J66" s="291"/>
      <c r="K66" s="291"/>
      <c r="L66" s="301"/>
      <c r="M66" s="302"/>
      <c r="N66" s="303"/>
    </row>
    <row r="67" spans="1:15">
      <c r="B67" s="52"/>
      <c r="C67" s="53"/>
      <c r="D67" s="53"/>
      <c r="E67" s="53"/>
      <c r="F67" s="53"/>
      <c r="G67" s="53"/>
      <c r="H67" s="300"/>
      <c r="I67" s="291"/>
      <c r="J67" s="291"/>
      <c r="K67" s="291"/>
      <c r="L67" s="301"/>
      <c r="M67" s="302"/>
      <c r="N67" s="303"/>
    </row>
    <row r="68" spans="1:15" ht="15.75" thickBot="1">
      <c r="B68" s="321"/>
      <c r="C68" s="322"/>
      <c r="D68" s="460"/>
      <c r="E68" s="460"/>
      <c r="F68" s="460"/>
      <c r="G68" s="460"/>
      <c r="H68" s="54"/>
      <c r="I68" s="132"/>
      <c r="J68" s="132"/>
      <c r="K68" s="132"/>
      <c r="L68" s="807"/>
      <c r="M68" s="808"/>
      <c r="N68" s="133"/>
    </row>
    <row r="69" spans="1:15" ht="15.75" thickBot="1">
      <c r="B69" s="824" t="s">
        <v>1037</v>
      </c>
      <c r="C69" s="825"/>
      <c r="D69" s="825"/>
      <c r="E69" s="825"/>
      <c r="F69" s="825"/>
      <c r="G69" s="825"/>
      <c r="H69" s="825"/>
      <c r="I69" s="825"/>
      <c r="J69" s="825"/>
      <c r="K69" s="825"/>
      <c r="L69" s="825"/>
      <c r="M69" s="826"/>
      <c r="N69" s="110">
        <f>N63+N64+N65+N66+N67</f>
        <v>2509.469696969697</v>
      </c>
    </row>
    <row r="70" spans="1:15">
      <c r="B70" s="39"/>
      <c r="C70" s="40"/>
      <c r="D70" s="40"/>
      <c r="E70" s="40"/>
      <c r="F70" s="40"/>
      <c r="G70" s="40"/>
      <c r="H70" s="40"/>
      <c r="I70" s="40"/>
      <c r="J70" s="40"/>
      <c r="K70" s="40"/>
      <c r="L70" s="40"/>
      <c r="M70" s="40"/>
      <c r="N70" s="41"/>
    </row>
    <row r="71" spans="1:15">
      <c r="B71" s="70" t="s">
        <v>1046</v>
      </c>
      <c r="C71" s="71"/>
      <c r="D71" s="71"/>
      <c r="E71" s="71"/>
      <c r="F71" s="71"/>
      <c r="G71" s="71"/>
      <c r="H71" s="71"/>
      <c r="I71" s="71"/>
      <c r="J71" s="71"/>
      <c r="K71" s="71"/>
      <c r="L71" s="71"/>
      <c r="M71" s="71"/>
      <c r="N71" s="72"/>
    </row>
    <row r="72" spans="1:15" ht="15.75" thickBot="1">
      <c r="B72" s="74"/>
      <c r="C72" s="67"/>
      <c r="D72" s="67"/>
      <c r="E72" s="67"/>
      <c r="F72" s="67"/>
      <c r="G72" s="67"/>
      <c r="H72" s="67"/>
      <c r="I72" s="67"/>
      <c r="J72" s="67"/>
      <c r="K72" s="67"/>
      <c r="L72" s="67"/>
      <c r="M72" s="67"/>
      <c r="N72" s="69"/>
    </row>
    <row r="73" spans="1:15" ht="25.5">
      <c r="B73" s="844" t="s">
        <v>1047</v>
      </c>
      <c r="C73" s="845"/>
      <c r="D73" s="845"/>
      <c r="E73" s="845"/>
      <c r="F73" s="845"/>
      <c r="G73" s="845"/>
      <c r="H73" s="845"/>
      <c r="I73" s="79" t="s">
        <v>1048</v>
      </c>
      <c r="J73" s="81" t="s">
        <v>1494</v>
      </c>
      <c r="K73" s="80" t="s">
        <v>1050</v>
      </c>
      <c r="L73" s="846" t="s">
        <v>1034</v>
      </c>
      <c r="M73" s="847"/>
      <c r="N73" s="104" t="s">
        <v>1035</v>
      </c>
    </row>
    <row r="74" spans="1:15">
      <c r="A74" t="s">
        <v>19</v>
      </c>
      <c r="B74" s="55" t="str">
        <f>VLOOKUP(A74,'MANO DE OBRA'!A8:D68,3,FALSE)</f>
        <v>Obrero (8)</v>
      </c>
      <c r="C74" s="53"/>
      <c r="D74" s="53"/>
      <c r="E74" s="53"/>
      <c r="F74" s="53"/>
      <c r="G74" s="53"/>
      <c r="H74" s="53"/>
      <c r="I74" s="304">
        <f>K74/J74*100</f>
        <v>196724.53333333333</v>
      </c>
      <c r="J74" s="305">
        <v>185</v>
      </c>
      <c r="K74" s="306">
        <f>VLOOKUP(A74,'MANO DE OBRA'!A8:D99,4,FALSE)</f>
        <v>363940.38666666666</v>
      </c>
      <c r="L74" s="56"/>
      <c r="M74" s="307">
        <v>72</v>
      </c>
      <c r="N74" s="407">
        <f>K74/M74</f>
        <v>5054.7275925925924</v>
      </c>
      <c r="O74" s="112"/>
    </row>
    <row r="75" spans="1:15">
      <c r="A75" t="s">
        <v>30</v>
      </c>
      <c r="B75" s="55" t="str">
        <f>VLOOKUP(A75,'MANO DE OBRA'!A8:D69,3,FALSE)</f>
        <v>Oficial</v>
      </c>
      <c r="C75" s="53"/>
      <c r="D75" s="53"/>
      <c r="E75" s="53"/>
      <c r="F75" s="53"/>
      <c r="G75" s="53"/>
      <c r="H75" s="53"/>
      <c r="I75" s="304">
        <f>K75/J75*100</f>
        <v>49181.133333333331</v>
      </c>
      <c r="J75" s="305">
        <v>185</v>
      </c>
      <c r="K75" s="306">
        <f>VLOOKUP(A75,'MANO DE OBRA'!A8:D100,4,FALSE)</f>
        <v>90985.096666666665</v>
      </c>
      <c r="L75" s="56"/>
      <c r="M75" s="311">
        <v>72</v>
      </c>
      <c r="N75" s="407">
        <f>K75/M75</f>
        <v>1263.6818981481481</v>
      </c>
    </row>
    <row r="76" spans="1:15">
      <c r="A76" t="s">
        <v>54</v>
      </c>
      <c r="B76" s="55" t="str">
        <f>VLOOKUP(A76,'MANO DE OBRA'!A9:D70,3,FALSE)</f>
        <v>Rastrilleros (2)</v>
      </c>
      <c r="C76" s="53"/>
      <c r="D76" s="53"/>
      <c r="E76" s="53"/>
      <c r="F76" s="53"/>
      <c r="G76" s="53"/>
      <c r="H76" s="53"/>
      <c r="I76" s="304">
        <f>K76/J76*100</f>
        <v>73771.7</v>
      </c>
      <c r="J76" s="305">
        <v>185</v>
      </c>
      <c r="K76" s="306">
        <f>VLOOKUP(A76,'MANO DE OBRA'!A9:D101,4,FALSE)</f>
        <v>136477.64499999999</v>
      </c>
      <c r="L76" s="56"/>
      <c r="M76" s="312">
        <v>72</v>
      </c>
      <c r="N76" s="407">
        <f>K76/M76</f>
        <v>1895.522847222222</v>
      </c>
    </row>
    <row r="77" spans="1:15">
      <c r="B77" s="55"/>
      <c r="C77" s="53"/>
      <c r="D77" s="53"/>
      <c r="E77" s="53"/>
      <c r="F77" s="53"/>
      <c r="G77" s="53"/>
      <c r="H77" s="53"/>
      <c r="I77" s="291"/>
      <c r="J77" s="309"/>
      <c r="K77" s="310"/>
      <c r="L77" s="330"/>
      <c r="M77" s="312"/>
      <c r="N77" s="308"/>
    </row>
    <row r="78" spans="1:15">
      <c r="B78" s="55"/>
      <c r="C78" s="53"/>
      <c r="D78" s="53"/>
      <c r="E78" s="53"/>
      <c r="F78" s="53"/>
      <c r="G78" s="53"/>
      <c r="H78" s="53"/>
      <c r="I78" s="291"/>
      <c r="J78" s="309"/>
      <c r="K78" s="310"/>
      <c r="L78" s="330"/>
      <c r="M78" s="312"/>
      <c r="N78" s="308"/>
    </row>
    <row r="79" spans="1:15" ht="15.75" thickBot="1">
      <c r="B79" s="805"/>
      <c r="C79" s="806"/>
      <c r="D79" s="806"/>
      <c r="E79" s="806"/>
      <c r="F79" s="806"/>
      <c r="G79" s="806"/>
      <c r="H79" s="806"/>
      <c r="I79" s="132"/>
      <c r="J79" s="132"/>
      <c r="K79" s="132"/>
      <c r="L79" s="906"/>
      <c r="M79" s="906"/>
      <c r="N79" s="133"/>
    </row>
    <row r="80" spans="1:15" ht="15.75" thickBot="1">
      <c r="B80" s="824" t="s">
        <v>1037</v>
      </c>
      <c r="C80" s="825"/>
      <c r="D80" s="825"/>
      <c r="E80" s="825"/>
      <c r="F80" s="825"/>
      <c r="G80" s="825"/>
      <c r="H80" s="825"/>
      <c r="I80" s="825"/>
      <c r="J80" s="825"/>
      <c r="K80" s="825"/>
      <c r="L80" s="825"/>
      <c r="M80" s="826"/>
      <c r="N80" s="472">
        <f>SUM(N74:N79)</f>
        <v>8213.9323379629623</v>
      </c>
    </row>
    <row r="81" spans="1:14" ht="15.75" thickBot="1">
      <c r="B81" s="39"/>
      <c r="C81" s="40"/>
      <c r="D81" s="40"/>
      <c r="E81" s="40"/>
      <c r="F81" s="40"/>
      <c r="G81" s="40"/>
      <c r="H81" s="40"/>
      <c r="I81" s="40"/>
      <c r="J81" s="40"/>
      <c r="K81" s="40"/>
      <c r="L81" s="40"/>
      <c r="M81" s="40"/>
      <c r="N81" s="41"/>
    </row>
    <row r="82" spans="1:14" ht="15.75" thickBot="1">
      <c r="B82" s="818" t="s">
        <v>1051</v>
      </c>
      <c r="C82" s="819"/>
      <c r="D82" s="819"/>
      <c r="E82" s="819"/>
      <c r="F82" s="819"/>
      <c r="G82" s="819"/>
      <c r="H82" s="819"/>
      <c r="I82" s="819"/>
      <c r="J82" s="819"/>
      <c r="K82" s="819"/>
      <c r="L82" s="819"/>
      <c r="M82" s="820"/>
      <c r="N82" s="105">
        <f>N48+N58+N69+N80</f>
        <v>226290.27694164892</v>
      </c>
    </row>
    <row r="83" spans="1:14">
      <c r="B83" s="39"/>
      <c r="C83" s="40"/>
      <c r="D83" s="40"/>
      <c r="E83" s="40"/>
      <c r="F83" s="40"/>
      <c r="G83" s="40"/>
      <c r="H83" s="40"/>
      <c r="I83" s="40"/>
      <c r="J83" s="40"/>
      <c r="K83" s="40"/>
      <c r="L83" s="40"/>
      <c r="M83" s="40"/>
      <c r="N83" s="41"/>
    </row>
    <row r="84" spans="1:14">
      <c r="B84" s="70" t="s">
        <v>1052</v>
      </c>
      <c r="C84" s="71"/>
      <c r="D84" s="71"/>
      <c r="E84" s="71"/>
      <c r="F84" s="71"/>
      <c r="G84" s="71"/>
      <c r="H84" s="71"/>
      <c r="I84" s="71"/>
      <c r="J84" s="71"/>
      <c r="K84" s="71"/>
      <c r="L84" s="71"/>
      <c r="M84" s="71"/>
      <c r="N84" s="72"/>
    </row>
    <row r="85" spans="1:14" ht="15.75" thickBot="1">
      <c r="B85" s="74"/>
      <c r="C85" s="67"/>
      <c r="D85" s="67"/>
      <c r="E85" s="67"/>
      <c r="F85" s="67"/>
      <c r="G85" s="67"/>
      <c r="H85" s="67"/>
      <c r="I85" s="67"/>
      <c r="J85" s="67"/>
      <c r="K85" s="67"/>
      <c r="L85" s="67"/>
      <c r="M85" s="67"/>
      <c r="N85" s="69"/>
    </row>
    <row r="86" spans="1:14">
      <c r="B86" s="809" t="s">
        <v>1053</v>
      </c>
      <c r="C86" s="810"/>
      <c r="D86" s="810"/>
      <c r="E86" s="810"/>
      <c r="F86" s="810"/>
      <c r="G86" s="810"/>
      <c r="H86" s="810"/>
      <c r="I86" s="326"/>
      <c r="J86" s="346"/>
      <c r="K86" s="314" t="s">
        <v>1054</v>
      </c>
      <c r="L86" s="848" t="s">
        <v>1055</v>
      </c>
      <c r="M86" s="849"/>
      <c r="N86" s="315"/>
    </row>
    <row r="87" spans="1:14">
      <c r="B87" s="850" t="s">
        <v>1056</v>
      </c>
      <c r="C87" s="851"/>
      <c r="D87" s="851"/>
      <c r="E87" s="851"/>
      <c r="F87" s="851"/>
      <c r="G87" s="851"/>
      <c r="H87" s="851"/>
      <c r="I87" s="93"/>
      <c r="J87" s="94"/>
      <c r="K87" s="316">
        <v>0.2</v>
      </c>
      <c r="L87" s="852">
        <f>N82*K87</f>
        <v>45258.055388329783</v>
      </c>
      <c r="M87" s="853"/>
      <c r="N87" s="57"/>
    </row>
    <row r="88" spans="1:14">
      <c r="B88" s="95" t="s">
        <v>1057</v>
      </c>
      <c r="C88" s="96"/>
      <c r="D88" s="96"/>
      <c r="E88" s="96"/>
      <c r="F88" s="96"/>
      <c r="G88" s="96"/>
      <c r="H88" s="96"/>
      <c r="I88" s="93"/>
      <c r="J88" s="94"/>
      <c r="K88" s="316">
        <v>0.05</v>
      </c>
      <c r="L88" s="852">
        <f>N82*K88</f>
        <v>11314.513847082446</v>
      </c>
      <c r="M88" s="853"/>
      <c r="N88" s="57"/>
    </row>
    <row r="89" spans="1:14" ht="15.75" thickBot="1">
      <c r="B89" s="97" t="s">
        <v>1058</v>
      </c>
      <c r="C89" s="98"/>
      <c r="D89" s="98"/>
      <c r="E89" s="98"/>
      <c r="F89" s="98"/>
      <c r="G89" s="98"/>
      <c r="H89" s="98"/>
      <c r="I89" s="99"/>
      <c r="J89" s="100"/>
      <c r="K89" s="317">
        <v>0.05</v>
      </c>
      <c r="L89" s="854">
        <f>N82*K89</f>
        <v>11314.513847082446</v>
      </c>
      <c r="M89" s="855"/>
      <c r="N89" s="57"/>
    </row>
    <row r="90" spans="1:14" ht="15.75" thickBot="1">
      <c r="B90" s="818" t="s">
        <v>1037</v>
      </c>
      <c r="C90" s="819"/>
      <c r="D90" s="819"/>
      <c r="E90" s="819"/>
      <c r="F90" s="819"/>
      <c r="G90" s="819"/>
      <c r="H90" s="819"/>
      <c r="I90" s="819"/>
      <c r="J90" s="819"/>
      <c r="K90" s="819"/>
      <c r="L90" s="819"/>
      <c r="M90" s="820"/>
      <c r="N90" s="58">
        <f>L87+L88+L89</f>
        <v>67887.083082494675</v>
      </c>
    </row>
    <row r="91" spans="1:14" ht="15.75" thickBot="1">
      <c r="B91" s="39"/>
      <c r="C91" s="40"/>
      <c r="D91" s="40"/>
      <c r="E91" s="40"/>
      <c r="F91" s="40"/>
      <c r="G91" s="40"/>
      <c r="H91" s="40"/>
      <c r="I91" s="40"/>
      <c r="J91" s="40"/>
      <c r="K91" s="40"/>
      <c r="L91" s="40"/>
      <c r="M91" s="40"/>
      <c r="N91" s="41"/>
    </row>
    <row r="92" spans="1:14" ht="15.75" thickBot="1">
      <c r="A92" t="s">
        <v>2122</v>
      </c>
      <c r="B92" s="818" t="s">
        <v>1059</v>
      </c>
      <c r="C92" s="819"/>
      <c r="D92" s="819"/>
      <c r="E92" s="819"/>
      <c r="F92" s="819"/>
      <c r="G92" s="819"/>
      <c r="H92" s="819"/>
      <c r="I92" s="819"/>
      <c r="J92" s="819"/>
      <c r="K92" s="819"/>
      <c r="L92" s="819"/>
      <c r="M92" s="820"/>
      <c r="N92" s="197">
        <f>N82+N90</f>
        <v>294177.36002414359</v>
      </c>
    </row>
    <row r="93" spans="1:14">
      <c r="B93" s="19"/>
      <c r="C93" s="20"/>
      <c r="D93" s="20"/>
      <c r="E93" s="20"/>
      <c r="F93" s="20"/>
      <c r="G93" s="20"/>
      <c r="H93" s="20"/>
      <c r="I93" s="20"/>
      <c r="J93" s="20"/>
      <c r="K93" s="20"/>
      <c r="L93" s="20"/>
      <c r="M93" s="20"/>
      <c r="N93" s="21"/>
    </row>
    <row r="94" spans="1:14">
      <c r="B94" s="22"/>
      <c r="C94" s="18"/>
      <c r="D94" s="18"/>
      <c r="E94" s="18"/>
      <c r="F94" s="18"/>
      <c r="G94" s="18"/>
      <c r="H94" s="18"/>
      <c r="I94" s="18"/>
      <c r="J94" s="18"/>
      <c r="K94" s="18"/>
      <c r="L94" s="18"/>
      <c r="M94" s="18"/>
      <c r="N94" s="23"/>
    </row>
    <row r="95" spans="1:14">
      <c r="B95" s="22"/>
      <c r="C95" s="18"/>
      <c r="D95" s="18"/>
      <c r="E95" s="18"/>
      <c r="F95" s="18"/>
      <c r="G95" s="18"/>
      <c r="H95" s="18"/>
      <c r="I95" s="18"/>
      <c r="J95" s="18"/>
      <c r="K95" s="18"/>
      <c r="L95" s="18"/>
      <c r="M95" s="18"/>
      <c r="N95" s="23"/>
    </row>
    <row r="96" spans="1:14">
      <c r="B96" s="22"/>
      <c r="C96" s="18"/>
      <c r="D96" s="18"/>
      <c r="E96" s="18"/>
      <c r="F96" s="18"/>
      <c r="G96" s="18"/>
      <c r="H96" s="18"/>
      <c r="I96" s="18"/>
      <c r="J96" s="18"/>
      <c r="K96" s="18"/>
      <c r="L96" s="18"/>
      <c r="M96" s="18"/>
      <c r="N96" s="23"/>
    </row>
    <row r="97" spans="2:14">
      <c r="B97" s="22"/>
      <c r="C97" s="18"/>
      <c r="D97" s="18"/>
      <c r="E97" s="59" t="s">
        <v>1060</v>
      </c>
      <c r="F97" s="59"/>
      <c r="G97" s="59"/>
      <c r="H97" s="59"/>
      <c r="I97" s="59"/>
      <c r="J97" s="59"/>
      <c r="K97" s="18"/>
      <c r="L97" s="18"/>
      <c r="M97" s="18"/>
      <c r="N97" s="23"/>
    </row>
    <row r="98" spans="2:14">
      <c r="B98" s="22"/>
      <c r="C98" s="18"/>
      <c r="D98" s="18"/>
      <c r="E98" s="18" t="s">
        <v>1061</v>
      </c>
      <c r="F98" s="18"/>
      <c r="G98" s="18"/>
      <c r="H98" s="18"/>
      <c r="I98" s="18"/>
      <c r="J98" s="18"/>
      <c r="K98" s="18"/>
      <c r="L98" s="18"/>
      <c r="M98" s="18"/>
      <c r="N98" s="23"/>
    </row>
    <row r="99" spans="2:14">
      <c r="B99" s="22"/>
      <c r="C99" s="18"/>
      <c r="D99" s="18"/>
      <c r="E99" s="18" t="s">
        <v>1062</v>
      </c>
      <c r="F99" s="18"/>
      <c r="G99" s="18"/>
      <c r="H99" s="18"/>
      <c r="I99" s="18"/>
      <c r="J99" s="18"/>
      <c r="K99" s="18"/>
      <c r="L99" s="18"/>
      <c r="M99" s="18"/>
      <c r="N99" s="23"/>
    </row>
    <row r="100" spans="2:14">
      <c r="B100" s="22"/>
      <c r="C100" s="18"/>
      <c r="D100" s="18"/>
      <c r="E100" s="18" t="s">
        <v>1063</v>
      </c>
      <c r="F100" s="18"/>
      <c r="G100" s="18"/>
      <c r="H100" s="18"/>
      <c r="I100" s="18"/>
      <c r="J100" s="18"/>
      <c r="K100" s="18"/>
      <c r="L100" s="18"/>
      <c r="M100" s="18"/>
      <c r="N100" s="23"/>
    </row>
    <row r="101" spans="2:14" ht="15.75" thickBot="1">
      <c r="B101" s="22"/>
      <c r="C101" s="18"/>
      <c r="D101" s="18"/>
      <c r="E101" s="18"/>
      <c r="F101" s="18" t="s">
        <v>1064</v>
      </c>
      <c r="G101" s="18"/>
      <c r="H101" s="18"/>
      <c r="I101" s="18"/>
      <c r="J101" s="18"/>
      <c r="K101" s="18"/>
      <c r="L101" s="18"/>
      <c r="M101" s="18"/>
      <c r="N101" s="23"/>
    </row>
    <row r="102" spans="2:14">
      <c r="B102" s="239" t="s">
        <v>2322</v>
      </c>
      <c r="C102" s="240"/>
      <c r="D102" s="240"/>
      <c r="E102" s="240"/>
      <c r="F102" s="240"/>
      <c r="G102" s="240"/>
      <c r="H102" s="240"/>
      <c r="I102" s="240"/>
      <c r="J102" s="240"/>
      <c r="K102" s="240"/>
      <c r="L102" s="240"/>
      <c r="M102" s="240"/>
      <c r="N102" s="241"/>
    </row>
    <row r="103" spans="2:14">
      <c r="B103" s="242"/>
      <c r="C103" s="243"/>
      <c r="D103" s="243"/>
      <c r="E103" s="243"/>
      <c r="F103" s="243"/>
      <c r="G103" s="243"/>
      <c r="H103" s="243"/>
      <c r="I103" s="243"/>
      <c r="J103" s="243"/>
      <c r="K103" s="243"/>
      <c r="L103" s="243"/>
      <c r="M103" s="243"/>
      <c r="N103" s="244"/>
    </row>
    <row r="104" spans="2:14">
      <c r="B104" s="242"/>
      <c r="C104" s="243"/>
      <c r="D104" s="243"/>
      <c r="E104" s="243"/>
      <c r="F104" s="243"/>
      <c r="G104" s="243"/>
      <c r="H104" s="243"/>
      <c r="I104" s="243"/>
      <c r="J104" s="243"/>
      <c r="K104" s="243"/>
      <c r="L104" s="243"/>
      <c r="M104" s="243"/>
      <c r="N104" s="244"/>
    </row>
    <row r="105" spans="2:14">
      <c r="B105" s="242"/>
      <c r="C105" s="243"/>
      <c r="D105" s="243"/>
      <c r="E105" s="243"/>
      <c r="F105" s="243"/>
      <c r="G105" s="243"/>
      <c r="H105" s="243"/>
      <c r="I105" s="243"/>
      <c r="J105" s="243"/>
      <c r="K105" s="243"/>
      <c r="L105" s="243"/>
      <c r="M105" s="243"/>
      <c r="N105" s="244"/>
    </row>
    <row r="106" spans="2:14" ht="15.75" thickBot="1">
      <c r="B106" s="245"/>
      <c r="C106" s="246"/>
      <c r="D106" s="246"/>
      <c r="E106" s="246"/>
      <c r="F106" s="246"/>
      <c r="G106" s="246"/>
      <c r="H106" s="246"/>
      <c r="I106" s="246"/>
      <c r="J106" s="246"/>
      <c r="K106" s="246"/>
      <c r="L106" s="246"/>
      <c r="M106" s="246"/>
      <c r="N106" s="247"/>
    </row>
    <row r="107" spans="2:14">
      <c r="B107" s="248"/>
      <c r="C107" s="249"/>
      <c r="D107" s="249"/>
      <c r="E107" s="249"/>
      <c r="F107" s="249"/>
      <c r="G107" s="249"/>
      <c r="H107" s="249"/>
      <c r="I107" s="249"/>
      <c r="J107" s="249"/>
      <c r="K107" s="249"/>
      <c r="L107" s="249"/>
      <c r="M107" s="249"/>
      <c r="N107" s="250"/>
    </row>
    <row r="108" spans="2:14">
      <c r="B108" s="234" t="s">
        <v>2323</v>
      </c>
      <c r="C108" s="37"/>
      <c r="D108" s="37"/>
      <c r="E108" s="37"/>
      <c r="F108" s="37"/>
      <c r="G108" s="37"/>
      <c r="H108" s="37"/>
      <c r="I108" s="37"/>
      <c r="J108" s="37"/>
      <c r="K108" s="37"/>
      <c r="L108" s="37"/>
      <c r="M108" s="37"/>
      <c r="N108" s="38"/>
    </row>
    <row r="109" spans="2:14" ht="15" customHeight="1">
      <c r="B109" s="856" t="s">
        <v>2324</v>
      </c>
      <c r="C109" s="857"/>
      <c r="D109" s="857"/>
      <c r="E109" s="857"/>
      <c r="F109" s="857"/>
      <c r="G109" s="857"/>
      <c r="H109" s="857"/>
      <c r="I109" s="857"/>
      <c r="J109" s="857"/>
      <c r="K109" s="857"/>
      <c r="L109" s="857"/>
      <c r="M109" s="857"/>
      <c r="N109" s="858"/>
    </row>
    <row r="110" spans="2:14" ht="15" customHeight="1">
      <c r="B110" s="856"/>
      <c r="C110" s="857"/>
      <c r="D110" s="857"/>
      <c r="E110" s="857"/>
      <c r="F110" s="857"/>
      <c r="G110" s="857"/>
      <c r="H110" s="857"/>
      <c r="I110" s="857"/>
      <c r="J110" s="857"/>
      <c r="K110" s="857"/>
      <c r="L110" s="857"/>
      <c r="M110" s="857"/>
      <c r="N110" s="858"/>
    </row>
    <row r="111" spans="2:14" ht="30" customHeight="1">
      <c r="B111" s="859" t="s">
        <v>2325</v>
      </c>
      <c r="C111" s="860"/>
      <c r="D111" s="860"/>
      <c r="E111" s="860"/>
      <c r="F111" s="860"/>
      <c r="G111" s="860"/>
      <c r="H111" s="860"/>
      <c r="I111" s="860"/>
      <c r="J111" s="860"/>
      <c r="K111" s="860"/>
      <c r="L111" s="860"/>
      <c r="M111" s="860"/>
      <c r="N111" s="861"/>
    </row>
    <row r="112" spans="2:14">
      <c r="B112" s="859"/>
      <c r="C112" s="860"/>
      <c r="D112" s="860"/>
      <c r="E112" s="860"/>
      <c r="F112" s="860"/>
      <c r="G112" s="860"/>
      <c r="H112" s="860"/>
      <c r="I112" s="860"/>
      <c r="J112" s="860"/>
      <c r="K112" s="860"/>
      <c r="L112" s="860"/>
      <c r="M112" s="860"/>
      <c r="N112" s="861"/>
    </row>
    <row r="113" spans="2:14">
      <c r="B113" s="343"/>
      <c r="C113" s="344"/>
      <c r="D113" s="344"/>
      <c r="E113" s="344"/>
      <c r="F113" s="344"/>
      <c r="G113" s="344"/>
      <c r="H113" s="344"/>
      <c r="I113" s="344"/>
      <c r="J113" s="344"/>
      <c r="K113" s="344"/>
      <c r="L113" s="344"/>
      <c r="M113" s="344"/>
      <c r="N113" s="345"/>
    </row>
    <row r="114" spans="2:14">
      <c r="B114" s="343"/>
      <c r="C114" s="344"/>
      <c r="D114" s="344"/>
      <c r="E114" s="344"/>
      <c r="F114" s="344"/>
      <c r="G114" s="344"/>
      <c r="H114" s="344"/>
      <c r="I114" s="344"/>
      <c r="J114" s="344"/>
      <c r="K114" s="344"/>
      <c r="L114" s="344"/>
      <c r="M114" s="344"/>
      <c r="N114" s="345"/>
    </row>
    <row r="115" spans="2:14">
      <c r="B115" s="343"/>
      <c r="C115" s="344"/>
      <c r="D115" s="344"/>
      <c r="E115" s="344"/>
      <c r="F115" s="344"/>
      <c r="G115" s="344"/>
      <c r="H115" s="344"/>
      <c r="I115" s="344"/>
      <c r="J115" s="344"/>
      <c r="K115" s="344"/>
      <c r="L115" s="344"/>
      <c r="M115" s="344"/>
      <c r="N115" s="345"/>
    </row>
    <row r="116" spans="2:14">
      <c r="B116" s="234"/>
      <c r="C116" s="37"/>
      <c r="D116" s="37"/>
      <c r="E116" s="37"/>
      <c r="F116" s="37"/>
      <c r="G116" s="37"/>
      <c r="H116" s="37"/>
      <c r="I116" s="37"/>
      <c r="J116" s="37"/>
      <c r="K116" s="37"/>
      <c r="L116" s="37"/>
      <c r="M116" s="37"/>
      <c r="N116" s="38"/>
    </row>
    <row r="117" spans="2:14">
      <c r="B117" s="22"/>
      <c r="C117" s="18"/>
      <c r="D117" s="18"/>
      <c r="E117" s="18" t="s">
        <v>1060</v>
      </c>
      <c r="F117" s="59"/>
      <c r="G117" s="59"/>
      <c r="H117" s="18"/>
      <c r="I117" s="18"/>
      <c r="J117" s="18"/>
      <c r="K117" s="18"/>
      <c r="L117" s="18"/>
      <c r="M117" s="18"/>
      <c r="N117" s="23"/>
    </row>
    <row r="118" spans="2:14">
      <c r="B118" s="22"/>
      <c r="C118" s="18"/>
      <c r="D118" s="18"/>
      <c r="E118" s="60" t="s">
        <v>1061</v>
      </c>
      <c r="F118" s="18"/>
      <c r="G118" s="18"/>
      <c r="H118" s="60"/>
      <c r="I118" s="60"/>
      <c r="J118" s="60"/>
      <c r="K118" s="18"/>
      <c r="L118" s="18"/>
      <c r="M118" s="18"/>
      <c r="N118" s="23"/>
    </row>
    <row r="119" spans="2:14">
      <c r="B119" s="22"/>
      <c r="C119" s="18"/>
      <c r="D119" s="18"/>
      <c r="E119" s="61" t="s">
        <v>1065</v>
      </c>
      <c r="F119" s="18"/>
      <c r="G119" s="18"/>
      <c r="H119" s="61"/>
      <c r="I119" s="61"/>
      <c r="J119" s="61"/>
      <c r="K119" s="18"/>
      <c r="L119" s="18"/>
      <c r="M119" s="18"/>
      <c r="N119" s="23"/>
    </row>
    <row r="120" spans="2:14">
      <c r="B120" s="62"/>
      <c r="C120" s="37"/>
      <c r="D120" s="37"/>
      <c r="E120" s="18" t="s">
        <v>1063</v>
      </c>
      <c r="F120" s="18"/>
      <c r="G120" s="18"/>
      <c r="H120" s="18"/>
      <c r="I120" s="18"/>
      <c r="J120" s="18"/>
      <c r="K120" s="37"/>
      <c r="L120" s="37"/>
      <c r="M120" s="37"/>
      <c r="N120" s="38"/>
    </row>
    <row r="121" spans="2:14">
      <c r="B121" s="62"/>
      <c r="C121" s="37"/>
      <c r="D121" s="37"/>
      <c r="E121" s="37"/>
      <c r="F121" s="18"/>
      <c r="G121" s="18"/>
      <c r="H121" s="18"/>
      <c r="I121" s="18"/>
      <c r="J121" s="18"/>
      <c r="K121" s="37"/>
      <c r="L121" s="37"/>
      <c r="M121" s="37"/>
      <c r="N121" s="38"/>
    </row>
    <row r="122" spans="2:14">
      <c r="B122" s="62" t="s">
        <v>2326</v>
      </c>
      <c r="C122" s="61"/>
      <c r="D122" s="61"/>
      <c r="E122" s="18"/>
      <c r="F122" s="18"/>
      <c r="G122" s="18"/>
      <c r="H122" s="18"/>
      <c r="I122" s="18"/>
      <c r="J122" s="795"/>
      <c r="K122" s="795"/>
      <c r="L122" s="795"/>
      <c r="M122" s="795"/>
      <c r="N122" s="796"/>
    </row>
    <row r="123" spans="2:14" ht="15.75" thickBot="1">
      <c r="B123" s="273" t="s">
        <v>2327</v>
      </c>
      <c r="C123" s="405"/>
      <c r="D123" s="405"/>
      <c r="E123" s="63"/>
      <c r="F123" s="63"/>
      <c r="G123" s="63"/>
      <c r="H123" s="63"/>
      <c r="I123" s="63"/>
      <c r="J123" s="797"/>
      <c r="K123" s="797"/>
      <c r="L123" s="797"/>
      <c r="M123" s="797"/>
      <c r="N123" s="798"/>
    </row>
  </sheetData>
  <mergeCells count="72">
    <mergeCell ref="I10:J10"/>
    <mergeCell ref="F25:H25"/>
    <mergeCell ref="B27:N27"/>
    <mergeCell ref="C3:J3"/>
    <mergeCell ref="K3:K4"/>
    <mergeCell ref="L3:N4"/>
    <mergeCell ref="C4:J4"/>
    <mergeCell ref="K5:K6"/>
    <mergeCell ref="L5:L6"/>
    <mergeCell ref="M5:M6"/>
    <mergeCell ref="C6:J6"/>
    <mergeCell ref="C5:J5"/>
    <mergeCell ref="I35:J35"/>
    <mergeCell ref="C1:J1"/>
    <mergeCell ref="K1:K2"/>
    <mergeCell ref="L1:N2"/>
    <mergeCell ref="N5:N6"/>
    <mergeCell ref="C29:I29"/>
    <mergeCell ref="L35:M35"/>
    <mergeCell ref="L12:N12"/>
    <mergeCell ref="C30:I30"/>
    <mergeCell ref="L30:M30"/>
    <mergeCell ref="D11:E11"/>
    <mergeCell ref="B35:H35"/>
    <mergeCell ref="L29:M29"/>
    <mergeCell ref="C2:J2"/>
    <mergeCell ref="B1:B6"/>
    <mergeCell ref="B10:E10"/>
    <mergeCell ref="L44:M44"/>
    <mergeCell ref="B45:H45"/>
    <mergeCell ref="B46:D46"/>
    <mergeCell ref="B47:H47"/>
    <mergeCell ref="I47:J47"/>
    <mergeCell ref="L47:M47"/>
    <mergeCell ref="B36:H36"/>
    <mergeCell ref="B37:H37"/>
    <mergeCell ref="B38:H38"/>
    <mergeCell ref="B44:H44"/>
    <mergeCell ref="I44:J44"/>
    <mergeCell ref="B43:H43"/>
    <mergeCell ref="B39:H39"/>
    <mergeCell ref="B40:H40"/>
    <mergeCell ref="B41:H41"/>
    <mergeCell ref="B79:H79"/>
    <mergeCell ref="B42:H42"/>
    <mergeCell ref="L79:M79"/>
    <mergeCell ref="B52:I52"/>
    <mergeCell ref="L52:M52"/>
    <mergeCell ref="B57:I57"/>
    <mergeCell ref="L57:M57"/>
    <mergeCell ref="B58:M58"/>
    <mergeCell ref="L62:M62"/>
    <mergeCell ref="L63:M63"/>
    <mergeCell ref="L68:M68"/>
    <mergeCell ref="B69:M69"/>
    <mergeCell ref="B73:H73"/>
    <mergeCell ref="L73:M73"/>
    <mergeCell ref="L64:M64"/>
    <mergeCell ref="B48:M48"/>
    <mergeCell ref="B80:M80"/>
    <mergeCell ref="B82:M82"/>
    <mergeCell ref="B86:H86"/>
    <mergeCell ref="L86:M86"/>
    <mergeCell ref="B87:H87"/>
    <mergeCell ref="L87:M87"/>
    <mergeCell ref="J122:N123"/>
    <mergeCell ref="L88:M88"/>
    <mergeCell ref="L89:M89"/>
    <mergeCell ref="B90:M90"/>
    <mergeCell ref="B92:M92"/>
    <mergeCell ref="B109:N110"/>
    <mergeCell ref="B111:N112"/>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209921"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209921" r:id="rId4"/>
      </mc:Fallback>
    </mc:AlternateContent>
  </oleObjects>
</worksheet>
</file>

<file path=xl/worksheets/sheet1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0">
    <tabColor rgb="FFFFFFCC"/>
  </sheetPr>
  <dimension ref="A1:O123"/>
  <sheetViews>
    <sheetView zoomScale="78" zoomScaleNormal="78" workbookViewId="0"/>
  </sheetViews>
  <sheetFormatPr baseColWidth="10" defaultRowHeight="15"/>
  <cols>
    <col min="1" max="1" width="10" bestFit="1" customWidth="1"/>
    <col min="2" max="2" width="17" customWidth="1"/>
    <col min="6" max="6" width="14.42578125" customWidth="1"/>
    <col min="9" max="9" width="13.28515625" bestFit="1" customWidth="1"/>
    <col min="10" max="10" width="15.5703125" customWidth="1"/>
    <col min="11" max="11" width="17.5703125" bestFit="1" customWidth="1"/>
    <col min="13" max="13" width="12.285156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1672</v>
      </c>
      <c r="C31" s="87" t="s">
        <v>1673</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150</v>
      </c>
      <c r="B36" s="831" t="str">
        <f>VLOOKUP(A36,EQUIPOS!A6:D154,3,FALSE)</f>
        <v>Cargador : Potencia en el volante 125 hp, Clasificación de RPM del motor 2300.</v>
      </c>
      <c r="C36" s="832"/>
      <c r="D36" s="832"/>
      <c r="E36" s="832"/>
      <c r="F36" s="832"/>
      <c r="G36" s="832"/>
      <c r="H36" s="833"/>
      <c r="I36" s="279"/>
      <c r="J36" s="280"/>
      <c r="K36" s="281">
        <f>VLOOKUP(A36,EQUIPOS!A6:D163,4,FALSE)</f>
        <v>196350</v>
      </c>
      <c r="L36" s="282"/>
      <c r="M36" s="283">
        <v>30</v>
      </c>
      <c r="N36" s="284">
        <f>K36/M36</f>
        <v>6545</v>
      </c>
    </row>
    <row r="37" spans="1:14">
      <c r="A37" s="119" t="s">
        <v>173</v>
      </c>
      <c r="B37" s="831" t="str">
        <f>VLOOKUP(A37,EQUIPOS!A7:D154,3,FALSE)</f>
        <v>Compactador neumático de Potencia 70 HP, peso de 13 ton</v>
      </c>
      <c r="C37" s="832"/>
      <c r="D37" s="832"/>
      <c r="E37" s="832"/>
      <c r="F37" s="832"/>
      <c r="G37" s="832"/>
      <c r="H37" s="833"/>
      <c r="I37" s="279"/>
      <c r="J37" s="280"/>
      <c r="K37" s="281">
        <f>VLOOKUP(A37,EQUIPOS!A7:D164,4,FALSE)</f>
        <v>125082.56680029306</v>
      </c>
      <c r="L37" s="282"/>
      <c r="M37" s="283">
        <v>8</v>
      </c>
      <c r="N37" s="284">
        <f t="shared" ref="N37:N43" si="0">K37/M37</f>
        <v>15635.320850036633</v>
      </c>
    </row>
    <row r="38" spans="1:14">
      <c r="A38" t="s">
        <v>166</v>
      </c>
      <c r="B38" s="831" t="str">
        <f>VLOOKUP(A38,EQUIPOS!A8:D154,3,FALSE)</f>
        <v>Compactador de Rodillo POTENCIA: 99HP, PESO: 8 ton</v>
      </c>
      <c r="C38" s="832"/>
      <c r="D38" s="832"/>
      <c r="E38" s="832"/>
      <c r="F38" s="832"/>
      <c r="G38" s="832"/>
      <c r="H38" s="833"/>
      <c r="I38" s="279"/>
      <c r="J38" s="280"/>
      <c r="K38" s="281">
        <f>VLOOKUP(A38,EQUIPOS!A8:D165,4,FALSE)</f>
        <v>98600</v>
      </c>
      <c r="L38" s="282"/>
      <c r="M38" s="283">
        <v>8</v>
      </c>
      <c r="N38" s="284">
        <f t="shared" si="0"/>
        <v>12325</v>
      </c>
    </row>
    <row r="39" spans="1:14">
      <c r="A39" t="s">
        <v>284</v>
      </c>
      <c r="B39" s="831" t="str">
        <f>VLOOKUP(A39,EQUIPOS!A9:D154,3,FALSE)</f>
        <v>Planta de asfalto en caliente</v>
      </c>
      <c r="C39" s="832"/>
      <c r="D39" s="832"/>
      <c r="E39" s="832"/>
      <c r="F39" s="832"/>
      <c r="G39" s="832"/>
      <c r="H39" s="833"/>
      <c r="I39" s="279"/>
      <c r="J39" s="280"/>
      <c r="K39" s="281">
        <f>VLOOKUP(A39,EQUIPOS!A9:D166,4,FALSE)</f>
        <v>645075.00000000012</v>
      </c>
      <c r="L39" s="282"/>
      <c r="M39" s="283">
        <v>8</v>
      </c>
      <c r="N39" s="284">
        <f t="shared" si="0"/>
        <v>80634.375000000015</v>
      </c>
    </row>
    <row r="40" spans="1:14">
      <c r="A40" t="s">
        <v>290</v>
      </c>
      <c r="B40" s="831" t="str">
        <f>VLOOKUP(A40,EQUIPOS!A10:D154,3,FALSE)</f>
        <v>Planta trituradora</v>
      </c>
      <c r="C40" s="832"/>
      <c r="D40" s="832"/>
      <c r="E40" s="832"/>
      <c r="F40" s="832"/>
      <c r="G40" s="832"/>
      <c r="H40" s="833"/>
      <c r="I40" s="279"/>
      <c r="J40" s="280"/>
      <c r="K40" s="281">
        <f>VLOOKUP(A40,EQUIPOS!A10:D167,4,FALSE)</f>
        <v>476192.25000000006</v>
      </c>
      <c r="L40" s="282"/>
      <c r="M40" s="283">
        <v>30</v>
      </c>
      <c r="N40" s="284">
        <f t="shared" si="0"/>
        <v>15873.075000000003</v>
      </c>
    </row>
    <row r="41" spans="1:14">
      <c r="A41" t="s">
        <v>314</v>
      </c>
      <c r="B41" s="831" t="str">
        <f>VLOOKUP(A41,EQUIPOS!A11:D155,3,FALSE)</f>
        <v xml:space="preserve">Retroexcavadora E-200 sobre orugas
</v>
      </c>
      <c r="C41" s="832"/>
      <c r="D41" s="832"/>
      <c r="E41" s="832"/>
      <c r="F41" s="832"/>
      <c r="G41" s="832"/>
      <c r="H41" s="833"/>
      <c r="I41" s="279"/>
      <c r="J41" s="280"/>
      <c r="K41" s="281">
        <f>VLOOKUP(A41,EQUIPOS!A11:D168,4,FALSE)</f>
        <v>166600</v>
      </c>
      <c r="L41" s="282"/>
      <c r="M41" s="283">
        <v>30</v>
      </c>
      <c r="N41" s="284">
        <f t="shared" si="0"/>
        <v>5553.333333333333</v>
      </c>
    </row>
    <row r="42" spans="1:14">
      <c r="A42" t="s">
        <v>358</v>
      </c>
      <c r="B42" s="831" t="str">
        <f>VLOOKUP(A42,EQUIPOS!A12:D156,3,FALSE)</f>
        <v xml:space="preserve">Terminadora de asfalto (Finisher), potencia en el volante 174 HP, R=20M3/H, velocidad de desplazamiento 114 m/min
</v>
      </c>
      <c r="C42" s="832"/>
      <c r="D42" s="832"/>
      <c r="E42" s="832"/>
      <c r="F42" s="832"/>
      <c r="G42" s="832"/>
      <c r="H42" s="833"/>
      <c r="I42" s="279"/>
      <c r="J42" s="280"/>
      <c r="K42" s="281">
        <f>VLOOKUP(A42,EQUIPOS!A12:D169,4,FALSE)</f>
        <v>285600</v>
      </c>
      <c r="L42" s="282"/>
      <c r="M42" s="283">
        <v>8</v>
      </c>
      <c r="N42" s="284">
        <f t="shared" si="0"/>
        <v>35700</v>
      </c>
    </row>
    <row r="43" spans="1:14">
      <c r="A43" t="s">
        <v>373</v>
      </c>
      <c r="B43" s="831" t="str">
        <f>VLOOKUP(A43,EQUIPOS!A13:D157,3,FALSE)</f>
        <v>Volqueta 6 m3</v>
      </c>
      <c r="C43" s="832"/>
      <c r="D43" s="832"/>
      <c r="E43" s="832"/>
      <c r="F43" s="832"/>
      <c r="G43" s="832"/>
      <c r="H43" s="833"/>
      <c r="I43" s="279"/>
      <c r="J43" s="280"/>
      <c r="K43" s="281">
        <f>VLOOKUP(A43,EQUIPOS!A13:D170,4,FALSE)</f>
        <v>62500</v>
      </c>
      <c r="L43" s="282"/>
      <c r="M43" s="283">
        <v>8</v>
      </c>
      <c r="N43" s="284">
        <f t="shared" si="0"/>
        <v>7812.5</v>
      </c>
    </row>
    <row r="44" spans="1:14">
      <c r="B44" s="831"/>
      <c r="C44" s="832"/>
      <c r="D44" s="832"/>
      <c r="E44" s="832"/>
      <c r="F44" s="832"/>
      <c r="G44" s="832"/>
      <c r="H44" s="833"/>
      <c r="I44" s="834"/>
      <c r="J44" s="815"/>
      <c r="K44" s="281"/>
      <c r="L44" s="835"/>
      <c r="M44" s="836"/>
      <c r="N44" s="284"/>
    </row>
    <row r="45" spans="1:14">
      <c r="B45" s="831"/>
      <c r="C45" s="832"/>
      <c r="D45" s="832"/>
      <c r="E45" s="837"/>
      <c r="F45" s="832"/>
      <c r="G45" s="832"/>
      <c r="H45" s="833"/>
      <c r="I45" s="42"/>
      <c r="J45" s="43"/>
      <c r="K45" s="286"/>
      <c r="L45" s="288"/>
      <c r="M45" s="289"/>
      <c r="N45" s="290"/>
    </row>
    <row r="46" spans="1:14">
      <c r="B46" s="838" t="s">
        <v>1036</v>
      </c>
      <c r="C46" s="839"/>
      <c r="D46" s="839"/>
      <c r="E46" s="44"/>
      <c r="F46" s="45"/>
      <c r="G46" s="45"/>
      <c r="H46" s="46"/>
      <c r="I46" s="42"/>
      <c r="J46" s="43"/>
      <c r="K46" s="291"/>
      <c r="L46" s="288"/>
      <c r="M46" s="413">
        <v>0.1</v>
      </c>
      <c r="N46" s="356">
        <f>N80*M46</f>
        <v>821.39323379629627</v>
      </c>
    </row>
    <row r="47" spans="1:14" ht="15.75" thickBot="1">
      <c r="B47" s="831"/>
      <c r="C47" s="832"/>
      <c r="D47" s="832"/>
      <c r="E47" s="832"/>
      <c r="F47" s="832"/>
      <c r="G47" s="832"/>
      <c r="H47" s="833"/>
      <c r="I47" s="840"/>
      <c r="J47" s="841"/>
      <c r="K47" s="47"/>
      <c r="L47" s="842"/>
      <c r="M47" s="843"/>
      <c r="N47" s="111"/>
    </row>
    <row r="48" spans="1:14" ht="15.75" thickBot="1">
      <c r="B48" s="818" t="s">
        <v>1037</v>
      </c>
      <c r="C48" s="819"/>
      <c r="D48" s="819"/>
      <c r="E48" s="819"/>
      <c r="F48" s="819"/>
      <c r="G48" s="819"/>
      <c r="H48" s="819"/>
      <c r="I48" s="819"/>
      <c r="J48" s="819"/>
      <c r="K48" s="819"/>
      <c r="L48" s="819"/>
      <c r="M48" s="820"/>
      <c r="N48" s="406">
        <f>SUM(N36:N47)</f>
        <v>180899.99741716628</v>
      </c>
    </row>
    <row r="49" spans="1:14">
      <c r="B49" s="292"/>
      <c r="C49" s="40"/>
      <c r="D49" s="40"/>
      <c r="E49" s="40"/>
      <c r="F49" s="40"/>
      <c r="G49" s="40"/>
      <c r="H49" s="40"/>
      <c r="I49" s="40"/>
      <c r="J49" s="40"/>
      <c r="K49" s="40"/>
      <c r="L49" s="40"/>
      <c r="M49" s="40"/>
      <c r="N49" s="41"/>
    </row>
    <row r="50" spans="1:14">
      <c r="B50" s="70" t="s">
        <v>1038</v>
      </c>
      <c r="C50" s="71"/>
      <c r="D50" s="71"/>
      <c r="E50" s="71"/>
      <c r="F50" s="71"/>
      <c r="G50" s="71"/>
      <c r="H50" s="71"/>
      <c r="I50" s="71"/>
      <c r="J50" s="71"/>
      <c r="K50" s="71"/>
      <c r="L50" s="71"/>
      <c r="M50" s="71"/>
      <c r="N50" s="72"/>
    </row>
    <row r="51" spans="1:14" ht="15.75" thickBot="1">
      <c r="B51" s="73"/>
      <c r="C51" s="68"/>
      <c r="D51" s="68"/>
      <c r="E51" s="68"/>
      <c r="F51" s="68"/>
      <c r="G51" s="68"/>
      <c r="H51" s="68"/>
      <c r="I51" s="68"/>
      <c r="J51" s="67"/>
      <c r="K51" s="67"/>
      <c r="L51" s="67"/>
      <c r="M51" s="67"/>
      <c r="N51" s="69"/>
    </row>
    <row r="52" spans="1:14">
      <c r="B52" s="809" t="s">
        <v>1028</v>
      </c>
      <c r="C52" s="810"/>
      <c r="D52" s="810"/>
      <c r="E52" s="810"/>
      <c r="F52" s="810"/>
      <c r="G52" s="810"/>
      <c r="H52" s="810"/>
      <c r="I52" s="811"/>
      <c r="J52" s="327" t="s">
        <v>1029</v>
      </c>
      <c r="K52" s="91" t="s">
        <v>1030</v>
      </c>
      <c r="L52" s="812" t="s">
        <v>1039</v>
      </c>
      <c r="M52" s="811"/>
      <c r="N52" s="92" t="s">
        <v>1035</v>
      </c>
    </row>
    <row r="53" spans="1:14">
      <c r="A53" t="s">
        <v>843</v>
      </c>
      <c r="B53" s="49" t="str">
        <f>VLOOKUP(A53,MATERIALES!A5:D373,3,FALSE)</f>
        <v>Agregado Petreo para Triturar (Crudo)</v>
      </c>
      <c r="C53" s="293"/>
      <c r="D53" s="293"/>
      <c r="E53" s="293"/>
      <c r="F53" s="293"/>
      <c r="G53" s="293"/>
      <c r="H53" s="293"/>
      <c r="I53" s="280"/>
      <c r="J53" s="236" t="str">
        <f>VLOOKUP(A53,MATERIALES!A7:D645,2,FALSE)</f>
        <v>m3</v>
      </c>
      <c r="K53" s="294">
        <v>1.4</v>
      </c>
      <c r="L53" s="279"/>
      <c r="M53" s="414">
        <f>VLOOKUP(A53,MATERIALES!A5:D396,4,FALSE)</f>
        <v>24125.332311239632</v>
      </c>
      <c r="N53" s="284">
        <f>K53*M53</f>
        <v>33775.465235735486</v>
      </c>
    </row>
    <row r="54" spans="1:14">
      <c r="A54" s="114" t="s">
        <v>845</v>
      </c>
      <c r="B54" s="49" t="str">
        <f>VLOOKUP(A54,MATERIALES!A6:D373,3,FALSE)</f>
        <v>Agua</v>
      </c>
      <c r="C54" s="293"/>
      <c r="D54" s="293"/>
      <c r="E54" s="293"/>
      <c r="F54" s="293"/>
      <c r="G54" s="293"/>
      <c r="H54" s="293"/>
      <c r="I54" s="280"/>
      <c r="J54" s="236" t="str">
        <f>VLOOKUP(A54,MATERIALES!A8:D646,2,FALSE)</f>
        <v>lt</v>
      </c>
      <c r="K54" s="294">
        <v>25</v>
      </c>
      <c r="L54" s="279"/>
      <c r="M54" s="414">
        <f>VLOOKUP(A54,MATERIALES!A6:D397,4,FALSE)</f>
        <v>35.656490152579906</v>
      </c>
      <c r="N54" s="284">
        <f>K54*M54</f>
        <v>891.4122538144976</v>
      </c>
    </row>
    <row r="55" spans="1:14">
      <c r="B55" s="49"/>
      <c r="C55" s="293"/>
      <c r="D55" s="293"/>
      <c r="E55" s="293"/>
      <c r="F55" s="293"/>
      <c r="G55" s="293"/>
      <c r="H55" s="293"/>
      <c r="I55" s="280"/>
      <c r="J55" s="236"/>
      <c r="K55" s="294"/>
      <c r="L55" s="279"/>
      <c r="M55" s="295"/>
      <c r="N55" s="296"/>
    </row>
    <row r="56" spans="1:14">
      <c r="B56" s="49"/>
      <c r="C56" s="293"/>
      <c r="D56" s="293"/>
      <c r="E56" s="293"/>
      <c r="F56" s="293"/>
      <c r="G56" s="293"/>
      <c r="H56" s="293"/>
      <c r="I56" s="280"/>
      <c r="J56" s="236"/>
      <c r="K56" s="294"/>
      <c r="L56" s="279"/>
      <c r="M56" s="295"/>
      <c r="N56" s="296"/>
    </row>
    <row r="57" spans="1:14" ht="15.75" thickBot="1">
      <c r="B57" s="813"/>
      <c r="C57" s="814"/>
      <c r="D57" s="814"/>
      <c r="E57" s="814"/>
      <c r="F57" s="814"/>
      <c r="G57" s="814"/>
      <c r="H57" s="814"/>
      <c r="I57" s="815"/>
      <c r="J57" s="48"/>
      <c r="K57" s="50"/>
      <c r="L57" s="816"/>
      <c r="M57" s="817"/>
      <c r="N57" s="51"/>
    </row>
    <row r="58" spans="1:14" ht="15.75" thickBot="1">
      <c r="B58" s="818" t="s">
        <v>1037</v>
      </c>
      <c r="C58" s="819"/>
      <c r="D58" s="819"/>
      <c r="E58" s="819"/>
      <c r="F58" s="819"/>
      <c r="G58" s="819"/>
      <c r="H58" s="819"/>
      <c r="I58" s="819"/>
      <c r="J58" s="819"/>
      <c r="K58" s="819"/>
      <c r="L58" s="819"/>
      <c r="M58" s="820"/>
      <c r="N58" s="406">
        <f>SUM(N53:N57)</f>
        <v>34666.877489549981</v>
      </c>
    </row>
    <row r="59" spans="1:14">
      <c r="B59" s="39"/>
      <c r="C59" s="40"/>
      <c r="D59" s="40"/>
      <c r="E59" s="40"/>
      <c r="F59" s="40"/>
      <c r="G59" s="40"/>
      <c r="H59" s="40"/>
      <c r="I59" s="40"/>
      <c r="J59" s="40"/>
      <c r="K59" s="40"/>
      <c r="L59" s="40"/>
      <c r="M59" s="40"/>
      <c r="N59" s="41"/>
    </row>
    <row r="60" spans="1:14">
      <c r="B60" s="70" t="s">
        <v>1040</v>
      </c>
      <c r="C60" s="71"/>
      <c r="D60" s="71"/>
      <c r="E60" s="71"/>
      <c r="F60" s="71"/>
      <c r="G60" s="71"/>
      <c r="H60" s="71"/>
      <c r="I60" s="71"/>
      <c r="J60" s="71"/>
      <c r="K60" s="71"/>
      <c r="L60" s="71"/>
      <c r="M60" s="71"/>
      <c r="N60" s="72"/>
    </row>
    <row r="61" spans="1:14" ht="15.75" thickBot="1">
      <c r="B61" s="74"/>
      <c r="C61" s="67"/>
      <c r="D61" s="67"/>
      <c r="E61" s="67"/>
      <c r="F61" s="67"/>
      <c r="G61" s="67"/>
      <c r="H61" s="67"/>
      <c r="I61" s="67"/>
      <c r="J61" s="67"/>
      <c r="K61" s="67"/>
      <c r="L61" s="67"/>
      <c r="M61" s="67"/>
      <c r="N61" s="69"/>
    </row>
    <row r="62" spans="1:14" ht="25.5">
      <c r="B62" s="325" t="s">
        <v>1041</v>
      </c>
      <c r="C62" s="326"/>
      <c r="D62" s="326"/>
      <c r="E62" s="326"/>
      <c r="F62" s="326"/>
      <c r="G62" s="326"/>
      <c r="H62" s="79" t="s">
        <v>1029</v>
      </c>
      <c r="I62" s="80" t="s">
        <v>1042</v>
      </c>
      <c r="J62" s="81" t="s">
        <v>1043</v>
      </c>
      <c r="K62" s="79" t="s">
        <v>1044</v>
      </c>
      <c r="L62" s="821" t="s">
        <v>1045</v>
      </c>
      <c r="M62" s="794"/>
      <c r="N62" s="82" t="s">
        <v>1035</v>
      </c>
    </row>
    <row r="63" spans="1:14">
      <c r="A63" t="s">
        <v>1353</v>
      </c>
      <c r="B63" s="52" t="str">
        <f>VLOOKUP(A63,TRANSPORTE!A5:D117,3,FALSE)</f>
        <v>Transporte de Material Crudo de Rio</v>
      </c>
      <c r="C63" s="329"/>
      <c r="D63" s="329"/>
      <c r="E63" s="329"/>
      <c r="F63" s="329"/>
      <c r="G63" s="329"/>
      <c r="H63" s="323" t="s">
        <v>1552</v>
      </c>
      <c r="I63" s="291">
        <v>1.4</v>
      </c>
      <c r="J63" s="298">
        <v>1</v>
      </c>
      <c r="K63" s="291">
        <f>I63*J63</f>
        <v>1.4</v>
      </c>
      <c r="L63" s="822">
        <f>VLOOKUP(A63,TRANSPORTE!A5:D117,4,FALSE)</f>
        <v>946.969696969697</v>
      </c>
      <c r="M63" s="823"/>
      <c r="N63" s="299">
        <f>K63*L63</f>
        <v>1325.7575757575758</v>
      </c>
    </row>
    <row r="64" spans="1:14">
      <c r="A64" t="s">
        <v>1459</v>
      </c>
      <c r="B64" s="52" t="str">
        <f>VLOOKUP(A64,TRANSPORTE!A6:D117,3,FALSE)</f>
        <v>Transporte de mezcla gruesa en Caliente MGC</v>
      </c>
      <c r="C64" s="53"/>
      <c r="D64" s="53"/>
      <c r="E64" s="53"/>
      <c r="F64" s="53"/>
      <c r="G64" s="53"/>
      <c r="H64" s="323" t="s">
        <v>1552</v>
      </c>
      <c r="I64" s="291">
        <v>1.25</v>
      </c>
      <c r="J64" s="298">
        <v>1</v>
      </c>
      <c r="K64" s="291">
        <f>I64*J64</f>
        <v>1.25</v>
      </c>
      <c r="L64" s="822">
        <f>VLOOKUP(A64,TRANSPORTE!A6:D117,4,FALSE)</f>
        <v>946.969696969697</v>
      </c>
      <c r="M64" s="823"/>
      <c r="N64" s="299">
        <f>K64*L64</f>
        <v>1183.7121212121212</v>
      </c>
    </row>
    <row r="65" spans="1:15">
      <c r="B65" s="52"/>
      <c r="C65" s="53"/>
      <c r="D65" s="53"/>
      <c r="E65" s="53"/>
      <c r="F65" s="53"/>
      <c r="G65" s="53"/>
      <c r="H65" s="300"/>
      <c r="I65" s="291"/>
      <c r="J65" s="291"/>
      <c r="K65" s="291"/>
      <c r="L65" s="301"/>
      <c r="M65" s="302"/>
      <c r="N65" s="303"/>
    </row>
    <row r="66" spans="1:15">
      <c r="B66" s="52"/>
      <c r="C66" s="53"/>
      <c r="D66" s="53"/>
      <c r="E66" s="53"/>
      <c r="F66" s="53"/>
      <c r="G66" s="53"/>
      <c r="H66" s="300"/>
      <c r="I66" s="291"/>
      <c r="J66" s="291"/>
      <c r="K66" s="291"/>
      <c r="L66" s="301"/>
      <c r="M66" s="302"/>
      <c r="N66" s="303"/>
    </row>
    <row r="67" spans="1:15">
      <c r="B67" s="52"/>
      <c r="C67" s="53"/>
      <c r="D67" s="53"/>
      <c r="E67" s="53"/>
      <c r="F67" s="53"/>
      <c r="G67" s="53"/>
      <c r="H67" s="300"/>
      <c r="I67" s="291"/>
      <c r="J67" s="291"/>
      <c r="K67" s="291"/>
      <c r="L67" s="301"/>
      <c r="M67" s="302"/>
      <c r="N67" s="303"/>
    </row>
    <row r="68" spans="1:15" ht="15.75" thickBot="1">
      <c r="B68" s="459"/>
      <c r="C68" s="460"/>
      <c r="D68" s="460"/>
      <c r="E68" s="460"/>
      <c r="F68" s="460"/>
      <c r="G68" s="460"/>
      <c r="H68" s="54"/>
      <c r="I68" s="132"/>
      <c r="J68" s="132"/>
      <c r="K68" s="132"/>
      <c r="L68" s="807"/>
      <c r="M68" s="808"/>
      <c r="N68" s="133"/>
    </row>
    <row r="69" spans="1:15" ht="15.75" thickBot="1">
      <c r="B69" s="824" t="s">
        <v>1037</v>
      </c>
      <c r="C69" s="825"/>
      <c r="D69" s="825"/>
      <c r="E69" s="825"/>
      <c r="F69" s="825"/>
      <c r="G69" s="825"/>
      <c r="H69" s="825"/>
      <c r="I69" s="825"/>
      <c r="J69" s="825"/>
      <c r="K69" s="825"/>
      <c r="L69" s="825"/>
      <c r="M69" s="826"/>
      <c r="N69" s="110">
        <f>N63+N64+N65+N66+N67</f>
        <v>2509.469696969697</v>
      </c>
    </row>
    <row r="70" spans="1:15">
      <c r="B70" s="39"/>
      <c r="C70" s="40"/>
      <c r="D70" s="40"/>
      <c r="E70" s="40"/>
      <c r="F70" s="40"/>
      <c r="G70" s="40"/>
      <c r="H70" s="40"/>
      <c r="I70" s="40"/>
      <c r="J70" s="40"/>
      <c r="K70" s="40"/>
      <c r="L70" s="40"/>
      <c r="M70" s="40"/>
      <c r="N70" s="41"/>
    </row>
    <row r="71" spans="1:15">
      <c r="B71" s="70" t="s">
        <v>1046</v>
      </c>
      <c r="C71" s="71"/>
      <c r="D71" s="71"/>
      <c r="E71" s="71"/>
      <c r="F71" s="71"/>
      <c r="G71" s="71"/>
      <c r="H71" s="71"/>
      <c r="I71" s="71"/>
      <c r="J71" s="71"/>
      <c r="K71" s="71"/>
      <c r="L71" s="71"/>
      <c r="M71" s="71"/>
      <c r="N71" s="72"/>
    </row>
    <row r="72" spans="1:15" ht="15.75" thickBot="1">
      <c r="B72" s="74"/>
      <c r="C72" s="67"/>
      <c r="D72" s="67"/>
      <c r="E72" s="67"/>
      <c r="F72" s="67"/>
      <c r="G72" s="67"/>
      <c r="H72" s="67"/>
      <c r="I72" s="67"/>
      <c r="J72" s="67"/>
      <c r="K72" s="67"/>
      <c r="L72" s="67"/>
      <c r="M72" s="67"/>
      <c r="N72" s="69"/>
    </row>
    <row r="73" spans="1:15" ht="25.5">
      <c r="B73" s="844" t="s">
        <v>1047</v>
      </c>
      <c r="C73" s="845"/>
      <c r="D73" s="845"/>
      <c r="E73" s="845"/>
      <c r="F73" s="845"/>
      <c r="G73" s="845"/>
      <c r="H73" s="845"/>
      <c r="I73" s="79" t="s">
        <v>1048</v>
      </c>
      <c r="J73" s="81" t="s">
        <v>1494</v>
      </c>
      <c r="K73" s="80" t="s">
        <v>1050</v>
      </c>
      <c r="L73" s="846" t="s">
        <v>1034</v>
      </c>
      <c r="M73" s="847"/>
      <c r="N73" s="104" t="s">
        <v>1035</v>
      </c>
    </row>
    <row r="74" spans="1:15">
      <c r="A74" t="s">
        <v>19</v>
      </c>
      <c r="B74" s="55" t="str">
        <f>VLOOKUP(A74,'MANO DE OBRA'!A8:D68,3,FALSE)</f>
        <v>Obrero (8)</v>
      </c>
      <c r="C74" s="53"/>
      <c r="D74" s="53"/>
      <c r="E74" s="53"/>
      <c r="F74" s="53"/>
      <c r="G74" s="53"/>
      <c r="H74" s="53"/>
      <c r="I74" s="304">
        <f>K74/J74*100</f>
        <v>196724.53333333333</v>
      </c>
      <c r="J74" s="305">
        <v>185</v>
      </c>
      <c r="K74" s="306">
        <f>VLOOKUP(A74,'MANO DE OBRA'!A8:D99,4,FALSE)</f>
        <v>363940.38666666666</v>
      </c>
      <c r="L74" s="56"/>
      <c r="M74" s="307">
        <v>72</v>
      </c>
      <c r="N74" s="407">
        <f>K74/M74</f>
        <v>5054.7275925925924</v>
      </c>
      <c r="O74" s="112"/>
    </row>
    <row r="75" spans="1:15">
      <c r="A75" t="s">
        <v>30</v>
      </c>
      <c r="B75" s="55" t="str">
        <f>VLOOKUP(A75,'MANO DE OBRA'!A8:D69,3,FALSE)</f>
        <v>Oficial</v>
      </c>
      <c r="C75" s="53"/>
      <c r="D75" s="53"/>
      <c r="E75" s="53"/>
      <c r="F75" s="53"/>
      <c r="G75" s="53"/>
      <c r="H75" s="53"/>
      <c r="I75" s="304">
        <f>K75/J75*100</f>
        <v>49181.133333333331</v>
      </c>
      <c r="J75" s="305">
        <v>185</v>
      </c>
      <c r="K75" s="306">
        <f>VLOOKUP(A75,'MANO DE OBRA'!A8:D100,4,FALSE)</f>
        <v>90985.096666666665</v>
      </c>
      <c r="L75" s="56"/>
      <c r="M75" s="311">
        <v>72</v>
      </c>
      <c r="N75" s="407">
        <f>K75/M75</f>
        <v>1263.6818981481481</v>
      </c>
    </row>
    <row r="76" spans="1:15">
      <c r="A76" t="s">
        <v>54</v>
      </c>
      <c r="B76" s="55" t="str">
        <f>VLOOKUP(A76,'MANO DE OBRA'!A9:D70,3,FALSE)</f>
        <v>Rastrilleros (2)</v>
      </c>
      <c r="C76" s="53"/>
      <c r="D76" s="53"/>
      <c r="E76" s="53"/>
      <c r="F76" s="53"/>
      <c r="G76" s="53"/>
      <c r="H76" s="53"/>
      <c r="I76" s="304">
        <f>K76/J76*100</f>
        <v>73771.7</v>
      </c>
      <c r="J76" s="305">
        <v>185</v>
      </c>
      <c r="K76" s="306">
        <f>VLOOKUP(A76,'MANO DE OBRA'!A9:D101,4,FALSE)</f>
        <v>136477.64499999999</v>
      </c>
      <c r="L76" s="56"/>
      <c r="M76" s="312">
        <v>72</v>
      </c>
      <c r="N76" s="407">
        <f>K76/M76</f>
        <v>1895.522847222222</v>
      </c>
    </row>
    <row r="77" spans="1:15">
      <c r="B77" s="55"/>
      <c r="C77" s="53"/>
      <c r="D77" s="53"/>
      <c r="E77" s="53"/>
      <c r="F77" s="53"/>
      <c r="G77" s="53"/>
      <c r="H77" s="53"/>
      <c r="I77" s="291"/>
      <c r="J77" s="309"/>
      <c r="K77" s="310"/>
      <c r="L77" s="330"/>
      <c r="M77" s="312"/>
      <c r="N77" s="308"/>
    </row>
    <row r="78" spans="1:15">
      <c r="B78" s="55"/>
      <c r="C78" s="53"/>
      <c r="D78" s="53"/>
      <c r="E78" s="53"/>
      <c r="F78" s="53"/>
      <c r="G78" s="53"/>
      <c r="H78" s="53"/>
      <c r="I78" s="291"/>
      <c r="J78" s="309"/>
      <c r="K78" s="310"/>
      <c r="L78" s="330"/>
      <c r="M78" s="312"/>
      <c r="N78" s="308"/>
    </row>
    <row r="79" spans="1:15" ht="15.75" thickBot="1">
      <c r="B79" s="805"/>
      <c r="C79" s="806"/>
      <c r="D79" s="806"/>
      <c r="E79" s="806"/>
      <c r="F79" s="806"/>
      <c r="G79" s="806"/>
      <c r="H79" s="806"/>
      <c r="I79" s="132"/>
      <c r="J79" s="132"/>
      <c r="K79" s="132"/>
      <c r="L79" s="906"/>
      <c r="M79" s="906"/>
      <c r="N79" s="51"/>
    </row>
    <row r="80" spans="1:15" ht="15.75" thickBot="1">
      <c r="B80" s="824" t="s">
        <v>1037</v>
      </c>
      <c r="C80" s="825"/>
      <c r="D80" s="825"/>
      <c r="E80" s="825"/>
      <c r="F80" s="825"/>
      <c r="G80" s="825"/>
      <c r="H80" s="825"/>
      <c r="I80" s="825"/>
      <c r="J80" s="825"/>
      <c r="K80" s="825"/>
      <c r="L80" s="825"/>
      <c r="M80" s="826"/>
      <c r="N80" s="313">
        <f>SUM(N74:N79)</f>
        <v>8213.9323379629623</v>
      </c>
    </row>
    <row r="81" spans="1:14" ht="15.75" thickBot="1">
      <c r="B81" s="39"/>
      <c r="C81" s="40"/>
      <c r="D81" s="40"/>
      <c r="E81" s="40"/>
      <c r="F81" s="40"/>
      <c r="G81" s="40"/>
      <c r="H81" s="40"/>
      <c r="I81" s="40"/>
      <c r="J81" s="40"/>
      <c r="K81" s="40"/>
      <c r="L81" s="40"/>
      <c r="M81" s="40"/>
      <c r="N81" s="41"/>
    </row>
    <row r="82" spans="1:14" ht="15.75" thickBot="1">
      <c r="B82" s="818" t="s">
        <v>1051</v>
      </c>
      <c r="C82" s="819"/>
      <c r="D82" s="819"/>
      <c r="E82" s="819"/>
      <c r="F82" s="819"/>
      <c r="G82" s="819"/>
      <c r="H82" s="819"/>
      <c r="I82" s="819"/>
      <c r="J82" s="819"/>
      <c r="K82" s="819"/>
      <c r="L82" s="819"/>
      <c r="M82" s="820"/>
      <c r="N82" s="105">
        <f>N48+N58+N69+N80</f>
        <v>226290.27694164892</v>
      </c>
    </row>
    <row r="83" spans="1:14">
      <c r="B83" s="39"/>
      <c r="C83" s="40"/>
      <c r="D83" s="40"/>
      <c r="E83" s="40"/>
      <c r="F83" s="40"/>
      <c r="G83" s="40"/>
      <c r="H83" s="40"/>
      <c r="I83" s="40"/>
      <c r="J83" s="40"/>
      <c r="K83" s="40"/>
      <c r="L83" s="40"/>
      <c r="M83" s="40"/>
      <c r="N83" s="41"/>
    </row>
    <row r="84" spans="1:14">
      <c r="B84" s="70" t="s">
        <v>1052</v>
      </c>
      <c r="C84" s="71"/>
      <c r="D84" s="71"/>
      <c r="E84" s="71"/>
      <c r="F84" s="71"/>
      <c r="G84" s="71"/>
      <c r="H84" s="71"/>
      <c r="I84" s="71"/>
      <c r="J84" s="71"/>
      <c r="K84" s="71"/>
      <c r="L84" s="71"/>
      <c r="M84" s="71"/>
      <c r="N84" s="72"/>
    </row>
    <row r="85" spans="1:14" ht="15.75" thickBot="1">
      <c r="B85" s="74"/>
      <c r="C85" s="67"/>
      <c r="D85" s="67"/>
      <c r="E85" s="67"/>
      <c r="F85" s="67"/>
      <c r="G85" s="67"/>
      <c r="H85" s="67"/>
      <c r="I85" s="67"/>
      <c r="J85" s="67"/>
      <c r="K85" s="67"/>
      <c r="L85" s="67"/>
      <c r="M85" s="67"/>
      <c r="N85" s="69"/>
    </row>
    <row r="86" spans="1:14">
      <c r="B86" s="809" t="s">
        <v>1053</v>
      </c>
      <c r="C86" s="810"/>
      <c r="D86" s="810"/>
      <c r="E86" s="810"/>
      <c r="F86" s="810"/>
      <c r="G86" s="810"/>
      <c r="H86" s="810"/>
      <c r="I86" s="326"/>
      <c r="J86" s="346"/>
      <c r="K86" s="314" t="s">
        <v>1054</v>
      </c>
      <c r="L86" s="848" t="s">
        <v>1055</v>
      </c>
      <c r="M86" s="849"/>
      <c r="N86" s="315"/>
    </row>
    <row r="87" spans="1:14">
      <c r="B87" s="850" t="s">
        <v>1056</v>
      </c>
      <c r="C87" s="851"/>
      <c r="D87" s="851"/>
      <c r="E87" s="851"/>
      <c r="F87" s="851"/>
      <c r="G87" s="851"/>
      <c r="H87" s="851"/>
      <c r="I87" s="93"/>
      <c r="J87" s="94"/>
      <c r="K87" s="316">
        <v>0.2</v>
      </c>
      <c r="L87" s="852">
        <f>N82*K87</f>
        <v>45258.055388329783</v>
      </c>
      <c r="M87" s="853"/>
      <c r="N87" s="57"/>
    </row>
    <row r="88" spans="1:14">
      <c r="B88" s="95" t="s">
        <v>1057</v>
      </c>
      <c r="C88" s="96"/>
      <c r="D88" s="96"/>
      <c r="E88" s="96"/>
      <c r="F88" s="96"/>
      <c r="G88" s="96"/>
      <c r="H88" s="96"/>
      <c r="I88" s="93"/>
      <c r="J88" s="94"/>
      <c r="K88" s="316">
        <v>0.05</v>
      </c>
      <c r="L88" s="852">
        <f>N82*K88</f>
        <v>11314.513847082446</v>
      </c>
      <c r="M88" s="853"/>
      <c r="N88" s="57"/>
    </row>
    <row r="89" spans="1:14" ht="15.75" thickBot="1">
      <c r="B89" s="97" t="s">
        <v>1058</v>
      </c>
      <c r="C89" s="98"/>
      <c r="D89" s="98"/>
      <c r="E89" s="98"/>
      <c r="F89" s="98"/>
      <c r="G89" s="98"/>
      <c r="H89" s="98"/>
      <c r="I89" s="99"/>
      <c r="J89" s="100"/>
      <c r="K89" s="317">
        <v>0.05</v>
      </c>
      <c r="L89" s="854">
        <f>N82*K89</f>
        <v>11314.513847082446</v>
      </c>
      <c r="M89" s="855"/>
      <c r="N89" s="57"/>
    </row>
    <row r="90" spans="1:14" ht="15.75" thickBot="1">
      <c r="B90" s="818" t="s">
        <v>1037</v>
      </c>
      <c r="C90" s="819"/>
      <c r="D90" s="819"/>
      <c r="E90" s="819"/>
      <c r="F90" s="819"/>
      <c r="G90" s="819"/>
      <c r="H90" s="819"/>
      <c r="I90" s="819"/>
      <c r="J90" s="819"/>
      <c r="K90" s="819"/>
      <c r="L90" s="819"/>
      <c r="M90" s="820"/>
      <c r="N90" s="58">
        <f>L87+L88+L89</f>
        <v>67887.083082494675</v>
      </c>
    </row>
    <row r="91" spans="1:14" ht="15.75" thickBot="1">
      <c r="B91" s="39"/>
      <c r="C91" s="40"/>
      <c r="D91" s="40"/>
      <c r="E91" s="40"/>
      <c r="F91" s="40"/>
      <c r="G91" s="40"/>
      <c r="H91" s="40"/>
      <c r="I91" s="40"/>
      <c r="J91" s="40"/>
      <c r="K91" s="40"/>
      <c r="L91" s="40"/>
      <c r="M91" s="40"/>
      <c r="N91" s="41"/>
    </row>
    <row r="92" spans="1:14" ht="15.75" thickBot="1">
      <c r="A92" t="s">
        <v>2122</v>
      </c>
      <c r="B92" s="818" t="s">
        <v>1059</v>
      </c>
      <c r="C92" s="819"/>
      <c r="D92" s="819"/>
      <c r="E92" s="819"/>
      <c r="F92" s="819"/>
      <c r="G92" s="819"/>
      <c r="H92" s="819"/>
      <c r="I92" s="819"/>
      <c r="J92" s="819"/>
      <c r="K92" s="819"/>
      <c r="L92" s="819"/>
      <c r="M92" s="820"/>
      <c r="N92" s="197">
        <f>N82+N90</f>
        <v>294177.36002414359</v>
      </c>
    </row>
    <row r="93" spans="1:14">
      <c r="B93" s="19"/>
      <c r="C93" s="20"/>
      <c r="D93" s="20"/>
      <c r="E93" s="20"/>
      <c r="F93" s="20"/>
      <c r="G93" s="20"/>
      <c r="H93" s="20"/>
      <c r="I93" s="20"/>
      <c r="J93" s="20"/>
      <c r="K93" s="20"/>
      <c r="L93" s="20"/>
      <c r="M93" s="20"/>
      <c r="N93" s="21"/>
    </row>
    <row r="94" spans="1:14">
      <c r="B94" s="22"/>
      <c r="C94" s="18"/>
      <c r="D94" s="18"/>
      <c r="E94" s="18"/>
      <c r="F94" s="18"/>
      <c r="G94" s="18"/>
      <c r="H94" s="18"/>
      <c r="I94" s="18"/>
      <c r="J94" s="18"/>
      <c r="K94" s="18"/>
      <c r="L94" s="18"/>
      <c r="M94" s="18"/>
      <c r="N94" s="23"/>
    </row>
    <row r="95" spans="1:14">
      <c r="B95" s="22"/>
      <c r="C95" s="18"/>
      <c r="D95" s="18"/>
      <c r="E95" s="18"/>
      <c r="F95" s="18"/>
      <c r="G95" s="18"/>
      <c r="H95" s="18"/>
      <c r="I95" s="18"/>
      <c r="J95" s="18"/>
      <c r="K95" s="18"/>
      <c r="L95" s="18"/>
      <c r="M95" s="18"/>
      <c r="N95" s="23"/>
    </row>
    <row r="96" spans="1:14">
      <c r="B96" s="22"/>
      <c r="C96" s="18"/>
      <c r="D96" s="18"/>
      <c r="E96" s="18"/>
      <c r="F96" s="18"/>
      <c r="G96" s="18"/>
      <c r="H96" s="18"/>
      <c r="I96" s="18"/>
      <c r="J96" s="18"/>
      <c r="K96" s="18"/>
      <c r="L96" s="18"/>
      <c r="M96" s="18"/>
      <c r="N96" s="23"/>
    </row>
    <row r="97" spans="2:14">
      <c r="B97" s="22"/>
      <c r="C97" s="18"/>
      <c r="D97" s="18"/>
      <c r="E97" s="59" t="s">
        <v>1060</v>
      </c>
      <c r="F97" s="59"/>
      <c r="G97" s="59"/>
      <c r="H97" s="59"/>
      <c r="I97" s="59"/>
      <c r="J97" s="59"/>
      <c r="K97" s="18"/>
      <c r="L97" s="18"/>
      <c r="M97" s="18"/>
      <c r="N97" s="23"/>
    </row>
    <row r="98" spans="2:14">
      <c r="B98" s="22"/>
      <c r="C98" s="18"/>
      <c r="D98" s="18"/>
      <c r="E98" s="18" t="s">
        <v>1061</v>
      </c>
      <c r="F98" s="18"/>
      <c r="G98" s="18"/>
      <c r="H98" s="18"/>
      <c r="I98" s="18"/>
      <c r="J98" s="18"/>
      <c r="K98" s="18"/>
      <c r="L98" s="18"/>
      <c r="M98" s="18"/>
      <c r="N98" s="23"/>
    </row>
    <row r="99" spans="2:14">
      <c r="B99" s="22"/>
      <c r="C99" s="18"/>
      <c r="D99" s="18"/>
      <c r="E99" s="18" t="s">
        <v>1062</v>
      </c>
      <c r="F99" s="18"/>
      <c r="G99" s="18"/>
      <c r="H99" s="18"/>
      <c r="I99" s="18"/>
      <c r="J99" s="18"/>
      <c r="K99" s="18"/>
      <c r="L99" s="18"/>
      <c r="M99" s="18"/>
      <c r="N99" s="23"/>
    </row>
    <row r="100" spans="2:14">
      <c r="B100" s="22"/>
      <c r="C100" s="18"/>
      <c r="D100" s="18"/>
      <c r="E100" s="18" t="s">
        <v>1063</v>
      </c>
      <c r="F100" s="18"/>
      <c r="G100" s="18"/>
      <c r="H100" s="18"/>
      <c r="I100" s="18"/>
      <c r="J100" s="18"/>
      <c r="K100" s="18"/>
      <c r="L100" s="18"/>
      <c r="M100" s="18"/>
      <c r="N100" s="23"/>
    </row>
    <row r="101" spans="2:14" ht="15.75" thickBot="1">
      <c r="B101" s="22"/>
      <c r="C101" s="18"/>
      <c r="D101" s="18"/>
      <c r="E101" s="18"/>
      <c r="F101" s="18" t="s">
        <v>1064</v>
      </c>
      <c r="G101" s="18"/>
      <c r="H101" s="18"/>
      <c r="I101" s="18"/>
      <c r="J101" s="18"/>
      <c r="K101" s="18"/>
      <c r="L101" s="18"/>
      <c r="M101" s="18"/>
      <c r="N101" s="23"/>
    </row>
    <row r="102" spans="2:14">
      <c r="B102" s="239" t="s">
        <v>2322</v>
      </c>
      <c r="C102" s="240"/>
      <c r="D102" s="240"/>
      <c r="E102" s="240"/>
      <c r="F102" s="240"/>
      <c r="G102" s="240"/>
      <c r="H102" s="240"/>
      <c r="I102" s="240"/>
      <c r="J102" s="240"/>
      <c r="K102" s="240"/>
      <c r="L102" s="240"/>
      <c r="M102" s="240"/>
      <c r="N102" s="241"/>
    </row>
    <row r="103" spans="2:14">
      <c r="B103" s="242"/>
      <c r="C103" s="243"/>
      <c r="D103" s="243"/>
      <c r="E103" s="243"/>
      <c r="F103" s="243"/>
      <c r="G103" s="243"/>
      <c r="H103" s="243"/>
      <c r="I103" s="243"/>
      <c r="J103" s="243"/>
      <c r="K103" s="243"/>
      <c r="L103" s="243"/>
      <c r="M103" s="243"/>
      <c r="N103" s="244"/>
    </row>
    <row r="104" spans="2:14">
      <c r="B104" s="242"/>
      <c r="C104" s="243"/>
      <c r="D104" s="243"/>
      <c r="E104" s="243"/>
      <c r="F104" s="243"/>
      <c r="G104" s="243"/>
      <c r="H104" s="243"/>
      <c r="I104" s="243"/>
      <c r="J104" s="243"/>
      <c r="K104" s="243"/>
      <c r="L104" s="243"/>
      <c r="M104" s="243"/>
      <c r="N104" s="244"/>
    </row>
    <row r="105" spans="2:14">
      <c r="B105" s="242"/>
      <c r="C105" s="243"/>
      <c r="D105" s="243"/>
      <c r="E105" s="243"/>
      <c r="F105" s="243"/>
      <c r="G105" s="243"/>
      <c r="H105" s="243"/>
      <c r="I105" s="243"/>
      <c r="J105" s="243"/>
      <c r="K105" s="243"/>
      <c r="L105" s="243"/>
      <c r="M105" s="243"/>
      <c r="N105" s="244"/>
    </row>
    <row r="106" spans="2:14" ht="15.75" thickBot="1">
      <c r="B106" s="245"/>
      <c r="C106" s="246"/>
      <c r="D106" s="246"/>
      <c r="E106" s="246"/>
      <c r="F106" s="246"/>
      <c r="G106" s="246"/>
      <c r="H106" s="246"/>
      <c r="I106" s="246"/>
      <c r="J106" s="246"/>
      <c r="K106" s="246"/>
      <c r="L106" s="246"/>
      <c r="M106" s="246"/>
      <c r="N106" s="247"/>
    </row>
    <row r="107" spans="2:14">
      <c r="B107" s="248"/>
      <c r="C107" s="249"/>
      <c r="D107" s="249"/>
      <c r="E107" s="249"/>
      <c r="F107" s="249"/>
      <c r="G107" s="249"/>
      <c r="H107" s="249"/>
      <c r="I107" s="249"/>
      <c r="J107" s="249"/>
      <c r="K107" s="249"/>
      <c r="L107" s="249"/>
      <c r="M107" s="249"/>
      <c r="N107" s="250"/>
    </row>
    <row r="108" spans="2:14">
      <c r="B108" s="234" t="s">
        <v>2323</v>
      </c>
      <c r="C108" s="37"/>
      <c r="D108" s="37"/>
      <c r="E108" s="37"/>
      <c r="F108" s="37"/>
      <c r="G108" s="37"/>
      <c r="H108" s="37"/>
      <c r="I108" s="37"/>
      <c r="J108" s="37"/>
      <c r="K108" s="37"/>
      <c r="L108" s="37"/>
      <c r="M108" s="37"/>
      <c r="N108" s="38"/>
    </row>
    <row r="109" spans="2:14" ht="15" customHeight="1">
      <c r="B109" s="856" t="s">
        <v>2324</v>
      </c>
      <c r="C109" s="857"/>
      <c r="D109" s="857"/>
      <c r="E109" s="857"/>
      <c r="F109" s="857"/>
      <c r="G109" s="857"/>
      <c r="H109" s="857"/>
      <c r="I109" s="857"/>
      <c r="J109" s="857"/>
      <c r="K109" s="857"/>
      <c r="L109" s="857"/>
      <c r="M109" s="857"/>
      <c r="N109" s="858"/>
    </row>
    <row r="110" spans="2:14" ht="15" customHeight="1">
      <c r="B110" s="856"/>
      <c r="C110" s="857"/>
      <c r="D110" s="857"/>
      <c r="E110" s="857"/>
      <c r="F110" s="857"/>
      <c r="G110" s="857"/>
      <c r="H110" s="857"/>
      <c r="I110" s="857"/>
      <c r="J110" s="857"/>
      <c r="K110" s="857"/>
      <c r="L110" s="857"/>
      <c r="M110" s="857"/>
      <c r="N110" s="858"/>
    </row>
    <row r="111" spans="2:14" ht="30" customHeight="1">
      <c r="B111" s="859" t="s">
        <v>2325</v>
      </c>
      <c r="C111" s="860"/>
      <c r="D111" s="860"/>
      <c r="E111" s="860"/>
      <c r="F111" s="860"/>
      <c r="G111" s="860"/>
      <c r="H111" s="860"/>
      <c r="I111" s="860"/>
      <c r="J111" s="860"/>
      <c r="K111" s="860"/>
      <c r="L111" s="860"/>
      <c r="M111" s="860"/>
      <c r="N111" s="861"/>
    </row>
    <row r="112" spans="2:14">
      <c r="B112" s="859"/>
      <c r="C112" s="860"/>
      <c r="D112" s="860"/>
      <c r="E112" s="860"/>
      <c r="F112" s="860"/>
      <c r="G112" s="860"/>
      <c r="H112" s="860"/>
      <c r="I112" s="860"/>
      <c r="J112" s="860"/>
      <c r="K112" s="860"/>
      <c r="L112" s="860"/>
      <c r="M112" s="860"/>
      <c r="N112" s="861"/>
    </row>
    <row r="113" spans="2:14">
      <c r="B113" s="343"/>
      <c r="C113" s="344"/>
      <c r="D113" s="344"/>
      <c r="E113" s="344"/>
      <c r="F113" s="344"/>
      <c r="G113" s="344"/>
      <c r="H113" s="344"/>
      <c r="I113" s="344"/>
      <c r="J113" s="344"/>
      <c r="K113" s="344"/>
      <c r="L113" s="344"/>
      <c r="M113" s="344"/>
      <c r="N113" s="345"/>
    </row>
    <row r="114" spans="2:14">
      <c r="B114" s="343"/>
      <c r="C114" s="344"/>
      <c r="D114" s="344"/>
      <c r="E114" s="344"/>
      <c r="F114" s="344"/>
      <c r="G114" s="344"/>
      <c r="H114" s="344"/>
      <c r="I114" s="344"/>
      <c r="J114" s="344"/>
      <c r="K114" s="344"/>
      <c r="L114" s="344"/>
      <c r="M114" s="344"/>
      <c r="N114" s="345"/>
    </row>
    <row r="115" spans="2:14">
      <c r="B115" s="343"/>
      <c r="C115" s="344"/>
      <c r="D115" s="344"/>
      <c r="E115" s="344"/>
      <c r="F115" s="344"/>
      <c r="G115" s="344"/>
      <c r="H115" s="344"/>
      <c r="I115" s="344"/>
      <c r="J115" s="344"/>
      <c r="K115" s="344"/>
      <c r="L115" s="344"/>
      <c r="M115" s="344"/>
      <c r="N115" s="345"/>
    </row>
    <row r="116" spans="2:14">
      <c r="B116" s="234"/>
      <c r="C116" s="37"/>
      <c r="D116" s="37"/>
      <c r="E116" s="37"/>
      <c r="F116" s="37"/>
      <c r="G116" s="37"/>
      <c r="H116" s="37"/>
      <c r="I116" s="37"/>
      <c r="J116" s="37"/>
      <c r="K116" s="37"/>
      <c r="L116" s="37"/>
      <c r="M116" s="37"/>
      <c r="N116" s="38"/>
    </row>
    <row r="117" spans="2:14">
      <c r="B117" s="22"/>
      <c r="C117" s="18"/>
      <c r="D117" s="18"/>
      <c r="E117" s="18" t="s">
        <v>1060</v>
      </c>
      <c r="F117" s="59"/>
      <c r="G117" s="59"/>
      <c r="H117" s="18"/>
      <c r="I117" s="18"/>
      <c r="J117" s="18"/>
      <c r="K117" s="18"/>
      <c r="L117" s="18"/>
      <c r="M117" s="18"/>
      <c r="N117" s="23"/>
    </row>
    <row r="118" spans="2:14">
      <c r="B118" s="22"/>
      <c r="C118" s="18"/>
      <c r="D118" s="18"/>
      <c r="E118" s="60" t="s">
        <v>1061</v>
      </c>
      <c r="F118" s="18"/>
      <c r="G118" s="18"/>
      <c r="H118" s="60"/>
      <c r="I118" s="60"/>
      <c r="J118" s="60"/>
      <c r="K118" s="18"/>
      <c r="L118" s="18"/>
      <c r="M118" s="18"/>
      <c r="N118" s="23"/>
    </row>
    <row r="119" spans="2:14">
      <c r="B119" s="22"/>
      <c r="C119" s="18"/>
      <c r="D119" s="18"/>
      <c r="E119" s="61" t="s">
        <v>1065</v>
      </c>
      <c r="F119" s="18"/>
      <c r="G119" s="18"/>
      <c r="H119" s="61"/>
      <c r="I119" s="61"/>
      <c r="J119" s="61"/>
      <c r="K119" s="18"/>
      <c r="L119" s="18"/>
      <c r="M119" s="18"/>
      <c r="N119" s="23"/>
    </row>
    <row r="120" spans="2:14">
      <c r="B120" s="62"/>
      <c r="C120" s="37"/>
      <c r="D120" s="37"/>
      <c r="E120" s="18" t="s">
        <v>1063</v>
      </c>
      <c r="F120" s="18"/>
      <c r="G120" s="18"/>
      <c r="H120" s="18"/>
      <c r="I120" s="18"/>
      <c r="J120" s="18"/>
      <c r="K120" s="37"/>
      <c r="L120" s="37"/>
      <c r="M120" s="37"/>
      <c r="N120" s="38"/>
    </row>
    <row r="121" spans="2:14">
      <c r="B121" s="62"/>
      <c r="C121" s="37"/>
      <c r="D121" s="37"/>
      <c r="E121" s="37"/>
      <c r="F121" s="18"/>
      <c r="G121" s="18"/>
      <c r="H121" s="18"/>
      <c r="I121" s="18"/>
      <c r="J121" s="18"/>
      <c r="K121" s="37"/>
      <c r="L121" s="37"/>
      <c r="M121" s="37"/>
      <c r="N121" s="38"/>
    </row>
    <row r="122" spans="2:14">
      <c r="B122" s="62" t="s">
        <v>2326</v>
      </c>
      <c r="C122" s="61"/>
      <c r="D122" s="61"/>
      <c r="E122" s="18"/>
      <c r="F122" s="18"/>
      <c r="G122" s="18"/>
      <c r="H122" s="18"/>
      <c r="I122" s="18"/>
      <c r="J122" s="795"/>
      <c r="K122" s="795"/>
      <c r="L122" s="795"/>
      <c r="M122" s="795"/>
      <c r="N122" s="796"/>
    </row>
    <row r="123" spans="2:14" ht="15.75" thickBot="1">
      <c r="B123" s="273" t="s">
        <v>2327</v>
      </c>
      <c r="C123" s="405"/>
      <c r="D123" s="405"/>
      <c r="E123" s="63"/>
      <c r="F123" s="63"/>
      <c r="G123" s="63"/>
      <c r="H123" s="63"/>
      <c r="I123" s="63"/>
      <c r="J123" s="797"/>
      <c r="K123" s="797"/>
      <c r="L123" s="797"/>
      <c r="M123" s="797"/>
      <c r="N123" s="798"/>
    </row>
  </sheetData>
  <mergeCells count="72">
    <mergeCell ref="I10:J10"/>
    <mergeCell ref="F25:H25"/>
    <mergeCell ref="B27:N27"/>
    <mergeCell ref="C3:J3"/>
    <mergeCell ref="K3:K4"/>
    <mergeCell ref="L3:N4"/>
    <mergeCell ref="C4:J4"/>
    <mergeCell ref="K5:K6"/>
    <mergeCell ref="L5:L6"/>
    <mergeCell ref="M5:M6"/>
    <mergeCell ref="C6:J6"/>
    <mergeCell ref="C5:J5"/>
    <mergeCell ref="I35:J35"/>
    <mergeCell ref="C1:J1"/>
    <mergeCell ref="K1:K2"/>
    <mergeCell ref="L1:N2"/>
    <mergeCell ref="N5:N6"/>
    <mergeCell ref="C29:I29"/>
    <mergeCell ref="L35:M35"/>
    <mergeCell ref="L12:N12"/>
    <mergeCell ref="C30:I30"/>
    <mergeCell ref="L30:M30"/>
    <mergeCell ref="D11:E11"/>
    <mergeCell ref="B35:H35"/>
    <mergeCell ref="L29:M29"/>
    <mergeCell ref="C2:J2"/>
    <mergeCell ref="B1:B6"/>
    <mergeCell ref="B10:E10"/>
    <mergeCell ref="L44:M44"/>
    <mergeCell ref="B45:H45"/>
    <mergeCell ref="B46:D46"/>
    <mergeCell ref="B47:H47"/>
    <mergeCell ref="I47:J47"/>
    <mergeCell ref="L47:M47"/>
    <mergeCell ref="B36:H36"/>
    <mergeCell ref="B37:H37"/>
    <mergeCell ref="B38:H38"/>
    <mergeCell ref="B44:H44"/>
    <mergeCell ref="I44:J44"/>
    <mergeCell ref="B43:H43"/>
    <mergeCell ref="B39:H39"/>
    <mergeCell ref="B40:H40"/>
    <mergeCell ref="B41:H41"/>
    <mergeCell ref="B79:H79"/>
    <mergeCell ref="B42:H42"/>
    <mergeCell ref="L79:M79"/>
    <mergeCell ref="B52:I52"/>
    <mergeCell ref="L52:M52"/>
    <mergeCell ref="B57:I57"/>
    <mergeCell ref="L57:M57"/>
    <mergeCell ref="B58:M58"/>
    <mergeCell ref="L62:M62"/>
    <mergeCell ref="L63:M63"/>
    <mergeCell ref="L68:M68"/>
    <mergeCell ref="B69:M69"/>
    <mergeCell ref="B73:H73"/>
    <mergeCell ref="L73:M73"/>
    <mergeCell ref="L64:M64"/>
    <mergeCell ref="B48:M48"/>
    <mergeCell ref="B80:M80"/>
    <mergeCell ref="B82:M82"/>
    <mergeCell ref="B86:H86"/>
    <mergeCell ref="L86:M86"/>
    <mergeCell ref="B87:H87"/>
    <mergeCell ref="L87:M87"/>
    <mergeCell ref="J122:N123"/>
    <mergeCell ref="L88:M88"/>
    <mergeCell ref="L89:M89"/>
    <mergeCell ref="B90:M90"/>
    <mergeCell ref="B92:M92"/>
    <mergeCell ref="B109:N110"/>
    <mergeCell ref="B111:N112"/>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206849"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206849" r:id="rId4"/>
      </mc:Fallback>
    </mc:AlternateContent>
  </oleObjects>
</worksheet>
</file>

<file path=xl/worksheets/sheet1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1">
    <tabColor rgb="FFFFFFCC"/>
  </sheetPr>
  <dimension ref="A1:O123"/>
  <sheetViews>
    <sheetView zoomScale="78" zoomScaleNormal="78" workbookViewId="0"/>
  </sheetViews>
  <sheetFormatPr baseColWidth="10" defaultRowHeight="15"/>
  <cols>
    <col min="1" max="1" width="10" bestFit="1" customWidth="1"/>
    <col min="2" max="2" width="17" customWidth="1"/>
    <col min="6" max="6" width="14.42578125" customWidth="1"/>
    <col min="9" max="9" width="13.28515625" bestFit="1" customWidth="1"/>
    <col min="10" max="10" width="15.5703125" customWidth="1"/>
    <col min="11" max="11" width="17.5703125" bestFit="1" customWidth="1"/>
    <col min="13" max="13" width="12.285156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1160</v>
      </c>
      <c r="C31" s="87" t="s">
        <v>2138</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150</v>
      </c>
      <c r="B36" s="831" t="str">
        <f>VLOOKUP(A36,EQUIPOS!A6:D154,3,FALSE)</f>
        <v>Cargador : Potencia en el volante 125 hp, Clasificación de RPM del motor 2300.</v>
      </c>
      <c r="C36" s="832"/>
      <c r="D36" s="832"/>
      <c r="E36" s="832"/>
      <c r="F36" s="832"/>
      <c r="G36" s="832"/>
      <c r="H36" s="833"/>
      <c r="I36" s="279"/>
      <c r="J36" s="280"/>
      <c r="K36" s="281">
        <f>VLOOKUP(A36,EQUIPOS!A6:D163,4,FALSE)</f>
        <v>196350</v>
      </c>
      <c r="L36" s="282"/>
      <c r="M36" s="283">
        <v>30</v>
      </c>
      <c r="N36" s="284">
        <f>K36/M36</f>
        <v>6545</v>
      </c>
    </row>
    <row r="37" spans="1:14">
      <c r="A37" s="119" t="s">
        <v>173</v>
      </c>
      <c r="B37" s="831" t="str">
        <f>VLOOKUP(A37,EQUIPOS!A7:D154,3,FALSE)</f>
        <v>Compactador neumático de Potencia 70 HP, peso de 13 ton</v>
      </c>
      <c r="C37" s="832"/>
      <c r="D37" s="832"/>
      <c r="E37" s="832"/>
      <c r="F37" s="832"/>
      <c r="G37" s="832"/>
      <c r="H37" s="833"/>
      <c r="I37" s="279"/>
      <c r="J37" s="280"/>
      <c r="K37" s="281">
        <f>VLOOKUP(A37,EQUIPOS!A7:D164,4,FALSE)</f>
        <v>125082.56680029306</v>
      </c>
      <c r="L37" s="282"/>
      <c r="M37" s="283">
        <v>10</v>
      </c>
      <c r="N37" s="284">
        <f t="shared" ref="N37:N43" si="0">K37/M37</f>
        <v>12508.256680029306</v>
      </c>
    </row>
    <row r="38" spans="1:14">
      <c r="A38" t="s">
        <v>166</v>
      </c>
      <c r="B38" s="831" t="str">
        <f>VLOOKUP(A38,EQUIPOS!A8:D154,3,FALSE)</f>
        <v>Compactador de Rodillo POTENCIA: 99HP, PESO: 8 ton</v>
      </c>
      <c r="C38" s="832"/>
      <c r="D38" s="832"/>
      <c r="E38" s="832"/>
      <c r="F38" s="832"/>
      <c r="G38" s="832"/>
      <c r="H38" s="833"/>
      <c r="I38" s="279"/>
      <c r="J38" s="280"/>
      <c r="K38" s="281">
        <f>VLOOKUP(A38,EQUIPOS!A8:D165,4,FALSE)</f>
        <v>98600</v>
      </c>
      <c r="L38" s="282"/>
      <c r="M38" s="283">
        <v>10</v>
      </c>
      <c r="N38" s="284">
        <f t="shared" si="0"/>
        <v>9860</v>
      </c>
    </row>
    <row r="39" spans="1:14">
      <c r="A39" t="s">
        <v>284</v>
      </c>
      <c r="B39" s="831" t="str">
        <f>VLOOKUP(A39,EQUIPOS!A9:D154,3,FALSE)</f>
        <v>Planta de asfalto en caliente</v>
      </c>
      <c r="C39" s="832"/>
      <c r="D39" s="832"/>
      <c r="E39" s="832"/>
      <c r="F39" s="832"/>
      <c r="G39" s="832"/>
      <c r="H39" s="833"/>
      <c r="I39" s="279"/>
      <c r="J39" s="280"/>
      <c r="K39" s="281">
        <f>VLOOKUP(A39,EQUIPOS!A9:D166,4,FALSE)</f>
        <v>645075.00000000012</v>
      </c>
      <c r="L39" s="282"/>
      <c r="M39" s="283">
        <v>10</v>
      </c>
      <c r="N39" s="284">
        <f t="shared" si="0"/>
        <v>64507.500000000015</v>
      </c>
    </row>
    <row r="40" spans="1:14">
      <c r="A40" t="s">
        <v>290</v>
      </c>
      <c r="B40" s="831" t="str">
        <f>VLOOKUP(A40,EQUIPOS!A10:D154,3,FALSE)</f>
        <v>Planta trituradora</v>
      </c>
      <c r="C40" s="832"/>
      <c r="D40" s="832"/>
      <c r="E40" s="832"/>
      <c r="F40" s="832"/>
      <c r="G40" s="832"/>
      <c r="H40" s="833"/>
      <c r="I40" s="279"/>
      <c r="J40" s="280"/>
      <c r="K40" s="281">
        <f>VLOOKUP(A40,EQUIPOS!A10:D167,4,FALSE)</f>
        <v>476192.25000000006</v>
      </c>
      <c r="L40" s="282"/>
      <c r="M40" s="283">
        <v>30</v>
      </c>
      <c r="N40" s="284">
        <f t="shared" si="0"/>
        <v>15873.075000000003</v>
      </c>
    </row>
    <row r="41" spans="1:14">
      <c r="A41" t="s">
        <v>314</v>
      </c>
      <c r="B41" s="831" t="str">
        <f>VLOOKUP(A41,EQUIPOS!A11:D155,3,FALSE)</f>
        <v xml:space="preserve">Retroexcavadora E-200 sobre orugas
</v>
      </c>
      <c r="C41" s="832"/>
      <c r="D41" s="832"/>
      <c r="E41" s="832"/>
      <c r="F41" s="832"/>
      <c r="G41" s="832"/>
      <c r="H41" s="833"/>
      <c r="I41" s="279"/>
      <c r="J41" s="280"/>
      <c r="K41" s="281">
        <f>VLOOKUP(A41,EQUIPOS!A11:D168,4,FALSE)</f>
        <v>166600</v>
      </c>
      <c r="L41" s="282"/>
      <c r="M41" s="283">
        <v>30</v>
      </c>
      <c r="N41" s="284">
        <f t="shared" si="0"/>
        <v>5553.333333333333</v>
      </c>
    </row>
    <row r="42" spans="1:14">
      <c r="A42" t="s">
        <v>358</v>
      </c>
      <c r="B42" s="831" t="str">
        <f>VLOOKUP(A42,EQUIPOS!A12:D156,3,FALSE)</f>
        <v xml:space="preserve">Terminadora de asfalto (Finisher), potencia en el volante 174 HP, R=20M3/H, velocidad de desplazamiento 114 m/min
</v>
      </c>
      <c r="C42" s="832"/>
      <c r="D42" s="832"/>
      <c r="E42" s="832"/>
      <c r="F42" s="832"/>
      <c r="G42" s="832"/>
      <c r="H42" s="833"/>
      <c r="I42" s="279"/>
      <c r="J42" s="280"/>
      <c r="K42" s="281">
        <f>VLOOKUP(A42,EQUIPOS!A12:D169,4,FALSE)</f>
        <v>285600</v>
      </c>
      <c r="L42" s="282"/>
      <c r="M42" s="283">
        <v>10</v>
      </c>
      <c r="N42" s="284">
        <f t="shared" si="0"/>
        <v>28560</v>
      </c>
    </row>
    <row r="43" spans="1:14">
      <c r="A43" t="s">
        <v>373</v>
      </c>
      <c r="B43" s="831" t="str">
        <f>VLOOKUP(A43,EQUIPOS!A13:D157,3,FALSE)</f>
        <v>Volqueta 6 m3</v>
      </c>
      <c r="C43" s="832"/>
      <c r="D43" s="832"/>
      <c r="E43" s="832"/>
      <c r="F43" s="832"/>
      <c r="G43" s="832"/>
      <c r="H43" s="833"/>
      <c r="I43" s="279"/>
      <c r="J43" s="280"/>
      <c r="K43" s="281">
        <f>VLOOKUP(A43,EQUIPOS!A13:D170,4,FALSE)</f>
        <v>62500</v>
      </c>
      <c r="L43" s="282"/>
      <c r="M43" s="283">
        <v>10</v>
      </c>
      <c r="N43" s="284">
        <f t="shared" si="0"/>
        <v>6250</v>
      </c>
    </row>
    <row r="44" spans="1:14">
      <c r="B44" s="831"/>
      <c r="C44" s="832"/>
      <c r="D44" s="832"/>
      <c r="E44" s="832"/>
      <c r="F44" s="832"/>
      <c r="G44" s="832"/>
      <c r="H44" s="833"/>
      <c r="I44" s="834"/>
      <c r="J44" s="815"/>
      <c r="K44" s="281"/>
      <c r="L44" s="835"/>
      <c r="M44" s="836"/>
      <c r="N44" s="284"/>
    </row>
    <row r="45" spans="1:14">
      <c r="B45" s="831"/>
      <c r="C45" s="832"/>
      <c r="D45" s="832"/>
      <c r="E45" s="837"/>
      <c r="F45" s="832"/>
      <c r="G45" s="832"/>
      <c r="H45" s="833"/>
      <c r="I45" s="42"/>
      <c r="J45" s="43"/>
      <c r="K45" s="286"/>
      <c r="L45" s="288"/>
      <c r="M45" s="289"/>
      <c r="N45" s="290"/>
    </row>
    <row r="46" spans="1:14">
      <c r="B46" s="838" t="s">
        <v>1036</v>
      </c>
      <c r="C46" s="839"/>
      <c r="D46" s="839"/>
      <c r="E46" s="44"/>
      <c r="F46" s="45"/>
      <c r="G46" s="45"/>
      <c r="H46" s="46"/>
      <c r="I46" s="42"/>
      <c r="J46" s="43"/>
      <c r="K46" s="291"/>
      <c r="L46" s="288"/>
      <c r="M46" s="413">
        <v>0.1</v>
      </c>
      <c r="N46" s="356">
        <f>N80*M46</f>
        <v>739.25391041666671</v>
      </c>
    </row>
    <row r="47" spans="1:14" ht="15.75" thickBot="1">
      <c r="B47" s="831"/>
      <c r="C47" s="832"/>
      <c r="D47" s="832"/>
      <c r="E47" s="832"/>
      <c r="F47" s="832"/>
      <c r="G47" s="832"/>
      <c r="H47" s="833"/>
      <c r="I47" s="840"/>
      <c r="J47" s="841"/>
      <c r="K47" s="47"/>
      <c r="L47" s="842"/>
      <c r="M47" s="843"/>
      <c r="N47" s="111"/>
    </row>
    <row r="48" spans="1:14" ht="15.75" thickBot="1">
      <c r="B48" s="818" t="s">
        <v>1037</v>
      </c>
      <c r="C48" s="819"/>
      <c r="D48" s="819"/>
      <c r="E48" s="819"/>
      <c r="F48" s="819"/>
      <c r="G48" s="819"/>
      <c r="H48" s="819"/>
      <c r="I48" s="819"/>
      <c r="J48" s="819"/>
      <c r="K48" s="819"/>
      <c r="L48" s="819"/>
      <c r="M48" s="820"/>
      <c r="N48" s="406">
        <f>SUM(N36:N47)</f>
        <v>150396.41892377933</v>
      </c>
    </row>
    <row r="49" spans="1:14">
      <c r="B49" s="292"/>
      <c r="C49" s="40"/>
      <c r="D49" s="40"/>
      <c r="E49" s="40"/>
      <c r="F49" s="40"/>
      <c r="G49" s="40"/>
      <c r="H49" s="40"/>
      <c r="I49" s="40"/>
      <c r="J49" s="40"/>
      <c r="K49" s="40"/>
      <c r="L49" s="40"/>
      <c r="M49" s="40"/>
      <c r="N49" s="41"/>
    </row>
    <row r="50" spans="1:14">
      <c r="B50" s="70" t="s">
        <v>1038</v>
      </c>
      <c r="C50" s="71"/>
      <c r="D50" s="71"/>
      <c r="E50" s="71"/>
      <c r="F50" s="71"/>
      <c r="G50" s="71"/>
      <c r="H50" s="71"/>
      <c r="I50" s="71"/>
      <c r="J50" s="71"/>
      <c r="K50" s="71"/>
      <c r="L50" s="71"/>
      <c r="M50" s="71"/>
      <c r="N50" s="72"/>
    </row>
    <row r="51" spans="1:14" ht="15.75" thickBot="1">
      <c r="B51" s="73"/>
      <c r="C51" s="68"/>
      <c r="D51" s="68"/>
      <c r="E51" s="68"/>
      <c r="F51" s="68"/>
      <c r="G51" s="68"/>
      <c r="H51" s="68"/>
      <c r="I51" s="68"/>
      <c r="J51" s="67"/>
      <c r="K51" s="67"/>
      <c r="L51" s="67"/>
      <c r="M51" s="67"/>
      <c r="N51" s="69"/>
    </row>
    <row r="52" spans="1:14">
      <c r="B52" s="809" t="s">
        <v>1028</v>
      </c>
      <c r="C52" s="810"/>
      <c r="D52" s="810"/>
      <c r="E52" s="810"/>
      <c r="F52" s="810"/>
      <c r="G52" s="810"/>
      <c r="H52" s="810"/>
      <c r="I52" s="811"/>
      <c r="J52" s="327" t="s">
        <v>1029</v>
      </c>
      <c r="K52" s="91" t="s">
        <v>1030</v>
      </c>
      <c r="L52" s="812" t="s">
        <v>1039</v>
      </c>
      <c r="M52" s="811"/>
      <c r="N52" s="92" t="s">
        <v>1035</v>
      </c>
    </row>
    <row r="53" spans="1:14">
      <c r="A53" t="s">
        <v>843</v>
      </c>
      <c r="B53" s="49" t="str">
        <f>VLOOKUP(A53,MATERIALES!A5:D373,3,FALSE)</f>
        <v>Agregado Petreo para Triturar (Crudo)</v>
      </c>
      <c r="C53" s="293"/>
      <c r="D53" s="293"/>
      <c r="E53" s="293"/>
      <c r="F53" s="293"/>
      <c r="G53" s="293"/>
      <c r="H53" s="293"/>
      <c r="I53" s="280"/>
      <c r="J53" s="236" t="str">
        <f>VLOOKUP(A53,MATERIALES!A7:D645,2,FALSE)</f>
        <v>m3</v>
      </c>
      <c r="K53" s="294">
        <v>1.4</v>
      </c>
      <c r="L53" s="279"/>
      <c r="M53" s="414">
        <f>VLOOKUP(A53,MATERIALES!A5:D396,4,FALSE)</f>
        <v>24125.332311239632</v>
      </c>
      <c r="N53" s="284">
        <f>K53*M53</f>
        <v>33775.465235735486</v>
      </c>
    </row>
    <row r="54" spans="1:14">
      <c r="A54" s="114" t="s">
        <v>845</v>
      </c>
      <c r="B54" s="49" t="str">
        <f>VLOOKUP(A54,MATERIALES!A6:D373,3,FALSE)</f>
        <v>Agua</v>
      </c>
      <c r="C54" s="293"/>
      <c r="D54" s="293"/>
      <c r="E54" s="293"/>
      <c r="F54" s="293"/>
      <c r="G54" s="293"/>
      <c r="H54" s="293"/>
      <c r="I54" s="280"/>
      <c r="J54" s="236" t="str">
        <f>VLOOKUP(A54,MATERIALES!A8:D646,2,FALSE)</f>
        <v>lt</v>
      </c>
      <c r="K54" s="294">
        <v>25</v>
      </c>
      <c r="L54" s="279"/>
      <c r="M54" s="414">
        <f>VLOOKUP(A54,MATERIALES!A6:D397,4,FALSE)</f>
        <v>35.656490152579906</v>
      </c>
      <c r="N54" s="284">
        <f>K54*M54</f>
        <v>891.4122538144976</v>
      </c>
    </row>
    <row r="55" spans="1:14">
      <c r="B55" s="49"/>
      <c r="C55" s="293"/>
      <c r="D55" s="293"/>
      <c r="E55" s="293"/>
      <c r="F55" s="293"/>
      <c r="G55" s="293"/>
      <c r="H55" s="293"/>
      <c r="I55" s="280"/>
      <c r="J55" s="236"/>
      <c r="K55" s="294"/>
      <c r="L55" s="279"/>
      <c r="M55" s="295"/>
      <c r="N55" s="296"/>
    </row>
    <row r="56" spans="1:14">
      <c r="B56" s="49"/>
      <c r="C56" s="293"/>
      <c r="D56" s="293"/>
      <c r="E56" s="293"/>
      <c r="F56" s="293"/>
      <c r="G56" s="293"/>
      <c r="H56" s="293"/>
      <c r="I56" s="280"/>
      <c r="J56" s="236"/>
      <c r="K56" s="294"/>
      <c r="L56" s="279"/>
      <c r="M56" s="295"/>
      <c r="N56" s="296"/>
    </row>
    <row r="57" spans="1:14" ht="15.75" thickBot="1">
      <c r="B57" s="813"/>
      <c r="C57" s="814"/>
      <c r="D57" s="814"/>
      <c r="E57" s="814"/>
      <c r="F57" s="814"/>
      <c r="G57" s="814"/>
      <c r="H57" s="814"/>
      <c r="I57" s="815"/>
      <c r="J57" s="48"/>
      <c r="K57" s="50"/>
      <c r="L57" s="816"/>
      <c r="M57" s="817"/>
      <c r="N57" s="51"/>
    </row>
    <row r="58" spans="1:14" ht="15.75" thickBot="1">
      <c r="B58" s="818" t="s">
        <v>1037</v>
      </c>
      <c r="C58" s="819"/>
      <c r="D58" s="819"/>
      <c r="E58" s="819"/>
      <c r="F58" s="819"/>
      <c r="G58" s="819"/>
      <c r="H58" s="819"/>
      <c r="I58" s="819"/>
      <c r="J58" s="819"/>
      <c r="K58" s="819"/>
      <c r="L58" s="819"/>
      <c r="M58" s="820"/>
      <c r="N58" s="406">
        <f>SUM(N53:N57)</f>
        <v>34666.877489549981</v>
      </c>
    </row>
    <row r="59" spans="1:14">
      <c r="B59" s="39"/>
      <c r="C59" s="40"/>
      <c r="D59" s="40"/>
      <c r="E59" s="40"/>
      <c r="F59" s="40"/>
      <c r="G59" s="40"/>
      <c r="H59" s="40"/>
      <c r="I59" s="40"/>
      <c r="J59" s="40"/>
      <c r="K59" s="40"/>
      <c r="L59" s="40"/>
      <c r="M59" s="40"/>
      <c r="N59" s="41"/>
    </row>
    <row r="60" spans="1:14">
      <c r="B60" s="70" t="s">
        <v>1040</v>
      </c>
      <c r="C60" s="71"/>
      <c r="D60" s="71"/>
      <c r="E60" s="71"/>
      <c r="F60" s="71"/>
      <c r="G60" s="71"/>
      <c r="H60" s="71"/>
      <c r="I60" s="71"/>
      <c r="J60" s="71"/>
      <c r="K60" s="71"/>
      <c r="L60" s="71"/>
      <c r="M60" s="71"/>
      <c r="N60" s="72"/>
    </row>
    <row r="61" spans="1:14" ht="15.75" thickBot="1">
      <c r="B61" s="74"/>
      <c r="C61" s="67"/>
      <c r="D61" s="67"/>
      <c r="E61" s="67"/>
      <c r="F61" s="67"/>
      <c r="G61" s="67"/>
      <c r="H61" s="67"/>
      <c r="I61" s="67"/>
      <c r="J61" s="67"/>
      <c r="K61" s="67"/>
      <c r="L61" s="67"/>
      <c r="M61" s="67"/>
      <c r="N61" s="69"/>
    </row>
    <row r="62" spans="1:14" ht="25.5">
      <c r="B62" s="325" t="s">
        <v>1041</v>
      </c>
      <c r="C62" s="326"/>
      <c r="D62" s="326"/>
      <c r="E62" s="326"/>
      <c r="F62" s="326"/>
      <c r="G62" s="326"/>
      <c r="H62" s="79" t="s">
        <v>1029</v>
      </c>
      <c r="I62" s="80" t="s">
        <v>1042</v>
      </c>
      <c r="J62" s="81" t="s">
        <v>1043</v>
      </c>
      <c r="K62" s="79" t="s">
        <v>1044</v>
      </c>
      <c r="L62" s="821" t="s">
        <v>1045</v>
      </c>
      <c r="M62" s="794"/>
      <c r="N62" s="82" t="s">
        <v>1035</v>
      </c>
    </row>
    <row r="63" spans="1:14">
      <c r="A63" t="s">
        <v>1353</v>
      </c>
      <c r="B63" s="52" t="str">
        <f>VLOOKUP(A63,TRANSPORTE!A5:D117,3,FALSE)</f>
        <v>Transporte de Material Crudo de Rio</v>
      </c>
      <c r="C63" s="329"/>
      <c r="D63" s="329"/>
      <c r="E63" s="329"/>
      <c r="F63" s="329"/>
      <c r="G63" s="329"/>
      <c r="H63" s="323" t="s">
        <v>1552</v>
      </c>
      <c r="I63" s="291">
        <v>1.4</v>
      </c>
      <c r="J63" s="298">
        <v>1</v>
      </c>
      <c r="K63" s="291">
        <f>I63*J63</f>
        <v>1.4</v>
      </c>
      <c r="L63" s="822">
        <f>VLOOKUP(A63,TRANSPORTE!A5:D117,4,FALSE)</f>
        <v>946.969696969697</v>
      </c>
      <c r="M63" s="823"/>
      <c r="N63" s="299">
        <f>K63*L63</f>
        <v>1325.7575757575758</v>
      </c>
    </row>
    <row r="64" spans="1:14">
      <c r="A64" t="s">
        <v>1462</v>
      </c>
      <c r="B64" s="52" t="str">
        <f>VLOOKUP(A64,TRANSPORTE!A6:D117,3,FALSE)</f>
        <v>Transporte de mezcla abierta en caliente MAC-75</v>
      </c>
      <c r="C64" s="53"/>
      <c r="D64" s="53"/>
      <c r="E64" s="53"/>
      <c r="F64" s="53"/>
      <c r="G64" s="53"/>
      <c r="H64" s="323" t="s">
        <v>1552</v>
      </c>
      <c r="I64" s="291">
        <v>1.25</v>
      </c>
      <c r="J64" s="298">
        <v>1</v>
      </c>
      <c r="K64" s="291">
        <f>I64*J64</f>
        <v>1.25</v>
      </c>
      <c r="L64" s="822">
        <f>VLOOKUP(A64,TRANSPORTE!A6:D117,4,FALSE)</f>
        <v>946.969696969697</v>
      </c>
      <c r="M64" s="823"/>
      <c r="N64" s="299">
        <f>K64*L64</f>
        <v>1183.7121212121212</v>
      </c>
    </row>
    <row r="65" spans="1:15">
      <c r="B65" s="52"/>
      <c r="C65" s="53"/>
      <c r="D65" s="53"/>
      <c r="E65" s="53"/>
      <c r="F65" s="53"/>
      <c r="G65" s="53"/>
      <c r="H65" s="300"/>
      <c r="I65" s="291"/>
      <c r="J65" s="291"/>
      <c r="K65" s="291"/>
      <c r="L65" s="301"/>
      <c r="M65" s="302"/>
      <c r="N65" s="303"/>
    </row>
    <row r="66" spans="1:15">
      <c r="B66" s="52"/>
      <c r="C66" s="53"/>
      <c r="D66" s="53"/>
      <c r="E66" s="53"/>
      <c r="F66" s="53"/>
      <c r="G66" s="53"/>
      <c r="H66" s="300"/>
      <c r="I66" s="291"/>
      <c r="J66" s="291"/>
      <c r="K66" s="291"/>
      <c r="L66" s="301"/>
      <c r="M66" s="302"/>
      <c r="N66" s="303"/>
    </row>
    <row r="67" spans="1:15">
      <c r="B67" s="52"/>
      <c r="C67" s="53"/>
      <c r="D67" s="53"/>
      <c r="E67" s="53"/>
      <c r="F67" s="53"/>
      <c r="G67" s="53"/>
      <c r="H67" s="300"/>
      <c r="I67" s="291"/>
      <c r="J67" s="291"/>
      <c r="K67" s="291"/>
      <c r="L67" s="301"/>
      <c r="M67" s="302"/>
      <c r="N67" s="303"/>
    </row>
    <row r="68" spans="1:15" ht="15.75" thickBot="1">
      <c r="B68" s="459"/>
      <c r="C68" s="460"/>
      <c r="D68" s="460"/>
      <c r="E68" s="460"/>
      <c r="F68" s="460"/>
      <c r="G68" s="460"/>
      <c r="H68" s="54"/>
      <c r="I68" s="132"/>
      <c r="J68" s="132"/>
      <c r="K68" s="132"/>
      <c r="L68" s="807"/>
      <c r="M68" s="808"/>
      <c r="N68" s="133"/>
    </row>
    <row r="69" spans="1:15" ht="15.75" thickBot="1">
      <c r="B69" s="824" t="s">
        <v>1037</v>
      </c>
      <c r="C69" s="825"/>
      <c r="D69" s="825"/>
      <c r="E69" s="825"/>
      <c r="F69" s="825"/>
      <c r="G69" s="825"/>
      <c r="H69" s="825"/>
      <c r="I69" s="825"/>
      <c r="J69" s="825"/>
      <c r="K69" s="825"/>
      <c r="L69" s="825"/>
      <c r="M69" s="826"/>
      <c r="N69" s="110">
        <f>N63+N64+N65+N66+N67</f>
        <v>2509.469696969697</v>
      </c>
    </row>
    <row r="70" spans="1:15">
      <c r="B70" s="39"/>
      <c r="C70" s="40"/>
      <c r="D70" s="40"/>
      <c r="E70" s="40"/>
      <c r="F70" s="40"/>
      <c r="G70" s="40"/>
      <c r="H70" s="40"/>
      <c r="I70" s="40"/>
      <c r="J70" s="40"/>
      <c r="K70" s="40"/>
      <c r="L70" s="40"/>
      <c r="M70" s="40"/>
      <c r="N70" s="41"/>
    </row>
    <row r="71" spans="1:15">
      <c r="B71" s="70" t="s">
        <v>1046</v>
      </c>
      <c r="C71" s="71"/>
      <c r="D71" s="71"/>
      <c r="E71" s="71"/>
      <c r="F71" s="71"/>
      <c r="G71" s="71"/>
      <c r="H71" s="71"/>
      <c r="I71" s="71"/>
      <c r="J71" s="71"/>
      <c r="K71" s="71"/>
      <c r="L71" s="71"/>
      <c r="M71" s="71"/>
      <c r="N71" s="72"/>
    </row>
    <row r="72" spans="1:15" ht="15.75" thickBot="1">
      <c r="B72" s="74"/>
      <c r="C72" s="67"/>
      <c r="D72" s="67"/>
      <c r="E72" s="67"/>
      <c r="F72" s="67"/>
      <c r="G72" s="67"/>
      <c r="H72" s="67"/>
      <c r="I72" s="67"/>
      <c r="J72" s="67"/>
      <c r="K72" s="67"/>
      <c r="L72" s="67"/>
      <c r="M72" s="67"/>
      <c r="N72" s="69"/>
    </row>
    <row r="73" spans="1:15" ht="25.5">
      <c r="B73" s="844" t="s">
        <v>1047</v>
      </c>
      <c r="C73" s="845"/>
      <c r="D73" s="845"/>
      <c r="E73" s="845"/>
      <c r="F73" s="845"/>
      <c r="G73" s="845"/>
      <c r="H73" s="845"/>
      <c r="I73" s="79" t="s">
        <v>1048</v>
      </c>
      <c r="J73" s="81" t="s">
        <v>1494</v>
      </c>
      <c r="K73" s="80" t="s">
        <v>1050</v>
      </c>
      <c r="L73" s="846" t="s">
        <v>1034</v>
      </c>
      <c r="M73" s="847"/>
      <c r="N73" s="104" t="s">
        <v>1035</v>
      </c>
    </row>
    <row r="74" spans="1:15">
      <c r="A74" t="s">
        <v>19</v>
      </c>
      <c r="B74" s="55" t="str">
        <f>VLOOKUP(A74,'MANO DE OBRA'!A8:D68,3,FALSE)</f>
        <v>Obrero (8)</v>
      </c>
      <c r="C74" s="53"/>
      <c r="D74" s="53"/>
      <c r="E74" s="53"/>
      <c r="F74" s="53"/>
      <c r="G74" s="53"/>
      <c r="H74" s="53"/>
      <c r="I74" s="304">
        <f>K74/J74*100</f>
        <v>196724.53333333333</v>
      </c>
      <c r="J74" s="305">
        <v>185</v>
      </c>
      <c r="K74" s="306">
        <f>VLOOKUP(A74,'MANO DE OBRA'!A8:D99,4,FALSE)</f>
        <v>363940.38666666666</v>
      </c>
      <c r="L74" s="56"/>
      <c r="M74" s="307">
        <v>80</v>
      </c>
      <c r="N74" s="407">
        <f>K74/M74</f>
        <v>4549.2548333333334</v>
      </c>
      <c r="O74" s="112"/>
    </row>
    <row r="75" spans="1:15">
      <c r="A75" t="s">
        <v>30</v>
      </c>
      <c r="B75" s="55" t="str">
        <f>VLOOKUP(A75,'MANO DE OBRA'!A8:D69,3,FALSE)</f>
        <v>Oficial</v>
      </c>
      <c r="C75" s="53"/>
      <c r="D75" s="53"/>
      <c r="E75" s="53"/>
      <c r="F75" s="53"/>
      <c r="G75" s="53"/>
      <c r="H75" s="53"/>
      <c r="I75" s="304">
        <f>K75/J75*100</f>
        <v>49181.133333333331</v>
      </c>
      <c r="J75" s="305">
        <v>185</v>
      </c>
      <c r="K75" s="306">
        <f>VLOOKUP(A75,'MANO DE OBRA'!A8:D100,4,FALSE)</f>
        <v>90985.096666666665</v>
      </c>
      <c r="L75" s="56"/>
      <c r="M75" s="311">
        <v>80</v>
      </c>
      <c r="N75" s="407">
        <f>K75/M75</f>
        <v>1137.3137083333334</v>
      </c>
    </row>
    <row r="76" spans="1:15">
      <c r="A76" t="s">
        <v>54</v>
      </c>
      <c r="B76" s="55" t="str">
        <f>VLOOKUP(A76,'MANO DE OBRA'!A9:D70,3,FALSE)</f>
        <v>Rastrilleros (2)</v>
      </c>
      <c r="C76" s="53"/>
      <c r="D76" s="53"/>
      <c r="E76" s="53"/>
      <c r="F76" s="53"/>
      <c r="G76" s="53"/>
      <c r="H76" s="53"/>
      <c r="I76" s="304">
        <f>K76/J76*100</f>
        <v>73771.7</v>
      </c>
      <c r="J76" s="305">
        <v>185</v>
      </c>
      <c r="K76" s="306">
        <f>VLOOKUP(A76,'MANO DE OBRA'!A9:D101,4,FALSE)</f>
        <v>136477.64499999999</v>
      </c>
      <c r="L76" s="56"/>
      <c r="M76" s="312">
        <v>80</v>
      </c>
      <c r="N76" s="407">
        <f>K76/M76</f>
        <v>1705.9705624999999</v>
      </c>
    </row>
    <row r="77" spans="1:15">
      <c r="B77" s="55"/>
      <c r="C77" s="53"/>
      <c r="D77" s="53"/>
      <c r="E77" s="53"/>
      <c r="F77" s="53"/>
      <c r="G77" s="53"/>
      <c r="H77" s="53"/>
      <c r="I77" s="291"/>
      <c r="J77" s="309"/>
      <c r="K77" s="310"/>
      <c r="L77" s="330"/>
      <c r="M77" s="312"/>
      <c r="N77" s="308"/>
    </row>
    <row r="78" spans="1:15">
      <c r="B78" s="55"/>
      <c r="C78" s="53"/>
      <c r="D78" s="53"/>
      <c r="E78" s="53"/>
      <c r="F78" s="53"/>
      <c r="G78" s="53"/>
      <c r="H78" s="53"/>
      <c r="I78" s="291"/>
      <c r="J78" s="309"/>
      <c r="K78" s="310"/>
      <c r="L78" s="330"/>
      <c r="M78" s="312"/>
      <c r="N78" s="308"/>
    </row>
    <row r="79" spans="1:15" ht="15.75" thickBot="1">
      <c r="B79" s="805"/>
      <c r="C79" s="806"/>
      <c r="D79" s="806"/>
      <c r="E79" s="806"/>
      <c r="F79" s="806"/>
      <c r="G79" s="806"/>
      <c r="H79" s="806"/>
      <c r="I79" s="132"/>
      <c r="J79" s="132"/>
      <c r="K79" s="132"/>
      <c r="L79" s="906"/>
      <c r="M79" s="906"/>
      <c r="N79" s="51"/>
    </row>
    <row r="80" spans="1:15" ht="15.75" thickBot="1">
      <c r="B80" s="824" t="s">
        <v>1037</v>
      </c>
      <c r="C80" s="825"/>
      <c r="D80" s="825"/>
      <c r="E80" s="825"/>
      <c r="F80" s="825"/>
      <c r="G80" s="825"/>
      <c r="H80" s="825"/>
      <c r="I80" s="825"/>
      <c r="J80" s="825"/>
      <c r="K80" s="825"/>
      <c r="L80" s="825"/>
      <c r="M80" s="826"/>
      <c r="N80" s="313">
        <f>SUM(N74:N79)</f>
        <v>7392.5391041666662</v>
      </c>
    </row>
    <row r="81" spans="1:14" ht="15.75" thickBot="1">
      <c r="B81" s="39"/>
      <c r="C81" s="40"/>
      <c r="D81" s="40"/>
      <c r="E81" s="40"/>
      <c r="F81" s="40"/>
      <c r="G81" s="40"/>
      <c r="H81" s="40"/>
      <c r="I81" s="40"/>
      <c r="J81" s="40"/>
      <c r="K81" s="40"/>
      <c r="L81" s="40"/>
      <c r="M81" s="40"/>
      <c r="N81" s="41"/>
    </row>
    <row r="82" spans="1:14" ht="15.75" thickBot="1">
      <c r="B82" s="818" t="s">
        <v>1051</v>
      </c>
      <c r="C82" s="819"/>
      <c r="D82" s="819"/>
      <c r="E82" s="819"/>
      <c r="F82" s="819"/>
      <c r="G82" s="819"/>
      <c r="H82" s="819"/>
      <c r="I82" s="819"/>
      <c r="J82" s="819"/>
      <c r="K82" s="819"/>
      <c r="L82" s="819"/>
      <c r="M82" s="820"/>
      <c r="N82" s="105">
        <f>N48+N58+N69+N80</f>
        <v>194965.30521446568</v>
      </c>
    </row>
    <row r="83" spans="1:14">
      <c r="B83" s="39"/>
      <c r="C83" s="40"/>
      <c r="D83" s="40"/>
      <c r="E83" s="40"/>
      <c r="F83" s="40"/>
      <c r="G83" s="40"/>
      <c r="H83" s="40"/>
      <c r="I83" s="40"/>
      <c r="J83" s="40"/>
      <c r="K83" s="40"/>
      <c r="L83" s="40"/>
      <c r="M83" s="40"/>
      <c r="N83" s="41"/>
    </row>
    <row r="84" spans="1:14">
      <c r="B84" s="70" t="s">
        <v>1052</v>
      </c>
      <c r="C84" s="71"/>
      <c r="D84" s="71"/>
      <c r="E84" s="71"/>
      <c r="F84" s="71"/>
      <c r="G84" s="71"/>
      <c r="H84" s="71"/>
      <c r="I84" s="71"/>
      <c r="J84" s="71"/>
      <c r="K84" s="71"/>
      <c r="L84" s="71"/>
      <c r="M84" s="71"/>
      <c r="N84" s="72"/>
    </row>
    <row r="85" spans="1:14" ht="15.75" thickBot="1">
      <c r="B85" s="74"/>
      <c r="C85" s="67"/>
      <c r="D85" s="67"/>
      <c r="E85" s="67"/>
      <c r="F85" s="67"/>
      <c r="G85" s="67"/>
      <c r="H85" s="67"/>
      <c r="I85" s="67"/>
      <c r="J85" s="67"/>
      <c r="K85" s="67"/>
      <c r="L85" s="67"/>
      <c r="M85" s="67"/>
      <c r="N85" s="69"/>
    </row>
    <row r="86" spans="1:14">
      <c r="B86" s="809" t="s">
        <v>1053</v>
      </c>
      <c r="C86" s="810"/>
      <c r="D86" s="810"/>
      <c r="E86" s="810"/>
      <c r="F86" s="810"/>
      <c r="G86" s="810"/>
      <c r="H86" s="810"/>
      <c r="I86" s="326"/>
      <c r="J86" s="346"/>
      <c r="K86" s="314" t="s">
        <v>1054</v>
      </c>
      <c r="L86" s="848" t="s">
        <v>1055</v>
      </c>
      <c r="M86" s="849"/>
      <c r="N86" s="315"/>
    </row>
    <row r="87" spans="1:14">
      <c r="B87" s="850" t="s">
        <v>1056</v>
      </c>
      <c r="C87" s="851"/>
      <c r="D87" s="851"/>
      <c r="E87" s="851"/>
      <c r="F87" s="851"/>
      <c r="G87" s="851"/>
      <c r="H87" s="851"/>
      <c r="I87" s="93"/>
      <c r="J87" s="94"/>
      <c r="K87" s="316">
        <v>0.2</v>
      </c>
      <c r="L87" s="852">
        <f>N82*K87</f>
        <v>38993.06104289314</v>
      </c>
      <c r="M87" s="853"/>
      <c r="N87" s="57"/>
    </row>
    <row r="88" spans="1:14">
      <c r="B88" s="95" t="s">
        <v>1057</v>
      </c>
      <c r="C88" s="96"/>
      <c r="D88" s="96"/>
      <c r="E88" s="96"/>
      <c r="F88" s="96"/>
      <c r="G88" s="96"/>
      <c r="H88" s="96"/>
      <c r="I88" s="93"/>
      <c r="J88" s="94"/>
      <c r="K88" s="316">
        <v>0.05</v>
      </c>
      <c r="L88" s="852">
        <f>N82*K88</f>
        <v>9748.2652607232849</v>
      </c>
      <c r="M88" s="853"/>
      <c r="N88" s="57"/>
    </row>
    <row r="89" spans="1:14" ht="15.75" thickBot="1">
      <c r="B89" s="97" t="s">
        <v>1058</v>
      </c>
      <c r="C89" s="98"/>
      <c r="D89" s="98"/>
      <c r="E89" s="98"/>
      <c r="F89" s="98"/>
      <c r="G89" s="98"/>
      <c r="H89" s="98"/>
      <c r="I89" s="99"/>
      <c r="J89" s="100"/>
      <c r="K89" s="317">
        <v>0.05</v>
      </c>
      <c r="L89" s="854">
        <f>N82*K89</f>
        <v>9748.2652607232849</v>
      </c>
      <c r="M89" s="855"/>
      <c r="N89" s="57"/>
    </row>
    <row r="90" spans="1:14" ht="15.75" thickBot="1">
      <c r="B90" s="818" t="s">
        <v>1037</v>
      </c>
      <c r="C90" s="819"/>
      <c r="D90" s="819"/>
      <c r="E90" s="819"/>
      <c r="F90" s="819"/>
      <c r="G90" s="819"/>
      <c r="H90" s="819"/>
      <c r="I90" s="819"/>
      <c r="J90" s="819"/>
      <c r="K90" s="819"/>
      <c r="L90" s="819"/>
      <c r="M90" s="820"/>
      <c r="N90" s="58">
        <f>L87+L88+L89</f>
        <v>58489.591564339717</v>
      </c>
    </row>
    <row r="91" spans="1:14" ht="15.75" thickBot="1">
      <c r="B91" s="39"/>
      <c r="C91" s="40"/>
      <c r="D91" s="40"/>
      <c r="E91" s="40"/>
      <c r="F91" s="40"/>
      <c r="G91" s="40"/>
      <c r="H91" s="40"/>
      <c r="I91" s="40"/>
      <c r="J91" s="40"/>
      <c r="K91" s="40"/>
      <c r="L91" s="40"/>
      <c r="M91" s="40"/>
      <c r="N91" s="41"/>
    </row>
    <row r="92" spans="1:14" ht="15.75" thickBot="1">
      <c r="A92" t="s">
        <v>2122</v>
      </c>
      <c r="B92" s="818" t="s">
        <v>1059</v>
      </c>
      <c r="C92" s="819"/>
      <c r="D92" s="819"/>
      <c r="E92" s="819"/>
      <c r="F92" s="819"/>
      <c r="G92" s="819"/>
      <c r="H92" s="819"/>
      <c r="I92" s="819"/>
      <c r="J92" s="819"/>
      <c r="K92" s="819"/>
      <c r="L92" s="819"/>
      <c r="M92" s="820"/>
      <c r="N92" s="197">
        <f>N82+N90</f>
        <v>253454.89677880541</v>
      </c>
    </row>
    <row r="93" spans="1:14">
      <c r="B93" s="19"/>
      <c r="C93" s="20"/>
      <c r="D93" s="20"/>
      <c r="E93" s="20"/>
      <c r="F93" s="20"/>
      <c r="G93" s="20"/>
      <c r="H93" s="20"/>
      <c r="I93" s="20"/>
      <c r="J93" s="20"/>
      <c r="K93" s="20"/>
      <c r="L93" s="20"/>
      <c r="M93" s="20"/>
      <c r="N93" s="21"/>
    </row>
    <row r="94" spans="1:14">
      <c r="B94" s="22"/>
      <c r="C94" s="18"/>
      <c r="D94" s="18"/>
      <c r="E94" s="18"/>
      <c r="F94" s="18"/>
      <c r="G94" s="18"/>
      <c r="H94" s="18"/>
      <c r="I94" s="18"/>
      <c r="J94" s="18"/>
      <c r="K94" s="18"/>
      <c r="L94" s="18"/>
      <c r="M94" s="18"/>
      <c r="N94" s="23"/>
    </row>
    <row r="95" spans="1:14">
      <c r="B95" s="22"/>
      <c r="C95" s="18"/>
      <c r="D95" s="18"/>
      <c r="E95" s="18"/>
      <c r="F95" s="18"/>
      <c r="G95" s="18"/>
      <c r="H95" s="18"/>
      <c r="I95" s="18"/>
      <c r="J95" s="18"/>
      <c r="K95" s="18"/>
      <c r="L95" s="18"/>
      <c r="M95" s="18"/>
      <c r="N95" s="23"/>
    </row>
    <row r="96" spans="1:14">
      <c r="B96" s="22"/>
      <c r="C96" s="18"/>
      <c r="D96" s="18"/>
      <c r="E96" s="18"/>
      <c r="F96" s="18"/>
      <c r="G96" s="18"/>
      <c r="H96" s="18"/>
      <c r="I96" s="18"/>
      <c r="J96" s="18"/>
      <c r="K96" s="18"/>
      <c r="L96" s="18"/>
      <c r="M96" s="18"/>
      <c r="N96" s="23"/>
    </row>
    <row r="97" spans="2:14">
      <c r="B97" s="22"/>
      <c r="C97" s="18"/>
      <c r="D97" s="18"/>
      <c r="E97" s="59" t="s">
        <v>1060</v>
      </c>
      <c r="F97" s="59"/>
      <c r="G97" s="59"/>
      <c r="H97" s="59"/>
      <c r="I97" s="59"/>
      <c r="J97" s="59"/>
      <c r="K97" s="18"/>
      <c r="L97" s="18"/>
      <c r="M97" s="18"/>
      <c r="N97" s="23"/>
    </row>
    <row r="98" spans="2:14">
      <c r="B98" s="22"/>
      <c r="C98" s="18"/>
      <c r="D98" s="18"/>
      <c r="E98" s="18" t="s">
        <v>1061</v>
      </c>
      <c r="F98" s="18"/>
      <c r="G98" s="18"/>
      <c r="H98" s="18"/>
      <c r="I98" s="18"/>
      <c r="J98" s="18"/>
      <c r="K98" s="18"/>
      <c r="L98" s="18"/>
      <c r="M98" s="18"/>
      <c r="N98" s="23"/>
    </row>
    <row r="99" spans="2:14">
      <c r="B99" s="22"/>
      <c r="C99" s="18"/>
      <c r="D99" s="18"/>
      <c r="E99" s="18" t="s">
        <v>1062</v>
      </c>
      <c r="F99" s="18"/>
      <c r="G99" s="18"/>
      <c r="H99" s="18"/>
      <c r="I99" s="18"/>
      <c r="J99" s="18"/>
      <c r="K99" s="18"/>
      <c r="L99" s="18"/>
      <c r="M99" s="18"/>
      <c r="N99" s="23"/>
    </row>
    <row r="100" spans="2:14">
      <c r="B100" s="22"/>
      <c r="C100" s="18"/>
      <c r="D100" s="18"/>
      <c r="E100" s="18" t="s">
        <v>1063</v>
      </c>
      <c r="F100" s="18"/>
      <c r="G100" s="18"/>
      <c r="H100" s="18"/>
      <c r="I100" s="18"/>
      <c r="J100" s="18"/>
      <c r="K100" s="18"/>
      <c r="L100" s="18"/>
      <c r="M100" s="18"/>
      <c r="N100" s="23"/>
    </row>
    <row r="101" spans="2:14" ht="15.75" thickBot="1">
      <c r="B101" s="22"/>
      <c r="C101" s="18"/>
      <c r="D101" s="18"/>
      <c r="E101" s="18"/>
      <c r="F101" s="18" t="s">
        <v>1064</v>
      </c>
      <c r="G101" s="18"/>
      <c r="H101" s="18"/>
      <c r="I101" s="18"/>
      <c r="J101" s="18"/>
      <c r="K101" s="18"/>
      <c r="L101" s="18"/>
      <c r="M101" s="18"/>
      <c r="N101" s="23"/>
    </row>
    <row r="102" spans="2:14">
      <c r="B102" s="239" t="s">
        <v>2322</v>
      </c>
      <c r="C102" s="240"/>
      <c r="D102" s="240"/>
      <c r="E102" s="240"/>
      <c r="F102" s="240"/>
      <c r="G102" s="240"/>
      <c r="H102" s="240"/>
      <c r="I102" s="240"/>
      <c r="J102" s="240"/>
      <c r="K102" s="240"/>
      <c r="L102" s="240"/>
      <c r="M102" s="240"/>
      <c r="N102" s="241"/>
    </row>
    <row r="103" spans="2:14">
      <c r="B103" s="242"/>
      <c r="C103" s="243"/>
      <c r="D103" s="243"/>
      <c r="E103" s="243"/>
      <c r="F103" s="243"/>
      <c r="G103" s="243"/>
      <c r="H103" s="243"/>
      <c r="I103" s="243"/>
      <c r="J103" s="243"/>
      <c r="K103" s="243"/>
      <c r="L103" s="243"/>
      <c r="M103" s="243"/>
      <c r="N103" s="244"/>
    </row>
    <row r="104" spans="2:14">
      <c r="B104" s="242"/>
      <c r="C104" s="243"/>
      <c r="D104" s="243"/>
      <c r="E104" s="243"/>
      <c r="F104" s="243"/>
      <c r="G104" s="243"/>
      <c r="H104" s="243"/>
      <c r="I104" s="243"/>
      <c r="J104" s="243"/>
      <c r="K104" s="243"/>
      <c r="L104" s="243"/>
      <c r="M104" s="243"/>
      <c r="N104" s="244"/>
    </row>
    <row r="105" spans="2:14">
      <c r="B105" s="242"/>
      <c r="C105" s="243"/>
      <c r="D105" s="243"/>
      <c r="E105" s="243"/>
      <c r="F105" s="243"/>
      <c r="G105" s="243"/>
      <c r="H105" s="243"/>
      <c r="I105" s="243"/>
      <c r="J105" s="243"/>
      <c r="K105" s="243"/>
      <c r="L105" s="243"/>
      <c r="M105" s="243"/>
      <c r="N105" s="244"/>
    </row>
    <row r="106" spans="2:14" ht="15.75" thickBot="1">
      <c r="B106" s="245"/>
      <c r="C106" s="246"/>
      <c r="D106" s="246"/>
      <c r="E106" s="246"/>
      <c r="F106" s="246"/>
      <c r="G106" s="246"/>
      <c r="H106" s="246"/>
      <c r="I106" s="246"/>
      <c r="J106" s="246"/>
      <c r="K106" s="246"/>
      <c r="L106" s="246"/>
      <c r="M106" s="246"/>
      <c r="N106" s="247"/>
    </row>
    <row r="107" spans="2:14">
      <c r="B107" s="248"/>
      <c r="C107" s="249"/>
      <c r="D107" s="249"/>
      <c r="E107" s="249"/>
      <c r="F107" s="249"/>
      <c r="G107" s="249"/>
      <c r="H107" s="249"/>
      <c r="I107" s="249"/>
      <c r="J107" s="249"/>
      <c r="K107" s="249"/>
      <c r="L107" s="249"/>
      <c r="M107" s="249"/>
      <c r="N107" s="250"/>
    </row>
    <row r="108" spans="2:14">
      <c r="B108" s="234" t="s">
        <v>2323</v>
      </c>
      <c r="C108" s="37"/>
      <c r="D108" s="37"/>
      <c r="E108" s="37"/>
      <c r="F108" s="37"/>
      <c r="G108" s="37"/>
      <c r="H108" s="37"/>
      <c r="I108" s="37"/>
      <c r="J108" s="37"/>
      <c r="K108" s="37"/>
      <c r="L108" s="37"/>
      <c r="M108" s="37"/>
      <c r="N108" s="38"/>
    </row>
    <row r="109" spans="2:14" ht="15" customHeight="1">
      <c r="B109" s="856" t="s">
        <v>2324</v>
      </c>
      <c r="C109" s="857"/>
      <c r="D109" s="857"/>
      <c r="E109" s="857"/>
      <c r="F109" s="857"/>
      <c r="G109" s="857"/>
      <c r="H109" s="857"/>
      <c r="I109" s="857"/>
      <c r="J109" s="857"/>
      <c r="K109" s="857"/>
      <c r="L109" s="857"/>
      <c r="M109" s="857"/>
      <c r="N109" s="858"/>
    </row>
    <row r="110" spans="2:14" ht="15" customHeight="1">
      <c r="B110" s="856"/>
      <c r="C110" s="857"/>
      <c r="D110" s="857"/>
      <c r="E110" s="857"/>
      <c r="F110" s="857"/>
      <c r="G110" s="857"/>
      <c r="H110" s="857"/>
      <c r="I110" s="857"/>
      <c r="J110" s="857"/>
      <c r="K110" s="857"/>
      <c r="L110" s="857"/>
      <c r="M110" s="857"/>
      <c r="N110" s="858"/>
    </row>
    <row r="111" spans="2:14" ht="30" customHeight="1">
      <c r="B111" s="859" t="s">
        <v>2325</v>
      </c>
      <c r="C111" s="860"/>
      <c r="D111" s="860"/>
      <c r="E111" s="860"/>
      <c r="F111" s="860"/>
      <c r="G111" s="860"/>
      <c r="H111" s="860"/>
      <c r="I111" s="860"/>
      <c r="J111" s="860"/>
      <c r="K111" s="860"/>
      <c r="L111" s="860"/>
      <c r="M111" s="860"/>
      <c r="N111" s="861"/>
    </row>
    <row r="112" spans="2:14">
      <c r="B112" s="859"/>
      <c r="C112" s="860"/>
      <c r="D112" s="860"/>
      <c r="E112" s="860"/>
      <c r="F112" s="860"/>
      <c r="G112" s="860"/>
      <c r="H112" s="860"/>
      <c r="I112" s="860"/>
      <c r="J112" s="860"/>
      <c r="K112" s="860"/>
      <c r="L112" s="860"/>
      <c r="M112" s="860"/>
      <c r="N112" s="861"/>
    </row>
    <row r="113" spans="2:14">
      <c r="B113" s="343"/>
      <c r="C113" s="344"/>
      <c r="D113" s="344"/>
      <c r="E113" s="344"/>
      <c r="F113" s="344"/>
      <c r="G113" s="344"/>
      <c r="H113" s="344"/>
      <c r="I113" s="344"/>
      <c r="J113" s="344"/>
      <c r="K113" s="344"/>
      <c r="L113" s="344"/>
      <c r="M113" s="344"/>
      <c r="N113" s="345"/>
    </row>
    <row r="114" spans="2:14">
      <c r="B114" s="343"/>
      <c r="C114" s="344"/>
      <c r="D114" s="344"/>
      <c r="E114" s="344"/>
      <c r="F114" s="344"/>
      <c r="G114" s="344"/>
      <c r="H114" s="344"/>
      <c r="I114" s="344"/>
      <c r="J114" s="344"/>
      <c r="K114" s="344"/>
      <c r="L114" s="344"/>
      <c r="M114" s="344"/>
      <c r="N114" s="345"/>
    </row>
    <row r="115" spans="2:14">
      <c r="B115" s="343"/>
      <c r="C115" s="344"/>
      <c r="D115" s="344"/>
      <c r="E115" s="344"/>
      <c r="F115" s="344"/>
      <c r="G115" s="344"/>
      <c r="H115" s="344"/>
      <c r="I115" s="344"/>
      <c r="J115" s="344"/>
      <c r="K115" s="344"/>
      <c r="L115" s="344"/>
      <c r="M115" s="344"/>
      <c r="N115" s="345"/>
    </row>
    <row r="116" spans="2:14">
      <c r="B116" s="234"/>
      <c r="C116" s="37"/>
      <c r="D116" s="37"/>
      <c r="E116" s="37"/>
      <c r="F116" s="37"/>
      <c r="G116" s="37"/>
      <c r="H116" s="37"/>
      <c r="I116" s="37"/>
      <c r="J116" s="37"/>
      <c r="K116" s="37"/>
      <c r="L116" s="37"/>
      <c r="M116" s="37"/>
      <c r="N116" s="38"/>
    </row>
    <row r="117" spans="2:14">
      <c r="B117" s="22"/>
      <c r="C117" s="18"/>
      <c r="D117" s="18"/>
      <c r="E117" s="18" t="s">
        <v>1060</v>
      </c>
      <c r="F117" s="59"/>
      <c r="G117" s="59"/>
      <c r="H117" s="18"/>
      <c r="I117" s="18"/>
      <c r="J117" s="18"/>
      <c r="K117" s="18"/>
      <c r="L117" s="18"/>
      <c r="M117" s="18"/>
      <c r="N117" s="23"/>
    </row>
    <row r="118" spans="2:14">
      <c r="B118" s="22"/>
      <c r="C118" s="18"/>
      <c r="D118" s="18"/>
      <c r="E118" s="60" t="s">
        <v>1061</v>
      </c>
      <c r="F118" s="18"/>
      <c r="G118" s="18"/>
      <c r="H118" s="60"/>
      <c r="I118" s="60"/>
      <c r="J118" s="60"/>
      <c r="K118" s="18"/>
      <c r="L118" s="18"/>
      <c r="M118" s="18"/>
      <c r="N118" s="23"/>
    </row>
    <row r="119" spans="2:14">
      <c r="B119" s="22"/>
      <c r="C119" s="18"/>
      <c r="D119" s="18"/>
      <c r="E119" s="61" t="s">
        <v>1065</v>
      </c>
      <c r="F119" s="18"/>
      <c r="G119" s="18"/>
      <c r="H119" s="61"/>
      <c r="I119" s="61"/>
      <c r="J119" s="61"/>
      <c r="K119" s="18"/>
      <c r="L119" s="18"/>
      <c r="M119" s="18"/>
      <c r="N119" s="23"/>
    </row>
    <row r="120" spans="2:14">
      <c r="B120" s="62"/>
      <c r="C120" s="37"/>
      <c r="D120" s="37"/>
      <c r="E120" s="18" t="s">
        <v>1063</v>
      </c>
      <c r="F120" s="18"/>
      <c r="G120" s="18"/>
      <c r="H120" s="18"/>
      <c r="I120" s="18"/>
      <c r="J120" s="18"/>
      <c r="K120" s="37"/>
      <c r="L120" s="37"/>
      <c r="M120" s="37"/>
      <c r="N120" s="38"/>
    </row>
    <row r="121" spans="2:14">
      <c r="B121" s="62"/>
      <c r="C121" s="37"/>
      <c r="D121" s="37"/>
      <c r="E121" s="37"/>
      <c r="F121" s="18"/>
      <c r="G121" s="18"/>
      <c r="H121" s="18"/>
      <c r="I121" s="18"/>
      <c r="J121" s="18"/>
      <c r="K121" s="37"/>
      <c r="L121" s="37"/>
      <c r="M121" s="37"/>
      <c r="N121" s="38"/>
    </row>
    <row r="122" spans="2:14">
      <c r="B122" s="62" t="s">
        <v>2326</v>
      </c>
      <c r="C122" s="61"/>
      <c r="D122" s="61"/>
      <c r="E122" s="18"/>
      <c r="F122" s="18"/>
      <c r="G122" s="18"/>
      <c r="H122" s="18"/>
      <c r="I122" s="18"/>
      <c r="J122" s="795"/>
      <c r="K122" s="795"/>
      <c r="L122" s="795"/>
      <c r="M122" s="795"/>
      <c r="N122" s="796"/>
    </row>
    <row r="123" spans="2:14" ht="15.75" thickBot="1">
      <c r="B123" s="273" t="s">
        <v>2327</v>
      </c>
      <c r="C123" s="405"/>
      <c r="D123" s="405"/>
      <c r="E123" s="63"/>
      <c r="F123" s="63"/>
      <c r="G123" s="63"/>
      <c r="H123" s="63"/>
      <c r="I123" s="63"/>
      <c r="J123" s="797"/>
      <c r="K123" s="797"/>
      <c r="L123" s="797"/>
      <c r="M123" s="797"/>
      <c r="N123" s="798"/>
    </row>
  </sheetData>
  <mergeCells count="72">
    <mergeCell ref="I10:J10"/>
    <mergeCell ref="F25:H25"/>
    <mergeCell ref="B27:N27"/>
    <mergeCell ref="C3:J3"/>
    <mergeCell ref="K3:K4"/>
    <mergeCell ref="L3:N4"/>
    <mergeCell ref="C4:J4"/>
    <mergeCell ref="K5:K6"/>
    <mergeCell ref="L5:L6"/>
    <mergeCell ref="M5:M6"/>
    <mergeCell ref="C6:J6"/>
    <mergeCell ref="C5:J5"/>
    <mergeCell ref="I35:J35"/>
    <mergeCell ref="C1:J1"/>
    <mergeCell ref="K1:K2"/>
    <mergeCell ref="L1:N2"/>
    <mergeCell ref="N5:N6"/>
    <mergeCell ref="C29:I29"/>
    <mergeCell ref="L35:M35"/>
    <mergeCell ref="L12:N12"/>
    <mergeCell ref="C30:I30"/>
    <mergeCell ref="L30:M30"/>
    <mergeCell ref="D11:E11"/>
    <mergeCell ref="B35:H35"/>
    <mergeCell ref="L29:M29"/>
    <mergeCell ref="C2:J2"/>
    <mergeCell ref="B1:B6"/>
    <mergeCell ref="B10:E10"/>
    <mergeCell ref="L44:M44"/>
    <mergeCell ref="B45:H45"/>
    <mergeCell ref="B46:D46"/>
    <mergeCell ref="B47:H47"/>
    <mergeCell ref="I47:J47"/>
    <mergeCell ref="L47:M47"/>
    <mergeCell ref="B36:H36"/>
    <mergeCell ref="B37:H37"/>
    <mergeCell ref="B38:H38"/>
    <mergeCell ref="B44:H44"/>
    <mergeCell ref="I44:J44"/>
    <mergeCell ref="B43:H43"/>
    <mergeCell ref="B39:H39"/>
    <mergeCell ref="B40:H40"/>
    <mergeCell ref="B41:H41"/>
    <mergeCell ref="B79:H79"/>
    <mergeCell ref="B42:H42"/>
    <mergeCell ref="L79:M79"/>
    <mergeCell ref="B52:I52"/>
    <mergeCell ref="L52:M52"/>
    <mergeCell ref="B57:I57"/>
    <mergeCell ref="L57:M57"/>
    <mergeCell ref="B58:M58"/>
    <mergeCell ref="L62:M62"/>
    <mergeCell ref="L63:M63"/>
    <mergeCell ref="L68:M68"/>
    <mergeCell ref="B69:M69"/>
    <mergeCell ref="B73:H73"/>
    <mergeCell ref="L73:M73"/>
    <mergeCell ref="L64:M64"/>
    <mergeCell ref="B48:M48"/>
    <mergeCell ref="B80:M80"/>
    <mergeCell ref="B82:M82"/>
    <mergeCell ref="B86:H86"/>
    <mergeCell ref="L86:M86"/>
    <mergeCell ref="B87:H87"/>
    <mergeCell ref="L87:M87"/>
    <mergeCell ref="J122:N123"/>
    <mergeCell ref="L88:M88"/>
    <mergeCell ref="L89:M89"/>
    <mergeCell ref="B90:M90"/>
    <mergeCell ref="B92:M92"/>
    <mergeCell ref="B109:N110"/>
    <mergeCell ref="B111:N112"/>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210945"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210945" r:id="rId4"/>
      </mc:Fallback>
    </mc:AlternateContent>
  </oleObjects>
</worksheet>
</file>

<file path=xl/worksheets/sheet1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2">
    <tabColor rgb="FFFFFFCC"/>
  </sheetPr>
  <dimension ref="A1:O124"/>
  <sheetViews>
    <sheetView zoomScale="78" zoomScaleNormal="78" workbookViewId="0"/>
  </sheetViews>
  <sheetFormatPr baseColWidth="10" defaultRowHeight="15"/>
  <cols>
    <col min="1" max="1" width="10" bestFit="1" customWidth="1"/>
    <col min="2" max="2" width="17" customWidth="1"/>
    <col min="6" max="6" width="14.42578125" customWidth="1"/>
    <col min="9" max="9" width="13.28515625" bestFit="1" customWidth="1"/>
    <col min="10" max="10" width="15.5703125" customWidth="1"/>
    <col min="11" max="11" width="17.5703125" bestFit="1" customWidth="1"/>
    <col min="13" max="13" width="12.285156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1161</v>
      </c>
      <c r="C31" s="87" t="s">
        <v>1674</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150</v>
      </c>
      <c r="B36" s="831" t="str">
        <f>VLOOKUP(A36,EQUIPOS!A6:D154,3,FALSE)</f>
        <v>Cargador : Potencia en el volante 125 hp, Clasificación de RPM del motor 2300.</v>
      </c>
      <c r="C36" s="832"/>
      <c r="D36" s="832"/>
      <c r="E36" s="832"/>
      <c r="F36" s="832"/>
      <c r="G36" s="832"/>
      <c r="H36" s="833"/>
      <c r="I36" s="279"/>
      <c r="J36" s="280"/>
      <c r="K36" s="281">
        <f>VLOOKUP(A36,EQUIPOS!A6:D163,4,FALSE)</f>
        <v>196350</v>
      </c>
      <c r="L36" s="282"/>
      <c r="M36" s="283">
        <v>30</v>
      </c>
      <c r="N36" s="284">
        <f>K36/M36</f>
        <v>6545</v>
      </c>
    </row>
    <row r="37" spans="1:14">
      <c r="A37" s="119" t="s">
        <v>173</v>
      </c>
      <c r="B37" s="831" t="str">
        <f>VLOOKUP(A37,EQUIPOS!A7:D154,3,FALSE)</f>
        <v>Compactador neumático de Potencia 70 HP, peso de 13 ton</v>
      </c>
      <c r="C37" s="832"/>
      <c r="D37" s="832"/>
      <c r="E37" s="832"/>
      <c r="F37" s="832"/>
      <c r="G37" s="832"/>
      <c r="H37" s="833"/>
      <c r="I37" s="279"/>
      <c r="J37" s="280"/>
      <c r="K37" s="281">
        <f>VLOOKUP(A37,EQUIPOS!A7:D164,4,FALSE)</f>
        <v>125082.56680029306</v>
      </c>
      <c r="L37" s="282"/>
      <c r="M37" s="283">
        <v>10</v>
      </c>
      <c r="N37" s="284">
        <f t="shared" ref="N37:N43" si="0">K37/M37</f>
        <v>12508.256680029306</v>
      </c>
    </row>
    <row r="38" spans="1:14">
      <c r="A38" t="s">
        <v>166</v>
      </c>
      <c r="B38" s="831" t="str">
        <f>VLOOKUP(A38,EQUIPOS!A8:D154,3,FALSE)</f>
        <v>Compactador de Rodillo POTENCIA: 99HP, PESO: 8 ton</v>
      </c>
      <c r="C38" s="832"/>
      <c r="D38" s="832"/>
      <c r="E38" s="832"/>
      <c r="F38" s="832"/>
      <c r="G38" s="832"/>
      <c r="H38" s="833"/>
      <c r="I38" s="279"/>
      <c r="J38" s="280"/>
      <c r="K38" s="281">
        <f>VLOOKUP(A38,EQUIPOS!A8:D165,4,FALSE)</f>
        <v>98600</v>
      </c>
      <c r="L38" s="282"/>
      <c r="M38" s="283">
        <v>10</v>
      </c>
      <c r="N38" s="284">
        <f t="shared" si="0"/>
        <v>9860</v>
      </c>
    </row>
    <row r="39" spans="1:14">
      <c r="A39" t="s">
        <v>284</v>
      </c>
      <c r="B39" s="831" t="str">
        <f>VLOOKUP(A39,EQUIPOS!A9:D154,3,FALSE)</f>
        <v>Planta de asfalto en caliente</v>
      </c>
      <c r="C39" s="832"/>
      <c r="D39" s="832"/>
      <c r="E39" s="832"/>
      <c r="F39" s="832"/>
      <c r="G39" s="832"/>
      <c r="H39" s="833"/>
      <c r="I39" s="279"/>
      <c r="J39" s="280"/>
      <c r="K39" s="281">
        <f>VLOOKUP(A39,EQUIPOS!A9:D166,4,FALSE)</f>
        <v>645075.00000000012</v>
      </c>
      <c r="L39" s="282"/>
      <c r="M39" s="283">
        <v>10</v>
      </c>
      <c r="N39" s="284">
        <f t="shared" si="0"/>
        <v>64507.500000000015</v>
      </c>
    </row>
    <row r="40" spans="1:14">
      <c r="A40" t="s">
        <v>290</v>
      </c>
      <c r="B40" s="831" t="str">
        <f>VLOOKUP(A40,EQUIPOS!A10:D154,3,FALSE)</f>
        <v>Planta trituradora</v>
      </c>
      <c r="C40" s="832"/>
      <c r="D40" s="832"/>
      <c r="E40" s="832"/>
      <c r="F40" s="832"/>
      <c r="G40" s="832"/>
      <c r="H40" s="833"/>
      <c r="I40" s="279"/>
      <c r="J40" s="280"/>
      <c r="K40" s="281">
        <f>VLOOKUP(A40,EQUIPOS!A10:D167,4,FALSE)</f>
        <v>476192.25000000006</v>
      </c>
      <c r="L40" s="282"/>
      <c r="M40" s="283">
        <v>30</v>
      </c>
      <c r="N40" s="284">
        <f t="shared" si="0"/>
        <v>15873.075000000003</v>
      </c>
    </row>
    <row r="41" spans="1:14">
      <c r="A41" t="s">
        <v>314</v>
      </c>
      <c r="B41" s="831" t="str">
        <f>VLOOKUP(A41,EQUIPOS!A11:D155,3,FALSE)</f>
        <v xml:space="preserve">Retroexcavadora E-200 sobre orugas
</v>
      </c>
      <c r="C41" s="832"/>
      <c r="D41" s="832"/>
      <c r="E41" s="832"/>
      <c r="F41" s="832"/>
      <c r="G41" s="832"/>
      <c r="H41" s="833"/>
      <c r="I41" s="279"/>
      <c r="J41" s="280"/>
      <c r="K41" s="281">
        <f>VLOOKUP(A41,EQUIPOS!A11:D168,4,FALSE)</f>
        <v>166600</v>
      </c>
      <c r="L41" s="282"/>
      <c r="M41" s="283">
        <v>30</v>
      </c>
      <c r="N41" s="284">
        <f t="shared" si="0"/>
        <v>5553.333333333333</v>
      </c>
    </row>
    <row r="42" spans="1:14">
      <c r="A42" t="s">
        <v>358</v>
      </c>
      <c r="B42" s="831" t="str">
        <f>VLOOKUP(A42,EQUIPOS!A12:D156,3,FALSE)</f>
        <v xml:space="preserve">Terminadora de asfalto (Finisher), potencia en el volante 174 HP, R=20M3/H, velocidad de desplazamiento 114 m/min
</v>
      </c>
      <c r="C42" s="832"/>
      <c r="D42" s="832"/>
      <c r="E42" s="832"/>
      <c r="F42" s="832"/>
      <c r="G42" s="832"/>
      <c r="H42" s="833"/>
      <c r="I42" s="279"/>
      <c r="J42" s="280"/>
      <c r="K42" s="281">
        <f>VLOOKUP(A42,EQUIPOS!A12:D169,4,FALSE)</f>
        <v>285600</v>
      </c>
      <c r="L42" s="282"/>
      <c r="M42" s="283">
        <v>10</v>
      </c>
      <c r="N42" s="284">
        <f t="shared" si="0"/>
        <v>28560</v>
      </c>
    </row>
    <row r="43" spans="1:14">
      <c r="A43" t="s">
        <v>373</v>
      </c>
      <c r="B43" s="831" t="str">
        <f>VLOOKUP(A43,EQUIPOS!A13:D157,3,FALSE)</f>
        <v>Volqueta 6 m3</v>
      </c>
      <c r="C43" s="832"/>
      <c r="D43" s="832"/>
      <c r="E43" s="832"/>
      <c r="F43" s="832"/>
      <c r="G43" s="832"/>
      <c r="H43" s="833"/>
      <c r="I43" s="279"/>
      <c r="J43" s="280"/>
      <c r="K43" s="281">
        <f>VLOOKUP(A43,EQUIPOS!A13:D170,4,FALSE)</f>
        <v>62500</v>
      </c>
      <c r="L43" s="282"/>
      <c r="M43" s="283">
        <v>10</v>
      </c>
      <c r="N43" s="284">
        <f t="shared" si="0"/>
        <v>6250</v>
      </c>
    </row>
    <row r="44" spans="1:14">
      <c r="B44" s="332"/>
      <c r="C44" s="333"/>
      <c r="D44" s="333"/>
      <c r="E44" s="333"/>
      <c r="F44" s="333"/>
      <c r="G44" s="333"/>
      <c r="H44" s="334"/>
      <c r="I44" s="279"/>
      <c r="J44" s="280"/>
      <c r="K44" s="281"/>
      <c r="L44" s="282"/>
      <c r="M44" s="283"/>
      <c r="N44" s="284"/>
    </row>
    <row r="45" spans="1:14">
      <c r="B45" s="831"/>
      <c r="C45" s="832"/>
      <c r="D45" s="832"/>
      <c r="E45" s="832"/>
      <c r="F45" s="832"/>
      <c r="G45" s="832"/>
      <c r="H45" s="833"/>
      <c r="I45" s="834"/>
      <c r="J45" s="815"/>
      <c r="K45" s="281"/>
      <c r="L45" s="835"/>
      <c r="M45" s="836"/>
      <c r="N45" s="284"/>
    </row>
    <row r="46" spans="1:14">
      <c r="B46" s="831"/>
      <c r="C46" s="832"/>
      <c r="D46" s="832"/>
      <c r="E46" s="837"/>
      <c r="F46" s="832"/>
      <c r="G46" s="832"/>
      <c r="H46" s="833"/>
      <c r="I46" s="42"/>
      <c r="J46" s="43"/>
      <c r="K46" s="286"/>
      <c r="L46" s="288"/>
      <c r="M46" s="289"/>
      <c r="N46" s="290"/>
    </row>
    <row r="47" spans="1:14">
      <c r="B47" s="838" t="s">
        <v>1036</v>
      </c>
      <c r="C47" s="839"/>
      <c r="D47" s="839"/>
      <c r="E47" s="44"/>
      <c r="F47" s="45"/>
      <c r="G47" s="45"/>
      <c r="H47" s="46"/>
      <c r="I47" s="42"/>
      <c r="J47" s="43"/>
      <c r="K47" s="291"/>
      <c r="L47" s="288"/>
      <c r="M47" s="413">
        <v>0.1</v>
      </c>
      <c r="N47" s="356">
        <f>N81*M47</f>
        <v>739.25391041666671</v>
      </c>
    </row>
    <row r="48" spans="1:14" ht="15.75" thickBot="1">
      <c r="B48" s="831"/>
      <c r="C48" s="832"/>
      <c r="D48" s="832"/>
      <c r="E48" s="832"/>
      <c r="F48" s="832"/>
      <c r="G48" s="832"/>
      <c r="H48" s="833"/>
      <c r="I48" s="840"/>
      <c r="J48" s="841"/>
      <c r="K48" s="47"/>
      <c r="L48" s="842"/>
      <c r="M48" s="843"/>
      <c r="N48" s="111"/>
    </row>
    <row r="49" spans="1:14" ht="15.75" thickBot="1">
      <c r="B49" s="818" t="s">
        <v>1037</v>
      </c>
      <c r="C49" s="819"/>
      <c r="D49" s="819"/>
      <c r="E49" s="819"/>
      <c r="F49" s="819"/>
      <c r="G49" s="819"/>
      <c r="H49" s="819"/>
      <c r="I49" s="819"/>
      <c r="J49" s="819"/>
      <c r="K49" s="819"/>
      <c r="L49" s="819"/>
      <c r="M49" s="820"/>
      <c r="N49" s="406">
        <f>SUM(N36:N48)</f>
        <v>150396.41892377933</v>
      </c>
    </row>
    <row r="50" spans="1:14">
      <c r="B50" s="292"/>
      <c r="C50" s="40"/>
      <c r="D50" s="40"/>
      <c r="E50" s="40"/>
      <c r="F50" s="40"/>
      <c r="G50" s="40"/>
      <c r="H50" s="40"/>
      <c r="I50" s="40"/>
      <c r="J50" s="40"/>
      <c r="K50" s="40"/>
      <c r="L50" s="40"/>
      <c r="M50" s="40"/>
      <c r="N50" s="41"/>
    </row>
    <row r="51" spans="1:14">
      <c r="B51" s="70" t="s">
        <v>1038</v>
      </c>
      <c r="C51" s="71"/>
      <c r="D51" s="71"/>
      <c r="E51" s="71"/>
      <c r="F51" s="71"/>
      <c r="G51" s="71"/>
      <c r="H51" s="71"/>
      <c r="I51" s="71"/>
      <c r="J51" s="71"/>
      <c r="K51" s="71"/>
      <c r="L51" s="71"/>
      <c r="M51" s="71"/>
      <c r="N51" s="72"/>
    </row>
    <row r="52" spans="1:14" ht="15.75" thickBot="1">
      <c r="B52" s="73"/>
      <c r="C52" s="68"/>
      <c r="D52" s="68"/>
      <c r="E52" s="68"/>
      <c r="F52" s="68"/>
      <c r="G52" s="68"/>
      <c r="H52" s="68"/>
      <c r="I52" s="68"/>
      <c r="J52" s="67"/>
      <c r="K52" s="67"/>
      <c r="L52" s="67"/>
      <c r="M52" s="67"/>
      <c r="N52" s="69"/>
    </row>
    <row r="53" spans="1:14">
      <c r="B53" s="809" t="s">
        <v>1028</v>
      </c>
      <c r="C53" s="810"/>
      <c r="D53" s="810"/>
      <c r="E53" s="810"/>
      <c r="F53" s="810"/>
      <c r="G53" s="810"/>
      <c r="H53" s="810"/>
      <c r="I53" s="811"/>
      <c r="J53" s="327" t="s">
        <v>1029</v>
      </c>
      <c r="K53" s="91" t="s">
        <v>1030</v>
      </c>
      <c r="L53" s="812" t="s">
        <v>1039</v>
      </c>
      <c r="M53" s="811"/>
      <c r="N53" s="92" t="s">
        <v>1035</v>
      </c>
    </row>
    <row r="54" spans="1:14">
      <c r="A54" t="s">
        <v>843</v>
      </c>
      <c r="B54" s="49" t="str">
        <f>VLOOKUP(A54,MATERIALES!A5:D373,3,FALSE)</f>
        <v>Agregado Petreo para Triturar (Crudo)</v>
      </c>
      <c r="C54" s="293"/>
      <c r="D54" s="293"/>
      <c r="E54" s="293"/>
      <c r="F54" s="293"/>
      <c r="G54" s="293"/>
      <c r="H54" s="293"/>
      <c r="I54" s="280"/>
      <c r="J54" s="236" t="str">
        <f>VLOOKUP(A54,MATERIALES!A8:D646,2,FALSE)</f>
        <v>m3</v>
      </c>
      <c r="K54" s="294">
        <v>1.4</v>
      </c>
      <c r="L54" s="279"/>
      <c r="M54" s="414">
        <f>VLOOKUP(A54,MATERIALES!A5:D396,4,FALSE)</f>
        <v>24125.332311239632</v>
      </c>
      <c r="N54" s="284">
        <f>K54*M54</f>
        <v>33775.465235735486</v>
      </c>
    </row>
    <row r="55" spans="1:14">
      <c r="A55" s="114" t="s">
        <v>845</v>
      </c>
      <c r="B55" s="49" t="str">
        <f>VLOOKUP(A55,MATERIALES!A6:D373,3,FALSE)</f>
        <v>Agua</v>
      </c>
      <c r="C55" s="293"/>
      <c r="D55" s="293"/>
      <c r="E55" s="293"/>
      <c r="F55" s="293"/>
      <c r="G55" s="293"/>
      <c r="H55" s="293"/>
      <c r="I55" s="280"/>
      <c r="J55" s="236" t="str">
        <f>VLOOKUP(A55,MATERIALES!A9:D647,2,FALSE)</f>
        <v>lt</v>
      </c>
      <c r="K55" s="294">
        <v>25</v>
      </c>
      <c r="L55" s="279"/>
      <c r="M55" s="414">
        <f>VLOOKUP(A55,MATERIALES!A6:D397,4,FALSE)</f>
        <v>35.656490152579906</v>
      </c>
      <c r="N55" s="284">
        <f>K55*M55</f>
        <v>891.4122538144976</v>
      </c>
    </row>
    <row r="56" spans="1:14">
      <c r="B56" s="49"/>
      <c r="C56" s="293"/>
      <c r="D56" s="293"/>
      <c r="E56" s="293"/>
      <c r="F56" s="293"/>
      <c r="G56" s="293"/>
      <c r="H56" s="293"/>
      <c r="I56" s="280"/>
      <c r="J56" s="236"/>
      <c r="K56" s="294"/>
      <c r="L56" s="279"/>
      <c r="M56" s="295"/>
      <c r="N56" s="296"/>
    </row>
    <row r="57" spans="1:14">
      <c r="B57" s="49"/>
      <c r="C57" s="293"/>
      <c r="D57" s="293"/>
      <c r="E57" s="293"/>
      <c r="F57" s="293"/>
      <c r="G57" s="293"/>
      <c r="H57" s="293"/>
      <c r="I57" s="280"/>
      <c r="J57" s="236"/>
      <c r="K57" s="294"/>
      <c r="L57" s="279"/>
      <c r="M57" s="295"/>
      <c r="N57" s="296"/>
    </row>
    <row r="58" spans="1:14" ht="15.75" thickBot="1">
      <c r="B58" s="813"/>
      <c r="C58" s="814"/>
      <c r="D58" s="814"/>
      <c r="E58" s="814"/>
      <c r="F58" s="814"/>
      <c r="G58" s="814"/>
      <c r="H58" s="814"/>
      <c r="I58" s="815"/>
      <c r="J58" s="48"/>
      <c r="K58" s="50"/>
      <c r="L58" s="816"/>
      <c r="M58" s="817"/>
      <c r="N58" s="51"/>
    </row>
    <row r="59" spans="1:14" ht="15.75" thickBot="1">
      <c r="B59" s="818" t="s">
        <v>1037</v>
      </c>
      <c r="C59" s="819"/>
      <c r="D59" s="819"/>
      <c r="E59" s="819"/>
      <c r="F59" s="819"/>
      <c r="G59" s="819"/>
      <c r="H59" s="819"/>
      <c r="I59" s="819"/>
      <c r="J59" s="819"/>
      <c r="K59" s="819"/>
      <c r="L59" s="819"/>
      <c r="M59" s="820"/>
      <c r="N59" s="406">
        <f>SUM(N54:N58)</f>
        <v>34666.877489549981</v>
      </c>
    </row>
    <row r="60" spans="1:14">
      <c r="B60" s="39"/>
      <c r="C60" s="40"/>
      <c r="D60" s="40"/>
      <c r="E60" s="40"/>
      <c r="F60" s="40"/>
      <c r="G60" s="40"/>
      <c r="H60" s="40"/>
      <c r="I60" s="40"/>
      <c r="J60" s="40"/>
      <c r="K60" s="40"/>
      <c r="L60" s="40"/>
      <c r="M60" s="40"/>
      <c r="N60" s="41"/>
    </row>
    <row r="61" spans="1:14">
      <c r="B61" s="70" t="s">
        <v>1040</v>
      </c>
      <c r="C61" s="71"/>
      <c r="D61" s="71"/>
      <c r="E61" s="71"/>
      <c r="F61" s="71"/>
      <c r="G61" s="71"/>
      <c r="H61" s="71"/>
      <c r="I61" s="71"/>
      <c r="J61" s="71"/>
      <c r="K61" s="71"/>
      <c r="L61" s="71"/>
      <c r="M61" s="71"/>
      <c r="N61" s="72"/>
    </row>
    <row r="62" spans="1:14" ht="15.75" thickBot="1">
      <c r="B62" s="74"/>
      <c r="C62" s="67"/>
      <c r="D62" s="67"/>
      <c r="E62" s="67"/>
      <c r="F62" s="67"/>
      <c r="G62" s="67"/>
      <c r="H62" s="67"/>
      <c r="I62" s="67"/>
      <c r="J62" s="67"/>
      <c r="K62" s="67"/>
      <c r="L62" s="67"/>
      <c r="M62" s="67"/>
      <c r="N62" s="69"/>
    </row>
    <row r="63" spans="1:14" ht="25.5">
      <c r="B63" s="325" t="s">
        <v>1041</v>
      </c>
      <c r="C63" s="326"/>
      <c r="D63" s="326"/>
      <c r="E63" s="326"/>
      <c r="F63" s="326"/>
      <c r="G63" s="326"/>
      <c r="H63" s="79" t="s">
        <v>1029</v>
      </c>
      <c r="I63" s="80" t="s">
        <v>1042</v>
      </c>
      <c r="J63" s="81" t="s">
        <v>1043</v>
      </c>
      <c r="K63" s="79" t="s">
        <v>1044</v>
      </c>
      <c r="L63" s="821" t="s">
        <v>1045</v>
      </c>
      <c r="M63" s="794"/>
      <c r="N63" s="82" t="s">
        <v>1035</v>
      </c>
    </row>
    <row r="64" spans="1:14">
      <c r="A64" t="s">
        <v>1353</v>
      </c>
      <c r="B64" s="52" t="str">
        <f>VLOOKUP(A64,TRANSPORTE!A5:D117,3,FALSE)</f>
        <v>Transporte de Material Crudo de Rio</v>
      </c>
      <c r="C64" s="329"/>
      <c r="D64" s="329"/>
      <c r="E64" s="329"/>
      <c r="F64" s="329"/>
      <c r="G64" s="329"/>
      <c r="H64" s="323" t="s">
        <v>1552</v>
      </c>
      <c r="I64" s="291">
        <v>1.4</v>
      </c>
      <c r="J64" s="298">
        <v>1</v>
      </c>
      <c r="K64" s="291">
        <f>I64*J64</f>
        <v>1.4</v>
      </c>
      <c r="L64" s="822">
        <f>VLOOKUP(A64,TRANSPORTE!A5:D117,4,FALSE)</f>
        <v>946.969696969697</v>
      </c>
      <c r="M64" s="823"/>
      <c r="N64" s="299">
        <f>K64*L64</f>
        <v>1325.7575757575758</v>
      </c>
    </row>
    <row r="65" spans="1:15">
      <c r="A65" t="s">
        <v>1463</v>
      </c>
      <c r="B65" s="52" t="str">
        <f>VLOOKUP(A65,TRANSPORTE!A6:D117,3,FALSE)</f>
        <v>Transporte de mezcla abierta en caliente MAC-63</v>
      </c>
      <c r="C65" s="53"/>
      <c r="D65" s="53"/>
      <c r="E65" s="53"/>
      <c r="F65" s="53"/>
      <c r="G65" s="53"/>
      <c r="H65" s="323" t="s">
        <v>1552</v>
      </c>
      <c r="I65" s="291">
        <v>1.25</v>
      </c>
      <c r="J65" s="298">
        <v>1</v>
      </c>
      <c r="K65" s="291">
        <f>I65*J65</f>
        <v>1.25</v>
      </c>
      <c r="L65" s="822">
        <f>VLOOKUP(A65,TRANSPORTE!A6:D117,4,FALSE)</f>
        <v>946.969696969697</v>
      </c>
      <c r="M65" s="823"/>
      <c r="N65" s="299">
        <f>K65*L65</f>
        <v>1183.7121212121212</v>
      </c>
    </row>
    <row r="66" spans="1:15">
      <c r="B66" s="52"/>
      <c r="C66" s="53"/>
      <c r="D66" s="53"/>
      <c r="E66" s="53"/>
      <c r="F66" s="53"/>
      <c r="G66" s="53"/>
      <c r="H66" s="300"/>
      <c r="I66" s="291"/>
      <c r="J66" s="291"/>
      <c r="K66" s="291"/>
      <c r="L66" s="301"/>
      <c r="M66" s="302"/>
      <c r="N66" s="303"/>
    </row>
    <row r="67" spans="1:15">
      <c r="B67" s="52"/>
      <c r="C67" s="53"/>
      <c r="D67" s="53"/>
      <c r="E67" s="53"/>
      <c r="F67" s="53"/>
      <c r="G67" s="53"/>
      <c r="H67" s="300"/>
      <c r="I67" s="291"/>
      <c r="J67" s="291"/>
      <c r="K67" s="291"/>
      <c r="L67" s="301"/>
      <c r="M67" s="302"/>
      <c r="N67" s="303"/>
    </row>
    <row r="68" spans="1:15">
      <c r="B68" s="52"/>
      <c r="C68" s="53"/>
      <c r="D68" s="53"/>
      <c r="E68" s="53"/>
      <c r="F68" s="53"/>
      <c r="G68" s="53"/>
      <c r="H68" s="300"/>
      <c r="I68" s="291"/>
      <c r="J68" s="291"/>
      <c r="K68" s="291"/>
      <c r="L68" s="301"/>
      <c r="M68" s="302"/>
      <c r="N68" s="303"/>
    </row>
    <row r="69" spans="1:15" ht="15.75" thickBot="1">
      <c r="B69" s="321"/>
      <c r="C69" s="322"/>
      <c r="D69" s="322"/>
      <c r="E69" s="322"/>
      <c r="F69" s="460"/>
      <c r="G69" s="460"/>
      <c r="H69" s="54"/>
      <c r="I69" s="132"/>
      <c r="J69" s="132"/>
      <c r="K69" s="132"/>
      <c r="L69" s="807"/>
      <c r="M69" s="808"/>
      <c r="N69" s="133"/>
    </row>
    <row r="70" spans="1:15" ht="15.75" thickBot="1">
      <c r="B70" s="824" t="s">
        <v>1037</v>
      </c>
      <c r="C70" s="825"/>
      <c r="D70" s="825"/>
      <c r="E70" s="825"/>
      <c r="F70" s="825"/>
      <c r="G70" s="825"/>
      <c r="H70" s="825"/>
      <c r="I70" s="825"/>
      <c r="J70" s="825"/>
      <c r="K70" s="825"/>
      <c r="L70" s="825"/>
      <c r="M70" s="826"/>
      <c r="N70" s="110">
        <f>N64+N65+N66+N67+N68</f>
        <v>2509.469696969697</v>
      </c>
    </row>
    <row r="71" spans="1:15">
      <c r="B71" s="39"/>
      <c r="C71" s="40"/>
      <c r="D71" s="40"/>
      <c r="E71" s="40"/>
      <c r="F71" s="40"/>
      <c r="G71" s="40"/>
      <c r="H71" s="40"/>
      <c r="I71" s="40"/>
      <c r="J71" s="40"/>
      <c r="K71" s="40"/>
      <c r="L71" s="40"/>
      <c r="M71" s="40"/>
      <c r="N71" s="41"/>
    </row>
    <row r="72" spans="1:15">
      <c r="B72" s="70" t="s">
        <v>1046</v>
      </c>
      <c r="C72" s="71"/>
      <c r="D72" s="71"/>
      <c r="E72" s="71"/>
      <c r="F72" s="71"/>
      <c r="G72" s="71"/>
      <c r="H72" s="71"/>
      <c r="I72" s="71"/>
      <c r="J72" s="71"/>
      <c r="K72" s="71"/>
      <c r="L72" s="71"/>
      <c r="M72" s="71"/>
      <c r="N72" s="72"/>
    </row>
    <row r="73" spans="1:15" ht="15.75" thickBot="1">
      <c r="B73" s="74"/>
      <c r="C73" s="67"/>
      <c r="D73" s="67"/>
      <c r="E73" s="67"/>
      <c r="F73" s="67"/>
      <c r="G73" s="67"/>
      <c r="H73" s="67"/>
      <c r="I73" s="67"/>
      <c r="J73" s="67"/>
      <c r="K73" s="67"/>
      <c r="L73" s="67"/>
      <c r="M73" s="67"/>
      <c r="N73" s="69"/>
    </row>
    <row r="74" spans="1:15" ht="25.5">
      <c r="B74" s="844" t="s">
        <v>1047</v>
      </c>
      <c r="C74" s="845"/>
      <c r="D74" s="845"/>
      <c r="E74" s="845"/>
      <c r="F74" s="845"/>
      <c r="G74" s="845"/>
      <c r="H74" s="845"/>
      <c r="I74" s="79" t="s">
        <v>1048</v>
      </c>
      <c r="J74" s="81" t="s">
        <v>1494</v>
      </c>
      <c r="K74" s="80" t="s">
        <v>1050</v>
      </c>
      <c r="L74" s="846" t="s">
        <v>1034</v>
      </c>
      <c r="M74" s="847"/>
      <c r="N74" s="104" t="s">
        <v>1035</v>
      </c>
    </row>
    <row r="75" spans="1:15">
      <c r="A75" t="s">
        <v>19</v>
      </c>
      <c r="B75" s="55" t="str">
        <f>VLOOKUP(A75,'MANO DE OBRA'!A8:D68,3,FALSE)</f>
        <v>Obrero (8)</v>
      </c>
      <c r="C75" s="53"/>
      <c r="D75" s="53"/>
      <c r="E75" s="53"/>
      <c r="F75" s="53"/>
      <c r="G75" s="53"/>
      <c r="H75" s="53"/>
      <c r="I75" s="304">
        <f>K75/J75*100</f>
        <v>196724.53333333333</v>
      </c>
      <c r="J75" s="305">
        <v>185</v>
      </c>
      <c r="K75" s="306">
        <f>VLOOKUP(A75,'MANO DE OBRA'!A8:D99,4,FALSE)</f>
        <v>363940.38666666666</v>
      </c>
      <c r="L75" s="56"/>
      <c r="M75" s="307">
        <v>80</v>
      </c>
      <c r="N75" s="407">
        <f>K75/M75</f>
        <v>4549.2548333333334</v>
      </c>
      <c r="O75" s="112"/>
    </row>
    <row r="76" spans="1:15">
      <c r="A76" t="s">
        <v>30</v>
      </c>
      <c r="B76" s="55" t="str">
        <f>VLOOKUP(A76,'MANO DE OBRA'!A8:D69,3,FALSE)</f>
        <v>Oficial</v>
      </c>
      <c r="C76" s="53"/>
      <c r="D76" s="53"/>
      <c r="E76" s="53"/>
      <c r="F76" s="53"/>
      <c r="G76" s="53"/>
      <c r="H76" s="53"/>
      <c r="I76" s="304">
        <f>K76/J76*100</f>
        <v>49181.133333333331</v>
      </c>
      <c r="J76" s="305">
        <v>185</v>
      </c>
      <c r="K76" s="306">
        <f>VLOOKUP(A76,'MANO DE OBRA'!A8:D100,4,FALSE)</f>
        <v>90985.096666666665</v>
      </c>
      <c r="L76" s="56"/>
      <c r="M76" s="311">
        <v>80</v>
      </c>
      <c r="N76" s="407">
        <f>K76/M76</f>
        <v>1137.3137083333334</v>
      </c>
    </row>
    <row r="77" spans="1:15">
      <c r="A77" t="s">
        <v>54</v>
      </c>
      <c r="B77" s="55" t="str">
        <f>VLOOKUP(A77,'MANO DE OBRA'!A9:D70,3,FALSE)</f>
        <v>Rastrilleros (2)</v>
      </c>
      <c r="C77" s="53"/>
      <c r="D77" s="53"/>
      <c r="E77" s="53"/>
      <c r="F77" s="53"/>
      <c r="G77" s="53"/>
      <c r="H77" s="53"/>
      <c r="I77" s="304">
        <f>K77/J77*100</f>
        <v>73771.7</v>
      </c>
      <c r="J77" s="305">
        <v>185</v>
      </c>
      <c r="K77" s="306">
        <f>VLOOKUP(A77,'MANO DE OBRA'!A9:D101,4,FALSE)</f>
        <v>136477.64499999999</v>
      </c>
      <c r="L77" s="56"/>
      <c r="M77" s="312">
        <v>80</v>
      </c>
      <c r="N77" s="407">
        <f>K77/M77</f>
        <v>1705.9705624999999</v>
      </c>
    </row>
    <row r="78" spans="1:15">
      <c r="B78" s="55"/>
      <c r="C78" s="53"/>
      <c r="D78" s="53"/>
      <c r="E78" s="53"/>
      <c r="F78" s="53"/>
      <c r="G78" s="53"/>
      <c r="H78" s="53"/>
      <c r="I78" s="291"/>
      <c r="J78" s="309"/>
      <c r="K78" s="310"/>
      <c r="L78" s="330"/>
      <c r="M78" s="312"/>
      <c r="N78" s="308"/>
    </row>
    <row r="79" spans="1:15">
      <c r="B79" s="55"/>
      <c r="C79" s="53"/>
      <c r="D79" s="53"/>
      <c r="E79" s="53"/>
      <c r="F79" s="53"/>
      <c r="G79" s="53"/>
      <c r="H79" s="53"/>
      <c r="I79" s="291"/>
      <c r="J79" s="309"/>
      <c r="K79" s="310"/>
      <c r="L79" s="330"/>
      <c r="M79" s="312"/>
      <c r="N79" s="308"/>
    </row>
    <row r="80" spans="1:15" ht="15.75" thickBot="1">
      <c r="B80" s="805"/>
      <c r="C80" s="806"/>
      <c r="D80" s="806"/>
      <c r="E80" s="806"/>
      <c r="F80" s="806"/>
      <c r="G80" s="806"/>
      <c r="H80" s="806"/>
      <c r="I80" s="132"/>
      <c r="J80" s="132"/>
      <c r="K80" s="132"/>
      <c r="L80" s="906"/>
      <c r="M80" s="906"/>
      <c r="N80" s="133"/>
    </row>
    <row r="81" spans="1:14" ht="15.75" thickBot="1">
      <c r="B81" s="824" t="s">
        <v>1037</v>
      </c>
      <c r="C81" s="825"/>
      <c r="D81" s="825"/>
      <c r="E81" s="825"/>
      <c r="F81" s="825"/>
      <c r="G81" s="825"/>
      <c r="H81" s="825"/>
      <c r="I81" s="825"/>
      <c r="J81" s="825"/>
      <c r="K81" s="825"/>
      <c r="L81" s="825"/>
      <c r="M81" s="826"/>
      <c r="N81" s="472">
        <f>SUM(N75:N80)</f>
        <v>7392.5391041666662</v>
      </c>
    </row>
    <row r="82" spans="1:14" ht="15.75" thickBot="1">
      <c r="B82" s="39"/>
      <c r="C82" s="40"/>
      <c r="D82" s="40"/>
      <c r="E82" s="40"/>
      <c r="F82" s="40"/>
      <c r="G82" s="40"/>
      <c r="H82" s="40"/>
      <c r="I82" s="40"/>
      <c r="J82" s="40"/>
      <c r="K82" s="40"/>
      <c r="L82" s="40"/>
      <c r="M82" s="40"/>
      <c r="N82" s="41"/>
    </row>
    <row r="83" spans="1:14" ht="15.75" thickBot="1">
      <c r="B83" s="818" t="s">
        <v>1051</v>
      </c>
      <c r="C83" s="819"/>
      <c r="D83" s="819"/>
      <c r="E83" s="819"/>
      <c r="F83" s="819"/>
      <c r="G83" s="819"/>
      <c r="H83" s="819"/>
      <c r="I83" s="819"/>
      <c r="J83" s="819"/>
      <c r="K83" s="819"/>
      <c r="L83" s="819"/>
      <c r="M83" s="820"/>
      <c r="N83" s="105">
        <f>N49+N59+N70+N81</f>
        <v>194965.30521446568</v>
      </c>
    </row>
    <row r="84" spans="1:14">
      <c r="B84" s="39"/>
      <c r="C84" s="40"/>
      <c r="D84" s="40"/>
      <c r="E84" s="40"/>
      <c r="F84" s="40"/>
      <c r="G84" s="40"/>
      <c r="H84" s="40"/>
      <c r="I84" s="40"/>
      <c r="J84" s="40"/>
      <c r="K84" s="40"/>
      <c r="L84" s="40"/>
      <c r="M84" s="40"/>
      <c r="N84" s="41"/>
    </row>
    <row r="85" spans="1:14">
      <c r="B85" s="70" t="s">
        <v>1052</v>
      </c>
      <c r="C85" s="71"/>
      <c r="D85" s="71"/>
      <c r="E85" s="71"/>
      <c r="F85" s="71"/>
      <c r="G85" s="71"/>
      <c r="H85" s="71"/>
      <c r="I85" s="71"/>
      <c r="J85" s="71"/>
      <c r="K85" s="71"/>
      <c r="L85" s="71"/>
      <c r="M85" s="71"/>
      <c r="N85" s="72"/>
    </row>
    <row r="86" spans="1:14" ht="15.75" thickBot="1">
      <c r="B86" s="74"/>
      <c r="C86" s="67"/>
      <c r="D86" s="67"/>
      <c r="E86" s="67"/>
      <c r="F86" s="67"/>
      <c r="G86" s="67"/>
      <c r="H86" s="67"/>
      <c r="I86" s="67"/>
      <c r="J86" s="67"/>
      <c r="K86" s="67"/>
      <c r="L86" s="67"/>
      <c r="M86" s="67"/>
      <c r="N86" s="69"/>
    </row>
    <row r="87" spans="1:14">
      <c r="B87" s="809" t="s">
        <v>1053</v>
      </c>
      <c r="C87" s="810"/>
      <c r="D87" s="810"/>
      <c r="E87" s="810"/>
      <c r="F87" s="810"/>
      <c r="G87" s="810"/>
      <c r="H87" s="810"/>
      <c r="I87" s="326"/>
      <c r="J87" s="346"/>
      <c r="K87" s="314" t="s">
        <v>1054</v>
      </c>
      <c r="L87" s="848" t="s">
        <v>1055</v>
      </c>
      <c r="M87" s="849"/>
      <c r="N87" s="315"/>
    </row>
    <row r="88" spans="1:14">
      <c r="B88" s="850" t="s">
        <v>1056</v>
      </c>
      <c r="C88" s="851"/>
      <c r="D88" s="851"/>
      <c r="E88" s="851"/>
      <c r="F88" s="851"/>
      <c r="G88" s="851"/>
      <c r="H88" s="851"/>
      <c r="I88" s="93"/>
      <c r="J88" s="94"/>
      <c r="K88" s="316">
        <v>0.2</v>
      </c>
      <c r="L88" s="852">
        <f>N83*K88</f>
        <v>38993.06104289314</v>
      </c>
      <c r="M88" s="853"/>
      <c r="N88" s="57"/>
    </row>
    <row r="89" spans="1:14">
      <c r="B89" s="95" t="s">
        <v>1057</v>
      </c>
      <c r="C89" s="96"/>
      <c r="D89" s="96"/>
      <c r="E89" s="96"/>
      <c r="F89" s="96"/>
      <c r="G89" s="96"/>
      <c r="H89" s="96"/>
      <c r="I89" s="93"/>
      <c r="J89" s="94"/>
      <c r="K89" s="316">
        <v>0.05</v>
      </c>
      <c r="L89" s="852">
        <f>N83*K89</f>
        <v>9748.2652607232849</v>
      </c>
      <c r="M89" s="853"/>
      <c r="N89" s="57"/>
    </row>
    <row r="90" spans="1:14" ht="15.75" thickBot="1">
      <c r="B90" s="97" t="s">
        <v>1058</v>
      </c>
      <c r="C90" s="98"/>
      <c r="D90" s="98"/>
      <c r="E90" s="98"/>
      <c r="F90" s="98"/>
      <c r="G90" s="98"/>
      <c r="H90" s="98"/>
      <c r="I90" s="99"/>
      <c r="J90" s="100"/>
      <c r="K90" s="317">
        <v>0.05</v>
      </c>
      <c r="L90" s="854">
        <f>N83*K90</f>
        <v>9748.2652607232849</v>
      </c>
      <c r="M90" s="855"/>
      <c r="N90" s="57"/>
    </row>
    <row r="91" spans="1:14" ht="15.75" thickBot="1">
      <c r="B91" s="818" t="s">
        <v>1037</v>
      </c>
      <c r="C91" s="819"/>
      <c r="D91" s="819"/>
      <c r="E91" s="819"/>
      <c r="F91" s="819"/>
      <c r="G91" s="819"/>
      <c r="H91" s="819"/>
      <c r="I91" s="819"/>
      <c r="J91" s="819"/>
      <c r="K91" s="819"/>
      <c r="L91" s="819"/>
      <c r="M91" s="820"/>
      <c r="N91" s="58">
        <f>L88+L89+L90</f>
        <v>58489.591564339717</v>
      </c>
    </row>
    <row r="92" spans="1:14" ht="15.75" thickBot="1">
      <c r="B92" s="39"/>
      <c r="C92" s="40"/>
      <c r="D92" s="40"/>
      <c r="E92" s="40"/>
      <c r="F92" s="40"/>
      <c r="G92" s="40"/>
      <c r="H92" s="40"/>
      <c r="I92" s="40"/>
      <c r="J92" s="40"/>
      <c r="K92" s="40"/>
      <c r="L92" s="40"/>
      <c r="M92" s="40"/>
      <c r="N92" s="41"/>
    </row>
    <row r="93" spans="1:14" ht="15.75" thickBot="1">
      <c r="A93" t="s">
        <v>2122</v>
      </c>
      <c r="B93" s="818" t="s">
        <v>1059</v>
      </c>
      <c r="C93" s="819"/>
      <c r="D93" s="819"/>
      <c r="E93" s="819"/>
      <c r="F93" s="819"/>
      <c r="G93" s="819"/>
      <c r="H93" s="819"/>
      <c r="I93" s="819"/>
      <c r="J93" s="819"/>
      <c r="K93" s="819"/>
      <c r="L93" s="819"/>
      <c r="M93" s="820"/>
      <c r="N93" s="197">
        <f>N83+N91</f>
        <v>253454.89677880541</v>
      </c>
    </row>
    <row r="94" spans="1:14">
      <c r="B94" s="19"/>
      <c r="C94" s="20"/>
      <c r="D94" s="20"/>
      <c r="E94" s="20"/>
      <c r="F94" s="20"/>
      <c r="G94" s="20"/>
      <c r="H94" s="20"/>
      <c r="I94" s="20"/>
      <c r="J94" s="20"/>
      <c r="K94" s="20"/>
      <c r="L94" s="20"/>
      <c r="M94" s="20"/>
      <c r="N94" s="21"/>
    </row>
    <row r="95" spans="1:14">
      <c r="B95" s="22"/>
      <c r="C95" s="18"/>
      <c r="D95" s="18"/>
      <c r="E95" s="18"/>
      <c r="F95" s="18"/>
      <c r="G95" s="18"/>
      <c r="H95" s="18"/>
      <c r="I95" s="18"/>
      <c r="J95" s="18"/>
      <c r="K95" s="18"/>
      <c r="L95" s="18"/>
      <c r="M95" s="18"/>
      <c r="N95" s="23"/>
    </row>
    <row r="96" spans="1:14">
      <c r="B96" s="22"/>
      <c r="C96" s="18"/>
      <c r="D96" s="18"/>
      <c r="E96" s="18"/>
      <c r="F96" s="18"/>
      <c r="G96" s="18"/>
      <c r="H96" s="18"/>
      <c r="I96" s="18"/>
      <c r="J96" s="18"/>
      <c r="K96" s="18"/>
      <c r="L96" s="18"/>
      <c r="M96" s="18"/>
      <c r="N96" s="23"/>
    </row>
    <row r="97" spans="2:14">
      <c r="B97" s="22"/>
      <c r="C97" s="18"/>
      <c r="D97" s="18"/>
      <c r="E97" s="18"/>
      <c r="F97" s="18"/>
      <c r="G97" s="18"/>
      <c r="H97" s="18"/>
      <c r="I97" s="18"/>
      <c r="J97" s="18"/>
      <c r="K97" s="18"/>
      <c r="L97" s="18"/>
      <c r="M97" s="18"/>
      <c r="N97" s="23"/>
    </row>
    <row r="98" spans="2:14">
      <c r="B98" s="22"/>
      <c r="C98" s="18"/>
      <c r="D98" s="18"/>
      <c r="E98" s="59" t="s">
        <v>1060</v>
      </c>
      <c r="F98" s="59"/>
      <c r="G98" s="59"/>
      <c r="H98" s="59"/>
      <c r="I98" s="59"/>
      <c r="J98" s="59"/>
      <c r="K98" s="18"/>
      <c r="L98" s="18"/>
      <c r="M98" s="18"/>
      <c r="N98" s="23"/>
    </row>
    <row r="99" spans="2:14">
      <c r="B99" s="22"/>
      <c r="C99" s="18"/>
      <c r="D99" s="18"/>
      <c r="E99" s="18" t="s">
        <v>1061</v>
      </c>
      <c r="F99" s="18"/>
      <c r="G99" s="18"/>
      <c r="H99" s="18"/>
      <c r="I99" s="18"/>
      <c r="J99" s="18"/>
      <c r="K99" s="18"/>
      <c r="L99" s="18"/>
      <c r="M99" s="18"/>
      <c r="N99" s="23"/>
    </row>
    <row r="100" spans="2:14">
      <c r="B100" s="22"/>
      <c r="C100" s="18"/>
      <c r="D100" s="18"/>
      <c r="E100" s="18" t="s">
        <v>1062</v>
      </c>
      <c r="F100" s="18"/>
      <c r="G100" s="18"/>
      <c r="H100" s="18"/>
      <c r="I100" s="18"/>
      <c r="J100" s="18"/>
      <c r="K100" s="18"/>
      <c r="L100" s="18"/>
      <c r="M100" s="18"/>
      <c r="N100" s="23"/>
    </row>
    <row r="101" spans="2:14">
      <c r="B101" s="22"/>
      <c r="C101" s="18"/>
      <c r="D101" s="18"/>
      <c r="E101" s="18" t="s">
        <v>1063</v>
      </c>
      <c r="F101" s="18"/>
      <c r="G101" s="18"/>
      <c r="H101" s="18"/>
      <c r="I101" s="18"/>
      <c r="J101" s="18"/>
      <c r="K101" s="18"/>
      <c r="L101" s="18"/>
      <c r="M101" s="18"/>
      <c r="N101" s="23"/>
    </row>
    <row r="102" spans="2:14" ht="15.75" thickBot="1">
      <c r="B102" s="22"/>
      <c r="C102" s="18"/>
      <c r="D102" s="18"/>
      <c r="E102" s="18"/>
      <c r="F102" s="18" t="s">
        <v>1064</v>
      </c>
      <c r="G102" s="18"/>
      <c r="H102" s="18"/>
      <c r="I102" s="18"/>
      <c r="J102" s="18"/>
      <c r="K102" s="18"/>
      <c r="L102" s="18"/>
      <c r="M102" s="18"/>
      <c r="N102" s="23"/>
    </row>
    <row r="103" spans="2:14">
      <c r="B103" s="239" t="s">
        <v>2322</v>
      </c>
      <c r="C103" s="240"/>
      <c r="D103" s="240"/>
      <c r="E103" s="240"/>
      <c r="F103" s="240"/>
      <c r="G103" s="240"/>
      <c r="H103" s="240"/>
      <c r="I103" s="240"/>
      <c r="J103" s="240"/>
      <c r="K103" s="240"/>
      <c r="L103" s="240"/>
      <c r="M103" s="240"/>
      <c r="N103" s="241"/>
    </row>
    <row r="104" spans="2:14">
      <c r="B104" s="242"/>
      <c r="C104" s="243"/>
      <c r="D104" s="243"/>
      <c r="E104" s="243"/>
      <c r="F104" s="243"/>
      <c r="G104" s="243"/>
      <c r="H104" s="243"/>
      <c r="I104" s="243"/>
      <c r="J104" s="243"/>
      <c r="K104" s="243"/>
      <c r="L104" s="243"/>
      <c r="M104" s="243"/>
      <c r="N104" s="244"/>
    </row>
    <row r="105" spans="2:14">
      <c r="B105" s="242"/>
      <c r="C105" s="243"/>
      <c r="D105" s="243"/>
      <c r="E105" s="243"/>
      <c r="F105" s="243"/>
      <c r="G105" s="243"/>
      <c r="H105" s="243"/>
      <c r="I105" s="243"/>
      <c r="J105" s="243"/>
      <c r="K105" s="243"/>
      <c r="L105" s="243"/>
      <c r="M105" s="243"/>
      <c r="N105" s="244"/>
    </row>
    <row r="106" spans="2:14">
      <c r="B106" s="242"/>
      <c r="C106" s="243"/>
      <c r="D106" s="243"/>
      <c r="E106" s="243"/>
      <c r="F106" s="243"/>
      <c r="G106" s="243"/>
      <c r="H106" s="243"/>
      <c r="I106" s="243"/>
      <c r="J106" s="243"/>
      <c r="K106" s="243"/>
      <c r="L106" s="243"/>
      <c r="M106" s="243"/>
      <c r="N106" s="244"/>
    </row>
    <row r="107" spans="2:14" ht="15.75" thickBot="1">
      <c r="B107" s="245"/>
      <c r="C107" s="246"/>
      <c r="D107" s="246"/>
      <c r="E107" s="246"/>
      <c r="F107" s="246"/>
      <c r="G107" s="246"/>
      <c r="H107" s="246"/>
      <c r="I107" s="246"/>
      <c r="J107" s="246"/>
      <c r="K107" s="246"/>
      <c r="L107" s="246"/>
      <c r="M107" s="246"/>
      <c r="N107" s="247"/>
    </row>
    <row r="108" spans="2:14">
      <c r="B108" s="248"/>
      <c r="C108" s="249"/>
      <c r="D108" s="249"/>
      <c r="E108" s="249"/>
      <c r="F108" s="249"/>
      <c r="G108" s="249"/>
      <c r="H108" s="249"/>
      <c r="I108" s="249"/>
      <c r="J108" s="249"/>
      <c r="K108" s="249"/>
      <c r="L108" s="249"/>
      <c r="M108" s="249"/>
      <c r="N108" s="250"/>
    </row>
    <row r="109" spans="2:14">
      <c r="B109" s="234" t="s">
        <v>2323</v>
      </c>
      <c r="C109" s="37"/>
      <c r="D109" s="37"/>
      <c r="E109" s="37"/>
      <c r="F109" s="37"/>
      <c r="G109" s="37"/>
      <c r="H109" s="37"/>
      <c r="I109" s="37"/>
      <c r="J109" s="37"/>
      <c r="K109" s="37"/>
      <c r="L109" s="37"/>
      <c r="M109" s="37"/>
      <c r="N109" s="38"/>
    </row>
    <row r="110" spans="2:14" ht="15" customHeight="1">
      <c r="B110" s="856" t="s">
        <v>2324</v>
      </c>
      <c r="C110" s="857"/>
      <c r="D110" s="857"/>
      <c r="E110" s="857"/>
      <c r="F110" s="857"/>
      <c r="G110" s="857"/>
      <c r="H110" s="857"/>
      <c r="I110" s="857"/>
      <c r="J110" s="857"/>
      <c r="K110" s="857"/>
      <c r="L110" s="857"/>
      <c r="M110" s="857"/>
      <c r="N110" s="858"/>
    </row>
    <row r="111" spans="2:14" ht="15" customHeight="1">
      <c r="B111" s="856"/>
      <c r="C111" s="857"/>
      <c r="D111" s="857"/>
      <c r="E111" s="857"/>
      <c r="F111" s="857"/>
      <c r="G111" s="857"/>
      <c r="H111" s="857"/>
      <c r="I111" s="857"/>
      <c r="J111" s="857"/>
      <c r="K111" s="857"/>
      <c r="L111" s="857"/>
      <c r="M111" s="857"/>
      <c r="N111" s="858"/>
    </row>
    <row r="112" spans="2:14" ht="30" customHeight="1">
      <c r="B112" s="859" t="s">
        <v>2325</v>
      </c>
      <c r="C112" s="860"/>
      <c r="D112" s="860"/>
      <c r="E112" s="860"/>
      <c r="F112" s="860"/>
      <c r="G112" s="860"/>
      <c r="H112" s="860"/>
      <c r="I112" s="860"/>
      <c r="J112" s="860"/>
      <c r="K112" s="860"/>
      <c r="L112" s="860"/>
      <c r="M112" s="860"/>
      <c r="N112" s="861"/>
    </row>
    <row r="113" spans="2:14">
      <c r="B113" s="859"/>
      <c r="C113" s="860"/>
      <c r="D113" s="860"/>
      <c r="E113" s="860"/>
      <c r="F113" s="860"/>
      <c r="G113" s="860"/>
      <c r="H113" s="860"/>
      <c r="I113" s="860"/>
      <c r="J113" s="860"/>
      <c r="K113" s="860"/>
      <c r="L113" s="860"/>
      <c r="M113" s="860"/>
      <c r="N113" s="861"/>
    </row>
    <row r="114" spans="2:14">
      <c r="B114" s="343"/>
      <c r="C114" s="344"/>
      <c r="D114" s="344"/>
      <c r="E114" s="344"/>
      <c r="F114" s="344"/>
      <c r="G114" s="344"/>
      <c r="H114" s="344"/>
      <c r="I114" s="344"/>
      <c r="J114" s="344"/>
      <c r="K114" s="344"/>
      <c r="L114" s="344"/>
      <c r="M114" s="344"/>
      <c r="N114" s="345"/>
    </row>
    <row r="115" spans="2:14">
      <c r="B115" s="343"/>
      <c r="C115" s="344"/>
      <c r="D115" s="344"/>
      <c r="E115" s="344"/>
      <c r="F115" s="344"/>
      <c r="G115" s="344"/>
      <c r="H115" s="344"/>
      <c r="I115" s="344"/>
      <c r="J115" s="344"/>
      <c r="K115" s="344"/>
      <c r="L115" s="344"/>
      <c r="M115" s="344"/>
      <c r="N115" s="345"/>
    </row>
    <row r="116" spans="2:14">
      <c r="B116" s="343"/>
      <c r="C116" s="344"/>
      <c r="D116" s="344"/>
      <c r="E116" s="344"/>
      <c r="F116" s="344"/>
      <c r="G116" s="344"/>
      <c r="H116" s="344"/>
      <c r="I116" s="344"/>
      <c r="J116" s="344"/>
      <c r="K116" s="344"/>
      <c r="L116" s="344"/>
      <c r="M116" s="344"/>
      <c r="N116" s="345"/>
    </row>
    <row r="117" spans="2:14">
      <c r="B117" s="234"/>
      <c r="C117" s="37"/>
      <c r="D117" s="37"/>
      <c r="E117" s="37"/>
      <c r="F117" s="37"/>
      <c r="G117" s="37"/>
      <c r="H117" s="37"/>
      <c r="I117" s="37"/>
      <c r="J117" s="37"/>
      <c r="K117" s="37"/>
      <c r="L117" s="37"/>
      <c r="M117" s="37"/>
      <c r="N117" s="38"/>
    </row>
    <row r="118" spans="2:14">
      <c r="B118" s="22"/>
      <c r="C118" s="18"/>
      <c r="D118" s="18"/>
      <c r="E118" s="18" t="s">
        <v>1060</v>
      </c>
      <c r="F118" s="59"/>
      <c r="G118" s="59"/>
      <c r="H118" s="18"/>
      <c r="I118" s="18"/>
      <c r="J118" s="18"/>
      <c r="K118" s="18"/>
      <c r="L118" s="18"/>
      <c r="M118" s="18"/>
      <c r="N118" s="23"/>
    </row>
    <row r="119" spans="2:14">
      <c r="B119" s="22"/>
      <c r="C119" s="18"/>
      <c r="D119" s="18"/>
      <c r="E119" s="60" t="s">
        <v>1061</v>
      </c>
      <c r="F119" s="18"/>
      <c r="G119" s="18"/>
      <c r="H119" s="60"/>
      <c r="I119" s="60"/>
      <c r="J119" s="60"/>
      <c r="K119" s="18"/>
      <c r="L119" s="18"/>
      <c r="M119" s="18"/>
      <c r="N119" s="23"/>
    </row>
    <row r="120" spans="2:14">
      <c r="B120" s="22"/>
      <c r="C120" s="18"/>
      <c r="D120" s="18"/>
      <c r="E120" s="61" t="s">
        <v>1065</v>
      </c>
      <c r="F120" s="18"/>
      <c r="G120" s="18"/>
      <c r="H120" s="61"/>
      <c r="I120" s="61"/>
      <c r="J120" s="61"/>
      <c r="K120" s="18"/>
      <c r="L120" s="18"/>
      <c r="M120" s="18"/>
      <c r="N120" s="23"/>
    </row>
    <row r="121" spans="2:14">
      <c r="B121" s="62"/>
      <c r="C121" s="37"/>
      <c r="D121" s="37"/>
      <c r="E121" s="18" t="s">
        <v>1063</v>
      </c>
      <c r="F121" s="18"/>
      <c r="G121" s="18"/>
      <c r="H121" s="18"/>
      <c r="I121" s="18"/>
      <c r="J121" s="18"/>
      <c r="K121" s="37"/>
      <c r="L121" s="37"/>
      <c r="M121" s="37"/>
      <c r="N121" s="38"/>
    </row>
    <row r="122" spans="2:14">
      <c r="B122" s="62"/>
      <c r="C122" s="37"/>
      <c r="D122" s="37"/>
      <c r="E122" s="37"/>
      <c r="F122" s="18"/>
      <c r="G122" s="18"/>
      <c r="H122" s="18"/>
      <c r="I122" s="18"/>
      <c r="J122" s="18"/>
      <c r="K122" s="37"/>
      <c r="L122" s="37"/>
      <c r="M122" s="37"/>
      <c r="N122" s="38"/>
    </row>
    <row r="123" spans="2:14">
      <c r="B123" s="62" t="s">
        <v>2326</v>
      </c>
      <c r="C123" s="61"/>
      <c r="D123" s="61"/>
      <c r="E123" s="18"/>
      <c r="F123" s="18"/>
      <c r="G123" s="18"/>
      <c r="H123" s="18"/>
      <c r="I123" s="18"/>
      <c r="J123" s="795"/>
      <c r="K123" s="795"/>
      <c r="L123" s="795"/>
      <c r="M123" s="795"/>
      <c r="N123" s="796"/>
    </row>
    <row r="124" spans="2:14" ht="15.75" thickBot="1">
      <c r="B124" s="273" t="s">
        <v>2327</v>
      </c>
      <c r="C124" s="405"/>
      <c r="D124" s="405"/>
      <c r="E124" s="63"/>
      <c r="F124" s="63"/>
      <c r="G124" s="63"/>
      <c r="H124" s="63"/>
      <c r="I124" s="63"/>
      <c r="J124" s="797"/>
      <c r="K124" s="797"/>
      <c r="L124" s="797"/>
      <c r="M124" s="797"/>
      <c r="N124" s="798"/>
    </row>
  </sheetData>
  <mergeCells count="72">
    <mergeCell ref="I10:J10"/>
    <mergeCell ref="F25:H25"/>
    <mergeCell ref="B27:N27"/>
    <mergeCell ref="C3:J3"/>
    <mergeCell ref="K3:K4"/>
    <mergeCell ref="L3:N4"/>
    <mergeCell ref="C4:J4"/>
    <mergeCell ref="K5:K6"/>
    <mergeCell ref="L5:L6"/>
    <mergeCell ref="M5:M6"/>
    <mergeCell ref="C6:J6"/>
    <mergeCell ref="C5:J5"/>
    <mergeCell ref="I35:J35"/>
    <mergeCell ref="C1:J1"/>
    <mergeCell ref="K1:K2"/>
    <mergeCell ref="L1:N2"/>
    <mergeCell ref="N5:N6"/>
    <mergeCell ref="C29:I29"/>
    <mergeCell ref="L35:M35"/>
    <mergeCell ref="L12:N12"/>
    <mergeCell ref="C30:I30"/>
    <mergeCell ref="L30:M30"/>
    <mergeCell ref="D11:E11"/>
    <mergeCell ref="B35:H35"/>
    <mergeCell ref="L29:M29"/>
    <mergeCell ref="C2:J2"/>
    <mergeCell ref="B1:B6"/>
    <mergeCell ref="B10:E10"/>
    <mergeCell ref="L45:M45"/>
    <mergeCell ref="B46:H46"/>
    <mergeCell ref="B47:D47"/>
    <mergeCell ref="B48:H48"/>
    <mergeCell ref="I48:J48"/>
    <mergeCell ref="L48:M48"/>
    <mergeCell ref="B36:H36"/>
    <mergeCell ref="B37:H37"/>
    <mergeCell ref="B38:H38"/>
    <mergeCell ref="B45:H45"/>
    <mergeCell ref="I45:J45"/>
    <mergeCell ref="B43:H43"/>
    <mergeCell ref="B39:H39"/>
    <mergeCell ref="B40:H40"/>
    <mergeCell ref="B41:H41"/>
    <mergeCell ref="B80:H80"/>
    <mergeCell ref="B42:H42"/>
    <mergeCell ref="L80:M80"/>
    <mergeCell ref="B53:I53"/>
    <mergeCell ref="L53:M53"/>
    <mergeCell ref="B58:I58"/>
    <mergeCell ref="L58:M58"/>
    <mergeCell ref="B59:M59"/>
    <mergeCell ref="L63:M63"/>
    <mergeCell ref="L64:M64"/>
    <mergeCell ref="L69:M69"/>
    <mergeCell ref="B70:M70"/>
    <mergeCell ref="B74:H74"/>
    <mergeCell ref="L74:M74"/>
    <mergeCell ref="L65:M65"/>
    <mergeCell ref="B49:M49"/>
    <mergeCell ref="B81:M81"/>
    <mergeCell ref="B83:M83"/>
    <mergeCell ref="B87:H87"/>
    <mergeCell ref="L87:M87"/>
    <mergeCell ref="B88:H88"/>
    <mergeCell ref="L88:M88"/>
    <mergeCell ref="J123:N124"/>
    <mergeCell ref="L89:M89"/>
    <mergeCell ref="L90:M90"/>
    <mergeCell ref="B91:M91"/>
    <mergeCell ref="B93:M93"/>
    <mergeCell ref="B110:N111"/>
    <mergeCell ref="B112:N113"/>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211969"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211969" r:id="rId4"/>
      </mc:Fallback>
    </mc:AlternateContent>
  </oleObjects>
</worksheet>
</file>

<file path=xl/worksheets/sheet1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3">
    <tabColor rgb="FFFFFFCC"/>
  </sheetPr>
  <dimension ref="A1:O123"/>
  <sheetViews>
    <sheetView zoomScale="78" zoomScaleNormal="78" workbookViewId="0"/>
  </sheetViews>
  <sheetFormatPr baseColWidth="10" defaultRowHeight="15"/>
  <cols>
    <col min="1" max="1" width="10" bestFit="1" customWidth="1"/>
    <col min="2" max="2" width="17" customWidth="1"/>
    <col min="6" max="6" width="14.42578125" customWidth="1"/>
    <col min="9" max="9" width="13.28515625" bestFit="1" customWidth="1"/>
    <col min="10" max="10" width="15.5703125" customWidth="1"/>
    <col min="11" max="11" width="17.5703125" bestFit="1" customWidth="1"/>
    <col min="13" max="13" width="12.285156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1162</v>
      </c>
      <c r="C31" s="87" t="s">
        <v>1675</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150</v>
      </c>
      <c r="B36" s="831" t="str">
        <f>VLOOKUP(A36,EQUIPOS!A6:D154,3,FALSE)</f>
        <v>Cargador : Potencia en el volante 125 hp, Clasificación de RPM del motor 2300.</v>
      </c>
      <c r="C36" s="832"/>
      <c r="D36" s="832"/>
      <c r="E36" s="832"/>
      <c r="F36" s="832"/>
      <c r="G36" s="832"/>
      <c r="H36" s="833"/>
      <c r="I36" s="279"/>
      <c r="J36" s="280"/>
      <c r="K36" s="281">
        <f>VLOOKUP(A36,EQUIPOS!A6:D163,4,FALSE)</f>
        <v>196350</v>
      </c>
      <c r="L36" s="282"/>
      <c r="M36" s="283">
        <v>30</v>
      </c>
      <c r="N36" s="284">
        <f>K36/M36</f>
        <v>6545</v>
      </c>
    </row>
    <row r="37" spans="1:14">
      <c r="A37" s="119" t="s">
        <v>173</v>
      </c>
      <c r="B37" s="831" t="str">
        <f>VLOOKUP(A37,EQUIPOS!A7:D154,3,FALSE)</f>
        <v>Compactador neumático de Potencia 70 HP, peso de 13 ton</v>
      </c>
      <c r="C37" s="832"/>
      <c r="D37" s="832"/>
      <c r="E37" s="832"/>
      <c r="F37" s="832"/>
      <c r="G37" s="832"/>
      <c r="H37" s="833"/>
      <c r="I37" s="279"/>
      <c r="J37" s="280"/>
      <c r="K37" s="281">
        <f>VLOOKUP(A37,EQUIPOS!A7:D164,4,FALSE)</f>
        <v>125082.56680029306</v>
      </c>
      <c r="L37" s="282"/>
      <c r="M37" s="283">
        <v>10</v>
      </c>
      <c r="N37" s="284">
        <f t="shared" ref="N37:N43" si="0">K37/M37</f>
        <v>12508.256680029306</v>
      </c>
    </row>
    <row r="38" spans="1:14">
      <c r="A38" t="s">
        <v>166</v>
      </c>
      <c r="B38" s="831" t="str">
        <f>VLOOKUP(A38,EQUIPOS!A8:D154,3,FALSE)</f>
        <v>Compactador de Rodillo POTENCIA: 99HP, PESO: 8 ton</v>
      </c>
      <c r="C38" s="832"/>
      <c r="D38" s="832"/>
      <c r="E38" s="832"/>
      <c r="F38" s="832"/>
      <c r="G38" s="832"/>
      <c r="H38" s="833"/>
      <c r="I38" s="279"/>
      <c r="J38" s="280"/>
      <c r="K38" s="281">
        <f>VLOOKUP(A38,EQUIPOS!A8:D165,4,FALSE)</f>
        <v>98600</v>
      </c>
      <c r="L38" s="282"/>
      <c r="M38" s="283">
        <v>10</v>
      </c>
      <c r="N38" s="284">
        <f t="shared" si="0"/>
        <v>9860</v>
      </c>
    </row>
    <row r="39" spans="1:14">
      <c r="A39" t="s">
        <v>284</v>
      </c>
      <c r="B39" s="831" t="str">
        <f>VLOOKUP(A39,EQUIPOS!A9:D154,3,FALSE)</f>
        <v>Planta de asfalto en caliente</v>
      </c>
      <c r="C39" s="832"/>
      <c r="D39" s="832"/>
      <c r="E39" s="832"/>
      <c r="F39" s="832"/>
      <c r="G39" s="832"/>
      <c r="H39" s="833"/>
      <c r="I39" s="279"/>
      <c r="J39" s="280"/>
      <c r="K39" s="281">
        <f>VLOOKUP(A39,EQUIPOS!A9:D166,4,FALSE)</f>
        <v>645075.00000000012</v>
      </c>
      <c r="L39" s="282"/>
      <c r="M39" s="283">
        <v>10</v>
      </c>
      <c r="N39" s="284">
        <f t="shared" si="0"/>
        <v>64507.500000000015</v>
      </c>
    </row>
    <row r="40" spans="1:14">
      <c r="A40" t="s">
        <v>290</v>
      </c>
      <c r="B40" s="831" t="str">
        <f>VLOOKUP(A40,EQUIPOS!A10:D154,3,FALSE)</f>
        <v>Planta trituradora</v>
      </c>
      <c r="C40" s="832"/>
      <c r="D40" s="832"/>
      <c r="E40" s="832"/>
      <c r="F40" s="832"/>
      <c r="G40" s="832"/>
      <c r="H40" s="833"/>
      <c r="I40" s="279"/>
      <c r="J40" s="280"/>
      <c r="K40" s="281">
        <f>VLOOKUP(A40,EQUIPOS!A10:D167,4,FALSE)</f>
        <v>476192.25000000006</v>
      </c>
      <c r="L40" s="282"/>
      <c r="M40" s="283">
        <v>30</v>
      </c>
      <c r="N40" s="284">
        <f t="shared" si="0"/>
        <v>15873.075000000003</v>
      </c>
    </row>
    <row r="41" spans="1:14">
      <c r="A41" t="s">
        <v>314</v>
      </c>
      <c r="B41" s="831" t="str">
        <f>VLOOKUP(A41,EQUIPOS!A11:D155,3,FALSE)</f>
        <v xml:space="preserve">Retroexcavadora E-200 sobre orugas
</v>
      </c>
      <c r="C41" s="832"/>
      <c r="D41" s="832"/>
      <c r="E41" s="832"/>
      <c r="F41" s="832"/>
      <c r="G41" s="832"/>
      <c r="H41" s="833"/>
      <c r="I41" s="279"/>
      <c r="J41" s="280"/>
      <c r="K41" s="281">
        <f>VLOOKUP(A41,EQUIPOS!A11:D168,4,FALSE)</f>
        <v>166600</v>
      </c>
      <c r="L41" s="282"/>
      <c r="M41" s="283">
        <v>30</v>
      </c>
      <c r="N41" s="284">
        <f t="shared" si="0"/>
        <v>5553.333333333333</v>
      </c>
    </row>
    <row r="42" spans="1:14">
      <c r="A42" t="s">
        <v>358</v>
      </c>
      <c r="B42" s="831" t="str">
        <f>VLOOKUP(A42,EQUIPOS!A12:D156,3,FALSE)</f>
        <v xml:space="preserve">Terminadora de asfalto (Finisher), potencia en el volante 174 HP, R=20M3/H, velocidad de desplazamiento 114 m/min
</v>
      </c>
      <c r="C42" s="832"/>
      <c r="D42" s="832"/>
      <c r="E42" s="832"/>
      <c r="F42" s="832"/>
      <c r="G42" s="832"/>
      <c r="H42" s="833"/>
      <c r="I42" s="279"/>
      <c r="J42" s="280"/>
      <c r="K42" s="281">
        <f>VLOOKUP(A42,EQUIPOS!A12:D169,4,FALSE)</f>
        <v>285600</v>
      </c>
      <c r="L42" s="282"/>
      <c r="M42" s="283">
        <v>10</v>
      </c>
      <c r="N42" s="284">
        <f t="shared" si="0"/>
        <v>28560</v>
      </c>
    </row>
    <row r="43" spans="1:14">
      <c r="A43" t="s">
        <v>373</v>
      </c>
      <c r="B43" s="831" t="str">
        <f>VLOOKUP(A43,EQUIPOS!A13:D157,3,FALSE)</f>
        <v>Volqueta 6 m3</v>
      </c>
      <c r="C43" s="832"/>
      <c r="D43" s="832"/>
      <c r="E43" s="832"/>
      <c r="F43" s="832"/>
      <c r="G43" s="832"/>
      <c r="H43" s="833"/>
      <c r="I43" s="279"/>
      <c r="J43" s="280"/>
      <c r="K43" s="281">
        <f>VLOOKUP(A43,EQUIPOS!A13:D170,4,FALSE)</f>
        <v>62500</v>
      </c>
      <c r="L43" s="282"/>
      <c r="M43" s="283">
        <v>10</v>
      </c>
      <c r="N43" s="284">
        <f t="shared" si="0"/>
        <v>6250</v>
      </c>
    </row>
    <row r="44" spans="1:14">
      <c r="B44" s="831"/>
      <c r="C44" s="832"/>
      <c r="D44" s="832"/>
      <c r="E44" s="832"/>
      <c r="F44" s="832"/>
      <c r="G44" s="832"/>
      <c r="H44" s="833"/>
      <c r="I44" s="834"/>
      <c r="J44" s="815"/>
      <c r="K44" s="281"/>
      <c r="L44" s="835"/>
      <c r="M44" s="836"/>
      <c r="N44" s="284"/>
    </row>
    <row r="45" spans="1:14">
      <c r="B45" s="831"/>
      <c r="C45" s="832"/>
      <c r="D45" s="832"/>
      <c r="E45" s="837"/>
      <c r="F45" s="832"/>
      <c r="G45" s="832"/>
      <c r="H45" s="833"/>
      <c r="I45" s="42"/>
      <c r="J45" s="43"/>
      <c r="K45" s="286"/>
      <c r="L45" s="288"/>
      <c r="M45" s="289"/>
      <c r="N45" s="290"/>
    </row>
    <row r="46" spans="1:14">
      <c r="B46" s="838" t="s">
        <v>1036</v>
      </c>
      <c r="C46" s="839"/>
      <c r="D46" s="839"/>
      <c r="E46" s="44"/>
      <c r="F46" s="45"/>
      <c r="G46" s="45"/>
      <c r="H46" s="46"/>
      <c r="I46" s="42"/>
      <c r="J46" s="43"/>
      <c r="K46" s="291"/>
      <c r="L46" s="288"/>
      <c r="M46" s="413">
        <v>0.1</v>
      </c>
      <c r="N46" s="356">
        <f>N80*M46</f>
        <v>739.25391041666671</v>
      </c>
    </row>
    <row r="47" spans="1:14" ht="15.75" thickBot="1">
      <c r="B47" s="831"/>
      <c r="C47" s="832"/>
      <c r="D47" s="832"/>
      <c r="E47" s="832"/>
      <c r="F47" s="832"/>
      <c r="G47" s="832"/>
      <c r="H47" s="833"/>
      <c r="I47" s="840"/>
      <c r="J47" s="841"/>
      <c r="K47" s="47"/>
      <c r="L47" s="842"/>
      <c r="M47" s="843"/>
      <c r="N47" s="111"/>
    </row>
    <row r="48" spans="1:14" ht="15.75" thickBot="1">
      <c r="B48" s="818" t="s">
        <v>1037</v>
      </c>
      <c r="C48" s="819"/>
      <c r="D48" s="819"/>
      <c r="E48" s="819"/>
      <c r="F48" s="819"/>
      <c r="G48" s="819"/>
      <c r="H48" s="819"/>
      <c r="I48" s="819"/>
      <c r="J48" s="819"/>
      <c r="K48" s="819"/>
      <c r="L48" s="819"/>
      <c r="M48" s="820"/>
      <c r="N48" s="406">
        <f>SUM(N36:N47)</f>
        <v>150396.41892377933</v>
      </c>
    </row>
    <row r="49" spans="1:14">
      <c r="B49" s="292"/>
      <c r="C49" s="40"/>
      <c r="D49" s="40"/>
      <c r="E49" s="40"/>
      <c r="F49" s="40"/>
      <c r="G49" s="40"/>
      <c r="H49" s="40"/>
      <c r="I49" s="40"/>
      <c r="J49" s="40"/>
      <c r="K49" s="40"/>
      <c r="L49" s="40"/>
      <c r="M49" s="40"/>
      <c r="N49" s="41"/>
    </row>
    <row r="50" spans="1:14">
      <c r="B50" s="70" t="s">
        <v>1038</v>
      </c>
      <c r="C50" s="71"/>
      <c r="D50" s="71"/>
      <c r="E50" s="71"/>
      <c r="F50" s="71"/>
      <c r="G50" s="71"/>
      <c r="H50" s="71"/>
      <c r="I50" s="71"/>
      <c r="J50" s="71"/>
      <c r="K50" s="71"/>
      <c r="L50" s="71"/>
      <c r="M50" s="71"/>
      <c r="N50" s="72"/>
    </row>
    <row r="51" spans="1:14" ht="15.75" thickBot="1">
      <c r="B51" s="73"/>
      <c r="C51" s="68"/>
      <c r="D51" s="68"/>
      <c r="E51" s="68"/>
      <c r="F51" s="68"/>
      <c r="G51" s="68"/>
      <c r="H51" s="68"/>
      <c r="I51" s="68"/>
      <c r="J51" s="67"/>
      <c r="K51" s="67"/>
      <c r="L51" s="67"/>
      <c r="M51" s="67"/>
      <c r="N51" s="69"/>
    </row>
    <row r="52" spans="1:14">
      <c r="B52" s="809" t="s">
        <v>1028</v>
      </c>
      <c r="C52" s="810"/>
      <c r="D52" s="810"/>
      <c r="E52" s="810"/>
      <c r="F52" s="810"/>
      <c r="G52" s="810"/>
      <c r="H52" s="810"/>
      <c r="I52" s="811"/>
      <c r="J52" s="327" t="s">
        <v>1029</v>
      </c>
      <c r="K52" s="91" t="s">
        <v>1030</v>
      </c>
      <c r="L52" s="812" t="s">
        <v>1039</v>
      </c>
      <c r="M52" s="811"/>
      <c r="N52" s="92" t="s">
        <v>1035</v>
      </c>
    </row>
    <row r="53" spans="1:14">
      <c r="A53" t="s">
        <v>843</v>
      </c>
      <c r="B53" s="49" t="str">
        <f>VLOOKUP(A53,MATERIALES!A5:D373,3,FALSE)</f>
        <v>Agregado Petreo para Triturar (Crudo)</v>
      </c>
      <c r="C53" s="293"/>
      <c r="D53" s="293"/>
      <c r="E53" s="293"/>
      <c r="F53" s="293"/>
      <c r="G53" s="293"/>
      <c r="H53" s="293"/>
      <c r="I53" s="280"/>
      <c r="J53" s="236" t="str">
        <f>VLOOKUP(A53,MATERIALES!A7:D645,2,FALSE)</f>
        <v>m3</v>
      </c>
      <c r="K53" s="294">
        <v>1.4</v>
      </c>
      <c r="L53" s="279"/>
      <c r="M53" s="414">
        <f>VLOOKUP(A53,MATERIALES!A5:D396,4,FALSE)</f>
        <v>24125.332311239632</v>
      </c>
      <c r="N53" s="284">
        <f>K53*M53</f>
        <v>33775.465235735486</v>
      </c>
    </row>
    <row r="54" spans="1:14">
      <c r="A54" s="114" t="s">
        <v>845</v>
      </c>
      <c r="B54" s="49" t="str">
        <f>VLOOKUP(A54,MATERIALES!A6:D373,3,FALSE)</f>
        <v>Agua</v>
      </c>
      <c r="C54" s="293"/>
      <c r="D54" s="293"/>
      <c r="E54" s="293"/>
      <c r="F54" s="293"/>
      <c r="G54" s="293"/>
      <c r="H54" s="293"/>
      <c r="I54" s="280"/>
      <c r="J54" s="236" t="str">
        <f>VLOOKUP(A54,MATERIALES!A8:D646,2,FALSE)</f>
        <v>lt</v>
      </c>
      <c r="K54" s="294">
        <v>25</v>
      </c>
      <c r="L54" s="279"/>
      <c r="M54" s="414">
        <f>VLOOKUP(A54,MATERIALES!A6:D397,4,FALSE)</f>
        <v>35.656490152579906</v>
      </c>
      <c r="N54" s="284">
        <f>K54*M54</f>
        <v>891.4122538144976</v>
      </c>
    </row>
    <row r="55" spans="1:14">
      <c r="B55" s="49"/>
      <c r="C55" s="293"/>
      <c r="D55" s="293"/>
      <c r="E55" s="293"/>
      <c r="F55" s="293"/>
      <c r="G55" s="293"/>
      <c r="H55" s="293"/>
      <c r="I55" s="280"/>
      <c r="J55" s="236"/>
      <c r="K55" s="294"/>
      <c r="L55" s="279"/>
      <c r="M55" s="295"/>
      <c r="N55" s="296"/>
    </row>
    <row r="56" spans="1:14">
      <c r="B56" s="49"/>
      <c r="C56" s="293"/>
      <c r="D56" s="293"/>
      <c r="E56" s="293"/>
      <c r="F56" s="293"/>
      <c r="G56" s="293"/>
      <c r="H56" s="293"/>
      <c r="I56" s="280"/>
      <c r="J56" s="236"/>
      <c r="K56" s="294"/>
      <c r="L56" s="279"/>
      <c r="M56" s="295"/>
      <c r="N56" s="296"/>
    </row>
    <row r="57" spans="1:14" ht="15.75" thickBot="1">
      <c r="B57" s="813"/>
      <c r="C57" s="814"/>
      <c r="D57" s="814"/>
      <c r="E57" s="814"/>
      <c r="F57" s="814"/>
      <c r="G57" s="814"/>
      <c r="H57" s="814"/>
      <c r="I57" s="815"/>
      <c r="J57" s="48"/>
      <c r="K57" s="50"/>
      <c r="L57" s="816"/>
      <c r="M57" s="817"/>
      <c r="N57" s="51"/>
    </row>
    <row r="58" spans="1:14" ht="15.75" thickBot="1">
      <c r="B58" s="818" t="s">
        <v>1037</v>
      </c>
      <c r="C58" s="819"/>
      <c r="D58" s="819"/>
      <c r="E58" s="819"/>
      <c r="F58" s="819"/>
      <c r="G58" s="819"/>
      <c r="H58" s="819"/>
      <c r="I58" s="819"/>
      <c r="J58" s="819"/>
      <c r="K58" s="819"/>
      <c r="L58" s="819"/>
      <c r="M58" s="820"/>
      <c r="N58" s="406">
        <f>SUM(N53:N57)</f>
        <v>34666.877489549981</v>
      </c>
    </row>
    <row r="59" spans="1:14">
      <c r="B59" s="39"/>
      <c r="C59" s="40"/>
      <c r="D59" s="40"/>
      <c r="E59" s="40"/>
      <c r="F59" s="40"/>
      <c r="G59" s="40"/>
      <c r="H59" s="40"/>
      <c r="I59" s="40"/>
      <c r="J59" s="40"/>
      <c r="K59" s="40"/>
      <c r="L59" s="40"/>
      <c r="M59" s="40"/>
      <c r="N59" s="41"/>
    </row>
    <row r="60" spans="1:14">
      <c r="B60" s="70" t="s">
        <v>1040</v>
      </c>
      <c r="C60" s="71"/>
      <c r="D60" s="71"/>
      <c r="E60" s="71"/>
      <c r="F60" s="71"/>
      <c r="G60" s="71"/>
      <c r="H60" s="71"/>
      <c r="I60" s="71"/>
      <c r="J60" s="71"/>
      <c r="K60" s="71"/>
      <c r="L60" s="71"/>
      <c r="M60" s="71"/>
      <c r="N60" s="72"/>
    </row>
    <row r="61" spans="1:14" ht="15.75" thickBot="1">
      <c r="B61" s="74"/>
      <c r="C61" s="67"/>
      <c r="D61" s="67"/>
      <c r="E61" s="67"/>
      <c r="F61" s="67"/>
      <c r="G61" s="67"/>
      <c r="H61" s="67"/>
      <c r="I61" s="67"/>
      <c r="J61" s="67"/>
      <c r="K61" s="67"/>
      <c r="L61" s="67"/>
      <c r="M61" s="67"/>
      <c r="N61" s="69"/>
    </row>
    <row r="62" spans="1:14" ht="25.5">
      <c r="B62" s="325" t="s">
        <v>1041</v>
      </c>
      <c r="C62" s="326"/>
      <c r="D62" s="326"/>
      <c r="E62" s="326"/>
      <c r="F62" s="326"/>
      <c r="G62" s="326"/>
      <c r="H62" s="79" t="s">
        <v>1029</v>
      </c>
      <c r="I62" s="80" t="s">
        <v>1042</v>
      </c>
      <c r="J62" s="81" t="s">
        <v>1043</v>
      </c>
      <c r="K62" s="79" t="s">
        <v>1044</v>
      </c>
      <c r="L62" s="821" t="s">
        <v>1045</v>
      </c>
      <c r="M62" s="794"/>
      <c r="N62" s="82" t="s">
        <v>1035</v>
      </c>
    </row>
    <row r="63" spans="1:14">
      <c r="A63" t="s">
        <v>1353</v>
      </c>
      <c r="B63" s="52" t="str">
        <f>VLOOKUP(A63,TRANSPORTE!A5:D117,3,FALSE)</f>
        <v>Transporte de Material Crudo de Rio</v>
      </c>
      <c r="C63" s="329"/>
      <c r="D63" s="329"/>
      <c r="E63" s="329"/>
      <c r="F63" s="329"/>
      <c r="G63" s="329"/>
      <c r="H63" s="323" t="s">
        <v>1552</v>
      </c>
      <c r="I63" s="291">
        <v>1.4</v>
      </c>
      <c r="J63" s="298">
        <v>1</v>
      </c>
      <c r="K63" s="291">
        <f>I63*J63</f>
        <v>1.4</v>
      </c>
      <c r="L63" s="822">
        <f>VLOOKUP(A63,TRANSPORTE!A5:D117,4,FALSE)</f>
        <v>946.969696969697</v>
      </c>
      <c r="M63" s="823"/>
      <c r="N63" s="299">
        <f>K63*L63</f>
        <v>1325.7575757575758</v>
      </c>
    </row>
    <row r="64" spans="1:14">
      <c r="A64" t="s">
        <v>1464</v>
      </c>
      <c r="B64" s="52" t="str">
        <f>VLOOKUP(A64,TRANSPORTE!A6:D117,3,FALSE)</f>
        <v>Transporte de mezcla abierta en caliente MAC-50</v>
      </c>
      <c r="C64" s="53"/>
      <c r="D64" s="53"/>
      <c r="E64" s="53"/>
      <c r="F64" s="53"/>
      <c r="G64" s="53"/>
      <c r="H64" s="323" t="s">
        <v>1552</v>
      </c>
      <c r="I64" s="291">
        <v>1.25</v>
      </c>
      <c r="J64" s="298">
        <v>1</v>
      </c>
      <c r="K64" s="291">
        <f>I64*J64</f>
        <v>1.25</v>
      </c>
      <c r="L64" s="822">
        <f>VLOOKUP(A64,TRANSPORTE!A6:D117,4,FALSE)</f>
        <v>946.969696969697</v>
      </c>
      <c r="M64" s="823"/>
      <c r="N64" s="299">
        <f>K64*L64</f>
        <v>1183.7121212121212</v>
      </c>
    </row>
    <row r="65" spans="1:15">
      <c r="B65" s="52"/>
      <c r="C65" s="53"/>
      <c r="D65" s="53"/>
      <c r="E65" s="53"/>
      <c r="F65" s="53"/>
      <c r="G65" s="53"/>
      <c r="H65" s="300"/>
      <c r="I65" s="291"/>
      <c r="J65" s="291"/>
      <c r="K65" s="291"/>
      <c r="L65" s="301"/>
      <c r="M65" s="302"/>
      <c r="N65" s="303"/>
    </row>
    <row r="66" spans="1:15">
      <c r="B66" s="52"/>
      <c r="C66" s="53"/>
      <c r="D66" s="53"/>
      <c r="E66" s="53"/>
      <c r="F66" s="53"/>
      <c r="G66" s="53"/>
      <c r="H66" s="300"/>
      <c r="I66" s="291"/>
      <c r="J66" s="291"/>
      <c r="K66" s="291"/>
      <c r="L66" s="301"/>
      <c r="M66" s="302"/>
      <c r="N66" s="303"/>
    </row>
    <row r="67" spans="1:15">
      <c r="B67" s="52"/>
      <c r="C67" s="53"/>
      <c r="D67" s="53"/>
      <c r="E67" s="53"/>
      <c r="F67" s="53"/>
      <c r="G67" s="53"/>
      <c r="H67" s="300"/>
      <c r="I67" s="291"/>
      <c r="J67" s="291"/>
      <c r="K67" s="291"/>
      <c r="L67" s="301"/>
      <c r="M67" s="302"/>
      <c r="N67" s="303"/>
    </row>
    <row r="68" spans="1:15" ht="15.75" thickBot="1">
      <c r="B68" s="459"/>
      <c r="C68" s="460"/>
      <c r="D68" s="460"/>
      <c r="E68" s="460"/>
      <c r="F68" s="460"/>
      <c r="G68" s="460"/>
      <c r="H68" s="54"/>
      <c r="I68" s="132"/>
      <c r="J68" s="132"/>
      <c r="K68" s="132"/>
      <c r="L68" s="807"/>
      <c r="M68" s="808"/>
      <c r="N68" s="133"/>
    </row>
    <row r="69" spans="1:15" ht="15.75" thickBot="1">
      <c r="B69" s="824" t="s">
        <v>1037</v>
      </c>
      <c r="C69" s="825"/>
      <c r="D69" s="825"/>
      <c r="E69" s="825"/>
      <c r="F69" s="825"/>
      <c r="G69" s="825"/>
      <c r="H69" s="825"/>
      <c r="I69" s="825"/>
      <c r="J69" s="825"/>
      <c r="K69" s="825"/>
      <c r="L69" s="825"/>
      <c r="M69" s="826"/>
      <c r="N69" s="110">
        <f>N63+N64+N65+N66+N67</f>
        <v>2509.469696969697</v>
      </c>
    </row>
    <row r="70" spans="1:15">
      <c r="B70" s="39"/>
      <c r="C70" s="40"/>
      <c r="D70" s="40"/>
      <c r="E70" s="40"/>
      <c r="F70" s="40"/>
      <c r="G70" s="40"/>
      <c r="H70" s="40"/>
      <c r="I70" s="40"/>
      <c r="J70" s="40"/>
      <c r="K70" s="40"/>
      <c r="L70" s="40"/>
      <c r="M70" s="40"/>
      <c r="N70" s="41"/>
    </row>
    <row r="71" spans="1:15">
      <c r="B71" s="70" t="s">
        <v>1046</v>
      </c>
      <c r="C71" s="71"/>
      <c r="D71" s="71"/>
      <c r="E71" s="71"/>
      <c r="F71" s="71"/>
      <c r="G71" s="71"/>
      <c r="H71" s="71"/>
      <c r="I71" s="71"/>
      <c r="J71" s="71"/>
      <c r="K71" s="71"/>
      <c r="L71" s="71"/>
      <c r="M71" s="71"/>
      <c r="N71" s="72"/>
    </row>
    <row r="72" spans="1:15" ht="15.75" thickBot="1">
      <c r="B72" s="74"/>
      <c r="C72" s="67"/>
      <c r="D72" s="67"/>
      <c r="E72" s="67"/>
      <c r="F72" s="67"/>
      <c r="G72" s="67"/>
      <c r="H72" s="67"/>
      <c r="I72" s="67"/>
      <c r="J72" s="67"/>
      <c r="K72" s="67"/>
      <c r="L72" s="67"/>
      <c r="M72" s="67"/>
      <c r="N72" s="69"/>
    </row>
    <row r="73" spans="1:15" ht="25.5">
      <c r="B73" s="844" t="s">
        <v>1047</v>
      </c>
      <c r="C73" s="845"/>
      <c r="D73" s="845"/>
      <c r="E73" s="845"/>
      <c r="F73" s="845"/>
      <c r="G73" s="845"/>
      <c r="H73" s="845"/>
      <c r="I73" s="79" t="s">
        <v>1048</v>
      </c>
      <c r="J73" s="81" t="s">
        <v>1494</v>
      </c>
      <c r="K73" s="80" t="s">
        <v>1050</v>
      </c>
      <c r="L73" s="846" t="s">
        <v>1034</v>
      </c>
      <c r="M73" s="847"/>
      <c r="N73" s="104" t="s">
        <v>1035</v>
      </c>
    </row>
    <row r="74" spans="1:15">
      <c r="A74" t="s">
        <v>19</v>
      </c>
      <c r="B74" s="55" t="str">
        <f>VLOOKUP(A74,'MANO DE OBRA'!A8:D68,3,FALSE)</f>
        <v>Obrero (8)</v>
      </c>
      <c r="C74" s="53"/>
      <c r="D74" s="53"/>
      <c r="E74" s="53"/>
      <c r="F74" s="53"/>
      <c r="G74" s="53"/>
      <c r="H74" s="53"/>
      <c r="I74" s="304">
        <f>K74/J74*100</f>
        <v>196724.53333333333</v>
      </c>
      <c r="J74" s="305">
        <v>185</v>
      </c>
      <c r="K74" s="306">
        <f>VLOOKUP(A74,'MANO DE OBRA'!A8:D99,4,FALSE)</f>
        <v>363940.38666666666</v>
      </c>
      <c r="L74" s="56"/>
      <c r="M74" s="307">
        <v>80</v>
      </c>
      <c r="N74" s="407">
        <f>K74/M74</f>
        <v>4549.2548333333334</v>
      </c>
      <c r="O74" s="112"/>
    </row>
    <row r="75" spans="1:15">
      <c r="A75" t="s">
        <v>30</v>
      </c>
      <c r="B75" s="55" t="str">
        <f>VLOOKUP(A75,'MANO DE OBRA'!A8:D69,3,FALSE)</f>
        <v>Oficial</v>
      </c>
      <c r="C75" s="53"/>
      <c r="D75" s="53"/>
      <c r="E75" s="53"/>
      <c r="F75" s="53"/>
      <c r="G75" s="53"/>
      <c r="H75" s="53"/>
      <c r="I75" s="304">
        <f>K75/J75*100</f>
        <v>49181.133333333331</v>
      </c>
      <c r="J75" s="305">
        <v>185</v>
      </c>
      <c r="K75" s="306">
        <f>VLOOKUP(A75,'MANO DE OBRA'!A8:D100,4,FALSE)</f>
        <v>90985.096666666665</v>
      </c>
      <c r="L75" s="56"/>
      <c r="M75" s="311">
        <v>80</v>
      </c>
      <c r="N75" s="407">
        <f>K75/M75</f>
        <v>1137.3137083333334</v>
      </c>
    </row>
    <row r="76" spans="1:15">
      <c r="A76" t="s">
        <v>54</v>
      </c>
      <c r="B76" s="55" t="str">
        <f>VLOOKUP(A76,'MANO DE OBRA'!A9:D70,3,FALSE)</f>
        <v>Rastrilleros (2)</v>
      </c>
      <c r="C76" s="53"/>
      <c r="D76" s="53"/>
      <c r="E76" s="53"/>
      <c r="F76" s="53"/>
      <c r="G76" s="53"/>
      <c r="H76" s="53"/>
      <c r="I76" s="304">
        <f>K76/J76*100</f>
        <v>73771.7</v>
      </c>
      <c r="J76" s="305">
        <v>185</v>
      </c>
      <c r="K76" s="306">
        <f>VLOOKUP(A76,'MANO DE OBRA'!A9:D101,4,FALSE)</f>
        <v>136477.64499999999</v>
      </c>
      <c r="L76" s="56"/>
      <c r="M76" s="312">
        <v>80</v>
      </c>
      <c r="N76" s="407">
        <f>K76/M76</f>
        <v>1705.9705624999999</v>
      </c>
    </row>
    <row r="77" spans="1:15">
      <c r="B77" s="55"/>
      <c r="C77" s="53"/>
      <c r="D77" s="53"/>
      <c r="E77" s="53"/>
      <c r="F77" s="53"/>
      <c r="G77" s="53"/>
      <c r="H77" s="53"/>
      <c r="I77" s="291"/>
      <c r="J77" s="309"/>
      <c r="K77" s="310"/>
      <c r="L77" s="330"/>
      <c r="M77" s="312"/>
      <c r="N77" s="308"/>
    </row>
    <row r="78" spans="1:15">
      <c r="B78" s="55"/>
      <c r="C78" s="53"/>
      <c r="D78" s="53"/>
      <c r="E78" s="53"/>
      <c r="F78" s="53"/>
      <c r="G78" s="53"/>
      <c r="H78" s="53"/>
      <c r="I78" s="291"/>
      <c r="J78" s="309"/>
      <c r="K78" s="310"/>
      <c r="L78" s="330"/>
      <c r="M78" s="312"/>
      <c r="N78" s="308"/>
    </row>
    <row r="79" spans="1:15" ht="15.75" thickBot="1">
      <c r="B79" s="805"/>
      <c r="C79" s="806"/>
      <c r="D79" s="806"/>
      <c r="E79" s="806"/>
      <c r="F79" s="806"/>
      <c r="G79" s="806"/>
      <c r="H79" s="806"/>
      <c r="I79" s="132"/>
      <c r="J79" s="132"/>
      <c r="K79" s="132"/>
      <c r="L79" s="906"/>
      <c r="M79" s="906"/>
      <c r="N79" s="51"/>
    </row>
    <row r="80" spans="1:15" ht="15.75" thickBot="1">
      <c r="B80" s="824" t="s">
        <v>1037</v>
      </c>
      <c r="C80" s="825"/>
      <c r="D80" s="825"/>
      <c r="E80" s="825"/>
      <c r="F80" s="825"/>
      <c r="G80" s="825"/>
      <c r="H80" s="825"/>
      <c r="I80" s="825"/>
      <c r="J80" s="825"/>
      <c r="K80" s="825"/>
      <c r="L80" s="825"/>
      <c r="M80" s="826"/>
      <c r="N80" s="313">
        <f>SUM(N74:N79)</f>
        <v>7392.5391041666662</v>
      </c>
    </row>
    <row r="81" spans="1:14" ht="15.75" thickBot="1">
      <c r="B81" s="39"/>
      <c r="C81" s="40"/>
      <c r="D81" s="40"/>
      <c r="E81" s="40"/>
      <c r="F81" s="40"/>
      <c r="G81" s="40"/>
      <c r="H81" s="40"/>
      <c r="I81" s="40"/>
      <c r="J81" s="40"/>
      <c r="K81" s="40"/>
      <c r="L81" s="40"/>
      <c r="M81" s="40"/>
      <c r="N81" s="41"/>
    </row>
    <row r="82" spans="1:14" ht="15.75" thickBot="1">
      <c r="B82" s="818" t="s">
        <v>1051</v>
      </c>
      <c r="C82" s="819"/>
      <c r="D82" s="819"/>
      <c r="E82" s="819"/>
      <c r="F82" s="819"/>
      <c r="G82" s="819"/>
      <c r="H82" s="819"/>
      <c r="I82" s="819"/>
      <c r="J82" s="819"/>
      <c r="K82" s="819"/>
      <c r="L82" s="819"/>
      <c r="M82" s="820"/>
      <c r="N82" s="105">
        <f>N48+N58+N69+N80</f>
        <v>194965.30521446568</v>
      </c>
    </row>
    <row r="83" spans="1:14">
      <c r="B83" s="39"/>
      <c r="C83" s="40"/>
      <c r="D83" s="40"/>
      <c r="E83" s="40"/>
      <c r="F83" s="40"/>
      <c r="G83" s="40"/>
      <c r="H83" s="40"/>
      <c r="I83" s="40"/>
      <c r="J83" s="40"/>
      <c r="K83" s="40"/>
      <c r="L83" s="40"/>
      <c r="M83" s="40"/>
      <c r="N83" s="41"/>
    </row>
    <row r="84" spans="1:14">
      <c r="B84" s="70" t="s">
        <v>1052</v>
      </c>
      <c r="C84" s="71"/>
      <c r="D84" s="71"/>
      <c r="E84" s="71"/>
      <c r="F84" s="71"/>
      <c r="G84" s="71"/>
      <c r="H84" s="71"/>
      <c r="I84" s="71"/>
      <c r="J84" s="71"/>
      <c r="K84" s="71"/>
      <c r="L84" s="71"/>
      <c r="M84" s="71"/>
      <c r="N84" s="72"/>
    </row>
    <row r="85" spans="1:14" ht="15.75" thickBot="1">
      <c r="B85" s="74"/>
      <c r="C85" s="67"/>
      <c r="D85" s="67"/>
      <c r="E85" s="67"/>
      <c r="F85" s="67"/>
      <c r="G85" s="67"/>
      <c r="H85" s="67"/>
      <c r="I85" s="67"/>
      <c r="J85" s="67"/>
      <c r="K85" s="67"/>
      <c r="L85" s="67"/>
      <c r="M85" s="67"/>
      <c r="N85" s="69"/>
    </row>
    <row r="86" spans="1:14">
      <c r="B86" s="809" t="s">
        <v>1053</v>
      </c>
      <c r="C86" s="810"/>
      <c r="D86" s="810"/>
      <c r="E86" s="810"/>
      <c r="F86" s="810"/>
      <c r="G86" s="810"/>
      <c r="H86" s="810"/>
      <c r="I86" s="326"/>
      <c r="J86" s="346"/>
      <c r="K86" s="314" t="s">
        <v>1054</v>
      </c>
      <c r="L86" s="848" t="s">
        <v>1055</v>
      </c>
      <c r="M86" s="849"/>
      <c r="N86" s="315"/>
    </row>
    <row r="87" spans="1:14">
      <c r="B87" s="850" t="s">
        <v>1056</v>
      </c>
      <c r="C87" s="851"/>
      <c r="D87" s="851"/>
      <c r="E87" s="851"/>
      <c r="F87" s="851"/>
      <c r="G87" s="851"/>
      <c r="H87" s="851"/>
      <c r="I87" s="93"/>
      <c r="J87" s="94"/>
      <c r="K87" s="316">
        <v>0.2</v>
      </c>
      <c r="L87" s="852">
        <f>N82*K87</f>
        <v>38993.06104289314</v>
      </c>
      <c r="M87" s="853"/>
      <c r="N87" s="57"/>
    </row>
    <row r="88" spans="1:14">
      <c r="B88" s="95" t="s">
        <v>1057</v>
      </c>
      <c r="C88" s="96"/>
      <c r="D88" s="96"/>
      <c r="E88" s="96"/>
      <c r="F88" s="96"/>
      <c r="G88" s="96"/>
      <c r="H88" s="96"/>
      <c r="I88" s="93"/>
      <c r="J88" s="94"/>
      <c r="K88" s="316">
        <v>0.05</v>
      </c>
      <c r="L88" s="852">
        <f>N82*K88</f>
        <v>9748.2652607232849</v>
      </c>
      <c r="M88" s="853"/>
      <c r="N88" s="57"/>
    </row>
    <row r="89" spans="1:14" ht="15.75" thickBot="1">
      <c r="B89" s="97" t="s">
        <v>1058</v>
      </c>
      <c r="C89" s="98"/>
      <c r="D89" s="98"/>
      <c r="E89" s="98"/>
      <c r="F89" s="98"/>
      <c r="G89" s="98"/>
      <c r="H89" s="98"/>
      <c r="I89" s="99"/>
      <c r="J89" s="100"/>
      <c r="K89" s="317">
        <v>0.05</v>
      </c>
      <c r="L89" s="854">
        <f>N82*K89</f>
        <v>9748.2652607232849</v>
      </c>
      <c r="M89" s="855"/>
      <c r="N89" s="57"/>
    </row>
    <row r="90" spans="1:14" ht="15.75" thickBot="1">
      <c r="B90" s="818" t="s">
        <v>1037</v>
      </c>
      <c r="C90" s="819"/>
      <c r="D90" s="819"/>
      <c r="E90" s="819"/>
      <c r="F90" s="819"/>
      <c r="G90" s="819"/>
      <c r="H90" s="819"/>
      <c r="I90" s="819"/>
      <c r="J90" s="819"/>
      <c r="K90" s="819"/>
      <c r="L90" s="819"/>
      <c r="M90" s="820"/>
      <c r="N90" s="58">
        <f>L87+L88+L89</f>
        <v>58489.591564339717</v>
      </c>
    </row>
    <row r="91" spans="1:14" ht="15.75" thickBot="1">
      <c r="B91" s="39"/>
      <c r="C91" s="40"/>
      <c r="D91" s="40"/>
      <c r="E91" s="40"/>
      <c r="F91" s="40"/>
      <c r="G91" s="40"/>
      <c r="H91" s="40"/>
      <c r="I91" s="40"/>
      <c r="J91" s="40"/>
      <c r="K91" s="40"/>
      <c r="L91" s="40"/>
      <c r="M91" s="40"/>
      <c r="N91" s="41"/>
    </row>
    <row r="92" spans="1:14" ht="15.75" thickBot="1">
      <c r="A92" t="s">
        <v>2122</v>
      </c>
      <c r="B92" s="818" t="s">
        <v>1059</v>
      </c>
      <c r="C92" s="819"/>
      <c r="D92" s="819"/>
      <c r="E92" s="819"/>
      <c r="F92" s="819"/>
      <c r="G92" s="819"/>
      <c r="H92" s="819"/>
      <c r="I92" s="819"/>
      <c r="J92" s="819"/>
      <c r="K92" s="819"/>
      <c r="L92" s="819"/>
      <c r="M92" s="820"/>
      <c r="N92" s="197">
        <f>N82+N90</f>
        <v>253454.89677880541</v>
      </c>
    </row>
    <row r="93" spans="1:14">
      <c r="B93" s="19"/>
      <c r="C93" s="20"/>
      <c r="D93" s="20"/>
      <c r="E93" s="20"/>
      <c r="F93" s="20"/>
      <c r="G93" s="20"/>
      <c r="H93" s="20"/>
      <c r="I93" s="20"/>
      <c r="J93" s="20"/>
      <c r="K93" s="20"/>
      <c r="L93" s="20"/>
      <c r="M93" s="20"/>
      <c r="N93" s="21"/>
    </row>
    <row r="94" spans="1:14">
      <c r="B94" s="22"/>
      <c r="C94" s="18"/>
      <c r="D94" s="18"/>
      <c r="E94" s="18"/>
      <c r="F94" s="18"/>
      <c r="G94" s="18"/>
      <c r="H94" s="18"/>
      <c r="I94" s="18"/>
      <c r="J94" s="18"/>
      <c r="K94" s="18"/>
      <c r="L94" s="18"/>
      <c r="M94" s="18"/>
      <c r="N94" s="23"/>
    </row>
    <row r="95" spans="1:14">
      <c r="B95" s="22"/>
      <c r="C95" s="18"/>
      <c r="D95" s="18"/>
      <c r="E95" s="18"/>
      <c r="F95" s="18"/>
      <c r="G95" s="18"/>
      <c r="H95" s="18"/>
      <c r="I95" s="18"/>
      <c r="J95" s="18"/>
      <c r="K95" s="18"/>
      <c r="L95" s="18"/>
      <c r="M95" s="18"/>
      <c r="N95" s="23"/>
    </row>
    <row r="96" spans="1:14">
      <c r="B96" s="22"/>
      <c r="C96" s="18"/>
      <c r="D96" s="18"/>
      <c r="E96" s="18"/>
      <c r="F96" s="18"/>
      <c r="G96" s="18"/>
      <c r="H96" s="18"/>
      <c r="I96" s="18"/>
      <c r="J96" s="18"/>
      <c r="K96" s="18"/>
      <c r="L96" s="18"/>
      <c r="M96" s="18"/>
      <c r="N96" s="23"/>
    </row>
    <row r="97" spans="2:14">
      <c r="B97" s="22"/>
      <c r="C97" s="18"/>
      <c r="D97" s="18"/>
      <c r="E97" s="59" t="s">
        <v>1060</v>
      </c>
      <c r="F97" s="59"/>
      <c r="G97" s="59"/>
      <c r="H97" s="59"/>
      <c r="I97" s="59"/>
      <c r="J97" s="59"/>
      <c r="K97" s="18"/>
      <c r="L97" s="18"/>
      <c r="M97" s="18"/>
      <c r="N97" s="23"/>
    </row>
    <row r="98" spans="2:14">
      <c r="B98" s="22"/>
      <c r="C98" s="18"/>
      <c r="D98" s="18"/>
      <c r="E98" s="18" t="s">
        <v>1061</v>
      </c>
      <c r="F98" s="18"/>
      <c r="G98" s="18"/>
      <c r="H98" s="18"/>
      <c r="I98" s="18"/>
      <c r="J98" s="18"/>
      <c r="K98" s="18"/>
      <c r="L98" s="18"/>
      <c r="M98" s="18"/>
      <c r="N98" s="23"/>
    </row>
    <row r="99" spans="2:14">
      <c r="B99" s="22"/>
      <c r="C99" s="18"/>
      <c r="D99" s="18"/>
      <c r="E99" s="18" t="s">
        <v>1062</v>
      </c>
      <c r="F99" s="18"/>
      <c r="G99" s="18"/>
      <c r="H99" s="18"/>
      <c r="I99" s="18"/>
      <c r="J99" s="18"/>
      <c r="K99" s="18"/>
      <c r="L99" s="18"/>
      <c r="M99" s="18"/>
      <c r="N99" s="23"/>
    </row>
    <row r="100" spans="2:14">
      <c r="B100" s="22"/>
      <c r="C100" s="18"/>
      <c r="D100" s="18"/>
      <c r="E100" s="18" t="s">
        <v>1063</v>
      </c>
      <c r="F100" s="18"/>
      <c r="G100" s="18"/>
      <c r="H100" s="18"/>
      <c r="I100" s="18"/>
      <c r="J100" s="18"/>
      <c r="K100" s="18"/>
      <c r="L100" s="18"/>
      <c r="M100" s="18"/>
      <c r="N100" s="23"/>
    </row>
    <row r="101" spans="2:14" ht="15.75" thickBot="1">
      <c r="B101" s="22"/>
      <c r="C101" s="18"/>
      <c r="D101" s="18"/>
      <c r="E101" s="18"/>
      <c r="F101" s="18" t="s">
        <v>1064</v>
      </c>
      <c r="G101" s="18"/>
      <c r="H101" s="18"/>
      <c r="I101" s="18"/>
      <c r="J101" s="18"/>
      <c r="K101" s="18"/>
      <c r="L101" s="18"/>
      <c r="M101" s="18"/>
      <c r="N101" s="23"/>
    </row>
    <row r="102" spans="2:14">
      <c r="B102" s="239" t="s">
        <v>2322</v>
      </c>
      <c r="C102" s="240"/>
      <c r="D102" s="240"/>
      <c r="E102" s="240"/>
      <c r="F102" s="240"/>
      <c r="G102" s="240"/>
      <c r="H102" s="240"/>
      <c r="I102" s="240"/>
      <c r="J102" s="240"/>
      <c r="K102" s="240"/>
      <c r="L102" s="240"/>
      <c r="M102" s="240"/>
      <c r="N102" s="241"/>
    </row>
    <row r="103" spans="2:14">
      <c r="B103" s="242"/>
      <c r="C103" s="243"/>
      <c r="D103" s="243"/>
      <c r="E103" s="243"/>
      <c r="F103" s="243"/>
      <c r="G103" s="243"/>
      <c r="H103" s="243"/>
      <c r="I103" s="243"/>
      <c r="J103" s="243"/>
      <c r="K103" s="243"/>
      <c r="L103" s="243"/>
      <c r="M103" s="243"/>
      <c r="N103" s="244"/>
    </row>
    <row r="104" spans="2:14">
      <c r="B104" s="242"/>
      <c r="C104" s="243"/>
      <c r="D104" s="243"/>
      <c r="E104" s="243"/>
      <c r="F104" s="243"/>
      <c r="G104" s="243"/>
      <c r="H104" s="243"/>
      <c r="I104" s="243"/>
      <c r="J104" s="243"/>
      <c r="K104" s="243"/>
      <c r="L104" s="243"/>
      <c r="M104" s="243"/>
      <c r="N104" s="244"/>
    </row>
    <row r="105" spans="2:14">
      <c r="B105" s="242"/>
      <c r="C105" s="243"/>
      <c r="D105" s="243"/>
      <c r="E105" s="243"/>
      <c r="F105" s="243"/>
      <c r="G105" s="243"/>
      <c r="H105" s="243"/>
      <c r="I105" s="243"/>
      <c r="J105" s="243"/>
      <c r="K105" s="243"/>
      <c r="L105" s="243"/>
      <c r="M105" s="243"/>
      <c r="N105" s="244"/>
    </row>
    <row r="106" spans="2:14" ht="15.75" thickBot="1">
      <c r="B106" s="245"/>
      <c r="C106" s="246"/>
      <c r="D106" s="246"/>
      <c r="E106" s="246"/>
      <c r="F106" s="246"/>
      <c r="G106" s="246"/>
      <c r="H106" s="246"/>
      <c r="I106" s="246"/>
      <c r="J106" s="246"/>
      <c r="K106" s="246"/>
      <c r="L106" s="246"/>
      <c r="M106" s="246"/>
      <c r="N106" s="247"/>
    </row>
    <row r="107" spans="2:14">
      <c r="B107" s="248"/>
      <c r="C107" s="249"/>
      <c r="D107" s="249"/>
      <c r="E107" s="249"/>
      <c r="F107" s="249"/>
      <c r="G107" s="249"/>
      <c r="H107" s="249"/>
      <c r="I107" s="249"/>
      <c r="J107" s="249"/>
      <c r="K107" s="249"/>
      <c r="L107" s="249"/>
      <c r="M107" s="249"/>
      <c r="N107" s="250"/>
    </row>
    <row r="108" spans="2:14">
      <c r="B108" s="234" t="s">
        <v>2323</v>
      </c>
      <c r="C108" s="37"/>
      <c r="D108" s="37"/>
      <c r="E108" s="37"/>
      <c r="F108" s="37"/>
      <c r="G108" s="37"/>
      <c r="H108" s="37"/>
      <c r="I108" s="37"/>
      <c r="J108" s="37"/>
      <c r="K108" s="37"/>
      <c r="L108" s="37"/>
      <c r="M108" s="37"/>
      <c r="N108" s="38"/>
    </row>
    <row r="109" spans="2:14" ht="15" customHeight="1">
      <c r="B109" s="856" t="s">
        <v>2324</v>
      </c>
      <c r="C109" s="857"/>
      <c r="D109" s="857"/>
      <c r="E109" s="857"/>
      <c r="F109" s="857"/>
      <c r="G109" s="857"/>
      <c r="H109" s="857"/>
      <c r="I109" s="857"/>
      <c r="J109" s="857"/>
      <c r="K109" s="857"/>
      <c r="L109" s="857"/>
      <c r="M109" s="857"/>
      <c r="N109" s="858"/>
    </row>
    <row r="110" spans="2:14" ht="15" customHeight="1">
      <c r="B110" s="856"/>
      <c r="C110" s="857"/>
      <c r="D110" s="857"/>
      <c r="E110" s="857"/>
      <c r="F110" s="857"/>
      <c r="G110" s="857"/>
      <c r="H110" s="857"/>
      <c r="I110" s="857"/>
      <c r="J110" s="857"/>
      <c r="K110" s="857"/>
      <c r="L110" s="857"/>
      <c r="M110" s="857"/>
      <c r="N110" s="858"/>
    </row>
    <row r="111" spans="2:14" ht="30" customHeight="1">
      <c r="B111" s="859" t="s">
        <v>2325</v>
      </c>
      <c r="C111" s="860"/>
      <c r="D111" s="860"/>
      <c r="E111" s="860"/>
      <c r="F111" s="860"/>
      <c r="G111" s="860"/>
      <c r="H111" s="860"/>
      <c r="I111" s="860"/>
      <c r="J111" s="860"/>
      <c r="K111" s="860"/>
      <c r="L111" s="860"/>
      <c r="M111" s="860"/>
      <c r="N111" s="861"/>
    </row>
    <row r="112" spans="2:14">
      <c r="B112" s="859"/>
      <c r="C112" s="860"/>
      <c r="D112" s="860"/>
      <c r="E112" s="860"/>
      <c r="F112" s="860"/>
      <c r="G112" s="860"/>
      <c r="H112" s="860"/>
      <c r="I112" s="860"/>
      <c r="J112" s="860"/>
      <c r="K112" s="860"/>
      <c r="L112" s="860"/>
      <c r="M112" s="860"/>
      <c r="N112" s="861"/>
    </row>
    <row r="113" spans="2:14">
      <c r="B113" s="343"/>
      <c r="C113" s="344"/>
      <c r="D113" s="344"/>
      <c r="E113" s="344"/>
      <c r="F113" s="344"/>
      <c r="G113" s="344"/>
      <c r="H113" s="344"/>
      <c r="I113" s="344"/>
      <c r="J113" s="344"/>
      <c r="K113" s="344"/>
      <c r="L113" s="344"/>
      <c r="M113" s="344"/>
      <c r="N113" s="345"/>
    </row>
    <row r="114" spans="2:14">
      <c r="B114" s="343"/>
      <c r="C114" s="344"/>
      <c r="D114" s="344"/>
      <c r="E114" s="344"/>
      <c r="F114" s="344"/>
      <c r="G114" s="344"/>
      <c r="H114" s="344"/>
      <c r="I114" s="344"/>
      <c r="J114" s="344"/>
      <c r="K114" s="344"/>
      <c r="L114" s="344"/>
      <c r="M114" s="344"/>
      <c r="N114" s="345"/>
    </row>
    <row r="115" spans="2:14">
      <c r="B115" s="343"/>
      <c r="C115" s="344"/>
      <c r="D115" s="344"/>
      <c r="E115" s="344"/>
      <c r="F115" s="344"/>
      <c r="G115" s="344"/>
      <c r="H115" s="344"/>
      <c r="I115" s="344"/>
      <c r="J115" s="344"/>
      <c r="K115" s="344"/>
      <c r="L115" s="344"/>
      <c r="M115" s="344"/>
      <c r="N115" s="345"/>
    </row>
    <row r="116" spans="2:14">
      <c r="B116" s="234"/>
      <c r="C116" s="37"/>
      <c r="D116" s="37"/>
      <c r="E116" s="37"/>
      <c r="F116" s="37"/>
      <c r="G116" s="37"/>
      <c r="H116" s="37"/>
      <c r="I116" s="37"/>
      <c r="J116" s="37"/>
      <c r="K116" s="37"/>
      <c r="L116" s="37"/>
      <c r="M116" s="37"/>
      <c r="N116" s="38"/>
    </row>
    <row r="117" spans="2:14">
      <c r="B117" s="22"/>
      <c r="C117" s="18"/>
      <c r="D117" s="18"/>
      <c r="E117" s="18" t="s">
        <v>1060</v>
      </c>
      <c r="F117" s="59"/>
      <c r="G117" s="59"/>
      <c r="H117" s="18"/>
      <c r="I117" s="18"/>
      <c r="J117" s="18"/>
      <c r="K117" s="18"/>
      <c r="L117" s="18"/>
      <c r="M117" s="18"/>
      <c r="N117" s="23"/>
    </row>
    <row r="118" spans="2:14">
      <c r="B118" s="22"/>
      <c r="C118" s="18"/>
      <c r="D118" s="18"/>
      <c r="E118" s="60" t="s">
        <v>1061</v>
      </c>
      <c r="F118" s="18"/>
      <c r="G118" s="18"/>
      <c r="H118" s="60"/>
      <c r="I118" s="60"/>
      <c r="J118" s="60"/>
      <c r="K118" s="18"/>
      <c r="L118" s="18"/>
      <c r="M118" s="18"/>
      <c r="N118" s="23"/>
    </row>
    <row r="119" spans="2:14">
      <c r="B119" s="22"/>
      <c r="C119" s="18"/>
      <c r="D119" s="18"/>
      <c r="E119" s="61" t="s">
        <v>1065</v>
      </c>
      <c r="F119" s="18"/>
      <c r="G119" s="18"/>
      <c r="H119" s="61"/>
      <c r="I119" s="61"/>
      <c r="J119" s="61"/>
      <c r="K119" s="18"/>
      <c r="L119" s="18"/>
      <c r="M119" s="18"/>
      <c r="N119" s="23"/>
    </row>
    <row r="120" spans="2:14">
      <c r="B120" s="62"/>
      <c r="C120" s="37"/>
      <c r="D120" s="37"/>
      <c r="E120" s="18" t="s">
        <v>1063</v>
      </c>
      <c r="F120" s="18"/>
      <c r="G120" s="18"/>
      <c r="H120" s="18"/>
      <c r="I120" s="18"/>
      <c r="J120" s="18"/>
      <c r="K120" s="37"/>
      <c r="L120" s="37"/>
      <c r="M120" s="37"/>
      <c r="N120" s="38"/>
    </row>
    <row r="121" spans="2:14">
      <c r="B121" s="62"/>
      <c r="C121" s="37"/>
      <c r="D121" s="37"/>
      <c r="E121" s="37"/>
      <c r="F121" s="18"/>
      <c r="G121" s="18"/>
      <c r="H121" s="18"/>
      <c r="I121" s="18"/>
      <c r="J121" s="18"/>
      <c r="K121" s="37"/>
      <c r="L121" s="37"/>
      <c r="M121" s="37"/>
      <c r="N121" s="38"/>
    </row>
    <row r="122" spans="2:14">
      <c r="B122" s="62" t="s">
        <v>2326</v>
      </c>
      <c r="C122" s="61"/>
      <c r="D122" s="61"/>
      <c r="E122" s="18"/>
      <c r="F122" s="18"/>
      <c r="G122" s="18"/>
      <c r="H122" s="18"/>
      <c r="I122" s="18"/>
      <c r="J122" s="795"/>
      <c r="K122" s="795"/>
      <c r="L122" s="795"/>
      <c r="M122" s="795"/>
      <c r="N122" s="796"/>
    </row>
    <row r="123" spans="2:14" ht="15.75" thickBot="1">
      <c r="B123" s="273" t="s">
        <v>2327</v>
      </c>
      <c r="C123" s="405"/>
      <c r="D123" s="405"/>
      <c r="E123" s="63"/>
      <c r="F123" s="63"/>
      <c r="G123" s="63"/>
      <c r="H123" s="63"/>
      <c r="I123" s="63"/>
      <c r="J123" s="797"/>
      <c r="K123" s="797"/>
      <c r="L123" s="797"/>
      <c r="M123" s="797"/>
      <c r="N123" s="798"/>
    </row>
  </sheetData>
  <mergeCells count="72">
    <mergeCell ref="I10:J10"/>
    <mergeCell ref="F25:H25"/>
    <mergeCell ref="B27:N27"/>
    <mergeCell ref="C3:J3"/>
    <mergeCell ref="K3:K4"/>
    <mergeCell ref="L3:N4"/>
    <mergeCell ref="C4:J4"/>
    <mergeCell ref="K5:K6"/>
    <mergeCell ref="L5:L6"/>
    <mergeCell ref="M5:M6"/>
    <mergeCell ref="C6:J6"/>
    <mergeCell ref="C5:J5"/>
    <mergeCell ref="I35:J35"/>
    <mergeCell ref="C1:J1"/>
    <mergeCell ref="K1:K2"/>
    <mergeCell ref="L1:N2"/>
    <mergeCell ref="N5:N6"/>
    <mergeCell ref="C29:I29"/>
    <mergeCell ref="L35:M35"/>
    <mergeCell ref="L12:N12"/>
    <mergeCell ref="C30:I30"/>
    <mergeCell ref="L30:M30"/>
    <mergeCell ref="D11:E11"/>
    <mergeCell ref="B35:H35"/>
    <mergeCell ref="L29:M29"/>
    <mergeCell ref="C2:J2"/>
    <mergeCell ref="B1:B6"/>
    <mergeCell ref="B10:E10"/>
    <mergeCell ref="L44:M44"/>
    <mergeCell ref="B45:H45"/>
    <mergeCell ref="B46:D46"/>
    <mergeCell ref="B47:H47"/>
    <mergeCell ref="I47:J47"/>
    <mergeCell ref="L47:M47"/>
    <mergeCell ref="B36:H36"/>
    <mergeCell ref="B37:H37"/>
    <mergeCell ref="B38:H38"/>
    <mergeCell ref="B44:H44"/>
    <mergeCell ref="I44:J44"/>
    <mergeCell ref="B43:H43"/>
    <mergeCell ref="B39:H39"/>
    <mergeCell ref="B40:H40"/>
    <mergeCell ref="B41:H41"/>
    <mergeCell ref="B79:H79"/>
    <mergeCell ref="B42:H42"/>
    <mergeCell ref="L79:M79"/>
    <mergeCell ref="B52:I52"/>
    <mergeCell ref="L52:M52"/>
    <mergeCell ref="B57:I57"/>
    <mergeCell ref="L57:M57"/>
    <mergeCell ref="B58:M58"/>
    <mergeCell ref="L62:M62"/>
    <mergeCell ref="L63:M63"/>
    <mergeCell ref="L68:M68"/>
    <mergeCell ref="B69:M69"/>
    <mergeCell ref="B73:H73"/>
    <mergeCell ref="L73:M73"/>
    <mergeCell ref="L64:M64"/>
    <mergeCell ref="B48:M48"/>
    <mergeCell ref="B80:M80"/>
    <mergeCell ref="B82:M82"/>
    <mergeCell ref="B86:H86"/>
    <mergeCell ref="L86:M86"/>
    <mergeCell ref="B87:H87"/>
    <mergeCell ref="L87:M87"/>
    <mergeCell ref="J122:N123"/>
    <mergeCell ref="L88:M88"/>
    <mergeCell ref="L89:M89"/>
    <mergeCell ref="B90:M90"/>
    <mergeCell ref="B92:M92"/>
    <mergeCell ref="B109:N110"/>
    <mergeCell ref="B111:N112"/>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212993"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212993" r:id="rId4"/>
      </mc:Fallback>
    </mc:AlternateContent>
  </oleObjects>
</worksheet>
</file>

<file path=xl/worksheets/sheet1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4">
    <tabColor rgb="FFFFFFCC"/>
  </sheetPr>
  <dimension ref="A1:O123"/>
  <sheetViews>
    <sheetView zoomScale="78" zoomScaleNormal="78" workbookViewId="0"/>
  </sheetViews>
  <sheetFormatPr baseColWidth="10" defaultRowHeight="15"/>
  <cols>
    <col min="1" max="1" width="10" bestFit="1" customWidth="1"/>
    <col min="2" max="2" width="17" customWidth="1"/>
    <col min="6" max="6" width="14.42578125" customWidth="1"/>
    <col min="9" max="9" width="13.28515625" bestFit="1" customWidth="1"/>
    <col min="10" max="10" width="15.5703125" customWidth="1"/>
    <col min="11" max="11" width="17.5703125" bestFit="1" customWidth="1"/>
    <col min="13" max="13" width="12.285156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1163</v>
      </c>
      <c r="C31" s="87" t="s">
        <v>1676</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150</v>
      </c>
      <c r="B36" s="831" t="str">
        <f>VLOOKUP(A36,EQUIPOS!A6:D154,3,FALSE)</f>
        <v>Cargador : Potencia en el volante 125 hp, Clasificación de RPM del motor 2300.</v>
      </c>
      <c r="C36" s="832"/>
      <c r="D36" s="832"/>
      <c r="E36" s="832"/>
      <c r="F36" s="832"/>
      <c r="G36" s="832"/>
      <c r="H36" s="833"/>
      <c r="I36" s="279"/>
      <c r="J36" s="280"/>
      <c r="K36" s="281">
        <f>VLOOKUP(A36,EQUIPOS!A6:D163,4,FALSE)</f>
        <v>196350</v>
      </c>
      <c r="L36" s="282"/>
      <c r="M36" s="283">
        <v>30</v>
      </c>
      <c r="N36" s="284">
        <f>K36/M36</f>
        <v>6545</v>
      </c>
    </row>
    <row r="37" spans="1:14">
      <c r="A37" s="119" t="s">
        <v>173</v>
      </c>
      <c r="B37" s="831" t="str">
        <f>VLOOKUP(A37,EQUIPOS!A7:D154,3,FALSE)</f>
        <v>Compactador neumático de Potencia 70 HP, peso de 13 ton</v>
      </c>
      <c r="C37" s="832"/>
      <c r="D37" s="832"/>
      <c r="E37" s="832"/>
      <c r="F37" s="832"/>
      <c r="G37" s="832"/>
      <c r="H37" s="833"/>
      <c r="I37" s="279"/>
      <c r="J37" s="280"/>
      <c r="K37" s="281">
        <f>VLOOKUP(A37,EQUIPOS!A7:D164,4,FALSE)</f>
        <v>125082.56680029306</v>
      </c>
      <c r="L37" s="282"/>
      <c r="M37" s="283">
        <v>8</v>
      </c>
      <c r="N37" s="284">
        <f t="shared" ref="N37:N43" si="0">K37/M37</f>
        <v>15635.320850036633</v>
      </c>
    </row>
    <row r="38" spans="1:14">
      <c r="A38" t="s">
        <v>166</v>
      </c>
      <c r="B38" s="831" t="str">
        <f>VLOOKUP(A38,EQUIPOS!A8:D154,3,FALSE)</f>
        <v>Compactador de Rodillo POTENCIA: 99HP, PESO: 8 ton</v>
      </c>
      <c r="C38" s="832"/>
      <c r="D38" s="832"/>
      <c r="E38" s="832"/>
      <c r="F38" s="832"/>
      <c r="G38" s="832"/>
      <c r="H38" s="833"/>
      <c r="I38" s="279"/>
      <c r="J38" s="280"/>
      <c r="K38" s="281">
        <f>VLOOKUP(A38,EQUIPOS!A8:D165,4,FALSE)</f>
        <v>98600</v>
      </c>
      <c r="L38" s="282"/>
      <c r="M38" s="283">
        <v>8</v>
      </c>
      <c r="N38" s="284">
        <f t="shared" si="0"/>
        <v>12325</v>
      </c>
    </row>
    <row r="39" spans="1:14">
      <c r="A39" t="s">
        <v>284</v>
      </c>
      <c r="B39" s="831" t="str">
        <f>VLOOKUP(A39,EQUIPOS!A9:D154,3,FALSE)</f>
        <v>Planta de asfalto en caliente</v>
      </c>
      <c r="C39" s="832"/>
      <c r="D39" s="832"/>
      <c r="E39" s="832"/>
      <c r="F39" s="832"/>
      <c r="G39" s="832"/>
      <c r="H39" s="833"/>
      <c r="I39" s="279"/>
      <c r="J39" s="280"/>
      <c r="K39" s="281">
        <f>VLOOKUP(A39,EQUIPOS!A9:D166,4,FALSE)</f>
        <v>645075.00000000012</v>
      </c>
      <c r="L39" s="282"/>
      <c r="M39" s="283">
        <v>8</v>
      </c>
      <c r="N39" s="284">
        <f t="shared" si="0"/>
        <v>80634.375000000015</v>
      </c>
    </row>
    <row r="40" spans="1:14">
      <c r="A40" t="s">
        <v>290</v>
      </c>
      <c r="B40" s="831" t="str">
        <f>VLOOKUP(A40,EQUIPOS!A10:D154,3,FALSE)</f>
        <v>Planta trituradora</v>
      </c>
      <c r="C40" s="832"/>
      <c r="D40" s="832"/>
      <c r="E40" s="832"/>
      <c r="F40" s="832"/>
      <c r="G40" s="832"/>
      <c r="H40" s="833"/>
      <c r="I40" s="279"/>
      <c r="J40" s="280"/>
      <c r="K40" s="281">
        <f>VLOOKUP(A40,EQUIPOS!A10:D167,4,FALSE)</f>
        <v>476192.25000000006</v>
      </c>
      <c r="L40" s="282"/>
      <c r="M40" s="283">
        <v>30</v>
      </c>
      <c r="N40" s="284">
        <f t="shared" si="0"/>
        <v>15873.075000000003</v>
      </c>
    </row>
    <row r="41" spans="1:14">
      <c r="A41" t="s">
        <v>314</v>
      </c>
      <c r="B41" s="831" t="str">
        <f>VLOOKUP(A41,EQUIPOS!A11:D155,3,FALSE)</f>
        <v xml:space="preserve">Retroexcavadora E-200 sobre orugas
</v>
      </c>
      <c r="C41" s="832"/>
      <c r="D41" s="832"/>
      <c r="E41" s="832"/>
      <c r="F41" s="832"/>
      <c r="G41" s="832"/>
      <c r="H41" s="833"/>
      <c r="I41" s="279"/>
      <c r="J41" s="280"/>
      <c r="K41" s="281">
        <f>VLOOKUP(A41,EQUIPOS!A11:D168,4,FALSE)</f>
        <v>166600</v>
      </c>
      <c r="L41" s="282"/>
      <c r="M41" s="283">
        <v>30</v>
      </c>
      <c r="N41" s="284">
        <f t="shared" si="0"/>
        <v>5553.333333333333</v>
      </c>
    </row>
    <row r="42" spans="1:14">
      <c r="A42" t="s">
        <v>358</v>
      </c>
      <c r="B42" s="831" t="str">
        <f>VLOOKUP(A42,EQUIPOS!A12:D156,3,FALSE)</f>
        <v xml:space="preserve">Terminadora de asfalto (Finisher), potencia en el volante 174 HP, R=20M3/H, velocidad de desplazamiento 114 m/min
</v>
      </c>
      <c r="C42" s="832"/>
      <c r="D42" s="832"/>
      <c r="E42" s="832"/>
      <c r="F42" s="832"/>
      <c r="G42" s="832"/>
      <c r="H42" s="833"/>
      <c r="I42" s="279"/>
      <c r="J42" s="280"/>
      <c r="K42" s="281">
        <f>VLOOKUP(A42,EQUIPOS!A12:D169,4,FALSE)</f>
        <v>285600</v>
      </c>
      <c r="L42" s="282"/>
      <c r="M42" s="283">
        <v>8</v>
      </c>
      <c r="N42" s="284">
        <f t="shared" si="0"/>
        <v>35700</v>
      </c>
    </row>
    <row r="43" spans="1:14">
      <c r="A43" t="s">
        <v>373</v>
      </c>
      <c r="B43" s="831" t="str">
        <f>VLOOKUP(A43,EQUIPOS!A13:D157,3,FALSE)</f>
        <v>Volqueta 6 m3</v>
      </c>
      <c r="C43" s="832"/>
      <c r="D43" s="832"/>
      <c r="E43" s="832"/>
      <c r="F43" s="832"/>
      <c r="G43" s="832"/>
      <c r="H43" s="833"/>
      <c r="I43" s="279"/>
      <c r="J43" s="280"/>
      <c r="K43" s="281">
        <f>VLOOKUP(A43,EQUIPOS!A13:D170,4,FALSE)</f>
        <v>62500</v>
      </c>
      <c r="L43" s="282"/>
      <c r="M43" s="283">
        <v>8</v>
      </c>
      <c r="N43" s="284">
        <f t="shared" si="0"/>
        <v>7812.5</v>
      </c>
    </row>
    <row r="44" spans="1:14">
      <c r="B44" s="831"/>
      <c r="C44" s="832"/>
      <c r="D44" s="832"/>
      <c r="E44" s="832"/>
      <c r="F44" s="832"/>
      <c r="G44" s="832"/>
      <c r="H44" s="833"/>
      <c r="I44" s="834"/>
      <c r="J44" s="815"/>
      <c r="K44" s="281"/>
      <c r="L44" s="835"/>
      <c r="M44" s="836"/>
      <c r="N44" s="284"/>
    </row>
    <row r="45" spans="1:14">
      <c r="B45" s="831"/>
      <c r="C45" s="832"/>
      <c r="D45" s="832"/>
      <c r="E45" s="837"/>
      <c r="F45" s="832"/>
      <c r="G45" s="832"/>
      <c r="H45" s="833"/>
      <c r="I45" s="42"/>
      <c r="J45" s="43"/>
      <c r="K45" s="286"/>
      <c r="L45" s="288"/>
      <c r="M45" s="289"/>
      <c r="N45" s="290"/>
    </row>
    <row r="46" spans="1:14">
      <c r="B46" s="838" t="s">
        <v>1036</v>
      </c>
      <c r="C46" s="839"/>
      <c r="D46" s="839"/>
      <c r="E46" s="44"/>
      <c r="F46" s="45"/>
      <c r="G46" s="45"/>
      <c r="H46" s="46"/>
      <c r="I46" s="42"/>
      <c r="J46" s="43"/>
      <c r="K46" s="291"/>
      <c r="L46" s="288"/>
      <c r="M46" s="413">
        <v>0.1</v>
      </c>
      <c r="N46" s="356">
        <f>N80*M46</f>
        <v>821.39323379629627</v>
      </c>
    </row>
    <row r="47" spans="1:14" ht="15.75" thickBot="1">
      <c r="B47" s="831"/>
      <c r="C47" s="832"/>
      <c r="D47" s="832"/>
      <c r="E47" s="832"/>
      <c r="F47" s="832"/>
      <c r="G47" s="832"/>
      <c r="H47" s="833"/>
      <c r="I47" s="840"/>
      <c r="J47" s="841"/>
      <c r="K47" s="47"/>
      <c r="L47" s="842"/>
      <c r="M47" s="843"/>
      <c r="N47" s="111"/>
    </row>
    <row r="48" spans="1:14" ht="15.75" thickBot="1">
      <c r="B48" s="818" t="s">
        <v>1037</v>
      </c>
      <c r="C48" s="819"/>
      <c r="D48" s="819"/>
      <c r="E48" s="819"/>
      <c r="F48" s="819"/>
      <c r="G48" s="819"/>
      <c r="H48" s="819"/>
      <c r="I48" s="819"/>
      <c r="J48" s="819"/>
      <c r="K48" s="819"/>
      <c r="L48" s="819"/>
      <c r="M48" s="820"/>
      <c r="N48" s="406">
        <f>SUM(N36:N47)</f>
        <v>180899.99741716628</v>
      </c>
    </row>
    <row r="49" spans="1:14">
      <c r="B49" s="292"/>
      <c r="C49" s="40"/>
      <c r="D49" s="40"/>
      <c r="E49" s="40"/>
      <c r="F49" s="40"/>
      <c r="G49" s="40"/>
      <c r="H49" s="40"/>
      <c r="I49" s="40"/>
      <c r="J49" s="40"/>
      <c r="K49" s="40"/>
      <c r="L49" s="40"/>
      <c r="M49" s="40"/>
      <c r="N49" s="41"/>
    </row>
    <row r="50" spans="1:14">
      <c r="B50" s="70" t="s">
        <v>1038</v>
      </c>
      <c r="C50" s="71"/>
      <c r="D50" s="71"/>
      <c r="E50" s="71"/>
      <c r="F50" s="71"/>
      <c r="G50" s="71"/>
      <c r="H50" s="71"/>
      <c r="I50" s="71"/>
      <c r="J50" s="71"/>
      <c r="K50" s="71"/>
      <c r="L50" s="71"/>
      <c r="M50" s="71"/>
      <c r="N50" s="72"/>
    </row>
    <row r="51" spans="1:14" ht="15.75" thickBot="1">
      <c r="B51" s="73"/>
      <c r="C51" s="68"/>
      <c r="D51" s="68"/>
      <c r="E51" s="68"/>
      <c r="F51" s="68"/>
      <c r="G51" s="68"/>
      <c r="H51" s="68"/>
      <c r="I51" s="68"/>
      <c r="J51" s="67"/>
      <c r="K51" s="67"/>
      <c r="L51" s="67"/>
      <c r="M51" s="67"/>
      <c r="N51" s="69"/>
    </row>
    <row r="52" spans="1:14">
      <c r="B52" s="809" t="s">
        <v>1028</v>
      </c>
      <c r="C52" s="810"/>
      <c r="D52" s="810"/>
      <c r="E52" s="810"/>
      <c r="F52" s="810"/>
      <c r="G52" s="810"/>
      <c r="H52" s="810"/>
      <c r="I52" s="811"/>
      <c r="J52" s="327" t="s">
        <v>1029</v>
      </c>
      <c r="K52" s="91" t="s">
        <v>1030</v>
      </c>
      <c r="L52" s="812" t="s">
        <v>1039</v>
      </c>
      <c r="M52" s="811"/>
      <c r="N52" s="92" t="s">
        <v>1035</v>
      </c>
    </row>
    <row r="53" spans="1:14">
      <c r="A53" t="s">
        <v>843</v>
      </c>
      <c r="B53" s="49" t="str">
        <f>VLOOKUP(A53,MATERIALES!A5:D373,3,FALSE)</f>
        <v>Agregado Petreo para Triturar (Crudo)</v>
      </c>
      <c r="C53" s="293"/>
      <c r="D53" s="293"/>
      <c r="E53" s="293"/>
      <c r="F53" s="293"/>
      <c r="G53" s="293"/>
      <c r="H53" s="293"/>
      <c r="I53" s="280"/>
      <c r="J53" s="236" t="str">
        <f>VLOOKUP(A53,MATERIALES!A7:D645,2,FALSE)</f>
        <v>m3</v>
      </c>
      <c r="K53" s="294">
        <v>1.4</v>
      </c>
      <c r="L53" s="279"/>
      <c r="M53" s="414">
        <f>VLOOKUP(A53,MATERIALES!A5:D396,4,FALSE)</f>
        <v>24125.332311239632</v>
      </c>
      <c r="N53" s="284">
        <f>K53*M53</f>
        <v>33775.465235735486</v>
      </c>
    </row>
    <row r="54" spans="1:14">
      <c r="A54" s="114" t="s">
        <v>845</v>
      </c>
      <c r="B54" s="49" t="str">
        <f>VLOOKUP(A54,MATERIALES!A6:D373,3,FALSE)</f>
        <v>Agua</v>
      </c>
      <c r="C54" s="293"/>
      <c r="D54" s="293"/>
      <c r="E54" s="293"/>
      <c r="F54" s="293"/>
      <c r="G54" s="293"/>
      <c r="H54" s="293"/>
      <c r="I54" s="280"/>
      <c r="J54" s="236" t="str">
        <f>VLOOKUP(A54,MATERIALES!A8:D646,2,FALSE)</f>
        <v>lt</v>
      </c>
      <c r="K54" s="294">
        <v>25</v>
      </c>
      <c r="L54" s="279"/>
      <c r="M54" s="414">
        <f>VLOOKUP(A54,MATERIALES!A6:D397,4,FALSE)</f>
        <v>35.656490152579906</v>
      </c>
      <c r="N54" s="284">
        <f>K54*M54</f>
        <v>891.4122538144976</v>
      </c>
    </row>
    <row r="55" spans="1:14">
      <c r="B55" s="49"/>
      <c r="C55" s="293"/>
      <c r="D55" s="293"/>
      <c r="E55" s="293"/>
      <c r="F55" s="293"/>
      <c r="G55" s="293"/>
      <c r="H55" s="293"/>
      <c r="I55" s="280"/>
      <c r="J55" s="236"/>
      <c r="K55" s="294"/>
      <c r="L55" s="279"/>
      <c r="M55" s="295"/>
      <c r="N55" s="296"/>
    </row>
    <row r="56" spans="1:14">
      <c r="B56" s="49"/>
      <c r="C56" s="293"/>
      <c r="D56" s="293"/>
      <c r="E56" s="293"/>
      <c r="F56" s="293"/>
      <c r="G56" s="293"/>
      <c r="H56" s="293"/>
      <c r="I56" s="280"/>
      <c r="J56" s="236"/>
      <c r="K56" s="294"/>
      <c r="L56" s="279"/>
      <c r="M56" s="295"/>
      <c r="N56" s="296"/>
    </row>
    <row r="57" spans="1:14" ht="15.75" thickBot="1">
      <c r="B57" s="813"/>
      <c r="C57" s="814"/>
      <c r="D57" s="814"/>
      <c r="E57" s="814"/>
      <c r="F57" s="814"/>
      <c r="G57" s="814"/>
      <c r="H57" s="814"/>
      <c r="I57" s="815"/>
      <c r="J57" s="48"/>
      <c r="K57" s="50"/>
      <c r="L57" s="816"/>
      <c r="M57" s="817"/>
      <c r="N57" s="51"/>
    </row>
    <row r="58" spans="1:14" ht="15.75" thickBot="1">
      <c r="B58" s="818" t="s">
        <v>1037</v>
      </c>
      <c r="C58" s="819"/>
      <c r="D58" s="819"/>
      <c r="E58" s="819"/>
      <c r="F58" s="819"/>
      <c r="G58" s="819"/>
      <c r="H58" s="819"/>
      <c r="I58" s="819"/>
      <c r="J58" s="819"/>
      <c r="K58" s="819"/>
      <c r="L58" s="819"/>
      <c r="M58" s="820"/>
      <c r="N58" s="406">
        <f>SUM(N53:N57)</f>
        <v>34666.877489549981</v>
      </c>
    </row>
    <row r="59" spans="1:14">
      <c r="B59" s="39"/>
      <c r="C59" s="40"/>
      <c r="D59" s="40"/>
      <c r="E59" s="40"/>
      <c r="F59" s="40"/>
      <c r="G59" s="40"/>
      <c r="H59" s="40"/>
      <c r="I59" s="40"/>
      <c r="J59" s="40"/>
      <c r="K59" s="40"/>
      <c r="L59" s="40"/>
      <c r="M59" s="40"/>
      <c r="N59" s="41"/>
    </row>
    <row r="60" spans="1:14">
      <c r="B60" s="70" t="s">
        <v>1040</v>
      </c>
      <c r="C60" s="71"/>
      <c r="D60" s="71"/>
      <c r="E60" s="71"/>
      <c r="F60" s="71"/>
      <c r="G60" s="71"/>
      <c r="H60" s="71"/>
      <c r="I60" s="71"/>
      <c r="J60" s="71"/>
      <c r="K60" s="71"/>
      <c r="L60" s="71"/>
      <c r="M60" s="71"/>
      <c r="N60" s="72"/>
    </row>
    <row r="61" spans="1:14" ht="15.75" thickBot="1">
      <c r="B61" s="74"/>
      <c r="C61" s="67"/>
      <c r="D61" s="67"/>
      <c r="E61" s="67"/>
      <c r="F61" s="67"/>
      <c r="G61" s="67"/>
      <c r="H61" s="67"/>
      <c r="I61" s="67"/>
      <c r="J61" s="67"/>
      <c r="K61" s="67"/>
      <c r="L61" s="67"/>
      <c r="M61" s="67"/>
      <c r="N61" s="69"/>
    </row>
    <row r="62" spans="1:14" ht="25.5">
      <c r="B62" s="325" t="s">
        <v>1041</v>
      </c>
      <c r="C62" s="326"/>
      <c r="D62" s="326"/>
      <c r="E62" s="326"/>
      <c r="F62" s="326"/>
      <c r="G62" s="326"/>
      <c r="H62" s="79" t="s">
        <v>1029</v>
      </c>
      <c r="I62" s="80" t="s">
        <v>1042</v>
      </c>
      <c r="J62" s="81" t="s">
        <v>1043</v>
      </c>
      <c r="K62" s="79" t="s">
        <v>1044</v>
      </c>
      <c r="L62" s="821" t="s">
        <v>1045</v>
      </c>
      <c r="M62" s="794"/>
      <c r="N62" s="82" t="s">
        <v>1035</v>
      </c>
    </row>
    <row r="63" spans="1:14">
      <c r="A63" t="s">
        <v>1353</v>
      </c>
      <c r="B63" s="52" t="str">
        <f>VLOOKUP(A63,TRANSPORTE!A5:D117,3,FALSE)</f>
        <v>Transporte de Material Crudo de Rio</v>
      </c>
      <c r="C63" s="329"/>
      <c r="D63" s="329"/>
      <c r="E63" s="329"/>
      <c r="F63" s="329"/>
      <c r="G63" s="329"/>
      <c r="H63" s="323" t="s">
        <v>1552</v>
      </c>
      <c r="I63" s="291">
        <v>1.4</v>
      </c>
      <c r="J63" s="298">
        <v>1</v>
      </c>
      <c r="K63" s="291">
        <f>I63*J63</f>
        <v>1.4</v>
      </c>
      <c r="L63" s="822">
        <f>VLOOKUP(A63,TRANSPORTE!A5:D117,4,FALSE)</f>
        <v>946.969696969697</v>
      </c>
      <c r="M63" s="823"/>
      <c r="N63" s="299">
        <f>K63*L63</f>
        <v>1325.7575757575758</v>
      </c>
    </row>
    <row r="64" spans="1:14">
      <c r="A64" t="s">
        <v>1464</v>
      </c>
      <c r="B64" s="52" t="str">
        <f>VLOOKUP(A64,TRANSPORTE!A6:D117,3,FALSE)</f>
        <v>Transporte de mezcla abierta en caliente MAC-50</v>
      </c>
      <c r="C64" s="53"/>
      <c r="D64" s="53"/>
      <c r="E64" s="53"/>
      <c r="F64" s="53"/>
      <c r="G64" s="53"/>
      <c r="H64" s="323" t="s">
        <v>1552</v>
      </c>
      <c r="I64" s="291">
        <v>1.25</v>
      </c>
      <c r="J64" s="298">
        <v>1</v>
      </c>
      <c r="K64" s="291">
        <f>I64*J64</f>
        <v>1.25</v>
      </c>
      <c r="L64" s="822">
        <f>VLOOKUP(A64,TRANSPORTE!A6:D117,4,FALSE)</f>
        <v>946.969696969697</v>
      </c>
      <c r="M64" s="823"/>
      <c r="N64" s="299">
        <f>K64*L64</f>
        <v>1183.7121212121212</v>
      </c>
    </row>
    <row r="65" spans="1:15">
      <c r="B65" s="52"/>
      <c r="C65" s="53"/>
      <c r="D65" s="53"/>
      <c r="E65" s="53"/>
      <c r="F65" s="53"/>
      <c r="G65" s="53"/>
      <c r="H65" s="300"/>
      <c r="I65" s="291"/>
      <c r="J65" s="291"/>
      <c r="K65" s="291"/>
      <c r="L65" s="301"/>
      <c r="M65" s="302"/>
      <c r="N65" s="303"/>
    </row>
    <row r="66" spans="1:15">
      <c r="B66" s="52"/>
      <c r="C66" s="53"/>
      <c r="D66" s="53"/>
      <c r="E66" s="53"/>
      <c r="F66" s="53"/>
      <c r="G66" s="53"/>
      <c r="H66" s="300"/>
      <c r="I66" s="291"/>
      <c r="J66" s="291"/>
      <c r="K66" s="291"/>
      <c r="L66" s="301"/>
      <c r="M66" s="302"/>
      <c r="N66" s="303"/>
    </row>
    <row r="67" spans="1:15">
      <c r="B67" s="52"/>
      <c r="C67" s="53"/>
      <c r="D67" s="53"/>
      <c r="E67" s="53"/>
      <c r="F67" s="53"/>
      <c r="G67" s="53"/>
      <c r="H67" s="300"/>
      <c r="I67" s="291"/>
      <c r="J67" s="291"/>
      <c r="K67" s="291"/>
      <c r="L67" s="301"/>
      <c r="M67" s="302"/>
      <c r="N67" s="303"/>
    </row>
    <row r="68" spans="1:15" ht="15.75" thickBot="1">
      <c r="B68" s="459"/>
      <c r="C68" s="460"/>
      <c r="D68" s="460"/>
      <c r="E68" s="460"/>
      <c r="F68" s="460"/>
      <c r="G68" s="460"/>
      <c r="H68" s="54"/>
      <c r="I68" s="132"/>
      <c r="J68" s="132"/>
      <c r="K68" s="132"/>
      <c r="L68" s="807"/>
      <c r="M68" s="808"/>
      <c r="N68" s="133"/>
    </row>
    <row r="69" spans="1:15" ht="15.75" thickBot="1">
      <c r="B69" s="824" t="s">
        <v>1037</v>
      </c>
      <c r="C69" s="825"/>
      <c r="D69" s="825"/>
      <c r="E69" s="825"/>
      <c r="F69" s="825"/>
      <c r="G69" s="825"/>
      <c r="H69" s="825"/>
      <c r="I69" s="825"/>
      <c r="J69" s="825"/>
      <c r="K69" s="825"/>
      <c r="L69" s="825"/>
      <c r="M69" s="826"/>
      <c r="N69" s="110">
        <f>N63+N64+N65+N66+N67</f>
        <v>2509.469696969697</v>
      </c>
    </row>
    <row r="70" spans="1:15">
      <c r="B70" s="39"/>
      <c r="C70" s="40"/>
      <c r="D70" s="40"/>
      <c r="E70" s="40"/>
      <c r="F70" s="40"/>
      <c r="G70" s="40"/>
      <c r="H70" s="40"/>
      <c r="I70" s="40"/>
      <c r="J70" s="40"/>
      <c r="K70" s="40"/>
      <c r="L70" s="40"/>
      <c r="M70" s="40"/>
      <c r="N70" s="41"/>
    </row>
    <row r="71" spans="1:15">
      <c r="B71" s="70" t="s">
        <v>1046</v>
      </c>
      <c r="C71" s="71"/>
      <c r="D71" s="71"/>
      <c r="E71" s="71"/>
      <c r="F71" s="71"/>
      <c r="G71" s="71"/>
      <c r="H71" s="71"/>
      <c r="I71" s="71"/>
      <c r="J71" s="71"/>
      <c r="K71" s="71"/>
      <c r="L71" s="71"/>
      <c r="M71" s="71"/>
      <c r="N71" s="72"/>
    </row>
    <row r="72" spans="1:15" ht="15.75" thickBot="1">
      <c r="B72" s="74"/>
      <c r="C72" s="67"/>
      <c r="D72" s="67"/>
      <c r="E72" s="67"/>
      <c r="F72" s="67"/>
      <c r="G72" s="67"/>
      <c r="H72" s="67"/>
      <c r="I72" s="67"/>
      <c r="J72" s="67"/>
      <c r="K72" s="67"/>
      <c r="L72" s="67"/>
      <c r="M72" s="67"/>
      <c r="N72" s="69"/>
    </row>
    <row r="73" spans="1:15" ht="25.5">
      <c r="B73" s="844" t="s">
        <v>1047</v>
      </c>
      <c r="C73" s="845"/>
      <c r="D73" s="845"/>
      <c r="E73" s="845"/>
      <c r="F73" s="845"/>
      <c r="G73" s="845"/>
      <c r="H73" s="845"/>
      <c r="I73" s="79" t="s">
        <v>1048</v>
      </c>
      <c r="J73" s="81" t="s">
        <v>1494</v>
      </c>
      <c r="K73" s="80" t="s">
        <v>1050</v>
      </c>
      <c r="L73" s="846" t="s">
        <v>1034</v>
      </c>
      <c r="M73" s="847"/>
      <c r="N73" s="104" t="s">
        <v>1035</v>
      </c>
    </row>
    <row r="74" spans="1:15">
      <c r="A74" t="s">
        <v>19</v>
      </c>
      <c r="B74" s="55" t="str">
        <f>VLOOKUP(A74,'MANO DE OBRA'!A8:D68,3,FALSE)</f>
        <v>Obrero (8)</v>
      </c>
      <c r="C74" s="53"/>
      <c r="D74" s="53"/>
      <c r="E74" s="53"/>
      <c r="F74" s="53"/>
      <c r="G74" s="53"/>
      <c r="H74" s="53"/>
      <c r="I74" s="304">
        <f>K74/J74*100</f>
        <v>196724.53333333333</v>
      </c>
      <c r="J74" s="305">
        <v>185</v>
      </c>
      <c r="K74" s="306">
        <f>VLOOKUP(A74,'MANO DE OBRA'!A8:D99,4,FALSE)</f>
        <v>363940.38666666666</v>
      </c>
      <c r="L74" s="56"/>
      <c r="M74" s="307">
        <v>72</v>
      </c>
      <c r="N74" s="407">
        <f>K74/M74</f>
        <v>5054.7275925925924</v>
      </c>
      <c r="O74" s="112"/>
    </row>
    <row r="75" spans="1:15">
      <c r="A75" t="s">
        <v>30</v>
      </c>
      <c r="B75" s="55" t="str">
        <f>VLOOKUP(A75,'MANO DE OBRA'!A8:D69,3,FALSE)</f>
        <v>Oficial</v>
      </c>
      <c r="C75" s="53"/>
      <c r="D75" s="53"/>
      <c r="E75" s="53"/>
      <c r="F75" s="53"/>
      <c r="G75" s="53"/>
      <c r="H75" s="53"/>
      <c r="I75" s="304">
        <f>K75/J75*100</f>
        <v>49181.133333333331</v>
      </c>
      <c r="J75" s="305">
        <v>185</v>
      </c>
      <c r="K75" s="306">
        <f>VLOOKUP(A75,'MANO DE OBRA'!A8:D100,4,FALSE)</f>
        <v>90985.096666666665</v>
      </c>
      <c r="L75" s="56"/>
      <c r="M75" s="311">
        <v>72</v>
      </c>
      <c r="N75" s="407">
        <f>K75/M75</f>
        <v>1263.6818981481481</v>
      </c>
    </row>
    <row r="76" spans="1:15">
      <c r="A76" t="s">
        <v>54</v>
      </c>
      <c r="B76" s="55" t="str">
        <f>VLOOKUP(A76,'MANO DE OBRA'!A9:D70,3,FALSE)</f>
        <v>Rastrilleros (2)</v>
      </c>
      <c r="C76" s="53"/>
      <c r="D76" s="53"/>
      <c r="E76" s="53"/>
      <c r="F76" s="53"/>
      <c r="G76" s="53"/>
      <c r="H76" s="53"/>
      <c r="I76" s="304">
        <f>K76/J76*100</f>
        <v>73771.7</v>
      </c>
      <c r="J76" s="305">
        <v>185</v>
      </c>
      <c r="K76" s="306">
        <f>VLOOKUP(A76,'MANO DE OBRA'!A9:D101,4,FALSE)</f>
        <v>136477.64499999999</v>
      </c>
      <c r="L76" s="56"/>
      <c r="M76" s="312">
        <v>72</v>
      </c>
      <c r="N76" s="407">
        <f>K76/M76</f>
        <v>1895.522847222222</v>
      </c>
    </row>
    <row r="77" spans="1:15">
      <c r="B77" s="55"/>
      <c r="C77" s="53"/>
      <c r="D77" s="53"/>
      <c r="E77" s="53"/>
      <c r="F77" s="53"/>
      <c r="G77" s="53"/>
      <c r="H77" s="53"/>
      <c r="I77" s="291"/>
      <c r="J77" s="309"/>
      <c r="K77" s="310"/>
      <c r="L77" s="330"/>
      <c r="M77" s="312"/>
      <c r="N77" s="308"/>
    </row>
    <row r="78" spans="1:15">
      <c r="B78" s="55"/>
      <c r="C78" s="53"/>
      <c r="D78" s="53"/>
      <c r="E78" s="53"/>
      <c r="F78" s="53"/>
      <c r="G78" s="53"/>
      <c r="H78" s="53"/>
      <c r="I78" s="291"/>
      <c r="J78" s="309"/>
      <c r="K78" s="310"/>
      <c r="L78" s="330"/>
      <c r="M78" s="312"/>
      <c r="N78" s="308"/>
    </row>
    <row r="79" spans="1:15" ht="15.75" thickBot="1">
      <c r="B79" s="805"/>
      <c r="C79" s="806"/>
      <c r="D79" s="806"/>
      <c r="E79" s="806"/>
      <c r="F79" s="806"/>
      <c r="G79" s="806"/>
      <c r="H79" s="806"/>
      <c r="I79" s="132"/>
      <c r="J79" s="132"/>
      <c r="K79" s="132"/>
      <c r="L79" s="906"/>
      <c r="M79" s="906"/>
      <c r="N79" s="51"/>
    </row>
    <row r="80" spans="1:15" ht="15.75" thickBot="1">
      <c r="B80" s="824" t="s">
        <v>1037</v>
      </c>
      <c r="C80" s="825"/>
      <c r="D80" s="825"/>
      <c r="E80" s="825"/>
      <c r="F80" s="825"/>
      <c r="G80" s="825"/>
      <c r="H80" s="825"/>
      <c r="I80" s="825"/>
      <c r="J80" s="825"/>
      <c r="K80" s="825"/>
      <c r="L80" s="825"/>
      <c r="M80" s="826"/>
      <c r="N80" s="313">
        <f>SUM(N74:N79)</f>
        <v>8213.9323379629623</v>
      </c>
    </row>
    <row r="81" spans="1:14" ht="15.75" thickBot="1">
      <c r="B81" s="39"/>
      <c r="C81" s="40"/>
      <c r="D81" s="40"/>
      <c r="E81" s="40"/>
      <c r="F81" s="40"/>
      <c r="G81" s="40"/>
      <c r="H81" s="40"/>
      <c r="I81" s="40"/>
      <c r="J81" s="40"/>
      <c r="K81" s="40"/>
      <c r="L81" s="40"/>
      <c r="M81" s="40"/>
      <c r="N81" s="41"/>
    </row>
    <row r="82" spans="1:14" ht="15.75" thickBot="1">
      <c r="B82" s="818" t="s">
        <v>1051</v>
      </c>
      <c r="C82" s="819"/>
      <c r="D82" s="819"/>
      <c r="E82" s="819"/>
      <c r="F82" s="819"/>
      <c r="G82" s="819"/>
      <c r="H82" s="819"/>
      <c r="I82" s="819"/>
      <c r="J82" s="819"/>
      <c r="K82" s="819"/>
      <c r="L82" s="819"/>
      <c r="M82" s="820"/>
      <c r="N82" s="105">
        <f>N48+N58+N69+N80</f>
        <v>226290.27694164892</v>
      </c>
    </row>
    <row r="83" spans="1:14">
      <c r="B83" s="39"/>
      <c r="C83" s="40"/>
      <c r="D83" s="40"/>
      <c r="E83" s="40"/>
      <c r="F83" s="40"/>
      <c r="G83" s="40"/>
      <c r="H83" s="40"/>
      <c r="I83" s="40"/>
      <c r="J83" s="40"/>
      <c r="K83" s="40"/>
      <c r="L83" s="40"/>
      <c r="M83" s="40"/>
      <c r="N83" s="41"/>
    </row>
    <row r="84" spans="1:14">
      <c r="B84" s="70" t="s">
        <v>1052</v>
      </c>
      <c r="C84" s="71"/>
      <c r="D84" s="71"/>
      <c r="E84" s="71"/>
      <c r="F84" s="71"/>
      <c r="G84" s="71"/>
      <c r="H84" s="71"/>
      <c r="I84" s="71"/>
      <c r="J84" s="71"/>
      <c r="K84" s="71"/>
      <c r="L84" s="71"/>
      <c r="M84" s="71"/>
      <c r="N84" s="72"/>
    </row>
    <row r="85" spans="1:14" ht="15.75" thickBot="1">
      <c r="B85" s="74"/>
      <c r="C85" s="67"/>
      <c r="D85" s="67"/>
      <c r="E85" s="67"/>
      <c r="F85" s="67"/>
      <c r="G85" s="67"/>
      <c r="H85" s="67"/>
      <c r="I85" s="67"/>
      <c r="J85" s="67"/>
      <c r="K85" s="67"/>
      <c r="L85" s="67"/>
      <c r="M85" s="67"/>
      <c r="N85" s="69"/>
    </row>
    <row r="86" spans="1:14">
      <c r="B86" s="809" t="s">
        <v>1053</v>
      </c>
      <c r="C86" s="810"/>
      <c r="D86" s="810"/>
      <c r="E86" s="810"/>
      <c r="F86" s="810"/>
      <c r="G86" s="810"/>
      <c r="H86" s="810"/>
      <c r="I86" s="326"/>
      <c r="J86" s="346"/>
      <c r="K86" s="314" t="s">
        <v>1054</v>
      </c>
      <c r="L86" s="848" t="s">
        <v>1055</v>
      </c>
      <c r="M86" s="849"/>
      <c r="N86" s="315"/>
    </row>
    <row r="87" spans="1:14">
      <c r="B87" s="850" t="s">
        <v>1056</v>
      </c>
      <c r="C87" s="851"/>
      <c r="D87" s="851"/>
      <c r="E87" s="851"/>
      <c r="F87" s="851"/>
      <c r="G87" s="851"/>
      <c r="H87" s="851"/>
      <c r="I87" s="93"/>
      <c r="J87" s="94"/>
      <c r="K87" s="316">
        <v>0.2</v>
      </c>
      <c r="L87" s="852">
        <f>N82*K87</f>
        <v>45258.055388329783</v>
      </c>
      <c r="M87" s="853"/>
      <c r="N87" s="57"/>
    </row>
    <row r="88" spans="1:14">
      <c r="B88" s="95" t="s">
        <v>1057</v>
      </c>
      <c r="C88" s="96"/>
      <c r="D88" s="96"/>
      <c r="E88" s="96"/>
      <c r="F88" s="96"/>
      <c r="G88" s="96"/>
      <c r="H88" s="96"/>
      <c r="I88" s="93"/>
      <c r="J88" s="94"/>
      <c r="K88" s="316">
        <v>0.05</v>
      </c>
      <c r="L88" s="852">
        <f>N82*K88</f>
        <v>11314.513847082446</v>
      </c>
      <c r="M88" s="853"/>
      <c r="N88" s="57"/>
    </row>
    <row r="89" spans="1:14" ht="15.75" thickBot="1">
      <c r="B89" s="97" t="s">
        <v>1058</v>
      </c>
      <c r="C89" s="98"/>
      <c r="D89" s="98"/>
      <c r="E89" s="98"/>
      <c r="F89" s="98"/>
      <c r="G89" s="98"/>
      <c r="H89" s="98"/>
      <c r="I89" s="99"/>
      <c r="J89" s="100"/>
      <c r="K89" s="317">
        <v>0.05</v>
      </c>
      <c r="L89" s="854">
        <f>N82*K89</f>
        <v>11314.513847082446</v>
      </c>
      <c r="M89" s="855"/>
      <c r="N89" s="57"/>
    </row>
    <row r="90" spans="1:14" ht="15.75" thickBot="1">
      <c r="B90" s="818" t="s">
        <v>1037</v>
      </c>
      <c r="C90" s="819"/>
      <c r="D90" s="819"/>
      <c r="E90" s="819"/>
      <c r="F90" s="819"/>
      <c r="G90" s="819"/>
      <c r="H90" s="819"/>
      <c r="I90" s="819"/>
      <c r="J90" s="819"/>
      <c r="K90" s="819"/>
      <c r="L90" s="819"/>
      <c r="M90" s="820"/>
      <c r="N90" s="58">
        <f>L87+L88+L89</f>
        <v>67887.083082494675</v>
      </c>
    </row>
    <row r="91" spans="1:14" ht="15.75" thickBot="1">
      <c r="B91" s="39"/>
      <c r="C91" s="40"/>
      <c r="D91" s="40"/>
      <c r="E91" s="40"/>
      <c r="F91" s="40"/>
      <c r="G91" s="40"/>
      <c r="H91" s="40"/>
      <c r="I91" s="40"/>
      <c r="J91" s="40"/>
      <c r="K91" s="40"/>
      <c r="L91" s="40"/>
      <c r="M91" s="40"/>
      <c r="N91" s="41"/>
    </row>
    <row r="92" spans="1:14" ht="15.75" thickBot="1">
      <c r="A92" t="s">
        <v>2122</v>
      </c>
      <c r="B92" s="818" t="s">
        <v>1059</v>
      </c>
      <c r="C92" s="819"/>
      <c r="D92" s="819"/>
      <c r="E92" s="819"/>
      <c r="F92" s="819"/>
      <c r="G92" s="819"/>
      <c r="H92" s="819"/>
      <c r="I92" s="819"/>
      <c r="J92" s="819"/>
      <c r="K92" s="819"/>
      <c r="L92" s="819"/>
      <c r="M92" s="820"/>
      <c r="N92" s="197">
        <f>N82+N90</f>
        <v>294177.36002414359</v>
      </c>
    </row>
    <row r="93" spans="1:14">
      <c r="B93" s="19"/>
      <c r="C93" s="20"/>
      <c r="D93" s="20"/>
      <c r="E93" s="20"/>
      <c r="F93" s="20"/>
      <c r="G93" s="20"/>
      <c r="H93" s="20"/>
      <c r="I93" s="20"/>
      <c r="J93" s="20"/>
      <c r="K93" s="20"/>
      <c r="L93" s="20"/>
      <c r="M93" s="20"/>
      <c r="N93" s="21"/>
    </row>
    <row r="94" spans="1:14">
      <c r="B94" s="22"/>
      <c r="C94" s="18"/>
      <c r="D94" s="18"/>
      <c r="E94" s="18"/>
      <c r="F94" s="18"/>
      <c r="G94" s="18"/>
      <c r="H94" s="18"/>
      <c r="I94" s="18"/>
      <c r="J94" s="18"/>
      <c r="K94" s="18"/>
      <c r="L94" s="18"/>
      <c r="M94" s="18"/>
      <c r="N94" s="23"/>
    </row>
    <row r="95" spans="1:14">
      <c r="B95" s="22"/>
      <c r="C95" s="18"/>
      <c r="D95" s="18"/>
      <c r="E95" s="18"/>
      <c r="F95" s="18"/>
      <c r="G95" s="18"/>
      <c r="H95" s="18"/>
      <c r="I95" s="18"/>
      <c r="J95" s="18"/>
      <c r="K95" s="18"/>
      <c r="L95" s="18"/>
      <c r="M95" s="18"/>
      <c r="N95" s="23"/>
    </row>
    <row r="96" spans="1:14">
      <c r="B96" s="22"/>
      <c r="C96" s="18"/>
      <c r="D96" s="18"/>
      <c r="E96" s="18"/>
      <c r="F96" s="18"/>
      <c r="G96" s="18"/>
      <c r="H96" s="18"/>
      <c r="I96" s="18"/>
      <c r="J96" s="18"/>
      <c r="K96" s="18"/>
      <c r="L96" s="18"/>
      <c r="M96" s="18"/>
      <c r="N96" s="23"/>
    </row>
    <row r="97" spans="2:14">
      <c r="B97" s="22"/>
      <c r="C97" s="18"/>
      <c r="D97" s="18"/>
      <c r="E97" s="59" t="s">
        <v>1060</v>
      </c>
      <c r="F97" s="59"/>
      <c r="G97" s="59"/>
      <c r="H97" s="59"/>
      <c r="I97" s="59"/>
      <c r="J97" s="59"/>
      <c r="K97" s="18"/>
      <c r="L97" s="18"/>
      <c r="M97" s="18"/>
      <c r="N97" s="23"/>
    </row>
    <row r="98" spans="2:14">
      <c r="B98" s="22"/>
      <c r="C98" s="18"/>
      <c r="D98" s="18"/>
      <c r="E98" s="18" t="s">
        <v>1061</v>
      </c>
      <c r="F98" s="18"/>
      <c r="G98" s="18"/>
      <c r="H98" s="18"/>
      <c r="I98" s="18"/>
      <c r="J98" s="18"/>
      <c r="K98" s="18"/>
      <c r="L98" s="18"/>
      <c r="M98" s="18"/>
      <c r="N98" s="23"/>
    </row>
    <row r="99" spans="2:14">
      <c r="B99" s="22"/>
      <c r="C99" s="18"/>
      <c r="D99" s="18"/>
      <c r="E99" s="18" t="s">
        <v>1062</v>
      </c>
      <c r="F99" s="18"/>
      <c r="G99" s="18"/>
      <c r="H99" s="18"/>
      <c r="I99" s="18"/>
      <c r="J99" s="18"/>
      <c r="K99" s="18"/>
      <c r="L99" s="18"/>
      <c r="M99" s="18"/>
      <c r="N99" s="23"/>
    </row>
    <row r="100" spans="2:14">
      <c r="B100" s="22"/>
      <c r="C100" s="18"/>
      <c r="D100" s="18"/>
      <c r="E100" s="18" t="s">
        <v>1063</v>
      </c>
      <c r="F100" s="18"/>
      <c r="G100" s="18"/>
      <c r="H100" s="18"/>
      <c r="I100" s="18"/>
      <c r="J100" s="18"/>
      <c r="K100" s="18"/>
      <c r="L100" s="18"/>
      <c r="M100" s="18"/>
      <c r="N100" s="23"/>
    </row>
    <row r="101" spans="2:14" ht="15.75" thickBot="1">
      <c r="B101" s="22"/>
      <c r="C101" s="18"/>
      <c r="D101" s="18"/>
      <c r="E101" s="18"/>
      <c r="F101" s="18" t="s">
        <v>1064</v>
      </c>
      <c r="G101" s="18"/>
      <c r="H101" s="18"/>
      <c r="I101" s="18"/>
      <c r="J101" s="18"/>
      <c r="K101" s="18"/>
      <c r="L101" s="18"/>
      <c r="M101" s="18"/>
      <c r="N101" s="23"/>
    </row>
    <row r="102" spans="2:14">
      <c r="B102" s="239" t="s">
        <v>2322</v>
      </c>
      <c r="C102" s="240"/>
      <c r="D102" s="240"/>
      <c r="E102" s="240"/>
      <c r="F102" s="240"/>
      <c r="G102" s="240"/>
      <c r="H102" s="240"/>
      <c r="I102" s="240"/>
      <c r="J102" s="240"/>
      <c r="K102" s="240"/>
      <c r="L102" s="240"/>
      <c r="M102" s="240"/>
      <c r="N102" s="241"/>
    </row>
    <row r="103" spans="2:14">
      <c r="B103" s="242"/>
      <c r="C103" s="243"/>
      <c r="D103" s="243"/>
      <c r="E103" s="243"/>
      <c r="F103" s="243"/>
      <c r="G103" s="243"/>
      <c r="H103" s="243"/>
      <c r="I103" s="243"/>
      <c r="J103" s="243"/>
      <c r="K103" s="243"/>
      <c r="L103" s="243"/>
      <c r="M103" s="243"/>
      <c r="N103" s="244"/>
    </row>
    <row r="104" spans="2:14">
      <c r="B104" s="242"/>
      <c r="C104" s="243"/>
      <c r="D104" s="243"/>
      <c r="E104" s="243"/>
      <c r="F104" s="243"/>
      <c r="G104" s="243"/>
      <c r="H104" s="243"/>
      <c r="I104" s="243"/>
      <c r="J104" s="243"/>
      <c r="K104" s="243"/>
      <c r="L104" s="243"/>
      <c r="M104" s="243"/>
      <c r="N104" s="244"/>
    </row>
    <row r="105" spans="2:14">
      <c r="B105" s="242"/>
      <c r="C105" s="243"/>
      <c r="D105" s="243"/>
      <c r="E105" s="243"/>
      <c r="F105" s="243"/>
      <c r="G105" s="243"/>
      <c r="H105" s="243"/>
      <c r="I105" s="243"/>
      <c r="J105" s="243"/>
      <c r="K105" s="243"/>
      <c r="L105" s="243"/>
      <c r="M105" s="243"/>
      <c r="N105" s="244"/>
    </row>
    <row r="106" spans="2:14" ht="15.75" thickBot="1">
      <c r="B106" s="245"/>
      <c r="C106" s="246"/>
      <c r="D106" s="246"/>
      <c r="E106" s="246"/>
      <c r="F106" s="246"/>
      <c r="G106" s="246"/>
      <c r="H106" s="246"/>
      <c r="I106" s="246"/>
      <c r="J106" s="246"/>
      <c r="K106" s="246"/>
      <c r="L106" s="246"/>
      <c r="M106" s="246"/>
      <c r="N106" s="247"/>
    </row>
    <row r="107" spans="2:14">
      <c r="B107" s="248"/>
      <c r="C107" s="249"/>
      <c r="D107" s="249"/>
      <c r="E107" s="249"/>
      <c r="F107" s="249"/>
      <c r="G107" s="249"/>
      <c r="H107" s="249"/>
      <c r="I107" s="249"/>
      <c r="J107" s="249"/>
      <c r="K107" s="249"/>
      <c r="L107" s="249"/>
      <c r="M107" s="249"/>
      <c r="N107" s="250"/>
    </row>
    <row r="108" spans="2:14">
      <c r="B108" s="234" t="s">
        <v>2323</v>
      </c>
      <c r="C108" s="37"/>
      <c r="D108" s="37"/>
      <c r="E108" s="37"/>
      <c r="F108" s="37"/>
      <c r="G108" s="37"/>
      <c r="H108" s="37"/>
      <c r="I108" s="37"/>
      <c r="J108" s="37"/>
      <c r="K108" s="37"/>
      <c r="L108" s="37"/>
      <c r="M108" s="37"/>
      <c r="N108" s="38"/>
    </row>
    <row r="109" spans="2:14" ht="15" customHeight="1">
      <c r="B109" s="856" t="s">
        <v>2324</v>
      </c>
      <c r="C109" s="857"/>
      <c r="D109" s="857"/>
      <c r="E109" s="857"/>
      <c r="F109" s="857"/>
      <c r="G109" s="857"/>
      <c r="H109" s="857"/>
      <c r="I109" s="857"/>
      <c r="J109" s="857"/>
      <c r="K109" s="857"/>
      <c r="L109" s="857"/>
      <c r="M109" s="857"/>
      <c r="N109" s="858"/>
    </row>
    <row r="110" spans="2:14" ht="15" customHeight="1">
      <c r="B110" s="856"/>
      <c r="C110" s="857"/>
      <c r="D110" s="857"/>
      <c r="E110" s="857"/>
      <c r="F110" s="857"/>
      <c r="G110" s="857"/>
      <c r="H110" s="857"/>
      <c r="I110" s="857"/>
      <c r="J110" s="857"/>
      <c r="K110" s="857"/>
      <c r="L110" s="857"/>
      <c r="M110" s="857"/>
      <c r="N110" s="858"/>
    </row>
    <row r="111" spans="2:14" ht="30" customHeight="1">
      <c r="B111" s="859" t="s">
        <v>2325</v>
      </c>
      <c r="C111" s="860"/>
      <c r="D111" s="860"/>
      <c r="E111" s="860"/>
      <c r="F111" s="860"/>
      <c r="G111" s="860"/>
      <c r="H111" s="860"/>
      <c r="I111" s="860"/>
      <c r="J111" s="860"/>
      <c r="K111" s="860"/>
      <c r="L111" s="860"/>
      <c r="M111" s="860"/>
      <c r="N111" s="861"/>
    </row>
    <row r="112" spans="2:14">
      <c r="B112" s="859"/>
      <c r="C112" s="860"/>
      <c r="D112" s="860"/>
      <c r="E112" s="860"/>
      <c r="F112" s="860"/>
      <c r="G112" s="860"/>
      <c r="H112" s="860"/>
      <c r="I112" s="860"/>
      <c r="J112" s="860"/>
      <c r="K112" s="860"/>
      <c r="L112" s="860"/>
      <c r="M112" s="860"/>
      <c r="N112" s="861"/>
    </row>
    <row r="113" spans="2:14">
      <c r="B113" s="343"/>
      <c r="C113" s="344"/>
      <c r="D113" s="344"/>
      <c r="E113" s="344"/>
      <c r="F113" s="344"/>
      <c r="G113" s="344"/>
      <c r="H113" s="344"/>
      <c r="I113" s="344"/>
      <c r="J113" s="344"/>
      <c r="K113" s="344"/>
      <c r="L113" s="344"/>
      <c r="M113" s="344"/>
      <c r="N113" s="345"/>
    </row>
    <row r="114" spans="2:14">
      <c r="B114" s="343"/>
      <c r="C114" s="344"/>
      <c r="D114" s="344"/>
      <c r="E114" s="344"/>
      <c r="F114" s="344"/>
      <c r="G114" s="344"/>
      <c r="H114" s="344"/>
      <c r="I114" s="344"/>
      <c r="J114" s="344"/>
      <c r="K114" s="344"/>
      <c r="L114" s="344"/>
      <c r="M114" s="344"/>
      <c r="N114" s="345"/>
    </row>
    <row r="115" spans="2:14">
      <c r="B115" s="343"/>
      <c r="C115" s="344"/>
      <c r="D115" s="344"/>
      <c r="E115" s="344"/>
      <c r="F115" s="344"/>
      <c r="G115" s="344"/>
      <c r="H115" s="344"/>
      <c r="I115" s="344"/>
      <c r="J115" s="344"/>
      <c r="K115" s="344"/>
      <c r="L115" s="344"/>
      <c r="M115" s="344"/>
      <c r="N115" s="345"/>
    </row>
    <row r="116" spans="2:14">
      <c r="B116" s="234"/>
      <c r="C116" s="37"/>
      <c r="D116" s="37"/>
      <c r="E116" s="37"/>
      <c r="F116" s="37"/>
      <c r="G116" s="37"/>
      <c r="H116" s="37"/>
      <c r="I116" s="37"/>
      <c r="J116" s="37"/>
      <c r="K116" s="37"/>
      <c r="L116" s="37"/>
      <c r="M116" s="37"/>
      <c r="N116" s="38"/>
    </row>
    <row r="117" spans="2:14">
      <c r="B117" s="22"/>
      <c r="C117" s="18"/>
      <c r="D117" s="18"/>
      <c r="E117" s="18" t="s">
        <v>1060</v>
      </c>
      <c r="F117" s="59"/>
      <c r="G117" s="59"/>
      <c r="H117" s="18"/>
      <c r="I117" s="18"/>
      <c r="J117" s="18"/>
      <c r="K117" s="18"/>
      <c r="L117" s="18"/>
      <c r="M117" s="18"/>
      <c r="N117" s="23"/>
    </row>
    <row r="118" spans="2:14">
      <c r="B118" s="22"/>
      <c r="C118" s="18"/>
      <c r="D118" s="18"/>
      <c r="E118" s="60" t="s">
        <v>1061</v>
      </c>
      <c r="F118" s="18"/>
      <c r="G118" s="18"/>
      <c r="H118" s="60"/>
      <c r="I118" s="60"/>
      <c r="J118" s="60"/>
      <c r="K118" s="18"/>
      <c r="L118" s="18"/>
      <c r="M118" s="18"/>
      <c r="N118" s="23"/>
    </row>
    <row r="119" spans="2:14">
      <c r="B119" s="22"/>
      <c r="C119" s="18"/>
      <c r="D119" s="18"/>
      <c r="E119" s="61" t="s">
        <v>1065</v>
      </c>
      <c r="F119" s="18"/>
      <c r="G119" s="18"/>
      <c r="H119" s="61"/>
      <c r="I119" s="61"/>
      <c r="J119" s="61"/>
      <c r="K119" s="18"/>
      <c r="L119" s="18"/>
      <c r="M119" s="18"/>
      <c r="N119" s="23"/>
    </row>
    <row r="120" spans="2:14">
      <c r="B120" s="62"/>
      <c r="C120" s="37"/>
      <c r="D120" s="37"/>
      <c r="E120" s="18" t="s">
        <v>1063</v>
      </c>
      <c r="F120" s="18"/>
      <c r="G120" s="18"/>
      <c r="H120" s="18"/>
      <c r="I120" s="18"/>
      <c r="J120" s="18"/>
      <c r="K120" s="37"/>
      <c r="L120" s="37"/>
      <c r="M120" s="37"/>
      <c r="N120" s="38"/>
    </row>
    <row r="121" spans="2:14">
      <c r="B121" s="62"/>
      <c r="C121" s="37"/>
      <c r="D121" s="37"/>
      <c r="E121" s="37"/>
      <c r="F121" s="18"/>
      <c r="G121" s="18"/>
      <c r="H121" s="18"/>
      <c r="I121" s="18"/>
      <c r="J121" s="18"/>
      <c r="K121" s="37"/>
      <c r="L121" s="37"/>
      <c r="M121" s="37"/>
      <c r="N121" s="38"/>
    </row>
    <row r="122" spans="2:14">
      <c r="B122" s="62" t="s">
        <v>2326</v>
      </c>
      <c r="C122" s="61"/>
      <c r="D122" s="61"/>
      <c r="E122" s="18"/>
      <c r="F122" s="18"/>
      <c r="G122" s="18"/>
      <c r="H122" s="18"/>
      <c r="I122" s="18"/>
      <c r="J122" s="795"/>
      <c r="K122" s="795"/>
      <c r="L122" s="795"/>
      <c r="M122" s="795"/>
      <c r="N122" s="796"/>
    </row>
    <row r="123" spans="2:14" ht="15.75" thickBot="1">
      <c r="B123" s="273" t="s">
        <v>2327</v>
      </c>
      <c r="C123" s="405"/>
      <c r="D123" s="405"/>
      <c r="E123" s="63"/>
      <c r="F123" s="63"/>
      <c r="G123" s="63"/>
      <c r="H123" s="63"/>
      <c r="I123" s="63"/>
      <c r="J123" s="797"/>
      <c r="K123" s="797"/>
      <c r="L123" s="797"/>
      <c r="M123" s="797"/>
      <c r="N123" s="798"/>
    </row>
  </sheetData>
  <mergeCells count="72">
    <mergeCell ref="I10:J10"/>
    <mergeCell ref="F25:H25"/>
    <mergeCell ref="B27:N27"/>
    <mergeCell ref="C3:J3"/>
    <mergeCell ref="K3:K4"/>
    <mergeCell ref="L3:N4"/>
    <mergeCell ref="C4:J4"/>
    <mergeCell ref="K5:K6"/>
    <mergeCell ref="L5:L6"/>
    <mergeCell ref="M5:M6"/>
    <mergeCell ref="C6:J6"/>
    <mergeCell ref="C5:J5"/>
    <mergeCell ref="I35:J35"/>
    <mergeCell ref="C1:J1"/>
    <mergeCell ref="K1:K2"/>
    <mergeCell ref="L1:N2"/>
    <mergeCell ref="N5:N6"/>
    <mergeCell ref="C29:I29"/>
    <mergeCell ref="L35:M35"/>
    <mergeCell ref="L12:N12"/>
    <mergeCell ref="C30:I30"/>
    <mergeCell ref="L30:M30"/>
    <mergeCell ref="D11:E11"/>
    <mergeCell ref="B35:H35"/>
    <mergeCell ref="L29:M29"/>
    <mergeCell ref="C2:J2"/>
    <mergeCell ref="B1:B6"/>
    <mergeCell ref="B10:E10"/>
    <mergeCell ref="L44:M44"/>
    <mergeCell ref="B45:H45"/>
    <mergeCell ref="B46:D46"/>
    <mergeCell ref="B47:H47"/>
    <mergeCell ref="I47:J47"/>
    <mergeCell ref="L47:M47"/>
    <mergeCell ref="B36:H36"/>
    <mergeCell ref="B37:H37"/>
    <mergeCell ref="B38:H38"/>
    <mergeCell ref="B44:H44"/>
    <mergeCell ref="I44:J44"/>
    <mergeCell ref="B43:H43"/>
    <mergeCell ref="B39:H39"/>
    <mergeCell ref="B40:H40"/>
    <mergeCell ref="B41:H41"/>
    <mergeCell ref="B79:H79"/>
    <mergeCell ref="B42:H42"/>
    <mergeCell ref="L79:M79"/>
    <mergeCell ref="B52:I52"/>
    <mergeCell ref="L52:M52"/>
    <mergeCell ref="B57:I57"/>
    <mergeCell ref="L57:M57"/>
    <mergeCell ref="B58:M58"/>
    <mergeCell ref="L62:M62"/>
    <mergeCell ref="L63:M63"/>
    <mergeCell ref="L68:M68"/>
    <mergeCell ref="B69:M69"/>
    <mergeCell ref="B73:H73"/>
    <mergeCell ref="L73:M73"/>
    <mergeCell ref="L64:M64"/>
    <mergeCell ref="B48:M48"/>
    <mergeCell ref="B80:M80"/>
    <mergeCell ref="B82:M82"/>
    <mergeCell ref="B86:H86"/>
    <mergeCell ref="L86:M86"/>
    <mergeCell ref="B87:H87"/>
    <mergeCell ref="L87:M87"/>
    <mergeCell ref="J122:N123"/>
    <mergeCell ref="L88:M88"/>
    <mergeCell ref="L89:M89"/>
    <mergeCell ref="B90:M90"/>
    <mergeCell ref="B92:M92"/>
    <mergeCell ref="B109:N110"/>
    <mergeCell ref="B111:N112"/>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214017"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214017" r:id="rId4"/>
      </mc:Fallback>
    </mc:AlternateContent>
  </oleObjects>
</worksheet>
</file>

<file path=xl/worksheets/sheet1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5">
    <tabColor rgb="FFFFFFCC"/>
  </sheetPr>
  <dimension ref="A1:O124"/>
  <sheetViews>
    <sheetView zoomScale="78" zoomScaleNormal="78" workbookViewId="0"/>
  </sheetViews>
  <sheetFormatPr baseColWidth="10" defaultRowHeight="15"/>
  <cols>
    <col min="1" max="1" width="10" customWidth="1"/>
    <col min="2" max="2" width="17" customWidth="1"/>
    <col min="6" max="6" width="14.42578125" customWidth="1"/>
    <col min="9" max="9" width="13.28515625" bestFit="1" customWidth="1"/>
    <col min="10" max="10" width="15.5703125" customWidth="1"/>
    <col min="11" max="11" width="17.5703125" bestFit="1" customWidth="1"/>
    <col min="13" max="13" width="12.285156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1164</v>
      </c>
      <c r="C31" s="87" t="s">
        <v>1677</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150</v>
      </c>
      <c r="B36" s="831" t="str">
        <f>VLOOKUP(A36,EQUIPOS!A6:D154,3,FALSE)</f>
        <v>Cargador : Potencia en el volante 125 hp, Clasificación de RPM del motor 2300.</v>
      </c>
      <c r="C36" s="832"/>
      <c r="D36" s="832"/>
      <c r="E36" s="832"/>
      <c r="F36" s="832"/>
      <c r="G36" s="832"/>
      <c r="H36" s="833"/>
      <c r="I36" s="279"/>
      <c r="J36" s="280"/>
      <c r="K36" s="281">
        <f>VLOOKUP(A36,EQUIPOS!A6:D163,4,FALSE)</f>
        <v>196350</v>
      </c>
      <c r="L36" s="282"/>
      <c r="M36" s="283">
        <v>30</v>
      </c>
      <c r="N36" s="284">
        <f>K36/M36</f>
        <v>6545</v>
      </c>
    </row>
    <row r="37" spans="1:14">
      <c r="A37" s="119" t="s">
        <v>173</v>
      </c>
      <c r="B37" s="831" t="str">
        <f>VLOOKUP(A37,EQUIPOS!A7:D154,3,FALSE)</f>
        <v>Compactador neumático de Potencia 70 HP, peso de 13 ton</v>
      </c>
      <c r="C37" s="832"/>
      <c r="D37" s="832"/>
      <c r="E37" s="832"/>
      <c r="F37" s="832"/>
      <c r="G37" s="832"/>
      <c r="H37" s="833"/>
      <c r="I37" s="279"/>
      <c r="J37" s="280"/>
      <c r="K37" s="281">
        <f>VLOOKUP(A37,EQUIPOS!A7:D164,4,FALSE)</f>
        <v>125082.56680029306</v>
      </c>
      <c r="L37" s="282"/>
      <c r="M37" s="283">
        <v>10</v>
      </c>
      <c r="N37" s="284">
        <f t="shared" ref="N37:N43" si="0">K37/M37</f>
        <v>12508.256680029306</v>
      </c>
    </row>
    <row r="38" spans="1:14">
      <c r="A38" t="s">
        <v>166</v>
      </c>
      <c r="B38" s="831" t="str">
        <f>VLOOKUP(A38,EQUIPOS!A8:D154,3,FALSE)</f>
        <v>Compactador de Rodillo POTENCIA: 99HP, PESO: 8 ton</v>
      </c>
      <c r="C38" s="832"/>
      <c r="D38" s="832"/>
      <c r="E38" s="832"/>
      <c r="F38" s="832"/>
      <c r="G38" s="832"/>
      <c r="H38" s="833"/>
      <c r="I38" s="279"/>
      <c r="J38" s="280"/>
      <c r="K38" s="281">
        <f>VLOOKUP(A38,EQUIPOS!A8:D165,4,FALSE)</f>
        <v>98600</v>
      </c>
      <c r="L38" s="282"/>
      <c r="M38" s="283">
        <v>10</v>
      </c>
      <c r="N38" s="284">
        <f t="shared" si="0"/>
        <v>9860</v>
      </c>
    </row>
    <row r="39" spans="1:14">
      <c r="A39" t="s">
        <v>284</v>
      </c>
      <c r="B39" s="831" t="str">
        <f>VLOOKUP(A39,EQUIPOS!A9:D154,3,FALSE)</f>
        <v>Planta de asfalto en caliente</v>
      </c>
      <c r="C39" s="832"/>
      <c r="D39" s="832"/>
      <c r="E39" s="832"/>
      <c r="F39" s="832"/>
      <c r="G39" s="832"/>
      <c r="H39" s="833"/>
      <c r="I39" s="279"/>
      <c r="J39" s="280"/>
      <c r="K39" s="281">
        <f>VLOOKUP(A39,EQUIPOS!A9:D166,4,FALSE)</f>
        <v>645075.00000000012</v>
      </c>
      <c r="L39" s="282"/>
      <c r="M39" s="283">
        <v>10</v>
      </c>
      <c r="N39" s="284">
        <f t="shared" si="0"/>
        <v>64507.500000000015</v>
      </c>
    </row>
    <row r="40" spans="1:14">
      <c r="A40" t="s">
        <v>290</v>
      </c>
      <c r="B40" s="831" t="str">
        <f>VLOOKUP(A40,EQUIPOS!A10:D154,3,FALSE)</f>
        <v>Planta trituradora</v>
      </c>
      <c r="C40" s="832"/>
      <c r="D40" s="832"/>
      <c r="E40" s="832"/>
      <c r="F40" s="832"/>
      <c r="G40" s="832"/>
      <c r="H40" s="833"/>
      <c r="I40" s="279"/>
      <c r="J40" s="280"/>
      <c r="K40" s="281">
        <f>VLOOKUP(A40,EQUIPOS!A10:D167,4,FALSE)</f>
        <v>476192.25000000006</v>
      </c>
      <c r="L40" s="282"/>
      <c r="M40" s="283">
        <v>30</v>
      </c>
      <c r="N40" s="284">
        <f t="shared" si="0"/>
        <v>15873.075000000003</v>
      </c>
    </row>
    <row r="41" spans="1:14">
      <c r="A41" t="s">
        <v>314</v>
      </c>
      <c r="B41" s="831" t="str">
        <f>VLOOKUP(A41,EQUIPOS!A11:D155,3,FALSE)</f>
        <v xml:space="preserve">Retroexcavadora E-200 sobre orugas
</v>
      </c>
      <c r="C41" s="832"/>
      <c r="D41" s="832"/>
      <c r="E41" s="832"/>
      <c r="F41" s="832"/>
      <c r="G41" s="832"/>
      <c r="H41" s="833"/>
      <c r="I41" s="279"/>
      <c r="J41" s="280"/>
      <c r="K41" s="281">
        <f>VLOOKUP(A41,EQUIPOS!A11:D168,4,FALSE)</f>
        <v>166600</v>
      </c>
      <c r="L41" s="282"/>
      <c r="M41" s="283">
        <v>30</v>
      </c>
      <c r="N41" s="284">
        <f t="shared" si="0"/>
        <v>5553.333333333333</v>
      </c>
    </row>
    <row r="42" spans="1:14">
      <c r="A42" t="s">
        <v>358</v>
      </c>
      <c r="B42" s="831" t="str">
        <f>VLOOKUP(A42,EQUIPOS!A12:D156,3,FALSE)</f>
        <v xml:space="preserve">Terminadora de asfalto (Finisher), potencia en el volante 174 HP, R=20M3/H, velocidad de desplazamiento 114 m/min
</v>
      </c>
      <c r="C42" s="832"/>
      <c r="D42" s="832"/>
      <c r="E42" s="832"/>
      <c r="F42" s="832"/>
      <c r="G42" s="832"/>
      <c r="H42" s="833"/>
      <c r="I42" s="279"/>
      <c r="J42" s="280"/>
      <c r="K42" s="281">
        <f>VLOOKUP(A42,EQUIPOS!A12:D169,4,FALSE)</f>
        <v>285600</v>
      </c>
      <c r="L42" s="282"/>
      <c r="M42" s="283">
        <v>10</v>
      </c>
      <c r="N42" s="284">
        <f t="shared" si="0"/>
        <v>28560</v>
      </c>
    </row>
    <row r="43" spans="1:14">
      <c r="A43" t="s">
        <v>373</v>
      </c>
      <c r="B43" s="831" t="str">
        <f>VLOOKUP(A43,EQUIPOS!A13:D157,3,FALSE)</f>
        <v>Volqueta 6 m3</v>
      </c>
      <c r="C43" s="832"/>
      <c r="D43" s="832"/>
      <c r="E43" s="832"/>
      <c r="F43" s="832"/>
      <c r="G43" s="832"/>
      <c r="H43" s="833"/>
      <c r="I43" s="279"/>
      <c r="J43" s="280"/>
      <c r="K43" s="281">
        <f>VLOOKUP(A43,EQUIPOS!A13:D170,4,FALSE)</f>
        <v>62500</v>
      </c>
      <c r="L43" s="282"/>
      <c r="M43" s="283">
        <v>10</v>
      </c>
      <c r="N43" s="284">
        <f t="shared" si="0"/>
        <v>6250</v>
      </c>
    </row>
    <row r="44" spans="1:14">
      <c r="B44" s="332"/>
      <c r="C44" s="333"/>
      <c r="D44" s="333"/>
      <c r="E44" s="333"/>
      <c r="F44" s="333"/>
      <c r="G44" s="333"/>
      <c r="H44" s="334"/>
      <c r="I44" s="279"/>
      <c r="J44" s="280"/>
      <c r="K44" s="281"/>
      <c r="L44" s="282"/>
      <c r="M44" s="283"/>
      <c r="N44" s="284"/>
    </row>
    <row r="45" spans="1:14">
      <c r="B45" s="831"/>
      <c r="C45" s="832"/>
      <c r="D45" s="832"/>
      <c r="E45" s="832"/>
      <c r="F45" s="832"/>
      <c r="G45" s="832"/>
      <c r="H45" s="833"/>
      <c r="I45" s="834"/>
      <c r="J45" s="815"/>
      <c r="K45" s="281"/>
      <c r="L45" s="835"/>
      <c r="M45" s="836"/>
      <c r="N45" s="284"/>
    </row>
    <row r="46" spans="1:14">
      <c r="B46" s="831"/>
      <c r="C46" s="832"/>
      <c r="D46" s="832"/>
      <c r="E46" s="837"/>
      <c r="F46" s="832"/>
      <c r="G46" s="832"/>
      <c r="H46" s="833"/>
      <c r="I46" s="42"/>
      <c r="J46" s="43"/>
      <c r="K46" s="286"/>
      <c r="L46" s="288"/>
      <c r="M46" s="289"/>
      <c r="N46" s="290"/>
    </row>
    <row r="47" spans="1:14">
      <c r="B47" s="838" t="s">
        <v>1036</v>
      </c>
      <c r="C47" s="839"/>
      <c r="D47" s="839"/>
      <c r="E47" s="44"/>
      <c r="F47" s="45"/>
      <c r="G47" s="45"/>
      <c r="H47" s="46"/>
      <c r="I47" s="42"/>
      <c r="J47" s="43"/>
      <c r="K47" s="291"/>
      <c r="L47" s="288"/>
      <c r="M47" s="413">
        <v>0.1</v>
      </c>
      <c r="N47" s="356">
        <f>N81*M47</f>
        <v>739.25391041666671</v>
      </c>
    </row>
    <row r="48" spans="1:14" ht="15.75" thickBot="1">
      <c r="B48" s="831"/>
      <c r="C48" s="832"/>
      <c r="D48" s="832"/>
      <c r="E48" s="832"/>
      <c r="F48" s="832"/>
      <c r="G48" s="832"/>
      <c r="H48" s="833"/>
      <c r="I48" s="840"/>
      <c r="J48" s="841"/>
      <c r="K48" s="47"/>
      <c r="L48" s="842"/>
      <c r="M48" s="843"/>
      <c r="N48" s="111"/>
    </row>
    <row r="49" spans="1:14" ht="15.75" thickBot="1">
      <c r="B49" s="818" t="s">
        <v>1037</v>
      </c>
      <c r="C49" s="819"/>
      <c r="D49" s="819"/>
      <c r="E49" s="819"/>
      <c r="F49" s="819"/>
      <c r="G49" s="819"/>
      <c r="H49" s="819"/>
      <c r="I49" s="819"/>
      <c r="J49" s="819"/>
      <c r="K49" s="819"/>
      <c r="L49" s="819"/>
      <c r="M49" s="820"/>
      <c r="N49" s="406">
        <f>SUM(N36:N48)</f>
        <v>150396.41892377933</v>
      </c>
    </row>
    <row r="50" spans="1:14">
      <c r="B50" s="292"/>
      <c r="C50" s="40"/>
      <c r="D50" s="40"/>
      <c r="E50" s="40"/>
      <c r="F50" s="40"/>
      <c r="G50" s="40"/>
      <c r="H50" s="40"/>
      <c r="I50" s="40"/>
      <c r="J50" s="40"/>
      <c r="K50" s="40"/>
      <c r="L50" s="40"/>
      <c r="M50" s="40"/>
      <c r="N50" s="41"/>
    </row>
    <row r="51" spans="1:14">
      <c r="B51" s="70" t="s">
        <v>1038</v>
      </c>
      <c r="C51" s="71"/>
      <c r="D51" s="71"/>
      <c r="E51" s="71"/>
      <c r="F51" s="71"/>
      <c r="G51" s="71"/>
      <c r="H51" s="71"/>
      <c r="I51" s="71"/>
      <c r="J51" s="71"/>
      <c r="K51" s="71"/>
      <c r="L51" s="71"/>
      <c r="M51" s="71"/>
      <c r="N51" s="72"/>
    </row>
    <row r="52" spans="1:14" ht="15.75" thickBot="1">
      <c r="B52" s="73"/>
      <c r="C52" s="68"/>
      <c r="D52" s="68"/>
      <c r="E52" s="68"/>
      <c r="F52" s="68"/>
      <c r="G52" s="68"/>
      <c r="H52" s="68"/>
      <c r="I52" s="68"/>
      <c r="J52" s="67"/>
      <c r="K52" s="67"/>
      <c r="L52" s="67"/>
      <c r="M52" s="67"/>
      <c r="N52" s="69"/>
    </row>
    <row r="53" spans="1:14">
      <c r="B53" s="809" t="s">
        <v>1028</v>
      </c>
      <c r="C53" s="810"/>
      <c r="D53" s="810"/>
      <c r="E53" s="810"/>
      <c r="F53" s="810"/>
      <c r="G53" s="810"/>
      <c r="H53" s="810"/>
      <c r="I53" s="811"/>
      <c r="J53" s="327" t="s">
        <v>1029</v>
      </c>
      <c r="K53" s="91" t="s">
        <v>1030</v>
      </c>
      <c r="L53" s="812" t="s">
        <v>1039</v>
      </c>
      <c r="M53" s="811"/>
      <c r="N53" s="92" t="s">
        <v>1035</v>
      </c>
    </row>
    <row r="54" spans="1:14">
      <c r="A54" t="s">
        <v>843</v>
      </c>
      <c r="B54" s="49" t="str">
        <f>VLOOKUP(A54,MATERIALES!A5:D373,3,FALSE)</f>
        <v>Agregado Petreo para Triturar (Crudo)</v>
      </c>
      <c r="C54" s="293"/>
      <c r="D54" s="293"/>
      <c r="E54" s="293"/>
      <c r="F54" s="293"/>
      <c r="G54" s="293"/>
      <c r="H54" s="293"/>
      <c r="I54" s="280"/>
      <c r="J54" s="236" t="str">
        <f>VLOOKUP(A54,MATERIALES!A8:D646,2,FALSE)</f>
        <v>m3</v>
      </c>
      <c r="K54" s="294">
        <v>1.4</v>
      </c>
      <c r="L54" s="279"/>
      <c r="M54" s="414">
        <f>VLOOKUP(A54,MATERIALES!A5:D396,4,FALSE)</f>
        <v>24125.332311239632</v>
      </c>
      <c r="N54" s="284">
        <f>K54*M54</f>
        <v>33775.465235735486</v>
      </c>
    </row>
    <row r="55" spans="1:14">
      <c r="A55" s="114" t="s">
        <v>845</v>
      </c>
      <c r="B55" s="49" t="str">
        <f>VLOOKUP(A55,MATERIALES!A6:D373,3,FALSE)</f>
        <v>Agua</v>
      </c>
      <c r="C55" s="293"/>
      <c r="D55" s="293"/>
      <c r="E55" s="293"/>
      <c r="F55" s="293"/>
      <c r="G55" s="293"/>
      <c r="H55" s="293"/>
      <c r="I55" s="280"/>
      <c r="J55" s="236" t="str">
        <f>VLOOKUP(A55,MATERIALES!A9:D647,2,FALSE)</f>
        <v>lt</v>
      </c>
      <c r="K55" s="294">
        <v>25</v>
      </c>
      <c r="L55" s="279"/>
      <c r="M55" s="414">
        <f>VLOOKUP(A55,MATERIALES!A6:D397,4,FALSE)</f>
        <v>35.656490152579906</v>
      </c>
      <c r="N55" s="284">
        <f>K55*M55</f>
        <v>891.4122538144976</v>
      </c>
    </row>
    <row r="56" spans="1:14">
      <c r="B56" s="49"/>
      <c r="C56" s="293"/>
      <c r="D56" s="293"/>
      <c r="E56" s="293"/>
      <c r="F56" s="293"/>
      <c r="G56" s="293"/>
      <c r="H56" s="293"/>
      <c r="I56" s="280"/>
      <c r="J56" s="236"/>
      <c r="K56" s="294"/>
      <c r="L56" s="279"/>
      <c r="M56" s="295"/>
      <c r="N56" s="296"/>
    </row>
    <row r="57" spans="1:14">
      <c r="B57" s="49"/>
      <c r="C57" s="293"/>
      <c r="D57" s="293"/>
      <c r="E57" s="293"/>
      <c r="F57" s="293"/>
      <c r="G57" s="293"/>
      <c r="H57" s="293"/>
      <c r="I57" s="280"/>
      <c r="J57" s="236"/>
      <c r="K57" s="294"/>
      <c r="L57" s="279"/>
      <c r="M57" s="295"/>
      <c r="N57" s="296"/>
    </row>
    <row r="58" spans="1:14" ht="15.75" thickBot="1">
      <c r="B58" s="813"/>
      <c r="C58" s="814"/>
      <c r="D58" s="814"/>
      <c r="E58" s="814"/>
      <c r="F58" s="814"/>
      <c r="G58" s="814"/>
      <c r="H58" s="814"/>
      <c r="I58" s="815"/>
      <c r="J58" s="48"/>
      <c r="K58" s="50"/>
      <c r="L58" s="816"/>
      <c r="M58" s="817"/>
      <c r="N58" s="51"/>
    </row>
    <row r="59" spans="1:14" ht="15.75" thickBot="1">
      <c r="B59" s="818" t="s">
        <v>1037</v>
      </c>
      <c r="C59" s="819"/>
      <c r="D59" s="819"/>
      <c r="E59" s="819"/>
      <c r="F59" s="819"/>
      <c r="G59" s="819"/>
      <c r="H59" s="819"/>
      <c r="I59" s="819"/>
      <c r="J59" s="819"/>
      <c r="K59" s="819"/>
      <c r="L59" s="819"/>
      <c r="M59" s="820"/>
      <c r="N59" s="406">
        <f>SUM(N54:N58)</f>
        <v>34666.877489549981</v>
      </c>
    </row>
    <row r="60" spans="1:14">
      <c r="B60" s="39"/>
      <c r="C60" s="40"/>
      <c r="D60" s="40"/>
      <c r="E60" s="40"/>
      <c r="F60" s="40"/>
      <c r="G60" s="40"/>
      <c r="H60" s="40"/>
      <c r="I60" s="40"/>
      <c r="J60" s="40"/>
      <c r="K60" s="40"/>
      <c r="L60" s="40"/>
      <c r="M60" s="40"/>
      <c r="N60" s="41"/>
    </row>
    <row r="61" spans="1:14">
      <c r="B61" s="70" t="s">
        <v>1040</v>
      </c>
      <c r="C61" s="71"/>
      <c r="D61" s="71"/>
      <c r="E61" s="71"/>
      <c r="F61" s="71"/>
      <c r="G61" s="71"/>
      <c r="H61" s="71"/>
      <c r="I61" s="71"/>
      <c r="J61" s="71"/>
      <c r="K61" s="71"/>
      <c r="L61" s="71"/>
      <c r="M61" s="71"/>
      <c r="N61" s="72"/>
    </row>
    <row r="62" spans="1:14" ht="15.75" thickBot="1">
      <c r="B62" s="74"/>
      <c r="C62" s="67"/>
      <c r="D62" s="67"/>
      <c r="E62" s="67"/>
      <c r="F62" s="67"/>
      <c r="G62" s="67"/>
      <c r="H62" s="67"/>
      <c r="I62" s="67"/>
      <c r="J62" s="67"/>
      <c r="K62" s="67"/>
      <c r="L62" s="67"/>
      <c r="M62" s="67"/>
      <c r="N62" s="69"/>
    </row>
    <row r="63" spans="1:14" ht="25.5">
      <c r="B63" s="325" t="s">
        <v>1041</v>
      </c>
      <c r="C63" s="326"/>
      <c r="D63" s="326"/>
      <c r="E63" s="326"/>
      <c r="F63" s="326"/>
      <c r="G63" s="326"/>
      <c r="H63" s="79" t="s">
        <v>1029</v>
      </c>
      <c r="I63" s="80" t="s">
        <v>1042</v>
      </c>
      <c r="J63" s="81" t="s">
        <v>1043</v>
      </c>
      <c r="K63" s="79" t="s">
        <v>1044</v>
      </c>
      <c r="L63" s="821" t="s">
        <v>1045</v>
      </c>
      <c r="M63" s="794"/>
      <c r="N63" s="82" t="s">
        <v>1035</v>
      </c>
    </row>
    <row r="64" spans="1:14">
      <c r="A64" t="s">
        <v>1353</v>
      </c>
      <c r="B64" s="52" t="str">
        <f>VLOOKUP(A64,TRANSPORTE!A5:D117,3,FALSE)</f>
        <v>Transporte de Material Crudo de Rio</v>
      </c>
      <c r="C64" s="329"/>
      <c r="D64" s="329"/>
      <c r="E64" s="329"/>
      <c r="F64" s="329"/>
      <c r="G64" s="329"/>
      <c r="H64" s="323" t="s">
        <v>1552</v>
      </c>
      <c r="I64" s="291">
        <v>1.4</v>
      </c>
      <c r="J64" s="298">
        <v>1</v>
      </c>
      <c r="K64" s="291">
        <f>I64*J64</f>
        <v>1.4</v>
      </c>
      <c r="L64" s="822">
        <f>VLOOKUP(A64,TRANSPORTE!A5:D117,4,FALSE)</f>
        <v>946.969696969697</v>
      </c>
      <c r="M64" s="823"/>
      <c r="N64" s="299">
        <f>K64*L64</f>
        <v>1325.7575757575758</v>
      </c>
    </row>
    <row r="65" spans="1:15">
      <c r="A65" t="s">
        <v>1465</v>
      </c>
      <c r="B65" s="52" t="str">
        <f>VLOOKUP(A65,TRANSPORTE!A6:D117,3,FALSE)</f>
        <v>Transporte de mezcla discontinua en caliente tipo M-13</v>
      </c>
      <c r="C65" s="53"/>
      <c r="D65" s="53"/>
      <c r="E65" s="53"/>
      <c r="F65" s="53"/>
      <c r="G65" s="53"/>
      <c r="H65" s="323" t="s">
        <v>1552</v>
      </c>
      <c r="I65" s="291">
        <v>1.25</v>
      </c>
      <c r="J65" s="298">
        <v>1</v>
      </c>
      <c r="K65" s="291">
        <f>I65*J65</f>
        <v>1.25</v>
      </c>
      <c r="L65" s="822">
        <f>VLOOKUP(A65,TRANSPORTE!A6:D117,4,FALSE)</f>
        <v>946.969696969697</v>
      </c>
      <c r="M65" s="823"/>
      <c r="N65" s="299">
        <f>K65*L65</f>
        <v>1183.7121212121212</v>
      </c>
    </row>
    <row r="66" spans="1:15">
      <c r="B66" s="52"/>
      <c r="C66" s="53"/>
      <c r="D66" s="53"/>
      <c r="E66" s="53"/>
      <c r="F66" s="53"/>
      <c r="G66" s="53"/>
      <c r="H66" s="300"/>
      <c r="I66" s="291"/>
      <c r="J66" s="291"/>
      <c r="K66" s="291"/>
      <c r="L66" s="301"/>
      <c r="M66" s="302"/>
      <c r="N66" s="303"/>
    </row>
    <row r="67" spans="1:15">
      <c r="B67" s="52"/>
      <c r="C67" s="53"/>
      <c r="D67" s="53"/>
      <c r="E67" s="53"/>
      <c r="F67" s="53"/>
      <c r="G67" s="53"/>
      <c r="H67" s="300"/>
      <c r="I67" s="291"/>
      <c r="J67" s="291"/>
      <c r="K67" s="291"/>
      <c r="L67" s="301"/>
      <c r="M67" s="302"/>
      <c r="N67" s="303"/>
    </row>
    <row r="68" spans="1:15">
      <c r="B68" s="52"/>
      <c r="C68" s="53"/>
      <c r="D68" s="53"/>
      <c r="E68" s="53"/>
      <c r="F68" s="53"/>
      <c r="G68" s="53"/>
      <c r="H68" s="300"/>
      <c r="I68" s="291"/>
      <c r="J68" s="291"/>
      <c r="K68" s="291"/>
      <c r="L68" s="301"/>
      <c r="M68" s="302"/>
      <c r="N68" s="303"/>
    </row>
    <row r="69" spans="1:15" ht="15.75" thickBot="1">
      <c r="B69" s="459"/>
      <c r="C69" s="460"/>
      <c r="D69" s="460"/>
      <c r="E69" s="460"/>
      <c r="F69" s="460"/>
      <c r="G69" s="460"/>
      <c r="H69" s="54"/>
      <c r="I69" s="132"/>
      <c r="J69" s="132"/>
      <c r="K69" s="132"/>
      <c r="L69" s="807"/>
      <c r="M69" s="808"/>
      <c r="N69" s="133"/>
    </row>
    <row r="70" spans="1:15" ht="15.75" thickBot="1">
      <c r="B70" s="824" t="s">
        <v>1037</v>
      </c>
      <c r="C70" s="825"/>
      <c r="D70" s="825"/>
      <c r="E70" s="825"/>
      <c r="F70" s="825"/>
      <c r="G70" s="825"/>
      <c r="H70" s="825"/>
      <c r="I70" s="825"/>
      <c r="J70" s="825"/>
      <c r="K70" s="825"/>
      <c r="L70" s="825"/>
      <c r="M70" s="826"/>
      <c r="N70" s="110">
        <f>N64+N65+N66+N67+N68</f>
        <v>2509.469696969697</v>
      </c>
    </row>
    <row r="71" spans="1:15">
      <c r="B71" s="39"/>
      <c r="C71" s="40"/>
      <c r="D71" s="40"/>
      <c r="E71" s="40"/>
      <c r="F71" s="40"/>
      <c r="G71" s="40"/>
      <c r="H71" s="40"/>
      <c r="I71" s="40"/>
      <c r="J71" s="40"/>
      <c r="K71" s="40"/>
      <c r="L71" s="40"/>
      <c r="M71" s="40"/>
      <c r="N71" s="41"/>
    </row>
    <row r="72" spans="1:15">
      <c r="B72" s="70" t="s">
        <v>1046</v>
      </c>
      <c r="C72" s="71"/>
      <c r="D72" s="71"/>
      <c r="E72" s="71"/>
      <c r="F72" s="71"/>
      <c r="G72" s="71"/>
      <c r="H72" s="71"/>
      <c r="I72" s="71"/>
      <c r="J72" s="71"/>
      <c r="K72" s="71"/>
      <c r="L72" s="71"/>
      <c r="M72" s="71"/>
      <c r="N72" s="72"/>
    </row>
    <row r="73" spans="1:15" ht="15.75" thickBot="1">
      <c r="B73" s="74"/>
      <c r="C73" s="67"/>
      <c r="D73" s="67"/>
      <c r="E73" s="67"/>
      <c r="F73" s="67"/>
      <c r="G73" s="67"/>
      <c r="H73" s="67"/>
      <c r="I73" s="67"/>
      <c r="J73" s="67"/>
      <c r="K73" s="67"/>
      <c r="L73" s="67"/>
      <c r="M73" s="67"/>
      <c r="N73" s="69"/>
    </row>
    <row r="74" spans="1:15" ht="25.5">
      <c r="B74" s="844" t="s">
        <v>1047</v>
      </c>
      <c r="C74" s="845"/>
      <c r="D74" s="845"/>
      <c r="E74" s="845"/>
      <c r="F74" s="845"/>
      <c r="G74" s="845"/>
      <c r="H74" s="845"/>
      <c r="I74" s="79" t="s">
        <v>1048</v>
      </c>
      <c r="J74" s="81" t="s">
        <v>1494</v>
      </c>
      <c r="K74" s="80" t="s">
        <v>1050</v>
      </c>
      <c r="L74" s="846" t="s">
        <v>1034</v>
      </c>
      <c r="M74" s="847"/>
      <c r="N74" s="104" t="s">
        <v>1035</v>
      </c>
    </row>
    <row r="75" spans="1:15">
      <c r="A75" t="s">
        <v>19</v>
      </c>
      <c r="B75" s="55" t="str">
        <f>VLOOKUP(A75,'MANO DE OBRA'!A8:D68,3,FALSE)</f>
        <v>Obrero (8)</v>
      </c>
      <c r="C75" s="53"/>
      <c r="D75" s="53"/>
      <c r="E75" s="53"/>
      <c r="F75" s="53"/>
      <c r="G75" s="53"/>
      <c r="H75" s="53"/>
      <c r="I75" s="304">
        <f>K75/J75*100</f>
        <v>196724.53333333333</v>
      </c>
      <c r="J75" s="305">
        <v>185</v>
      </c>
      <c r="K75" s="306">
        <f>VLOOKUP(A75,'MANO DE OBRA'!A8:D99,4,FALSE)</f>
        <v>363940.38666666666</v>
      </c>
      <c r="L75" s="56"/>
      <c r="M75" s="307">
        <v>80</v>
      </c>
      <c r="N75" s="407">
        <f>K75/M75</f>
        <v>4549.2548333333334</v>
      </c>
      <c r="O75" s="112"/>
    </row>
    <row r="76" spans="1:15">
      <c r="A76" t="s">
        <v>30</v>
      </c>
      <c r="B76" s="55" t="str">
        <f>VLOOKUP(A76,'MANO DE OBRA'!A8:D69,3,FALSE)</f>
        <v>Oficial</v>
      </c>
      <c r="C76" s="53"/>
      <c r="D76" s="53"/>
      <c r="E76" s="53"/>
      <c r="F76" s="53"/>
      <c r="G76" s="53"/>
      <c r="H76" s="53"/>
      <c r="I76" s="304">
        <f>K76/J76*100</f>
        <v>49181.133333333331</v>
      </c>
      <c r="J76" s="305">
        <v>185</v>
      </c>
      <c r="K76" s="306">
        <f>VLOOKUP(A76,'MANO DE OBRA'!A8:D100,4,FALSE)</f>
        <v>90985.096666666665</v>
      </c>
      <c r="L76" s="56"/>
      <c r="M76" s="311">
        <v>80</v>
      </c>
      <c r="N76" s="407">
        <f>K76/M76</f>
        <v>1137.3137083333334</v>
      </c>
    </row>
    <row r="77" spans="1:15">
      <c r="A77" t="s">
        <v>54</v>
      </c>
      <c r="B77" s="55" t="str">
        <f>VLOOKUP(A77,'MANO DE OBRA'!A9:D70,3,FALSE)</f>
        <v>Rastrilleros (2)</v>
      </c>
      <c r="C77" s="53"/>
      <c r="D77" s="53"/>
      <c r="E77" s="53"/>
      <c r="F77" s="53"/>
      <c r="G77" s="53"/>
      <c r="H77" s="53"/>
      <c r="I77" s="304">
        <f>K77/J77*100</f>
        <v>73771.7</v>
      </c>
      <c r="J77" s="305">
        <v>185</v>
      </c>
      <c r="K77" s="306">
        <f>VLOOKUP(A77,'MANO DE OBRA'!A9:D101,4,FALSE)</f>
        <v>136477.64499999999</v>
      </c>
      <c r="L77" s="56"/>
      <c r="M77" s="312">
        <v>80</v>
      </c>
      <c r="N77" s="407">
        <f>K77/M77</f>
        <v>1705.9705624999999</v>
      </c>
    </row>
    <row r="78" spans="1:15">
      <c r="B78" s="55"/>
      <c r="C78" s="53"/>
      <c r="D78" s="53"/>
      <c r="E78" s="53"/>
      <c r="F78" s="53"/>
      <c r="G78" s="53"/>
      <c r="H78" s="53"/>
      <c r="I78" s="291"/>
      <c r="J78" s="309"/>
      <c r="K78" s="310"/>
      <c r="L78" s="330"/>
      <c r="M78" s="312"/>
      <c r="N78" s="308"/>
    </row>
    <row r="79" spans="1:15">
      <c r="B79" s="55"/>
      <c r="C79" s="53"/>
      <c r="D79" s="53"/>
      <c r="E79" s="53"/>
      <c r="F79" s="53"/>
      <c r="G79" s="53"/>
      <c r="H79" s="53"/>
      <c r="I79" s="291"/>
      <c r="J79" s="309"/>
      <c r="K79" s="310"/>
      <c r="L79" s="330"/>
      <c r="M79" s="312"/>
      <c r="N79" s="308"/>
    </row>
    <row r="80" spans="1:15" ht="15.75" thickBot="1">
      <c r="B80" s="805"/>
      <c r="C80" s="806"/>
      <c r="D80" s="806"/>
      <c r="E80" s="806"/>
      <c r="F80" s="806"/>
      <c r="G80" s="806"/>
      <c r="H80" s="806"/>
      <c r="I80" s="132"/>
      <c r="J80" s="132"/>
      <c r="K80" s="132"/>
      <c r="L80" s="906"/>
      <c r="M80" s="906"/>
      <c r="N80" s="51"/>
    </row>
    <row r="81" spans="1:14" ht="15.75" thickBot="1">
      <c r="B81" s="824" t="s">
        <v>1037</v>
      </c>
      <c r="C81" s="825"/>
      <c r="D81" s="825"/>
      <c r="E81" s="825"/>
      <c r="F81" s="825"/>
      <c r="G81" s="825"/>
      <c r="H81" s="825"/>
      <c r="I81" s="825"/>
      <c r="J81" s="825"/>
      <c r="K81" s="825"/>
      <c r="L81" s="825"/>
      <c r="M81" s="826"/>
      <c r="N81" s="313">
        <f>SUM(N75:N80)</f>
        <v>7392.5391041666662</v>
      </c>
    </row>
    <row r="82" spans="1:14" ht="15.75" thickBot="1">
      <c r="B82" s="39"/>
      <c r="C82" s="40"/>
      <c r="D82" s="40"/>
      <c r="E82" s="40"/>
      <c r="F82" s="40"/>
      <c r="G82" s="40"/>
      <c r="H82" s="40"/>
      <c r="I82" s="40"/>
      <c r="J82" s="40"/>
      <c r="K82" s="40"/>
      <c r="L82" s="40"/>
      <c r="M82" s="40"/>
      <c r="N82" s="41"/>
    </row>
    <row r="83" spans="1:14" ht="15.75" thickBot="1">
      <c r="B83" s="818" t="s">
        <v>1051</v>
      </c>
      <c r="C83" s="819"/>
      <c r="D83" s="819"/>
      <c r="E83" s="819"/>
      <c r="F83" s="819"/>
      <c r="G83" s="819"/>
      <c r="H83" s="819"/>
      <c r="I83" s="819"/>
      <c r="J83" s="819"/>
      <c r="K83" s="819"/>
      <c r="L83" s="819"/>
      <c r="M83" s="820"/>
      <c r="N83" s="105">
        <f>N49+N59+N70+N81</f>
        <v>194965.30521446568</v>
      </c>
    </row>
    <row r="84" spans="1:14">
      <c r="B84" s="39"/>
      <c r="C84" s="40"/>
      <c r="D84" s="40"/>
      <c r="E84" s="40"/>
      <c r="F84" s="40"/>
      <c r="G84" s="40"/>
      <c r="H84" s="40"/>
      <c r="I84" s="40"/>
      <c r="J84" s="40"/>
      <c r="K84" s="40"/>
      <c r="L84" s="40"/>
      <c r="M84" s="40"/>
      <c r="N84" s="41"/>
    </row>
    <row r="85" spans="1:14">
      <c r="B85" s="70" t="s">
        <v>1052</v>
      </c>
      <c r="C85" s="71"/>
      <c r="D85" s="71"/>
      <c r="E85" s="71"/>
      <c r="F85" s="71"/>
      <c r="G85" s="71"/>
      <c r="H85" s="71"/>
      <c r="I85" s="71"/>
      <c r="J85" s="71"/>
      <c r="K85" s="71"/>
      <c r="L85" s="71"/>
      <c r="M85" s="71"/>
      <c r="N85" s="72"/>
    </row>
    <row r="86" spans="1:14" ht="15.75" thickBot="1">
      <c r="B86" s="74"/>
      <c r="C86" s="67"/>
      <c r="D86" s="67"/>
      <c r="E86" s="67"/>
      <c r="F86" s="67"/>
      <c r="G86" s="67"/>
      <c r="H86" s="67"/>
      <c r="I86" s="67"/>
      <c r="J86" s="67"/>
      <c r="K86" s="67"/>
      <c r="L86" s="67"/>
      <c r="M86" s="67"/>
      <c r="N86" s="69"/>
    </row>
    <row r="87" spans="1:14">
      <c r="B87" s="809" t="s">
        <v>1053</v>
      </c>
      <c r="C87" s="810"/>
      <c r="D87" s="810"/>
      <c r="E87" s="810"/>
      <c r="F87" s="810"/>
      <c r="G87" s="810"/>
      <c r="H87" s="810"/>
      <c r="I87" s="326"/>
      <c r="J87" s="346"/>
      <c r="K87" s="314" t="s">
        <v>1054</v>
      </c>
      <c r="L87" s="848" t="s">
        <v>1055</v>
      </c>
      <c r="M87" s="849"/>
      <c r="N87" s="315"/>
    </row>
    <row r="88" spans="1:14">
      <c r="B88" s="850" t="s">
        <v>1056</v>
      </c>
      <c r="C88" s="851"/>
      <c r="D88" s="851"/>
      <c r="E88" s="851"/>
      <c r="F88" s="851"/>
      <c r="G88" s="851"/>
      <c r="H88" s="851"/>
      <c r="I88" s="93"/>
      <c r="J88" s="94"/>
      <c r="K88" s="316">
        <v>0.2</v>
      </c>
      <c r="L88" s="852">
        <f>N83*K88</f>
        <v>38993.06104289314</v>
      </c>
      <c r="M88" s="853"/>
      <c r="N88" s="57"/>
    </row>
    <row r="89" spans="1:14">
      <c r="B89" s="95" t="s">
        <v>1057</v>
      </c>
      <c r="C89" s="96"/>
      <c r="D89" s="96"/>
      <c r="E89" s="96"/>
      <c r="F89" s="96"/>
      <c r="G89" s="96"/>
      <c r="H89" s="96"/>
      <c r="I89" s="93"/>
      <c r="J89" s="94"/>
      <c r="K89" s="316">
        <v>0.05</v>
      </c>
      <c r="L89" s="852">
        <f>N83*K89</f>
        <v>9748.2652607232849</v>
      </c>
      <c r="M89" s="853"/>
      <c r="N89" s="57"/>
    </row>
    <row r="90" spans="1:14" ht="15.75" thickBot="1">
      <c r="B90" s="97" t="s">
        <v>1058</v>
      </c>
      <c r="C90" s="98"/>
      <c r="D90" s="98"/>
      <c r="E90" s="98"/>
      <c r="F90" s="98"/>
      <c r="G90" s="98"/>
      <c r="H90" s="98"/>
      <c r="I90" s="99"/>
      <c r="J90" s="100"/>
      <c r="K90" s="317">
        <v>0.05</v>
      </c>
      <c r="L90" s="854">
        <f>N83*K90</f>
        <v>9748.2652607232849</v>
      </c>
      <c r="M90" s="855"/>
      <c r="N90" s="57"/>
    </row>
    <row r="91" spans="1:14" ht="15.75" thickBot="1">
      <c r="B91" s="818" t="s">
        <v>1037</v>
      </c>
      <c r="C91" s="819"/>
      <c r="D91" s="819"/>
      <c r="E91" s="819"/>
      <c r="F91" s="819"/>
      <c r="G91" s="819"/>
      <c r="H91" s="819"/>
      <c r="I91" s="819"/>
      <c r="J91" s="819"/>
      <c r="K91" s="819"/>
      <c r="L91" s="819"/>
      <c r="M91" s="820"/>
      <c r="N91" s="58">
        <f>L88+L89+L90</f>
        <v>58489.591564339717</v>
      </c>
    </row>
    <row r="92" spans="1:14" ht="15.75" thickBot="1">
      <c r="B92" s="39"/>
      <c r="C92" s="40"/>
      <c r="D92" s="40"/>
      <c r="E92" s="40"/>
      <c r="F92" s="40"/>
      <c r="G92" s="40"/>
      <c r="H92" s="40"/>
      <c r="I92" s="40"/>
      <c r="J92" s="40"/>
      <c r="K92" s="40"/>
      <c r="L92" s="40"/>
      <c r="M92" s="40"/>
      <c r="N92" s="41"/>
    </row>
    <row r="93" spans="1:14" ht="15.75" thickBot="1">
      <c r="A93" t="s">
        <v>2122</v>
      </c>
      <c r="B93" s="818" t="s">
        <v>1059</v>
      </c>
      <c r="C93" s="819"/>
      <c r="D93" s="819"/>
      <c r="E93" s="819"/>
      <c r="F93" s="819"/>
      <c r="G93" s="819"/>
      <c r="H93" s="819"/>
      <c r="I93" s="819"/>
      <c r="J93" s="819"/>
      <c r="K93" s="819"/>
      <c r="L93" s="819"/>
      <c r="M93" s="820"/>
      <c r="N93" s="197">
        <f>N83+N91</f>
        <v>253454.89677880541</v>
      </c>
    </row>
    <row r="94" spans="1:14">
      <c r="B94" s="19"/>
      <c r="C94" s="20"/>
      <c r="D94" s="20"/>
      <c r="E94" s="20"/>
      <c r="F94" s="20"/>
      <c r="G94" s="20"/>
      <c r="H94" s="20"/>
      <c r="I94" s="20"/>
      <c r="J94" s="20"/>
      <c r="K94" s="20"/>
      <c r="L94" s="20"/>
      <c r="M94" s="20"/>
      <c r="N94" s="21"/>
    </row>
    <row r="95" spans="1:14">
      <c r="B95" s="22"/>
      <c r="C95" s="18"/>
      <c r="D95" s="18"/>
      <c r="E95" s="18"/>
      <c r="F95" s="18"/>
      <c r="G95" s="18"/>
      <c r="H95" s="18"/>
      <c r="I95" s="18"/>
      <c r="J95" s="18"/>
      <c r="K95" s="18"/>
      <c r="L95" s="18"/>
      <c r="M95" s="18"/>
      <c r="N95" s="23"/>
    </row>
    <row r="96" spans="1:14">
      <c r="B96" s="22"/>
      <c r="C96" s="18"/>
      <c r="D96" s="18"/>
      <c r="E96" s="18"/>
      <c r="F96" s="18"/>
      <c r="G96" s="18"/>
      <c r="H96" s="18"/>
      <c r="I96" s="18"/>
      <c r="J96" s="18"/>
      <c r="K96" s="18"/>
      <c r="L96" s="18"/>
      <c r="M96" s="18"/>
      <c r="N96" s="23"/>
    </row>
    <row r="97" spans="2:14">
      <c r="B97" s="22"/>
      <c r="C97" s="18"/>
      <c r="D97" s="18"/>
      <c r="E97" s="18"/>
      <c r="F97" s="18"/>
      <c r="G97" s="18"/>
      <c r="H97" s="18"/>
      <c r="I97" s="18"/>
      <c r="J97" s="18"/>
      <c r="K97" s="18"/>
      <c r="L97" s="18"/>
      <c r="M97" s="18"/>
      <c r="N97" s="23"/>
    </row>
    <row r="98" spans="2:14">
      <c r="B98" s="22"/>
      <c r="C98" s="18"/>
      <c r="D98" s="18"/>
      <c r="E98" s="59" t="s">
        <v>1060</v>
      </c>
      <c r="F98" s="59"/>
      <c r="G98" s="59"/>
      <c r="H98" s="59"/>
      <c r="I98" s="59"/>
      <c r="J98" s="59"/>
      <c r="K98" s="18"/>
      <c r="L98" s="18"/>
      <c r="M98" s="18"/>
      <c r="N98" s="23"/>
    </row>
    <row r="99" spans="2:14">
      <c r="B99" s="22"/>
      <c r="C99" s="18"/>
      <c r="D99" s="18"/>
      <c r="E99" s="18" t="s">
        <v>1061</v>
      </c>
      <c r="F99" s="18"/>
      <c r="G99" s="18"/>
      <c r="H99" s="18"/>
      <c r="I99" s="18"/>
      <c r="J99" s="18"/>
      <c r="K99" s="18"/>
      <c r="L99" s="18"/>
      <c r="M99" s="18"/>
      <c r="N99" s="23"/>
    </row>
    <row r="100" spans="2:14">
      <c r="B100" s="22"/>
      <c r="C100" s="18"/>
      <c r="D100" s="18"/>
      <c r="E100" s="18" t="s">
        <v>1062</v>
      </c>
      <c r="F100" s="18"/>
      <c r="G100" s="18"/>
      <c r="H100" s="18"/>
      <c r="I100" s="18"/>
      <c r="J100" s="18"/>
      <c r="K100" s="18"/>
      <c r="L100" s="18"/>
      <c r="M100" s="18"/>
      <c r="N100" s="23"/>
    </row>
    <row r="101" spans="2:14">
      <c r="B101" s="22"/>
      <c r="C101" s="18"/>
      <c r="D101" s="18"/>
      <c r="E101" s="18" t="s">
        <v>1063</v>
      </c>
      <c r="F101" s="18"/>
      <c r="G101" s="18"/>
      <c r="H101" s="18"/>
      <c r="I101" s="18"/>
      <c r="J101" s="18"/>
      <c r="K101" s="18"/>
      <c r="L101" s="18"/>
      <c r="M101" s="18"/>
      <c r="N101" s="23"/>
    </row>
    <row r="102" spans="2:14" ht="15.75" thickBot="1">
      <c r="B102" s="22"/>
      <c r="C102" s="18"/>
      <c r="D102" s="18"/>
      <c r="E102" s="18"/>
      <c r="F102" s="18" t="s">
        <v>1064</v>
      </c>
      <c r="G102" s="18"/>
      <c r="H102" s="18"/>
      <c r="I102" s="18"/>
      <c r="J102" s="18"/>
      <c r="K102" s="18"/>
      <c r="L102" s="18"/>
      <c r="M102" s="18"/>
      <c r="N102" s="23"/>
    </row>
    <row r="103" spans="2:14">
      <c r="B103" s="239" t="s">
        <v>2322</v>
      </c>
      <c r="C103" s="240"/>
      <c r="D103" s="240"/>
      <c r="E103" s="240"/>
      <c r="F103" s="240"/>
      <c r="G103" s="240"/>
      <c r="H103" s="240"/>
      <c r="I103" s="240"/>
      <c r="J103" s="240"/>
      <c r="K103" s="240"/>
      <c r="L103" s="240"/>
      <c r="M103" s="240"/>
      <c r="N103" s="241"/>
    </row>
    <row r="104" spans="2:14">
      <c r="B104" s="242"/>
      <c r="C104" s="243"/>
      <c r="D104" s="243"/>
      <c r="E104" s="243"/>
      <c r="F104" s="243"/>
      <c r="G104" s="243"/>
      <c r="H104" s="243"/>
      <c r="I104" s="243"/>
      <c r="J104" s="243"/>
      <c r="K104" s="243"/>
      <c r="L104" s="243"/>
      <c r="M104" s="243"/>
      <c r="N104" s="244"/>
    </row>
    <row r="105" spans="2:14">
      <c r="B105" s="242"/>
      <c r="C105" s="243"/>
      <c r="D105" s="243"/>
      <c r="E105" s="243"/>
      <c r="F105" s="243"/>
      <c r="G105" s="243"/>
      <c r="H105" s="243"/>
      <c r="I105" s="243"/>
      <c r="J105" s="243"/>
      <c r="K105" s="243"/>
      <c r="L105" s="243"/>
      <c r="M105" s="243"/>
      <c r="N105" s="244"/>
    </row>
    <row r="106" spans="2:14">
      <c r="B106" s="242"/>
      <c r="C106" s="243"/>
      <c r="D106" s="243"/>
      <c r="E106" s="243"/>
      <c r="F106" s="243"/>
      <c r="G106" s="243"/>
      <c r="H106" s="243"/>
      <c r="I106" s="243"/>
      <c r="J106" s="243"/>
      <c r="K106" s="243"/>
      <c r="L106" s="243"/>
      <c r="M106" s="243"/>
      <c r="N106" s="244"/>
    </row>
    <row r="107" spans="2:14" ht="15.75" thickBot="1">
      <c r="B107" s="245"/>
      <c r="C107" s="246"/>
      <c r="D107" s="246"/>
      <c r="E107" s="246"/>
      <c r="F107" s="246"/>
      <c r="G107" s="246"/>
      <c r="H107" s="246"/>
      <c r="I107" s="246"/>
      <c r="J107" s="246"/>
      <c r="K107" s="246"/>
      <c r="L107" s="246"/>
      <c r="M107" s="246"/>
      <c r="N107" s="247"/>
    </row>
    <row r="108" spans="2:14">
      <c r="B108" s="248"/>
      <c r="C108" s="249"/>
      <c r="D108" s="249"/>
      <c r="E108" s="249"/>
      <c r="F108" s="249"/>
      <c r="G108" s="249"/>
      <c r="H108" s="249"/>
      <c r="I108" s="249"/>
      <c r="J108" s="249"/>
      <c r="K108" s="249"/>
      <c r="L108" s="249"/>
      <c r="M108" s="249"/>
      <c r="N108" s="250"/>
    </row>
    <row r="109" spans="2:14">
      <c r="B109" s="234" t="s">
        <v>2323</v>
      </c>
      <c r="C109" s="37"/>
      <c r="D109" s="37"/>
      <c r="E109" s="37"/>
      <c r="F109" s="37"/>
      <c r="G109" s="37"/>
      <c r="H109" s="37"/>
      <c r="I109" s="37"/>
      <c r="J109" s="37"/>
      <c r="K109" s="37"/>
      <c r="L109" s="37"/>
      <c r="M109" s="37"/>
      <c r="N109" s="38"/>
    </row>
    <row r="110" spans="2:14" ht="15" customHeight="1">
      <c r="B110" s="856" t="s">
        <v>2324</v>
      </c>
      <c r="C110" s="857"/>
      <c r="D110" s="857"/>
      <c r="E110" s="857"/>
      <c r="F110" s="857"/>
      <c r="G110" s="857"/>
      <c r="H110" s="857"/>
      <c r="I110" s="857"/>
      <c r="J110" s="857"/>
      <c r="K110" s="857"/>
      <c r="L110" s="857"/>
      <c r="M110" s="857"/>
      <c r="N110" s="858"/>
    </row>
    <row r="111" spans="2:14" ht="15" customHeight="1">
      <c r="B111" s="856"/>
      <c r="C111" s="857"/>
      <c r="D111" s="857"/>
      <c r="E111" s="857"/>
      <c r="F111" s="857"/>
      <c r="G111" s="857"/>
      <c r="H111" s="857"/>
      <c r="I111" s="857"/>
      <c r="J111" s="857"/>
      <c r="K111" s="857"/>
      <c r="L111" s="857"/>
      <c r="M111" s="857"/>
      <c r="N111" s="858"/>
    </row>
    <row r="112" spans="2:14" ht="30" customHeight="1">
      <c r="B112" s="859" t="s">
        <v>2325</v>
      </c>
      <c r="C112" s="860"/>
      <c r="D112" s="860"/>
      <c r="E112" s="860"/>
      <c r="F112" s="860"/>
      <c r="G112" s="860"/>
      <c r="H112" s="860"/>
      <c r="I112" s="860"/>
      <c r="J112" s="860"/>
      <c r="K112" s="860"/>
      <c r="L112" s="860"/>
      <c r="M112" s="860"/>
      <c r="N112" s="861"/>
    </row>
    <row r="113" spans="2:14">
      <c r="B113" s="859"/>
      <c r="C113" s="860"/>
      <c r="D113" s="860"/>
      <c r="E113" s="860"/>
      <c r="F113" s="860"/>
      <c r="G113" s="860"/>
      <c r="H113" s="860"/>
      <c r="I113" s="860"/>
      <c r="J113" s="860"/>
      <c r="K113" s="860"/>
      <c r="L113" s="860"/>
      <c r="M113" s="860"/>
      <c r="N113" s="861"/>
    </row>
    <row r="114" spans="2:14">
      <c r="B114" s="343"/>
      <c r="C114" s="344"/>
      <c r="D114" s="344"/>
      <c r="E114" s="344"/>
      <c r="F114" s="344"/>
      <c r="G114" s="344"/>
      <c r="H114" s="344"/>
      <c r="I114" s="344"/>
      <c r="J114" s="344"/>
      <c r="K114" s="344"/>
      <c r="L114" s="344"/>
      <c r="M114" s="344"/>
      <c r="N114" s="345"/>
    </row>
    <row r="115" spans="2:14">
      <c r="B115" s="343"/>
      <c r="C115" s="344"/>
      <c r="D115" s="344"/>
      <c r="E115" s="344"/>
      <c r="F115" s="344"/>
      <c r="G115" s="344"/>
      <c r="H115" s="344"/>
      <c r="I115" s="344"/>
      <c r="J115" s="344"/>
      <c r="K115" s="344"/>
      <c r="L115" s="344"/>
      <c r="M115" s="344"/>
      <c r="N115" s="345"/>
    </row>
    <row r="116" spans="2:14">
      <c r="B116" s="343"/>
      <c r="C116" s="344"/>
      <c r="D116" s="344"/>
      <c r="E116" s="344"/>
      <c r="F116" s="344"/>
      <c r="G116" s="344"/>
      <c r="H116" s="344"/>
      <c r="I116" s="344"/>
      <c r="J116" s="344"/>
      <c r="K116" s="344"/>
      <c r="L116" s="344"/>
      <c r="M116" s="344"/>
      <c r="N116" s="345"/>
    </row>
    <row r="117" spans="2:14">
      <c r="B117" s="234"/>
      <c r="C117" s="37"/>
      <c r="D117" s="37"/>
      <c r="E117" s="37"/>
      <c r="F117" s="37"/>
      <c r="G117" s="37"/>
      <c r="H117" s="37"/>
      <c r="I117" s="37"/>
      <c r="J117" s="37"/>
      <c r="K117" s="37"/>
      <c r="L117" s="37"/>
      <c r="M117" s="37"/>
      <c r="N117" s="38"/>
    </row>
    <row r="118" spans="2:14">
      <c r="B118" s="22"/>
      <c r="C118" s="18"/>
      <c r="D118" s="18"/>
      <c r="E118" s="18" t="s">
        <v>1060</v>
      </c>
      <c r="F118" s="59"/>
      <c r="G118" s="59"/>
      <c r="H118" s="18"/>
      <c r="I118" s="18"/>
      <c r="J118" s="18"/>
      <c r="K118" s="18"/>
      <c r="L118" s="18"/>
      <c r="M118" s="18"/>
      <c r="N118" s="23"/>
    </row>
    <row r="119" spans="2:14">
      <c r="B119" s="22"/>
      <c r="C119" s="18"/>
      <c r="D119" s="18"/>
      <c r="E119" s="60" t="s">
        <v>1061</v>
      </c>
      <c r="F119" s="18"/>
      <c r="G119" s="18"/>
      <c r="H119" s="60"/>
      <c r="I119" s="60"/>
      <c r="J119" s="60"/>
      <c r="K119" s="18"/>
      <c r="L119" s="18"/>
      <c r="M119" s="18"/>
      <c r="N119" s="23"/>
    </row>
    <row r="120" spans="2:14">
      <c r="B120" s="22"/>
      <c r="C120" s="18"/>
      <c r="D120" s="18"/>
      <c r="E120" s="61" t="s">
        <v>1065</v>
      </c>
      <c r="F120" s="18"/>
      <c r="G120" s="18"/>
      <c r="H120" s="61"/>
      <c r="I120" s="61"/>
      <c r="J120" s="61"/>
      <c r="K120" s="18"/>
      <c r="L120" s="18"/>
      <c r="M120" s="18"/>
      <c r="N120" s="23"/>
    </row>
    <row r="121" spans="2:14">
      <c r="B121" s="62"/>
      <c r="C121" s="37"/>
      <c r="D121" s="37"/>
      <c r="E121" s="18" t="s">
        <v>1063</v>
      </c>
      <c r="F121" s="18"/>
      <c r="G121" s="18"/>
      <c r="H121" s="18"/>
      <c r="I121" s="18"/>
      <c r="J121" s="18"/>
      <c r="K121" s="37"/>
      <c r="L121" s="37"/>
      <c r="M121" s="37"/>
      <c r="N121" s="38"/>
    </row>
    <row r="122" spans="2:14">
      <c r="B122" s="62"/>
      <c r="C122" s="37"/>
      <c r="D122" s="37"/>
      <c r="E122" s="37"/>
      <c r="F122" s="18"/>
      <c r="G122" s="18"/>
      <c r="H122" s="18"/>
      <c r="I122" s="18"/>
      <c r="J122" s="18"/>
      <c r="K122" s="37"/>
      <c r="L122" s="37"/>
      <c r="M122" s="37"/>
      <c r="N122" s="38"/>
    </row>
    <row r="123" spans="2:14">
      <c r="B123" s="62" t="s">
        <v>2326</v>
      </c>
      <c r="C123" s="61"/>
      <c r="D123" s="61"/>
      <c r="E123" s="18"/>
      <c r="F123" s="18"/>
      <c r="G123" s="18"/>
      <c r="H123" s="18"/>
      <c r="I123" s="18"/>
      <c r="J123" s="795"/>
      <c r="K123" s="795"/>
      <c r="L123" s="795"/>
      <c r="M123" s="795"/>
      <c r="N123" s="796"/>
    </row>
    <row r="124" spans="2:14" ht="15.75" thickBot="1">
      <c r="B124" s="273" t="s">
        <v>2327</v>
      </c>
      <c r="C124" s="405"/>
      <c r="D124" s="405"/>
      <c r="E124" s="63"/>
      <c r="F124" s="63"/>
      <c r="G124" s="63"/>
      <c r="H124" s="63"/>
      <c r="I124" s="63"/>
      <c r="J124" s="797"/>
      <c r="K124" s="797"/>
      <c r="L124" s="797"/>
      <c r="M124" s="797"/>
      <c r="N124" s="798"/>
    </row>
  </sheetData>
  <mergeCells count="72">
    <mergeCell ref="L65:M65"/>
    <mergeCell ref="C5:J5"/>
    <mergeCell ref="C1:J1"/>
    <mergeCell ref="K1:K2"/>
    <mergeCell ref="L1:N2"/>
    <mergeCell ref="C2:J2"/>
    <mergeCell ref="C3:J3"/>
    <mergeCell ref="K3:K4"/>
    <mergeCell ref="L3:N4"/>
    <mergeCell ref="C4:J4"/>
    <mergeCell ref="B35:H35"/>
    <mergeCell ref="I35:J35"/>
    <mergeCell ref="L35:M35"/>
    <mergeCell ref="L12:N12"/>
    <mergeCell ref="C30:I30"/>
    <mergeCell ref="B10:E10"/>
    <mergeCell ref="B41:H41"/>
    <mergeCell ref="B42:H42"/>
    <mergeCell ref="L30:M30"/>
    <mergeCell ref="D11:E11"/>
    <mergeCell ref="B1:B6"/>
    <mergeCell ref="K5:K6"/>
    <mergeCell ref="L5:L6"/>
    <mergeCell ref="M5:M6"/>
    <mergeCell ref="I10:J10"/>
    <mergeCell ref="F25:H25"/>
    <mergeCell ref="B27:N27"/>
    <mergeCell ref="L29:M29"/>
    <mergeCell ref="N5:N6"/>
    <mergeCell ref="C6:J6"/>
    <mergeCell ref="C29:I29"/>
    <mergeCell ref="B74:H74"/>
    <mergeCell ref="L74:M74"/>
    <mergeCell ref="B49:M49"/>
    <mergeCell ref="B36:H36"/>
    <mergeCell ref="B37:H37"/>
    <mergeCell ref="B38:H38"/>
    <mergeCell ref="B45:H45"/>
    <mergeCell ref="I45:J45"/>
    <mergeCell ref="L45:M45"/>
    <mergeCell ref="B46:H46"/>
    <mergeCell ref="B47:D47"/>
    <mergeCell ref="B48:H48"/>
    <mergeCell ref="I48:J48"/>
    <mergeCell ref="L48:M48"/>
    <mergeCell ref="B39:H39"/>
    <mergeCell ref="B40:H40"/>
    <mergeCell ref="B43:H43"/>
    <mergeCell ref="B81:M81"/>
    <mergeCell ref="B83:M83"/>
    <mergeCell ref="B87:H87"/>
    <mergeCell ref="L87:M87"/>
    <mergeCell ref="B80:H80"/>
    <mergeCell ref="L80:M80"/>
    <mergeCell ref="B53:I53"/>
    <mergeCell ref="L53:M53"/>
    <mergeCell ref="B58:I58"/>
    <mergeCell ref="L58:M58"/>
    <mergeCell ref="B59:M59"/>
    <mergeCell ref="L63:M63"/>
    <mergeCell ref="L64:M64"/>
    <mergeCell ref="L69:M69"/>
    <mergeCell ref="B70:M70"/>
    <mergeCell ref="B88:H88"/>
    <mergeCell ref="L88:M88"/>
    <mergeCell ref="J123:N124"/>
    <mergeCell ref="L89:M89"/>
    <mergeCell ref="L90:M90"/>
    <mergeCell ref="B91:M91"/>
    <mergeCell ref="B93:M93"/>
    <mergeCell ref="B110:N111"/>
    <mergeCell ref="B112:N113"/>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215041"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215041" r:id="rId4"/>
      </mc:Fallback>
    </mc:AlternateContent>
  </oleObjects>
</worksheet>
</file>

<file path=xl/worksheets/sheet1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6">
    <tabColor rgb="FFFFFFCC"/>
  </sheetPr>
  <dimension ref="A1:O124"/>
  <sheetViews>
    <sheetView zoomScale="78" zoomScaleNormal="78" workbookViewId="0"/>
  </sheetViews>
  <sheetFormatPr baseColWidth="10" defaultRowHeight="15"/>
  <cols>
    <col min="1" max="1" width="10" bestFit="1" customWidth="1"/>
    <col min="2" max="2" width="17" customWidth="1"/>
    <col min="6" max="6" width="14.42578125" customWidth="1"/>
    <col min="9" max="9" width="13.28515625" bestFit="1" customWidth="1"/>
    <col min="10" max="10" width="15.5703125" customWidth="1"/>
    <col min="11" max="11" width="17.5703125" bestFit="1" customWidth="1"/>
    <col min="13" max="13" width="12.285156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1165</v>
      </c>
      <c r="C31" s="87" t="s">
        <v>1678</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150</v>
      </c>
      <c r="B36" s="831" t="str">
        <f>VLOOKUP(A36,EQUIPOS!A6:D154,3,FALSE)</f>
        <v>Cargador : Potencia en el volante 125 hp, Clasificación de RPM del motor 2300.</v>
      </c>
      <c r="C36" s="832"/>
      <c r="D36" s="832"/>
      <c r="E36" s="832"/>
      <c r="F36" s="832"/>
      <c r="G36" s="832"/>
      <c r="H36" s="833"/>
      <c r="I36" s="279"/>
      <c r="J36" s="280"/>
      <c r="K36" s="281">
        <f>VLOOKUP(A36,EQUIPOS!A6:D163,4,FALSE)</f>
        <v>196350</v>
      </c>
      <c r="L36" s="282"/>
      <c r="M36" s="283">
        <v>30</v>
      </c>
      <c r="N36" s="284">
        <f>K36/M36</f>
        <v>6545</v>
      </c>
    </row>
    <row r="37" spans="1:14">
      <c r="A37" s="119" t="s">
        <v>173</v>
      </c>
      <c r="B37" s="831" t="str">
        <f>VLOOKUP(A37,EQUIPOS!A7:D154,3,FALSE)</f>
        <v>Compactador neumático de Potencia 70 HP, peso de 13 ton</v>
      </c>
      <c r="C37" s="832"/>
      <c r="D37" s="832"/>
      <c r="E37" s="832"/>
      <c r="F37" s="832"/>
      <c r="G37" s="832"/>
      <c r="H37" s="833"/>
      <c r="I37" s="279"/>
      <c r="J37" s="280"/>
      <c r="K37" s="281">
        <f>VLOOKUP(A37,EQUIPOS!A7:D164,4,FALSE)</f>
        <v>125082.56680029306</v>
      </c>
      <c r="L37" s="282"/>
      <c r="M37" s="283">
        <v>10</v>
      </c>
      <c r="N37" s="284">
        <f t="shared" ref="N37:N43" si="0">K37/M37</f>
        <v>12508.256680029306</v>
      </c>
    </row>
    <row r="38" spans="1:14">
      <c r="A38" t="s">
        <v>166</v>
      </c>
      <c r="B38" s="831" t="str">
        <f>VLOOKUP(A38,EQUIPOS!A8:D154,3,FALSE)</f>
        <v>Compactador de Rodillo POTENCIA: 99HP, PESO: 8 ton</v>
      </c>
      <c r="C38" s="832"/>
      <c r="D38" s="832"/>
      <c r="E38" s="832"/>
      <c r="F38" s="832"/>
      <c r="G38" s="832"/>
      <c r="H38" s="833"/>
      <c r="I38" s="279"/>
      <c r="J38" s="280"/>
      <c r="K38" s="281">
        <f>VLOOKUP(A38,EQUIPOS!A8:D165,4,FALSE)</f>
        <v>98600</v>
      </c>
      <c r="L38" s="282"/>
      <c r="M38" s="283">
        <v>10</v>
      </c>
      <c r="N38" s="284">
        <f t="shared" si="0"/>
        <v>9860</v>
      </c>
    </row>
    <row r="39" spans="1:14">
      <c r="A39" t="s">
        <v>284</v>
      </c>
      <c r="B39" s="831" t="str">
        <f>VLOOKUP(A39,EQUIPOS!A9:D154,3,FALSE)</f>
        <v>Planta de asfalto en caliente</v>
      </c>
      <c r="C39" s="832"/>
      <c r="D39" s="832"/>
      <c r="E39" s="832"/>
      <c r="F39" s="832"/>
      <c r="G39" s="832"/>
      <c r="H39" s="833"/>
      <c r="I39" s="279"/>
      <c r="J39" s="280"/>
      <c r="K39" s="281">
        <f>VLOOKUP(A39,EQUIPOS!A9:D166,4,FALSE)</f>
        <v>645075.00000000012</v>
      </c>
      <c r="L39" s="282"/>
      <c r="M39" s="283">
        <v>10</v>
      </c>
      <c r="N39" s="284">
        <f t="shared" si="0"/>
        <v>64507.500000000015</v>
      </c>
    </row>
    <row r="40" spans="1:14">
      <c r="A40" t="s">
        <v>290</v>
      </c>
      <c r="B40" s="831" t="str">
        <f>VLOOKUP(A40,EQUIPOS!A10:D154,3,FALSE)</f>
        <v>Planta trituradora</v>
      </c>
      <c r="C40" s="832"/>
      <c r="D40" s="832"/>
      <c r="E40" s="832"/>
      <c r="F40" s="832"/>
      <c r="G40" s="832"/>
      <c r="H40" s="833"/>
      <c r="I40" s="279"/>
      <c r="J40" s="280"/>
      <c r="K40" s="281">
        <f>VLOOKUP(A40,EQUIPOS!A10:D167,4,FALSE)</f>
        <v>476192.25000000006</v>
      </c>
      <c r="L40" s="282"/>
      <c r="M40" s="283">
        <v>30</v>
      </c>
      <c r="N40" s="284">
        <f t="shared" si="0"/>
        <v>15873.075000000003</v>
      </c>
    </row>
    <row r="41" spans="1:14">
      <c r="A41" t="s">
        <v>314</v>
      </c>
      <c r="B41" s="831" t="str">
        <f>VLOOKUP(A41,EQUIPOS!A11:D155,3,FALSE)</f>
        <v xml:space="preserve">Retroexcavadora E-200 sobre orugas
</v>
      </c>
      <c r="C41" s="832"/>
      <c r="D41" s="832"/>
      <c r="E41" s="832"/>
      <c r="F41" s="832"/>
      <c r="G41" s="832"/>
      <c r="H41" s="833"/>
      <c r="I41" s="279"/>
      <c r="J41" s="280"/>
      <c r="K41" s="281">
        <f>VLOOKUP(A41,EQUIPOS!A11:D168,4,FALSE)</f>
        <v>166600</v>
      </c>
      <c r="L41" s="282"/>
      <c r="M41" s="283">
        <v>30</v>
      </c>
      <c r="N41" s="284">
        <f t="shared" si="0"/>
        <v>5553.333333333333</v>
      </c>
    </row>
    <row r="42" spans="1:14">
      <c r="A42" t="s">
        <v>358</v>
      </c>
      <c r="B42" s="831" t="str">
        <f>VLOOKUP(A42,EQUIPOS!A12:D156,3,FALSE)</f>
        <v xml:space="preserve">Terminadora de asfalto (Finisher), potencia en el volante 174 HP, R=20M3/H, velocidad de desplazamiento 114 m/min
</v>
      </c>
      <c r="C42" s="832"/>
      <c r="D42" s="832"/>
      <c r="E42" s="832"/>
      <c r="F42" s="832"/>
      <c r="G42" s="832"/>
      <c r="H42" s="833"/>
      <c r="I42" s="279"/>
      <c r="J42" s="280"/>
      <c r="K42" s="281">
        <f>VLOOKUP(A42,EQUIPOS!A12:D169,4,FALSE)</f>
        <v>285600</v>
      </c>
      <c r="L42" s="282"/>
      <c r="M42" s="283">
        <v>10</v>
      </c>
      <c r="N42" s="284">
        <f t="shared" si="0"/>
        <v>28560</v>
      </c>
    </row>
    <row r="43" spans="1:14">
      <c r="A43" t="s">
        <v>373</v>
      </c>
      <c r="B43" s="831" t="str">
        <f>VLOOKUP(A43,EQUIPOS!A13:D157,3,FALSE)</f>
        <v>Volqueta 6 m3</v>
      </c>
      <c r="C43" s="832"/>
      <c r="D43" s="832"/>
      <c r="E43" s="832"/>
      <c r="F43" s="832"/>
      <c r="G43" s="832"/>
      <c r="H43" s="833"/>
      <c r="I43" s="279"/>
      <c r="J43" s="280"/>
      <c r="K43" s="281">
        <f>VLOOKUP(A43,EQUIPOS!A13:D170,4,FALSE)</f>
        <v>62500</v>
      </c>
      <c r="L43" s="282"/>
      <c r="M43" s="283">
        <v>10</v>
      </c>
      <c r="N43" s="284">
        <f t="shared" si="0"/>
        <v>6250</v>
      </c>
    </row>
    <row r="44" spans="1:14">
      <c r="B44" s="332"/>
      <c r="C44" s="333"/>
      <c r="D44" s="333"/>
      <c r="E44" s="333"/>
      <c r="F44" s="333"/>
      <c r="G44" s="333"/>
      <c r="H44" s="334"/>
      <c r="I44" s="279"/>
      <c r="J44" s="280"/>
      <c r="K44" s="281"/>
      <c r="L44" s="282"/>
      <c r="M44" s="283"/>
      <c r="N44" s="284"/>
    </row>
    <row r="45" spans="1:14">
      <c r="B45" s="831"/>
      <c r="C45" s="832"/>
      <c r="D45" s="832"/>
      <c r="E45" s="832"/>
      <c r="F45" s="832"/>
      <c r="G45" s="832"/>
      <c r="H45" s="833"/>
      <c r="I45" s="834"/>
      <c r="J45" s="815"/>
      <c r="K45" s="281"/>
      <c r="L45" s="835"/>
      <c r="M45" s="836"/>
      <c r="N45" s="284"/>
    </row>
    <row r="46" spans="1:14">
      <c r="B46" s="831"/>
      <c r="C46" s="832"/>
      <c r="D46" s="832"/>
      <c r="E46" s="837"/>
      <c r="F46" s="832"/>
      <c r="G46" s="832"/>
      <c r="H46" s="833"/>
      <c r="I46" s="42"/>
      <c r="J46" s="43"/>
      <c r="K46" s="286"/>
      <c r="L46" s="288"/>
      <c r="M46" s="289"/>
      <c r="N46" s="290"/>
    </row>
    <row r="47" spans="1:14">
      <c r="B47" s="838" t="s">
        <v>1036</v>
      </c>
      <c r="C47" s="839"/>
      <c r="D47" s="839"/>
      <c r="E47" s="44"/>
      <c r="F47" s="45"/>
      <c r="G47" s="45"/>
      <c r="H47" s="46"/>
      <c r="I47" s="42"/>
      <c r="J47" s="43"/>
      <c r="K47" s="291"/>
      <c r="L47" s="288"/>
      <c r="M47" s="413">
        <v>0.1</v>
      </c>
      <c r="N47" s="356">
        <f>N81*M47</f>
        <v>739.25391041666671</v>
      </c>
    </row>
    <row r="48" spans="1:14" ht="15.75" thickBot="1">
      <c r="B48" s="831"/>
      <c r="C48" s="832"/>
      <c r="D48" s="832"/>
      <c r="E48" s="832"/>
      <c r="F48" s="832"/>
      <c r="G48" s="832"/>
      <c r="H48" s="833"/>
      <c r="I48" s="840"/>
      <c r="J48" s="841"/>
      <c r="K48" s="47"/>
      <c r="L48" s="842"/>
      <c r="M48" s="843"/>
      <c r="N48" s="111"/>
    </row>
    <row r="49" spans="1:14" ht="15.75" thickBot="1">
      <c r="B49" s="818" t="s">
        <v>1037</v>
      </c>
      <c r="C49" s="819"/>
      <c r="D49" s="819"/>
      <c r="E49" s="819"/>
      <c r="F49" s="819"/>
      <c r="G49" s="819"/>
      <c r="H49" s="819"/>
      <c r="I49" s="819"/>
      <c r="J49" s="819"/>
      <c r="K49" s="819"/>
      <c r="L49" s="819"/>
      <c r="M49" s="820"/>
      <c r="N49" s="406">
        <f>SUM(N36:N48)</f>
        <v>150396.41892377933</v>
      </c>
    </row>
    <row r="50" spans="1:14">
      <c r="B50" s="292"/>
      <c r="C50" s="40"/>
      <c r="D50" s="40"/>
      <c r="E50" s="40"/>
      <c r="F50" s="40"/>
      <c r="G50" s="40"/>
      <c r="H50" s="40"/>
      <c r="I50" s="40"/>
      <c r="J50" s="40"/>
      <c r="K50" s="40"/>
      <c r="L50" s="40"/>
      <c r="M50" s="40"/>
      <c r="N50" s="41"/>
    </row>
    <row r="51" spans="1:14">
      <c r="B51" s="70" t="s">
        <v>1038</v>
      </c>
      <c r="C51" s="71"/>
      <c r="D51" s="71"/>
      <c r="E51" s="71"/>
      <c r="F51" s="71"/>
      <c r="G51" s="71"/>
      <c r="H51" s="71"/>
      <c r="I51" s="71"/>
      <c r="J51" s="71"/>
      <c r="K51" s="71"/>
      <c r="L51" s="71"/>
      <c r="M51" s="71"/>
      <c r="N51" s="72"/>
    </row>
    <row r="52" spans="1:14" ht="15.75" thickBot="1">
      <c r="B52" s="73"/>
      <c r="C52" s="68"/>
      <c r="D52" s="68"/>
      <c r="E52" s="68"/>
      <c r="F52" s="68"/>
      <c r="G52" s="68"/>
      <c r="H52" s="68"/>
      <c r="I52" s="68"/>
      <c r="J52" s="67"/>
      <c r="K52" s="67"/>
      <c r="L52" s="67"/>
      <c r="M52" s="67"/>
      <c r="N52" s="69"/>
    </row>
    <row r="53" spans="1:14">
      <c r="B53" s="809" t="s">
        <v>1028</v>
      </c>
      <c r="C53" s="810"/>
      <c r="D53" s="810"/>
      <c r="E53" s="810"/>
      <c r="F53" s="810"/>
      <c r="G53" s="810"/>
      <c r="H53" s="810"/>
      <c r="I53" s="811"/>
      <c r="J53" s="327" t="s">
        <v>1029</v>
      </c>
      <c r="K53" s="91" t="s">
        <v>1030</v>
      </c>
      <c r="L53" s="812" t="s">
        <v>1039</v>
      </c>
      <c r="M53" s="811"/>
      <c r="N53" s="92" t="s">
        <v>1035</v>
      </c>
    </row>
    <row r="54" spans="1:14">
      <c r="A54" t="s">
        <v>843</v>
      </c>
      <c r="B54" s="49" t="str">
        <f>VLOOKUP(A54,MATERIALES!A5:D373,3,FALSE)</f>
        <v>Agregado Petreo para Triturar (Crudo)</v>
      </c>
      <c r="C54" s="293"/>
      <c r="D54" s="293"/>
      <c r="E54" s="293"/>
      <c r="F54" s="293"/>
      <c r="G54" s="293"/>
      <c r="H54" s="293"/>
      <c r="I54" s="280"/>
      <c r="J54" s="236" t="str">
        <f>VLOOKUP(A54,MATERIALES!A8:D646,2,FALSE)</f>
        <v>m3</v>
      </c>
      <c r="K54" s="294">
        <v>1.4</v>
      </c>
      <c r="L54" s="279"/>
      <c r="M54" s="414">
        <f>VLOOKUP(A54,MATERIALES!A5:D396,4,FALSE)</f>
        <v>24125.332311239632</v>
      </c>
      <c r="N54" s="284">
        <f>K54*M54</f>
        <v>33775.465235735486</v>
      </c>
    </row>
    <row r="55" spans="1:14">
      <c r="A55" s="114" t="s">
        <v>845</v>
      </c>
      <c r="B55" s="49" t="str">
        <f>VLOOKUP(A55,MATERIALES!A6:D373,3,FALSE)</f>
        <v>Agua</v>
      </c>
      <c r="C55" s="293"/>
      <c r="D55" s="293"/>
      <c r="E55" s="293"/>
      <c r="F55" s="293"/>
      <c r="G55" s="293"/>
      <c r="H55" s="293"/>
      <c r="I55" s="280"/>
      <c r="J55" s="236" t="str">
        <f>VLOOKUP(A55,MATERIALES!A9:D647,2,FALSE)</f>
        <v>lt</v>
      </c>
      <c r="K55" s="294">
        <v>25</v>
      </c>
      <c r="L55" s="279"/>
      <c r="M55" s="414">
        <f>VLOOKUP(A55,MATERIALES!A6:D397,4,FALSE)</f>
        <v>35.656490152579906</v>
      </c>
      <c r="N55" s="284">
        <f>K55*M55</f>
        <v>891.4122538144976</v>
      </c>
    </row>
    <row r="56" spans="1:14">
      <c r="B56" s="49"/>
      <c r="C56" s="293"/>
      <c r="D56" s="293"/>
      <c r="E56" s="293"/>
      <c r="F56" s="293"/>
      <c r="G56" s="293"/>
      <c r="H56" s="293"/>
      <c r="I56" s="280"/>
      <c r="J56" s="236"/>
      <c r="K56" s="294"/>
      <c r="L56" s="279"/>
      <c r="M56" s="295"/>
      <c r="N56" s="296"/>
    </row>
    <row r="57" spans="1:14">
      <c r="B57" s="49"/>
      <c r="C57" s="293"/>
      <c r="D57" s="293"/>
      <c r="E57" s="293"/>
      <c r="F57" s="293"/>
      <c r="G57" s="293"/>
      <c r="H57" s="293"/>
      <c r="I57" s="280"/>
      <c r="J57" s="236"/>
      <c r="K57" s="294"/>
      <c r="L57" s="279"/>
      <c r="M57" s="295"/>
      <c r="N57" s="296"/>
    </row>
    <row r="58" spans="1:14" ht="15.75" thickBot="1">
      <c r="B58" s="813"/>
      <c r="C58" s="814"/>
      <c r="D58" s="814"/>
      <c r="E58" s="814"/>
      <c r="F58" s="814"/>
      <c r="G58" s="814"/>
      <c r="H58" s="814"/>
      <c r="I58" s="815"/>
      <c r="J58" s="48"/>
      <c r="K58" s="50"/>
      <c r="L58" s="816"/>
      <c r="M58" s="817"/>
      <c r="N58" s="51"/>
    </row>
    <row r="59" spans="1:14" ht="15.75" thickBot="1">
      <c r="B59" s="818" t="s">
        <v>1037</v>
      </c>
      <c r="C59" s="819"/>
      <c r="D59" s="819"/>
      <c r="E59" s="819"/>
      <c r="F59" s="819"/>
      <c r="G59" s="819"/>
      <c r="H59" s="819"/>
      <c r="I59" s="819"/>
      <c r="J59" s="819"/>
      <c r="K59" s="819"/>
      <c r="L59" s="819"/>
      <c r="M59" s="820"/>
      <c r="N59" s="406">
        <f>SUM(N54:N58)</f>
        <v>34666.877489549981</v>
      </c>
    </row>
    <row r="60" spans="1:14">
      <c r="B60" s="39"/>
      <c r="C60" s="40"/>
      <c r="D60" s="40"/>
      <c r="E60" s="40"/>
      <c r="F60" s="40"/>
      <c r="G60" s="40"/>
      <c r="H60" s="40"/>
      <c r="I60" s="40"/>
      <c r="J60" s="40"/>
      <c r="K60" s="40"/>
      <c r="L60" s="40"/>
      <c r="M60" s="40"/>
      <c r="N60" s="41"/>
    </row>
    <row r="61" spans="1:14">
      <c r="B61" s="70" t="s">
        <v>1040</v>
      </c>
      <c r="C61" s="71"/>
      <c r="D61" s="71"/>
      <c r="E61" s="71"/>
      <c r="F61" s="71"/>
      <c r="G61" s="71"/>
      <c r="H61" s="71"/>
      <c r="I61" s="71"/>
      <c r="J61" s="71"/>
      <c r="K61" s="71"/>
      <c r="L61" s="71"/>
      <c r="M61" s="71"/>
      <c r="N61" s="72"/>
    </row>
    <row r="62" spans="1:14" ht="15.75" thickBot="1">
      <c r="B62" s="74"/>
      <c r="C62" s="67"/>
      <c r="D62" s="67"/>
      <c r="E62" s="67"/>
      <c r="F62" s="67"/>
      <c r="G62" s="67"/>
      <c r="H62" s="67"/>
      <c r="I62" s="67"/>
      <c r="J62" s="67"/>
      <c r="K62" s="67"/>
      <c r="L62" s="67"/>
      <c r="M62" s="67"/>
      <c r="N62" s="69"/>
    </row>
    <row r="63" spans="1:14" ht="25.5">
      <c r="B63" s="325" t="s">
        <v>1041</v>
      </c>
      <c r="C63" s="326"/>
      <c r="D63" s="326"/>
      <c r="E63" s="326"/>
      <c r="F63" s="326"/>
      <c r="G63" s="326"/>
      <c r="H63" s="79" t="s">
        <v>1029</v>
      </c>
      <c r="I63" s="80" t="s">
        <v>1042</v>
      </c>
      <c r="J63" s="81" t="s">
        <v>1043</v>
      </c>
      <c r="K63" s="79" t="s">
        <v>1044</v>
      </c>
      <c r="L63" s="821" t="s">
        <v>1045</v>
      </c>
      <c r="M63" s="794"/>
      <c r="N63" s="82" t="s">
        <v>1035</v>
      </c>
    </row>
    <row r="64" spans="1:14">
      <c r="A64" t="s">
        <v>1353</v>
      </c>
      <c r="B64" s="52" t="str">
        <f>VLOOKUP(A64,TRANSPORTE!A5:D117,3,FALSE)</f>
        <v>Transporte de Material Crudo de Rio</v>
      </c>
      <c r="C64" s="329"/>
      <c r="D64" s="329"/>
      <c r="E64" s="329"/>
      <c r="F64" s="329"/>
      <c r="G64" s="329"/>
      <c r="H64" s="323" t="s">
        <v>1552</v>
      </c>
      <c r="I64" s="291">
        <v>1.4</v>
      </c>
      <c r="J64" s="298">
        <v>1</v>
      </c>
      <c r="K64" s="291">
        <f>I64*J64</f>
        <v>1.4</v>
      </c>
      <c r="L64" s="822">
        <f>VLOOKUP(A64,TRANSPORTE!A5:D117,4,FALSE)</f>
        <v>946.969696969697</v>
      </c>
      <c r="M64" s="823"/>
      <c r="N64" s="299">
        <f>K64*L64</f>
        <v>1325.7575757575758</v>
      </c>
    </row>
    <row r="65" spans="1:15">
      <c r="A65" t="s">
        <v>1466</v>
      </c>
      <c r="B65" s="52" t="str">
        <f>VLOOKUP(A65,TRANSPORTE!A6:D117,3,FALSE)</f>
        <v>Transporte de mezcla discontinua en caliente tipo M-10</v>
      </c>
      <c r="C65" s="53"/>
      <c r="D65" s="53"/>
      <c r="E65" s="53"/>
      <c r="F65" s="53"/>
      <c r="G65" s="53"/>
      <c r="H65" s="323" t="s">
        <v>1552</v>
      </c>
      <c r="I65" s="291">
        <v>1.25</v>
      </c>
      <c r="J65" s="298">
        <v>1</v>
      </c>
      <c r="K65" s="291">
        <f>I65*J65</f>
        <v>1.25</v>
      </c>
      <c r="L65" s="822">
        <f>VLOOKUP(A65,TRANSPORTE!A6:D117,4,FALSE)</f>
        <v>946.969696969697</v>
      </c>
      <c r="M65" s="823"/>
      <c r="N65" s="299">
        <f>K65*L65</f>
        <v>1183.7121212121212</v>
      </c>
    </row>
    <row r="66" spans="1:15">
      <c r="B66" s="52"/>
      <c r="C66" s="53"/>
      <c r="D66" s="53"/>
      <c r="E66" s="53"/>
      <c r="F66" s="53"/>
      <c r="G66" s="53"/>
      <c r="H66" s="300"/>
      <c r="I66" s="291"/>
      <c r="J66" s="291"/>
      <c r="K66" s="291"/>
      <c r="L66" s="301"/>
      <c r="M66" s="302"/>
      <c r="N66" s="303"/>
    </row>
    <row r="67" spans="1:15">
      <c r="B67" s="52"/>
      <c r="C67" s="53"/>
      <c r="D67" s="53"/>
      <c r="E67" s="53"/>
      <c r="F67" s="53"/>
      <c r="G67" s="53"/>
      <c r="H67" s="300"/>
      <c r="I67" s="291"/>
      <c r="J67" s="291"/>
      <c r="K67" s="291"/>
      <c r="L67" s="301"/>
      <c r="M67" s="302"/>
      <c r="N67" s="303"/>
    </row>
    <row r="68" spans="1:15">
      <c r="B68" s="52"/>
      <c r="C68" s="53"/>
      <c r="D68" s="53"/>
      <c r="E68" s="53"/>
      <c r="F68" s="53"/>
      <c r="G68" s="53"/>
      <c r="H68" s="300"/>
      <c r="I68" s="291"/>
      <c r="J68" s="291"/>
      <c r="K68" s="291"/>
      <c r="L68" s="301"/>
      <c r="M68" s="302"/>
      <c r="N68" s="303"/>
    </row>
    <row r="69" spans="1:15" ht="15.75" thickBot="1">
      <c r="B69" s="321"/>
      <c r="C69" s="322"/>
      <c r="D69" s="322"/>
      <c r="E69" s="322"/>
      <c r="F69" s="322"/>
      <c r="G69" s="322"/>
      <c r="H69" s="54"/>
      <c r="I69" s="132"/>
      <c r="J69" s="132"/>
      <c r="K69" s="132"/>
      <c r="L69" s="807"/>
      <c r="M69" s="808"/>
      <c r="N69" s="133"/>
    </row>
    <row r="70" spans="1:15" ht="15.75" thickBot="1">
      <c r="B70" s="824" t="s">
        <v>1037</v>
      </c>
      <c r="C70" s="825"/>
      <c r="D70" s="825"/>
      <c r="E70" s="825"/>
      <c r="F70" s="825"/>
      <c r="G70" s="825"/>
      <c r="H70" s="825"/>
      <c r="I70" s="825"/>
      <c r="J70" s="825"/>
      <c r="K70" s="825"/>
      <c r="L70" s="825"/>
      <c r="M70" s="826"/>
      <c r="N70" s="110">
        <f>N64+N65+N66+N67+N68</f>
        <v>2509.469696969697</v>
      </c>
    </row>
    <row r="71" spans="1:15">
      <c r="B71" s="39"/>
      <c r="C71" s="40"/>
      <c r="D71" s="40"/>
      <c r="E71" s="40"/>
      <c r="F71" s="40"/>
      <c r="G71" s="40"/>
      <c r="H71" s="40"/>
      <c r="I71" s="40"/>
      <c r="J71" s="40"/>
      <c r="K71" s="40"/>
      <c r="L71" s="40"/>
      <c r="M71" s="40"/>
      <c r="N71" s="41"/>
    </row>
    <row r="72" spans="1:15">
      <c r="B72" s="70" t="s">
        <v>1046</v>
      </c>
      <c r="C72" s="71"/>
      <c r="D72" s="71"/>
      <c r="E72" s="71"/>
      <c r="F72" s="71"/>
      <c r="G72" s="71"/>
      <c r="H72" s="71"/>
      <c r="I72" s="71"/>
      <c r="J72" s="71"/>
      <c r="K72" s="71"/>
      <c r="L72" s="71"/>
      <c r="M72" s="71"/>
      <c r="N72" s="72"/>
    </row>
    <row r="73" spans="1:15" ht="15.75" thickBot="1">
      <c r="B73" s="74"/>
      <c r="C73" s="67"/>
      <c r="D73" s="67"/>
      <c r="E73" s="67"/>
      <c r="F73" s="67"/>
      <c r="G73" s="67"/>
      <c r="H73" s="67"/>
      <c r="I73" s="67"/>
      <c r="J73" s="67"/>
      <c r="K73" s="67"/>
      <c r="L73" s="67"/>
      <c r="M73" s="67"/>
      <c r="N73" s="69"/>
    </row>
    <row r="74" spans="1:15" ht="25.5">
      <c r="B74" s="844" t="s">
        <v>1047</v>
      </c>
      <c r="C74" s="845"/>
      <c r="D74" s="845"/>
      <c r="E74" s="845"/>
      <c r="F74" s="845"/>
      <c r="G74" s="845"/>
      <c r="H74" s="845"/>
      <c r="I74" s="79" t="s">
        <v>1048</v>
      </c>
      <c r="J74" s="81" t="s">
        <v>1494</v>
      </c>
      <c r="K74" s="80" t="s">
        <v>1050</v>
      </c>
      <c r="L74" s="846" t="s">
        <v>1034</v>
      </c>
      <c r="M74" s="847"/>
      <c r="N74" s="104" t="s">
        <v>1035</v>
      </c>
    </row>
    <row r="75" spans="1:15">
      <c r="A75" t="s">
        <v>19</v>
      </c>
      <c r="B75" s="55" t="str">
        <f>VLOOKUP(A75,'MANO DE OBRA'!A8:D68,3,FALSE)</f>
        <v>Obrero (8)</v>
      </c>
      <c r="C75" s="53"/>
      <c r="D75" s="53"/>
      <c r="E75" s="53"/>
      <c r="F75" s="53"/>
      <c r="G75" s="53"/>
      <c r="H75" s="53"/>
      <c r="I75" s="304">
        <f>K75/J75*100</f>
        <v>196724.53333333333</v>
      </c>
      <c r="J75" s="305">
        <v>185</v>
      </c>
      <c r="K75" s="306">
        <f>VLOOKUP(A75,'MANO DE OBRA'!A8:D99,4,FALSE)</f>
        <v>363940.38666666666</v>
      </c>
      <c r="L75" s="56"/>
      <c r="M75" s="307">
        <v>80</v>
      </c>
      <c r="N75" s="407">
        <f>K75/M75</f>
        <v>4549.2548333333334</v>
      </c>
      <c r="O75" s="112"/>
    </row>
    <row r="76" spans="1:15">
      <c r="A76" t="s">
        <v>30</v>
      </c>
      <c r="B76" s="55" t="str">
        <f>VLOOKUP(A76,'MANO DE OBRA'!A8:D69,3,FALSE)</f>
        <v>Oficial</v>
      </c>
      <c r="C76" s="53"/>
      <c r="D76" s="53"/>
      <c r="E76" s="53"/>
      <c r="F76" s="53"/>
      <c r="G76" s="53"/>
      <c r="H76" s="53"/>
      <c r="I76" s="304">
        <f>K76/J76*100</f>
        <v>49181.133333333331</v>
      </c>
      <c r="J76" s="305">
        <v>185</v>
      </c>
      <c r="K76" s="306">
        <f>VLOOKUP(A76,'MANO DE OBRA'!A8:D100,4,FALSE)</f>
        <v>90985.096666666665</v>
      </c>
      <c r="L76" s="56"/>
      <c r="M76" s="311">
        <v>80</v>
      </c>
      <c r="N76" s="407">
        <f>K76/M76</f>
        <v>1137.3137083333334</v>
      </c>
    </row>
    <row r="77" spans="1:15">
      <c r="A77" t="s">
        <v>54</v>
      </c>
      <c r="B77" s="55" t="str">
        <f>VLOOKUP(A77,'MANO DE OBRA'!A9:D70,3,FALSE)</f>
        <v>Rastrilleros (2)</v>
      </c>
      <c r="C77" s="53"/>
      <c r="D77" s="53"/>
      <c r="E77" s="53"/>
      <c r="F77" s="53"/>
      <c r="G77" s="53"/>
      <c r="H77" s="53"/>
      <c r="I77" s="304">
        <f>K77/J77*100</f>
        <v>73771.7</v>
      </c>
      <c r="J77" s="305">
        <v>185</v>
      </c>
      <c r="K77" s="306">
        <f>VLOOKUP(A77,'MANO DE OBRA'!A9:D101,4,FALSE)</f>
        <v>136477.64499999999</v>
      </c>
      <c r="L77" s="56"/>
      <c r="M77" s="312">
        <v>80</v>
      </c>
      <c r="N77" s="407">
        <f>K77/M77</f>
        <v>1705.9705624999999</v>
      </c>
    </row>
    <row r="78" spans="1:15">
      <c r="B78" s="55"/>
      <c r="C78" s="53"/>
      <c r="D78" s="53"/>
      <c r="E78" s="53"/>
      <c r="F78" s="53"/>
      <c r="G78" s="53"/>
      <c r="H78" s="53"/>
      <c r="I78" s="291"/>
      <c r="J78" s="309"/>
      <c r="K78" s="310"/>
      <c r="L78" s="330"/>
      <c r="M78" s="312"/>
      <c r="N78" s="308"/>
    </row>
    <row r="79" spans="1:15">
      <c r="B79" s="55"/>
      <c r="C79" s="53"/>
      <c r="D79" s="53"/>
      <c r="E79" s="53"/>
      <c r="F79" s="53"/>
      <c r="G79" s="53"/>
      <c r="H79" s="53"/>
      <c r="I79" s="291"/>
      <c r="J79" s="309"/>
      <c r="K79" s="310"/>
      <c r="L79" s="330"/>
      <c r="M79" s="312"/>
      <c r="N79" s="308"/>
    </row>
    <row r="80" spans="1:15" ht="15.75" thickBot="1">
      <c r="B80" s="805"/>
      <c r="C80" s="806"/>
      <c r="D80" s="806"/>
      <c r="E80" s="806"/>
      <c r="F80" s="806"/>
      <c r="G80" s="806"/>
      <c r="H80" s="806"/>
      <c r="I80" s="132"/>
      <c r="J80" s="132"/>
      <c r="K80" s="132"/>
      <c r="L80" s="906"/>
      <c r="M80" s="906"/>
      <c r="N80" s="51"/>
    </row>
    <row r="81" spans="1:14" ht="15.75" thickBot="1">
      <c r="B81" s="824" t="s">
        <v>1037</v>
      </c>
      <c r="C81" s="825"/>
      <c r="D81" s="825"/>
      <c r="E81" s="825"/>
      <c r="F81" s="825"/>
      <c r="G81" s="825"/>
      <c r="H81" s="825"/>
      <c r="I81" s="825"/>
      <c r="J81" s="825"/>
      <c r="K81" s="825"/>
      <c r="L81" s="825"/>
      <c r="M81" s="826"/>
      <c r="N81" s="313">
        <f>SUM(N75:N80)</f>
        <v>7392.5391041666662</v>
      </c>
    </row>
    <row r="82" spans="1:14" ht="15.75" thickBot="1">
      <c r="B82" s="39"/>
      <c r="C82" s="40"/>
      <c r="D82" s="40"/>
      <c r="E82" s="40"/>
      <c r="F82" s="40"/>
      <c r="G82" s="40"/>
      <c r="H82" s="40"/>
      <c r="I82" s="40"/>
      <c r="J82" s="40"/>
      <c r="K82" s="40"/>
      <c r="L82" s="40"/>
      <c r="M82" s="40"/>
      <c r="N82" s="41"/>
    </row>
    <row r="83" spans="1:14" ht="15.75" thickBot="1">
      <c r="B83" s="818" t="s">
        <v>1051</v>
      </c>
      <c r="C83" s="819"/>
      <c r="D83" s="819"/>
      <c r="E83" s="819"/>
      <c r="F83" s="819"/>
      <c r="G83" s="819"/>
      <c r="H83" s="819"/>
      <c r="I83" s="819"/>
      <c r="J83" s="819"/>
      <c r="K83" s="819"/>
      <c r="L83" s="819"/>
      <c r="M83" s="820"/>
      <c r="N83" s="105">
        <f>N49+N59+N70+N81</f>
        <v>194965.30521446568</v>
      </c>
    </row>
    <row r="84" spans="1:14">
      <c r="B84" s="39"/>
      <c r="C84" s="40"/>
      <c r="D84" s="40"/>
      <c r="E84" s="40"/>
      <c r="F84" s="40"/>
      <c r="G84" s="40"/>
      <c r="H84" s="40"/>
      <c r="I84" s="40"/>
      <c r="J84" s="40"/>
      <c r="K84" s="40"/>
      <c r="L84" s="40"/>
      <c r="M84" s="40"/>
      <c r="N84" s="41"/>
    </row>
    <row r="85" spans="1:14">
      <c r="B85" s="70" t="s">
        <v>1052</v>
      </c>
      <c r="C85" s="71"/>
      <c r="D85" s="71"/>
      <c r="E85" s="71"/>
      <c r="F85" s="71"/>
      <c r="G85" s="71"/>
      <c r="H85" s="71"/>
      <c r="I85" s="71"/>
      <c r="J85" s="71"/>
      <c r="K85" s="71"/>
      <c r="L85" s="71"/>
      <c r="M85" s="71"/>
      <c r="N85" s="72"/>
    </row>
    <row r="86" spans="1:14" ht="15.75" thickBot="1">
      <c r="B86" s="74"/>
      <c r="C86" s="67"/>
      <c r="D86" s="67"/>
      <c r="E86" s="67"/>
      <c r="F86" s="67"/>
      <c r="G86" s="67"/>
      <c r="H86" s="67"/>
      <c r="I86" s="67"/>
      <c r="J86" s="67"/>
      <c r="K86" s="67"/>
      <c r="L86" s="67"/>
      <c r="M86" s="67"/>
      <c r="N86" s="69"/>
    </row>
    <row r="87" spans="1:14">
      <c r="B87" s="809" t="s">
        <v>1053</v>
      </c>
      <c r="C87" s="810"/>
      <c r="D87" s="810"/>
      <c r="E87" s="810"/>
      <c r="F87" s="810"/>
      <c r="G87" s="810"/>
      <c r="H87" s="810"/>
      <c r="I87" s="326"/>
      <c r="J87" s="346"/>
      <c r="K87" s="314" t="s">
        <v>1054</v>
      </c>
      <c r="L87" s="848" t="s">
        <v>1055</v>
      </c>
      <c r="M87" s="849"/>
      <c r="N87" s="315"/>
    </row>
    <row r="88" spans="1:14">
      <c r="B88" s="850" t="s">
        <v>1056</v>
      </c>
      <c r="C88" s="851"/>
      <c r="D88" s="851"/>
      <c r="E88" s="851"/>
      <c r="F88" s="851"/>
      <c r="G88" s="851"/>
      <c r="H88" s="851"/>
      <c r="I88" s="93"/>
      <c r="J88" s="94"/>
      <c r="K88" s="316">
        <v>0.2</v>
      </c>
      <c r="L88" s="852">
        <f>N83*K88</f>
        <v>38993.06104289314</v>
      </c>
      <c r="M88" s="853"/>
      <c r="N88" s="57"/>
    </row>
    <row r="89" spans="1:14">
      <c r="B89" s="95" t="s">
        <v>1057</v>
      </c>
      <c r="C89" s="96"/>
      <c r="D89" s="96"/>
      <c r="E89" s="96"/>
      <c r="F89" s="96"/>
      <c r="G89" s="96"/>
      <c r="H89" s="96"/>
      <c r="I89" s="93"/>
      <c r="J89" s="94"/>
      <c r="K89" s="316">
        <v>0.05</v>
      </c>
      <c r="L89" s="852">
        <f>N83*K89</f>
        <v>9748.2652607232849</v>
      </c>
      <c r="M89" s="853"/>
      <c r="N89" s="57"/>
    </row>
    <row r="90" spans="1:14" ht="15.75" thickBot="1">
      <c r="B90" s="97" t="s">
        <v>1058</v>
      </c>
      <c r="C90" s="98"/>
      <c r="D90" s="98"/>
      <c r="E90" s="98"/>
      <c r="F90" s="98"/>
      <c r="G90" s="98"/>
      <c r="H90" s="98"/>
      <c r="I90" s="99"/>
      <c r="J90" s="100"/>
      <c r="K90" s="317">
        <v>0.05</v>
      </c>
      <c r="L90" s="854">
        <f>N83*K90</f>
        <v>9748.2652607232849</v>
      </c>
      <c r="M90" s="855"/>
      <c r="N90" s="57"/>
    </row>
    <row r="91" spans="1:14" ht="15.75" thickBot="1">
      <c r="B91" s="818" t="s">
        <v>1037</v>
      </c>
      <c r="C91" s="819"/>
      <c r="D91" s="819"/>
      <c r="E91" s="819"/>
      <c r="F91" s="819"/>
      <c r="G91" s="819"/>
      <c r="H91" s="819"/>
      <c r="I91" s="819"/>
      <c r="J91" s="819"/>
      <c r="K91" s="819"/>
      <c r="L91" s="819"/>
      <c r="M91" s="820"/>
      <c r="N91" s="58">
        <f>L88+L89+L90</f>
        <v>58489.591564339717</v>
      </c>
    </row>
    <row r="92" spans="1:14" ht="15.75" thickBot="1">
      <c r="B92" s="39"/>
      <c r="C92" s="40"/>
      <c r="D92" s="40"/>
      <c r="E92" s="40"/>
      <c r="F92" s="40"/>
      <c r="G92" s="40"/>
      <c r="H92" s="40"/>
      <c r="I92" s="40"/>
      <c r="J92" s="40"/>
      <c r="K92" s="40"/>
      <c r="L92" s="40"/>
      <c r="M92" s="40"/>
      <c r="N92" s="41"/>
    </row>
    <row r="93" spans="1:14" ht="15.75" thickBot="1">
      <c r="A93" t="s">
        <v>2122</v>
      </c>
      <c r="B93" s="818" t="s">
        <v>1059</v>
      </c>
      <c r="C93" s="819"/>
      <c r="D93" s="819"/>
      <c r="E93" s="819"/>
      <c r="F93" s="819"/>
      <c r="G93" s="819"/>
      <c r="H93" s="819"/>
      <c r="I93" s="819"/>
      <c r="J93" s="819"/>
      <c r="K93" s="819"/>
      <c r="L93" s="819"/>
      <c r="M93" s="820"/>
      <c r="N93" s="197">
        <f>N83+N91</f>
        <v>253454.89677880541</v>
      </c>
    </row>
    <row r="94" spans="1:14">
      <c r="B94" s="19"/>
      <c r="C94" s="20"/>
      <c r="D94" s="20"/>
      <c r="E94" s="20"/>
      <c r="F94" s="20"/>
      <c r="G94" s="20"/>
      <c r="H94" s="20"/>
      <c r="I94" s="20"/>
      <c r="J94" s="20"/>
      <c r="K94" s="20"/>
      <c r="L94" s="20"/>
      <c r="M94" s="20"/>
      <c r="N94" s="21"/>
    </row>
    <row r="95" spans="1:14">
      <c r="B95" s="22"/>
      <c r="C95" s="18"/>
      <c r="D95" s="18"/>
      <c r="E95" s="18"/>
      <c r="F95" s="18"/>
      <c r="G95" s="18"/>
      <c r="H95" s="18"/>
      <c r="I95" s="18"/>
      <c r="J95" s="18"/>
      <c r="K95" s="18"/>
      <c r="L95" s="18"/>
      <c r="M95" s="18"/>
      <c r="N95" s="23"/>
    </row>
    <row r="96" spans="1:14">
      <c r="B96" s="22"/>
      <c r="C96" s="18"/>
      <c r="D96" s="18"/>
      <c r="E96" s="18"/>
      <c r="F96" s="18"/>
      <c r="G96" s="18"/>
      <c r="H96" s="18"/>
      <c r="I96" s="18"/>
      <c r="J96" s="18"/>
      <c r="K96" s="18"/>
      <c r="L96" s="18"/>
      <c r="M96" s="18"/>
      <c r="N96" s="23"/>
    </row>
    <row r="97" spans="2:14">
      <c r="B97" s="22"/>
      <c r="C97" s="18"/>
      <c r="D97" s="18"/>
      <c r="E97" s="18"/>
      <c r="F97" s="18"/>
      <c r="G97" s="18"/>
      <c r="H97" s="18"/>
      <c r="I97" s="18"/>
      <c r="J97" s="18"/>
      <c r="K97" s="18"/>
      <c r="L97" s="18"/>
      <c r="M97" s="18"/>
      <c r="N97" s="23"/>
    </row>
    <row r="98" spans="2:14">
      <c r="B98" s="22"/>
      <c r="C98" s="18"/>
      <c r="D98" s="18"/>
      <c r="E98" s="59" t="s">
        <v>1060</v>
      </c>
      <c r="F98" s="59"/>
      <c r="G98" s="59"/>
      <c r="H98" s="59"/>
      <c r="I98" s="59"/>
      <c r="J98" s="59"/>
      <c r="K98" s="18"/>
      <c r="L98" s="18"/>
      <c r="M98" s="18"/>
      <c r="N98" s="23"/>
    </row>
    <row r="99" spans="2:14">
      <c r="B99" s="22"/>
      <c r="C99" s="18"/>
      <c r="D99" s="18"/>
      <c r="E99" s="18" t="s">
        <v>1061</v>
      </c>
      <c r="F99" s="18"/>
      <c r="G99" s="18"/>
      <c r="H99" s="18"/>
      <c r="I99" s="18"/>
      <c r="J99" s="18"/>
      <c r="K99" s="18"/>
      <c r="L99" s="18"/>
      <c r="M99" s="18"/>
      <c r="N99" s="23"/>
    </row>
    <row r="100" spans="2:14">
      <c r="B100" s="22"/>
      <c r="C100" s="18"/>
      <c r="D100" s="18"/>
      <c r="E100" s="18" t="s">
        <v>1062</v>
      </c>
      <c r="F100" s="18"/>
      <c r="G100" s="18"/>
      <c r="H100" s="18"/>
      <c r="I100" s="18"/>
      <c r="J100" s="18"/>
      <c r="K100" s="18"/>
      <c r="L100" s="18"/>
      <c r="M100" s="18"/>
      <c r="N100" s="23"/>
    </row>
    <row r="101" spans="2:14">
      <c r="B101" s="22"/>
      <c r="C101" s="18"/>
      <c r="D101" s="18"/>
      <c r="E101" s="18" t="s">
        <v>1063</v>
      </c>
      <c r="F101" s="18"/>
      <c r="G101" s="18"/>
      <c r="H101" s="18"/>
      <c r="I101" s="18"/>
      <c r="J101" s="18"/>
      <c r="K101" s="18"/>
      <c r="L101" s="18"/>
      <c r="M101" s="18"/>
      <c r="N101" s="23"/>
    </row>
    <row r="102" spans="2:14" ht="15.75" thickBot="1">
      <c r="B102" s="22"/>
      <c r="C102" s="18"/>
      <c r="D102" s="18"/>
      <c r="E102" s="18"/>
      <c r="F102" s="18" t="s">
        <v>1064</v>
      </c>
      <c r="G102" s="18"/>
      <c r="H102" s="18"/>
      <c r="I102" s="18"/>
      <c r="J102" s="18"/>
      <c r="K102" s="18"/>
      <c r="L102" s="18"/>
      <c r="M102" s="18"/>
      <c r="N102" s="23"/>
    </row>
    <row r="103" spans="2:14">
      <c r="B103" s="239" t="s">
        <v>2322</v>
      </c>
      <c r="C103" s="240"/>
      <c r="D103" s="240"/>
      <c r="E103" s="240"/>
      <c r="F103" s="240"/>
      <c r="G103" s="240"/>
      <c r="H103" s="240"/>
      <c r="I103" s="240"/>
      <c r="J103" s="240"/>
      <c r="K103" s="240"/>
      <c r="L103" s="240"/>
      <c r="M103" s="240"/>
      <c r="N103" s="241"/>
    </row>
    <row r="104" spans="2:14">
      <c r="B104" s="242"/>
      <c r="C104" s="243"/>
      <c r="D104" s="243"/>
      <c r="E104" s="243"/>
      <c r="F104" s="243"/>
      <c r="G104" s="243"/>
      <c r="H104" s="243"/>
      <c r="I104" s="243"/>
      <c r="J104" s="243"/>
      <c r="K104" s="243"/>
      <c r="L104" s="243"/>
      <c r="M104" s="243"/>
      <c r="N104" s="244"/>
    </row>
    <row r="105" spans="2:14">
      <c r="B105" s="242"/>
      <c r="C105" s="243"/>
      <c r="D105" s="243"/>
      <c r="E105" s="243"/>
      <c r="F105" s="243"/>
      <c r="G105" s="243"/>
      <c r="H105" s="243"/>
      <c r="I105" s="243"/>
      <c r="J105" s="243"/>
      <c r="K105" s="243"/>
      <c r="L105" s="243"/>
      <c r="M105" s="243"/>
      <c r="N105" s="244"/>
    </row>
    <row r="106" spans="2:14">
      <c r="B106" s="242"/>
      <c r="C106" s="243"/>
      <c r="D106" s="243"/>
      <c r="E106" s="243"/>
      <c r="F106" s="243"/>
      <c r="G106" s="243"/>
      <c r="H106" s="243"/>
      <c r="I106" s="243"/>
      <c r="J106" s="243"/>
      <c r="K106" s="243"/>
      <c r="L106" s="243"/>
      <c r="M106" s="243"/>
      <c r="N106" s="244"/>
    </row>
    <row r="107" spans="2:14" ht="15.75" thickBot="1">
      <c r="B107" s="245"/>
      <c r="C107" s="246"/>
      <c r="D107" s="246"/>
      <c r="E107" s="246"/>
      <c r="F107" s="246"/>
      <c r="G107" s="246"/>
      <c r="H107" s="246"/>
      <c r="I107" s="246"/>
      <c r="J107" s="246"/>
      <c r="K107" s="246"/>
      <c r="L107" s="246"/>
      <c r="M107" s="246"/>
      <c r="N107" s="247"/>
    </row>
    <row r="108" spans="2:14">
      <c r="B108" s="248"/>
      <c r="C108" s="249"/>
      <c r="D108" s="249"/>
      <c r="E108" s="249"/>
      <c r="F108" s="249"/>
      <c r="G108" s="249"/>
      <c r="H108" s="249"/>
      <c r="I108" s="249"/>
      <c r="J108" s="249"/>
      <c r="K108" s="249"/>
      <c r="L108" s="249"/>
      <c r="M108" s="249"/>
      <c r="N108" s="250"/>
    </row>
    <row r="109" spans="2:14">
      <c r="B109" s="234" t="s">
        <v>2323</v>
      </c>
      <c r="C109" s="37"/>
      <c r="D109" s="37"/>
      <c r="E109" s="37"/>
      <c r="F109" s="37"/>
      <c r="G109" s="37"/>
      <c r="H109" s="37"/>
      <c r="I109" s="37"/>
      <c r="J109" s="37"/>
      <c r="K109" s="37"/>
      <c r="L109" s="37"/>
      <c r="M109" s="37"/>
      <c r="N109" s="38"/>
    </row>
    <row r="110" spans="2:14" ht="15" customHeight="1">
      <c r="B110" s="856" t="s">
        <v>2324</v>
      </c>
      <c r="C110" s="857"/>
      <c r="D110" s="857"/>
      <c r="E110" s="857"/>
      <c r="F110" s="857"/>
      <c r="G110" s="857"/>
      <c r="H110" s="857"/>
      <c r="I110" s="857"/>
      <c r="J110" s="857"/>
      <c r="K110" s="857"/>
      <c r="L110" s="857"/>
      <c r="M110" s="857"/>
      <c r="N110" s="858"/>
    </row>
    <row r="111" spans="2:14" ht="15" customHeight="1">
      <c r="B111" s="856"/>
      <c r="C111" s="857"/>
      <c r="D111" s="857"/>
      <c r="E111" s="857"/>
      <c r="F111" s="857"/>
      <c r="G111" s="857"/>
      <c r="H111" s="857"/>
      <c r="I111" s="857"/>
      <c r="J111" s="857"/>
      <c r="K111" s="857"/>
      <c r="L111" s="857"/>
      <c r="M111" s="857"/>
      <c r="N111" s="858"/>
    </row>
    <row r="112" spans="2:14" ht="30" customHeight="1">
      <c r="B112" s="859" t="s">
        <v>2325</v>
      </c>
      <c r="C112" s="860"/>
      <c r="D112" s="860"/>
      <c r="E112" s="860"/>
      <c r="F112" s="860"/>
      <c r="G112" s="860"/>
      <c r="H112" s="860"/>
      <c r="I112" s="860"/>
      <c r="J112" s="860"/>
      <c r="K112" s="860"/>
      <c r="L112" s="860"/>
      <c r="M112" s="860"/>
      <c r="N112" s="861"/>
    </row>
    <row r="113" spans="2:14">
      <c r="B113" s="859"/>
      <c r="C113" s="860"/>
      <c r="D113" s="860"/>
      <c r="E113" s="860"/>
      <c r="F113" s="860"/>
      <c r="G113" s="860"/>
      <c r="H113" s="860"/>
      <c r="I113" s="860"/>
      <c r="J113" s="860"/>
      <c r="K113" s="860"/>
      <c r="L113" s="860"/>
      <c r="M113" s="860"/>
      <c r="N113" s="861"/>
    </row>
    <row r="114" spans="2:14">
      <c r="B114" s="343"/>
      <c r="C114" s="344"/>
      <c r="D114" s="344"/>
      <c r="E114" s="344"/>
      <c r="F114" s="344"/>
      <c r="G114" s="344"/>
      <c r="H114" s="344"/>
      <c r="I114" s="344"/>
      <c r="J114" s="344"/>
      <c r="K114" s="344"/>
      <c r="L114" s="344"/>
      <c r="M114" s="344"/>
      <c r="N114" s="345"/>
    </row>
    <row r="115" spans="2:14">
      <c r="B115" s="343"/>
      <c r="C115" s="344"/>
      <c r="D115" s="344"/>
      <c r="E115" s="344"/>
      <c r="F115" s="344"/>
      <c r="G115" s="344"/>
      <c r="H115" s="344"/>
      <c r="I115" s="344"/>
      <c r="J115" s="344"/>
      <c r="K115" s="344"/>
      <c r="L115" s="344"/>
      <c r="M115" s="344"/>
      <c r="N115" s="345"/>
    </row>
    <row r="116" spans="2:14">
      <c r="B116" s="343"/>
      <c r="C116" s="344"/>
      <c r="D116" s="344"/>
      <c r="E116" s="344"/>
      <c r="F116" s="344"/>
      <c r="G116" s="344"/>
      <c r="H116" s="344"/>
      <c r="I116" s="344"/>
      <c r="J116" s="344"/>
      <c r="K116" s="344"/>
      <c r="L116" s="344"/>
      <c r="M116" s="344"/>
      <c r="N116" s="345"/>
    </row>
    <row r="117" spans="2:14">
      <c r="B117" s="234"/>
      <c r="C117" s="37"/>
      <c r="D117" s="37"/>
      <c r="E117" s="37"/>
      <c r="F117" s="37"/>
      <c r="G117" s="37"/>
      <c r="H117" s="37"/>
      <c r="I117" s="37"/>
      <c r="J117" s="37"/>
      <c r="K117" s="37"/>
      <c r="L117" s="37"/>
      <c r="M117" s="37"/>
      <c r="N117" s="38"/>
    </row>
    <row r="118" spans="2:14">
      <c r="B118" s="22"/>
      <c r="C118" s="18"/>
      <c r="D118" s="18"/>
      <c r="E118" s="18" t="s">
        <v>1060</v>
      </c>
      <c r="F118" s="59"/>
      <c r="G118" s="59"/>
      <c r="H118" s="18"/>
      <c r="I118" s="18"/>
      <c r="J118" s="18"/>
      <c r="K118" s="18"/>
      <c r="L118" s="18"/>
      <c r="M118" s="18"/>
      <c r="N118" s="23"/>
    </row>
    <row r="119" spans="2:14">
      <c r="B119" s="22"/>
      <c r="C119" s="18"/>
      <c r="D119" s="18"/>
      <c r="E119" s="60" t="s">
        <v>1061</v>
      </c>
      <c r="F119" s="18"/>
      <c r="G119" s="18"/>
      <c r="H119" s="60"/>
      <c r="I119" s="60"/>
      <c r="J119" s="60"/>
      <c r="K119" s="18"/>
      <c r="L119" s="18"/>
      <c r="M119" s="18"/>
      <c r="N119" s="23"/>
    </row>
    <row r="120" spans="2:14">
      <c r="B120" s="22"/>
      <c r="C120" s="18"/>
      <c r="D120" s="18"/>
      <c r="E120" s="61" t="s">
        <v>1065</v>
      </c>
      <c r="F120" s="18"/>
      <c r="G120" s="18"/>
      <c r="H120" s="61"/>
      <c r="I120" s="61"/>
      <c r="J120" s="61"/>
      <c r="K120" s="18"/>
      <c r="L120" s="18"/>
      <c r="M120" s="18"/>
      <c r="N120" s="23"/>
    </row>
    <row r="121" spans="2:14">
      <c r="B121" s="62"/>
      <c r="C121" s="37"/>
      <c r="D121" s="37"/>
      <c r="E121" s="18" t="s">
        <v>1063</v>
      </c>
      <c r="F121" s="18"/>
      <c r="G121" s="18"/>
      <c r="H121" s="18"/>
      <c r="I121" s="18"/>
      <c r="J121" s="18"/>
      <c r="K121" s="37"/>
      <c r="L121" s="37"/>
      <c r="M121" s="37"/>
      <c r="N121" s="38"/>
    </row>
    <row r="122" spans="2:14">
      <c r="B122" s="62"/>
      <c r="C122" s="37"/>
      <c r="D122" s="37"/>
      <c r="E122" s="37"/>
      <c r="F122" s="18"/>
      <c r="G122" s="18"/>
      <c r="H122" s="18"/>
      <c r="I122" s="18"/>
      <c r="J122" s="18"/>
      <c r="K122" s="37"/>
      <c r="L122" s="37"/>
      <c r="M122" s="37"/>
      <c r="N122" s="38"/>
    </row>
    <row r="123" spans="2:14">
      <c r="B123" s="62" t="s">
        <v>2326</v>
      </c>
      <c r="C123" s="61"/>
      <c r="D123" s="61"/>
      <c r="E123" s="18"/>
      <c r="F123" s="18"/>
      <c r="G123" s="18"/>
      <c r="H123" s="18"/>
      <c r="I123" s="18"/>
      <c r="J123" s="795"/>
      <c r="K123" s="795"/>
      <c r="L123" s="795"/>
      <c r="M123" s="795"/>
      <c r="N123" s="796"/>
    </row>
    <row r="124" spans="2:14" ht="15.75" thickBot="1">
      <c r="B124" s="273" t="s">
        <v>2327</v>
      </c>
      <c r="C124" s="405"/>
      <c r="D124" s="405"/>
      <c r="E124" s="63"/>
      <c r="F124" s="63"/>
      <c r="G124" s="63"/>
      <c r="H124" s="63"/>
      <c r="I124" s="63"/>
      <c r="J124" s="797"/>
      <c r="K124" s="797"/>
      <c r="L124" s="797"/>
      <c r="M124" s="797"/>
      <c r="N124" s="798"/>
    </row>
  </sheetData>
  <mergeCells count="72">
    <mergeCell ref="L65:M65"/>
    <mergeCell ref="C5:J5"/>
    <mergeCell ref="C1:J1"/>
    <mergeCell ref="K1:K2"/>
    <mergeCell ref="L1:N2"/>
    <mergeCell ref="C2:J2"/>
    <mergeCell ref="C3:J3"/>
    <mergeCell ref="K3:K4"/>
    <mergeCell ref="L3:N4"/>
    <mergeCell ref="C4:J4"/>
    <mergeCell ref="B35:H35"/>
    <mergeCell ref="I35:J35"/>
    <mergeCell ref="L35:M35"/>
    <mergeCell ref="L12:N12"/>
    <mergeCell ref="C30:I30"/>
    <mergeCell ref="B10:E10"/>
    <mergeCell ref="B41:H41"/>
    <mergeCell ref="B42:H42"/>
    <mergeCell ref="L30:M30"/>
    <mergeCell ref="D11:E11"/>
    <mergeCell ref="B1:B6"/>
    <mergeCell ref="K5:K6"/>
    <mergeCell ref="L5:L6"/>
    <mergeCell ref="M5:M6"/>
    <mergeCell ref="I10:J10"/>
    <mergeCell ref="F25:H25"/>
    <mergeCell ref="B27:N27"/>
    <mergeCell ref="L29:M29"/>
    <mergeCell ref="N5:N6"/>
    <mergeCell ref="C6:J6"/>
    <mergeCell ref="C29:I29"/>
    <mergeCell ref="B74:H74"/>
    <mergeCell ref="L74:M74"/>
    <mergeCell ref="B49:M49"/>
    <mergeCell ref="B36:H36"/>
    <mergeCell ref="B37:H37"/>
    <mergeCell ref="B38:H38"/>
    <mergeCell ref="B45:H45"/>
    <mergeCell ref="I45:J45"/>
    <mergeCell ref="L45:M45"/>
    <mergeCell ref="B46:H46"/>
    <mergeCell ref="B47:D47"/>
    <mergeCell ref="B48:H48"/>
    <mergeCell ref="I48:J48"/>
    <mergeCell ref="L48:M48"/>
    <mergeCell ref="B39:H39"/>
    <mergeCell ref="B40:H40"/>
    <mergeCell ref="B43:H43"/>
    <mergeCell ref="B81:M81"/>
    <mergeCell ref="B83:M83"/>
    <mergeCell ref="B87:H87"/>
    <mergeCell ref="L87:M87"/>
    <mergeCell ref="B80:H80"/>
    <mergeCell ref="L80:M80"/>
    <mergeCell ref="B53:I53"/>
    <mergeCell ref="L53:M53"/>
    <mergeCell ref="B58:I58"/>
    <mergeCell ref="L58:M58"/>
    <mergeCell ref="B59:M59"/>
    <mergeCell ref="L63:M63"/>
    <mergeCell ref="L64:M64"/>
    <mergeCell ref="L69:M69"/>
    <mergeCell ref="B70:M70"/>
    <mergeCell ref="B88:H88"/>
    <mergeCell ref="L88:M88"/>
    <mergeCell ref="J123:N124"/>
    <mergeCell ref="L89:M89"/>
    <mergeCell ref="L90:M90"/>
    <mergeCell ref="B91:M91"/>
    <mergeCell ref="B93:M93"/>
    <mergeCell ref="B110:N111"/>
    <mergeCell ref="B112:N113"/>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216065"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216065" r:id="rId4"/>
      </mc:Fallback>
    </mc:AlternateContent>
  </oleObjects>
</worksheet>
</file>

<file path=xl/worksheets/sheet1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7">
    <tabColor rgb="FFFFFFCC"/>
  </sheetPr>
  <dimension ref="A1:O123"/>
  <sheetViews>
    <sheetView zoomScale="78" zoomScaleNormal="78" workbookViewId="0"/>
  </sheetViews>
  <sheetFormatPr baseColWidth="10" defaultRowHeight="15"/>
  <cols>
    <col min="1" max="1" width="10" bestFit="1" customWidth="1"/>
    <col min="2" max="2" width="17" customWidth="1"/>
    <col min="6" max="6" width="14.42578125" customWidth="1"/>
    <col min="9" max="9" width="13.28515625" bestFit="1" customWidth="1"/>
    <col min="10" max="10" width="15.5703125" customWidth="1"/>
    <col min="11" max="11" width="17.5703125" bestFit="1" customWidth="1"/>
    <col min="13" max="13" width="12.285156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228" t="s">
        <v>1166</v>
      </c>
      <c r="C31" s="87" t="s">
        <v>1679</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150</v>
      </c>
      <c r="B36" s="831" t="str">
        <f>VLOOKUP(A36,EQUIPOS!A6:D154,3,FALSE)</f>
        <v>Cargador : Potencia en el volante 125 hp, Clasificación de RPM del motor 2300.</v>
      </c>
      <c r="C36" s="832"/>
      <c r="D36" s="832"/>
      <c r="E36" s="832"/>
      <c r="F36" s="832"/>
      <c r="G36" s="832"/>
      <c r="H36" s="833"/>
      <c r="I36" s="279"/>
      <c r="J36" s="280"/>
      <c r="K36" s="281">
        <f>VLOOKUP(A36,EQUIPOS!A6:D163,4,FALSE)</f>
        <v>196350</v>
      </c>
      <c r="L36" s="282"/>
      <c r="M36" s="283">
        <v>30</v>
      </c>
      <c r="N36" s="284">
        <f>K36/M36</f>
        <v>6545</v>
      </c>
    </row>
    <row r="37" spans="1:14">
      <c r="A37" s="119" t="s">
        <v>173</v>
      </c>
      <c r="B37" s="831" t="str">
        <f>VLOOKUP(A37,EQUIPOS!A7:D154,3,FALSE)</f>
        <v>Compactador neumático de Potencia 70 HP, peso de 13 ton</v>
      </c>
      <c r="C37" s="832"/>
      <c r="D37" s="832"/>
      <c r="E37" s="832"/>
      <c r="F37" s="832"/>
      <c r="G37" s="832"/>
      <c r="H37" s="833"/>
      <c r="I37" s="279"/>
      <c r="J37" s="280"/>
      <c r="K37" s="281">
        <f>VLOOKUP(A37,EQUIPOS!A7:D164,4,FALSE)</f>
        <v>125082.56680029306</v>
      </c>
      <c r="L37" s="282"/>
      <c r="M37" s="283">
        <v>10</v>
      </c>
      <c r="N37" s="284">
        <f t="shared" ref="N37:N43" si="0">K37/M37</f>
        <v>12508.256680029306</v>
      </c>
    </row>
    <row r="38" spans="1:14">
      <c r="A38" t="s">
        <v>166</v>
      </c>
      <c r="B38" s="831" t="str">
        <f>VLOOKUP(A38,EQUIPOS!A8:D154,3,FALSE)</f>
        <v>Compactador de Rodillo POTENCIA: 99HP, PESO: 8 ton</v>
      </c>
      <c r="C38" s="832"/>
      <c r="D38" s="832"/>
      <c r="E38" s="832"/>
      <c r="F38" s="832"/>
      <c r="G38" s="832"/>
      <c r="H38" s="833"/>
      <c r="I38" s="279"/>
      <c r="J38" s="280"/>
      <c r="K38" s="281">
        <f>VLOOKUP(A38,EQUIPOS!A8:D165,4,FALSE)</f>
        <v>98600</v>
      </c>
      <c r="L38" s="282"/>
      <c r="M38" s="283">
        <v>10</v>
      </c>
      <c r="N38" s="284">
        <f t="shared" si="0"/>
        <v>9860</v>
      </c>
    </row>
    <row r="39" spans="1:14">
      <c r="A39" t="s">
        <v>284</v>
      </c>
      <c r="B39" s="831" t="str">
        <f>VLOOKUP(A39,EQUIPOS!A9:D154,3,FALSE)</f>
        <v>Planta de asfalto en caliente</v>
      </c>
      <c r="C39" s="832"/>
      <c r="D39" s="832"/>
      <c r="E39" s="832"/>
      <c r="F39" s="832"/>
      <c r="G39" s="832"/>
      <c r="H39" s="833"/>
      <c r="I39" s="279"/>
      <c r="J39" s="280"/>
      <c r="K39" s="281">
        <f>VLOOKUP(A39,EQUIPOS!A9:D166,4,FALSE)</f>
        <v>645075.00000000012</v>
      </c>
      <c r="L39" s="282"/>
      <c r="M39" s="283">
        <v>10</v>
      </c>
      <c r="N39" s="284">
        <f t="shared" si="0"/>
        <v>64507.500000000015</v>
      </c>
    </row>
    <row r="40" spans="1:14">
      <c r="A40" t="s">
        <v>290</v>
      </c>
      <c r="B40" s="831" t="str">
        <f>VLOOKUP(A40,EQUIPOS!A10:D154,3,FALSE)</f>
        <v>Planta trituradora</v>
      </c>
      <c r="C40" s="832"/>
      <c r="D40" s="832"/>
      <c r="E40" s="832"/>
      <c r="F40" s="832"/>
      <c r="G40" s="832"/>
      <c r="H40" s="833"/>
      <c r="I40" s="279"/>
      <c r="J40" s="280"/>
      <c r="K40" s="281">
        <f>VLOOKUP(A40,EQUIPOS!A10:D167,4,FALSE)</f>
        <v>476192.25000000006</v>
      </c>
      <c r="L40" s="282"/>
      <c r="M40" s="283">
        <v>30</v>
      </c>
      <c r="N40" s="284">
        <f t="shared" si="0"/>
        <v>15873.075000000003</v>
      </c>
    </row>
    <row r="41" spans="1:14">
      <c r="A41" t="s">
        <v>314</v>
      </c>
      <c r="B41" s="831" t="str">
        <f>VLOOKUP(A41,EQUIPOS!A11:D155,3,FALSE)</f>
        <v xml:space="preserve">Retroexcavadora E-200 sobre orugas
</v>
      </c>
      <c r="C41" s="832"/>
      <c r="D41" s="832"/>
      <c r="E41" s="832"/>
      <c r="F41" s="832"/>
      <c r="G41" s="832"/>
      <c r="H41" s="833"/>
      <c r="I41" s="279"/>
      <c r="J41" s="280"/>
      <c r="K41" s="281">
        <f>VLOOKUP(A41,EQUIPOS!A11:D168,4,FALSE)</f>
        <v>166600</v>
      </c>
      <c r="L41" s="282"/>
      <c r="M41" s="283">
        <v>30</v>
      </c>
      <c r="N41" s="284">
        <f t="shared" si="0"/>
        <v>5553.333333333333</v>
      </c>
    </row>
    <row r="42" spans="1:14">
      <c r="A42" t="s">
        <v>358</v>
      </c>
      <c r="B42" s="831" t="str">
        <f>VLOOKUP(A42,EQUIPOS!A12:D156,3,FALSE)</f>
        <v xml:space="preserve">Terminadora de asfalto (Finisher), potencia en el volante 174 HP, R=20M3/H, velocidad de desplazamiento 114 m/min
</v>
      </c>
      <c r="C42" s="832"/>
      <c r="D42" s="832"/>
      <c r="E42" s="832"/>
      <c r="F42" s="832"/>
      <c r="G42" s="832"/>
      <c r="H42" s="833"/>
      <c r="I42" s="279"/>
      <c r="J42" s="280"/>
      <c r="K42" s="281">
        <f>VLOOKUP(A42,EQUIPOS!A12:D169,4,FALSE)</f>
        <v>285600</v>
      </c>
      <c r="L42" s="282"/>
      <c r="M42" s="283">
        <v>10</v>
      </c>
      <c r="N42" s="284">
        <f t="shared" si="0"/>
        <v>28560</v>
      </c>
    </row>
    <row r="43" spans="1:14">
      <c r="A43" t="s">
        <v>373</v>
      </c>
      <c r="B43" s="831" t="str">
        <f>VLOOKUP(A43,EQUIPOS!A13:D157,3,FALSE)</f>
        <v>Volqueta 6 m3</v>
      </c>
      <c r="C43" s="832"/>
      <c r="D43" s="832"/>
      <c r="E43" s="832"/>
      <c r="F43" s="832"/>
      <c r="G43" s="832"/>
      <c r="H43" s="833"/>
      <c r="I43" s="279"/>
      <c r="J43" s="280"/>
      <c r="K43" s="281">
        <f>VLOOKUP(A43,EQUIPOS!A13:D170,4,FALSE)</f>
        <v>62500</v>
      </c>
      <c r="L43" s="282"/>
      <c r="M43" s="283">
        <v>10</v>
      </c>
      <c r="N43" s="284">
        <f t="shared" si="0"/>
        <v>6250</v>
      </c>
    </row>
    <row r="44" spans="1:14">
      <c r="B44" s="831"/>
      <c r="C44" s="832"/>
      <c r="D44" s="832"/>
      <c r="E44" s="832"/>
      <c r="F44" s="832"/>
      <c r="G44" s="832"/>
      <c r="H44" s="833"/>
      <c r="I44" s="834"/>
      <c r="J44" s="815"/>
      <c r="K44" s="281"/>
      <c r="L44" s="835"/>
      <c r="M44" s="836"/>
      <c r="N44" s="284"/>
    </row>
    <row r="45" spans="1:14">
      <c r="B45" s="831"/>
      <c r="C45" s="832"/>
      <c r="D45" s="832"/>
      <c r="E45" s="837"/>
      <c r="F45" s="832"/>
      <c r="G45" s="832"/>
      <c r="H45" s="833"/>
      <c r="I45" s="42"/>
      <c r="J45" s="43"/>
      <c r="K45" s="286"/>
      <c r="L45" s="288"/>
      <c r="M45" s="289"/>
      <c r="N45" s="290"/>
    </row>
    <row r="46" spans="1:14">
      <c r="B46" s="838" t="s">
        <v>1036</v>
      </c>
      <c r="C46" s="839"/>
      <c r="D46" s="839"/>
      <c r="E46" s="44"/>
      <c r="F46" s="45"/>
      <c r="G46" s="45"/>
      <c r="H46" s="46"/>
      <c r="I46" s="42"/>
      <c r="J46" s="43"/>
      <c r="K46" s="291"/>
      <c r="L46" s="288"/>
      <c r="M46" s="413">
        <v>0.1</v>
      </c>
      <c r="N46" s="356">
        <f>N80*M46</f>
        <v>739.25391041666671</v>
      </c>
    </row>
    <row r="47" spans="1:14" ht="15.75" thickBot="1">
      <c r="B47" s="831"/>
      <c r="C47" s="832"/>
      <c r="D47" s="832"/>
      <c r="E47" s="832"/>
      <c r="F47" s="832"/>
      <c r="G47" s="832"/>
      <c r="H47" s="833"/>
      <c r="I47" s="840"/>
      <c r="J47" s="841"/>
      <c r="K47" s="47"/>
      <c r="L47" s="842"/>
      <c r="M47" s="843"/>
      <c r="N47" s="111"/>
    </row>
    <row r="48" spans="1:14" ht="15.75" thickBot="1">
      <c r="B48" s="818" t="s">
        <v>1037</v>
      </c>
      <c r="C48" s="819"/>
      <c r="D48" s="819"/>
      <c r="E48" s="819"/>
      <c r="F48" s="819"/>
      <c r="G48" s="819"/>
      <c r="H48" s="819"/>
      <c r="I48" s="819"/>
      <c r="J48" s="819"/>
      <c r="K48" s="819"/>
      <c r="L48" s="819"/>
      <c r="M48" s="820"/>
      <c r="N48" s="406">
        <f>SUM(N36:N47)</f>
        <v>150396.41892377933</v>
      </c>
    </row>
    <row r="49" spans="1:14">
      <c r="B49" s="292"/>
      <c r="C49" s="40"/>
      <c r="D49" s="40"/>
      <c r="E49" s="40"/>
      <c r="F49" s="40"/>
      <c r="G49" s="40"/>
      <c r="H49" s="40"/>
      <c r="I49" s="40"/>
      <c r="J49" s="40"/>
      <c r="K49" s="40"/>
      <c r="L49" s="40"/>
      <c r="M49" s="40"/>
      <c r="N49" s="41"/>
    </row>
    <row r="50" spans="1:14">
      <c r="B50" s="70" t="s">
        <v>1038</v>
      </c>
      <c r="C50" s="71"/>
      <c r="D50" s="71"/>
      <c r="E50" s="71"/>
      <c r="F50" s="71"/>
      <c r="G50" s="71"/>
      <c r="H50" s="71"/>
      <c r="I50" s="71"/>
      <c r="J50" s="71"/>
      <c r="K50" s="71"/>
      <c r="L50" s="71"/>
      <c r="M50" s="71"/>
      <c r="N50" s="72"/>
    </row>
    <row r="51" spans="1:14" ht="15.75" thickBot="1">
      <c r="B51" s="73"/>
      <c r="C51" s="68"/>
      <c r="D51" s="68"/>
      <c r="E51" s="68"/>
      <c r="F51" s="68"/>
      <c r="G51" s="68"/>
      <c r="H51" s="68"/>
      <c r="I51" s="68"/>
      <c r="J51" s="67"/>
      <c r="K51" s="67"/>
      <c r="L51" s="67"/>
      <c r="M51" s="67"/>
      <c r="N51" s="69"/>
    </row>
    <row r="52" spans="1:14">
      <c r="B52" s="809" t="s">
        <v>1028</v>
      </c>
      <c r="C52" s="810"/>
      <c r="D52" s="810"/>
      <c r="E52" s="810"/>
      <c r="F52" s="810"/>
      <c r="G52" s="810"/>
      <c r="H52" s="810"/>
      <c r="I52" s="811"/>
      <c r="J52" s="327" t="s">
        <v>1029</v>
      </c>
      <c r="K52" s="91" t="s">
        <v>1030</v>
      </c>
      <c r="L52" s="812" t="s">
        <v>1039</v>
      </c>
      <c r="M52" s="811"/>
      <c r="N52" s="92" t="s">
        <v>1035</v>
      </c>
    </row>
    <row r="53" spans="1:14">
      <c r="A53" t="s">
        <v>843</v>
      </c>
      <c r="B53" s="49" t="str">
        <f>VLOOKUP(A53,MATERIALES!A5:D373,3,FALSE)</f>
        <v>Agregado Petreo para Triturar (Crudo)</v>
      </c>
      <c r="C53" s="293"/>
      <c r="D53" s="293"/>
      <c r="E53" s="293"/>
      <c r="F53" s="293"/>
      <c r="G53" s="293"/>
      <c r="H53" s="293"/>
      <c r="I53" s="280"/>
      <c r="J53" s="236" t="str">
        <f>VLOOKUP(A53,MATERIALES!A7:D645,2,FALSE)</f>
        <v>m3</v>
      </c>
      <c r="K53" s="294">
        <v>1.4</v>
      </c>
      <c r="L53" s="279"/>
      <c r="M53" s="414">
        <f>VLOOKUP(A53,MATERIALES!A5:D396,4,FALSE)</f>
        <v>24125.332311239632</v>
      </c>
      <c r="N53" s="284">
        <f>K53*M53</f>
        <v>33775.465235735486</v>
      </c>
    </row>
    <row r="54" spans="1:14">
      <c r="A54" s="114" t="s">
        <v>845</v>
      </c>
      <c r="B54" s="49" t="str">
        <f>VLOOKUP(A54,MATERIALES!A6:D373,3,FALSE)</f>
        <v>Agua</v>
      </c>
      <c r="C54" s="293"/>
      <c r="D54" s="293"/>
      <c r="E54" s="293"/>
      <c r="F54" s="293"/>
      <c r="G54" s="293"/>
      <c r="H54" s="293"/>
      <c r="I54" s="280"/>
      <c r="J54" s="236" t="str">
        <f>VLOOKUP(A54,MATERIALES!A8:D646,2,FALSE)</f>
        <v>lt</v>
      </c>
      <c r="K54" s="294">
        <v>25</v>
      </c>
      <c r="L54" s="279"/>
      <c r="M54" s="414">
        <f>VLOOKUP(A54,MATERIALES!A6:D397,4,FALSE)</f>
        <v>35.656490152579906</v>
      </c>
      <c r="N54" s="284">
        <f>K54*M54</f>
        <v>891.4122538144976</v>
      </c>
    </row>
    <row r="55" spans="1:14">
      <c r="B55" s="49"/>
      <c r="C55" s="293"/>
      <c r="D55" s="293"/>
      <c r="E55" s="293"/>
      <c r="F55" s="293"/>
      <c r="G55" s="293"/>
      <c r="H55" s="293"/>
      <c r="I55" s="280"/>
      <c r="J55" s="236"/>
      <c r="K55" s="294"/>
      <c r="L55" s="279"/>
      <c r="M55" s="295"/>
      <c r="N55" s="296"/>
    </row>
    <row r="56" spans="1:14">
      <c r="B56" s="49"/>
      <c r="C56" s="293"/>
      <c r="D56" s="293"/>
      <c r="E56" s="293"/>
      <c r="F56" s="293"/>
      <c r="G56" s="293"/>
      <c r="H56" s="293"/>
      <c r="I56" s="280"/>
      <c r="J56" s="236"/>
      <c r="K56" s="294"/>
      <c r="L56" s="279"/>
      <c r="M56" s="295"/>
      <c r="N56" s="296"/>
    </row>
    <row r="57" spans="1:14" ht="15.75" thickBot="1">
      <c r="B57" s="813"/>
      <c r="C57" s="814"/>
      <c r="D57" s="814"/>
      <c r="E57" s="814"/>
      <c r="F57" s="814"/>
      <c r="G57" s="814"/>
      <c r="H57" s="814"/>
      <c r="I57" s="815"/>
      <c r="J57" s="48"/>
      <c r="K57" s="50"/>
      <c r="L57" s="816"/>
      <c r="M57" s="817"/>
      <c r="N57" s="51"/>
    </row>
    <row r="58" spans="1:14" ht="15.75" thickBot="1">
      <c r="B58" s="818" t="s">
        <v>1037</v>
      </c>
      <c r="C58" s="819"/>
      <c r="D58" s="819"/>
      <c r="E58" s="819"/>
      <c r="F58" s="819"/>
      <c r="G58" s="819"/>
      <c r="H58" s="819"/>
      <c r="I58" s="819"/>
      <c r="J58" s="819"/>
      <c r="K58" s="819"/>
      <c r="L58" s="819"/>
      <c r="M58" s="820"/>
      <c r="N58" s="406">
        <f>SUM(N53:N57)</f>
        <v>34666.877489549981</v>
      </c>
    </row>
    <row r="59" spans="1:14">
      <c r="B59" s="39"/>
      <c r="C59" s="40"/>
      <c r="D59" s="40"/>
      <c r="E59" s="40"/>
      <c r="F59" s="40"/>
      <c r="G59" s="40"/>
      <c r="H59" s="40"/>
      <c r="I59" s="40"/>
      <c r="J59" s="40"/>
      <c r="K59" s="40"/>
      <c r="L59" s="40"/>
      <c r="M59" s="40"/>
      <c r="N59" s="41"/>
    </row>
    <row r="60" spans="1:14">
      <c r="B60" s="70" t="s">
        <v>1040</v>
      </c>
      <c r="C60" s="71"/>
      <c r="D60" s="71"/>
      <c r="E60" s="71"/>
      <c r="F60" s="71"/>
      <c r="G60" s="71"/>
      <c r="H60" s="71"/>
      <c r="I60" s="71"/>
      <c r="J60" s="71"/>
      <c r="K60" s="71"/>
      <c r="L60" s="71"/>
      <c r="M60" s="71"/>
      <c r="N60" s="72"/>
    </row>
    <row r="61" spans="1:14" ht="15.75" thickBot="1">
      <c r="B61" s="74"/>
      <c r="C61" s="67"/>
      <c r="D61" s="67"/>
      <c r="E61" s="67"/>
      <c r="F61" s="67"/>
      <c r="G61" s="67"/>
      <c r="H61" s="67"/>
      <c r="I61" s="67"/>
      <c r="J61" s="67"/>
      <c r="K61" s="67"/>
      <c r="L61" s="67"/>
      <c r="M61" s="67"/>
      <c r="N61" s="69"/>
    </row>
    <row r="62" spans="1:14" ht="25.5">
      <c r="B62" s="325" t="s">
        <v>1041</v>
      </c>
      <c r="C62" s="326"/>
      <c r="D62" s="326"/>
      <c r="E62" s="326"/>
      <c r="F62" s="326"/>
      <c r="G62" s="326"/>
      <c r="H62" s="79" t="s">
        <v>1029</v>
      </c>
      <c r="I62" s="80" t="s">
        <v>1042</v>
      </c>
      <c r="J62" s="81" t="s">
        <v>1043</v>
      </c>
      <c r="K62" s="79" t="s">
        <v>1044</v>
      </c>
      <c r="L62" s="821" t="s">
        <v>1045</v>
      </c>
      <c r="M62" s="794"/>
      <c r="N62" s="82" t="s">
        <v>1035</v>
      </c>
    </row>
    <row r="63" spans="1:14">
      <c r="A63" t="s">
        <v>1353</v>
      </c>
      <c r="B63" s="52" t="str">
        <f>VLOOKUP(A63,TRANSPORTE!A5:D117,3,FALSE)</f>
        <v>Transporte de Material Crudo de Rio</v>
      </c>
      <c r="C63" s="329"/>
      <c r="D63" s="329"/>
      <c r="E63" s="329"/>
      <c r="F63" s="329"/>
      <c r="G63" s="329"/>
      <c r="H63" s="323" t="s">
        <v>1552</v>
      </c>
      <c r="I63" s="291">
        <v>1.4</v>
      </c>
      <c r="J63" s="298">
        <v>1</v>
      </c>
      <c r="K63" s="291">
        <f>I63*J63</f>
        <v>1.4</v>
      </c>
      <c r="L63" s="822">
        <f>VLOOKUP(A63,TRANSPORTE!A5:D117,4,FALSE)</f>
        <v>946.969696969697</v>
      </c>
      <c r="M63" s="823"/>
      <c r="N63" s="299">
        <f>K63*L63</f>
        <v>1325.7575757575758</v>
      </c>
    </row>
    <row r="64" spans="1:14">
      <c r="A64" t="s">
        <v>1467</v>
      </c>
      <c r="B64" s="52" t="str">
        <f>VLOOKUP(A64,TRANSPORTE!A6:D117,3,FALSE)</f>
        <v>Transporte de mezcla discontinua en caliente tipo F-13</v>
      </c>
      <c r="C64" s="53"/>
      <c r="D64" s="53"/>
      <c r="E64" s="53"/>
      <c r="F64" s="53"/>
      <c r="G64" s="53"/>
      <c r="H64" s="323" t="s">
        <v>1552</v>
      </c>
      <c r="I64" s="291">
        <v>1.25</v>
      </c>
      <c r="J64" s="298">
        <v>1</v>
      </c>
      <c r="K64" s="291">
        <f>I64*J64</f>
        <v>1.25</v>
      </c>
      <c r="L64" s="822">
        <f>VLOOKUP(A64,TRANSPORTE!A6:D117,4,FALSE)</f>
        <v>946.969696969697</v>
      </c>
      <c r="M64" s="823"/>
      <c r="N64" s="299">
        <f>K64*L64</f>
        <v>1183.7121212121212</v>
      </c>
    </row>
    <row r="65" spans="1:15">
      <c r="B65" s="52"/>
      <c r="C65" s="53"/>
      <c r="D65" s="53"/>
      <c r="E65" s="53"/>
      <c r="F65" s="53"/>
      <c r="G65" s="53"/>
      <c r="H65" s="300"/>
      <c r="I65" s="291"/>
      <c r="J65" s="291"/>
      <c r="K65" s="291"/>
      <c r="L65" s="301"/>
      <c r="M65" s="302"/>
      <c r="N65" s="303"/>
    </row>
    <row r="66" spans="1:15">
      <c r="B66" s="52"/>
      <c r="C66" s="53"/>
      <c r="D66" s="53"/>
      <c r="E66" s="53"/>
      <c r="F66" s="53"/>
      <c r="G66" s="53"/>
      <c r="H66" s="300"/>
      <c r="I66" s="291"/>
      <c r="J66" s="291"/>
      <c r="K66" s="291"/>
      <c r="L66" s="301"/>
      <c r="M66" s="302"/>
      <c r="N66" s="303"/>
    </row>
    <row r="67" spans="1:15">
      <c r="B67" s="52"/>
      <c r="C67" s="53"/>
      <c r="D67" s="53"/>
      <c r="E67" s="53"/>
      <c r="F67" s="53"/>
      <c r="G67" s="53"/>
      <c r="H67" s="300"/>
      <c r="I67" s="291"/>
      <c r="J67" s="291"/>
      <c r="K67" s="291"/>
      <c r="L67" s="301"/>
      <c r="M67" s="302"/>
      <c r="N67" s="303"/>
    </row>
    <row r="68" spans="1:15" ht="15.75" thickBot="1">
      <c r="B68" s="459"/>
      <c r="C68" s="460"/>
      <c r="D68" s="460"/>
      <c r="E68" s="460"/>
      <c r="F68" s="460"/>
      <c r="G68" s="460"/>
      <c r="H68" s="54"/>
      <c r="I68" s="132"/>
      <c r="J68" s="132"/>
      <c r="K68" s="132"/>
      <c r="L68" s="807"/>
      <c r="M68" s="808"/>
      <c r="N68" s="133"/>
    </row>
    <row r="69" spans="1:15" ht="15.75" thickBot="1">
      <c r="B69" s="824" t="s">
        <v>1037</v>
      </c>
      <c r="C69" s="825"/>
      <c r="D69" s="825"/>
      <c r="E69" s="825"/>
      <c r="F69" s="825"/>
      <c r="G69" s="825"/>
      <c r="H69" s="825"/>
      <c r="I69" s="825"/>
      <c r="J69" s="825"/>
      <c r="K69" s="825"/>
      <c r="L69" s="825"/>
      <c r="M69" s="826"/>
      <c r="N69" s="110">
        <f>N63+N64+N65+N66+N67</f>
        <v>2509.469696969697</v>
      </c>
    </row>
    <row r="70" spans="1:15">
      <c r="B70" s="39"/>
      <c r="C70" s="40"/>
      <c r="D70" s="40"/>
      <c r="E70" s="40"/>
      <c r="F70" s="40"/>
      <c r="G70" s="40"/>
      <c r="H70" s="40"/>
      <c r="I70" s="40"/>
      <c r="J70" s="40"/>
      <c r="K70" s="40"/>
      <c r="L70" s="40"/>
      <c r="M70" s="40"/>
      <c r="N70" s="41"/>
    </row>
    <row r="71" spans="1:15">
      <c r="B71" s="70" t="s">
        <v>1046</v>
      </c>
      <c r="C71" s="71"/>
      <c r="D71" s="71"/>
      <c r="E71" s="71"/>
      <c r="F71" s="71"/>
      <c r="G71" s="71"/>
      <c r="H71" s="71"/>
      <c r="I71" s="71"/>
      <c r="J71" s="71"/>
      <c r="K71" s="71"/>
      <c r="L71" s="71"/>
      <c r="M71" s="71"/>
      <c r="N71" s="72"/>
    </row>
    <row r="72" spans="1:15" ht="15.75" thickBot="1">
      <c r="B72" s="74"/>
      <c r="C72" s="67"/>
      <c r="D72" s="67"/>
      <c r="E72" s="67"/>
      <c r="F72" s="67"/>
      <c r="G72" s="67"/>
      <c r="H72" s="67"/>
      <c r="I72" s="67"/>
      <c r="J72" s="67"/>
      <c r="K72" s="67"/>
      <c r="L72" s="67"/>
      <c r="M72" s="67"/>
      <c r="N72" s="69"/>
    </row>
    <row r="73" spans="1:15" ht="25.5">
      <c r="B73" s="844" t="s">
        <v>1047</v>
      </c>
      <c r="C73" s="845"/>
      <c r="D73" s="845"/>
      <c r="E73" s="845"/>
      <c r="F73" s="845"/>
      <c r="G73" s="845"/>
      <c r="H73" s="845"/>
      <c r="I73" s="79" t="s">
        <v>1048</v>
      </c>
      <c r="J73" s="81" t="s">
        <v>1494</v>
      </c>
      <c r="K73" s="80" t="s">
        <v>1050</v>
      </c>
      <c r="L73" s="846" t="s">
        <v>1034</v>
      </c>
      <c r="M73" s="847"/>
      <c r="N73" s="104" t="s">
        <v>1035</v>
      </c>
    </row>
    <row r="74" spans="1:15">
      <c r="A74" t="s">
        <v>19</v>
      </c>
      <c r="B74" s="55" t="str">
        <f>VLOOKUP(A74,'MANO DE OBRA'!A8:D68,3,FALSE)</f>
        <v>Obrero (8)</v>
      </c>
      <c r="C74" s="53"/>
      <c r="D74" s="53"/>
      <c r="E74" s="53"/>
      <c r="F74" s="53"/>
      <c r="G74" s="53"/>
      <c r="H74" s="53"/>
      <c r="I74" s="304">
        <f>K74/J74*100</f>
        <v>196724.53333333333</v>
      </c>
      <c r="J74" s="305">
        <v>185</v>
      </c>
      <c r="K74" s="306">
        <f>VLOOKUP(A74,'MANO DE OBRA'!A8:D99,4,FALSE)</f>
        <v>363940.38666666666</v>
      </c>
      <c r="L74" s="56"/>
      <c r="M74" s="307">
        <v>80</v>
      </c>
      <c r="N74" s="407">
        <f>K74/M74</f>
        <v>4549.2548333333334</v>
      </c>
      <c r="O74" s="112"/>
    </row>
    <row r="75" spans="1:15">
      <c r="A75" t="s">
        <v>30</v>
      </c>
      <c r="B75" s="55" t="str">
        <f>VLOOKUP(A75,'MANO DE OBRA'!A8:D69,3,FALSE)</f>
        <v>Oficial</v>
      </c>
      <c r="C75" s="53"/>
      <c r="D75" s="53"/>
      <c r="E75" s="53"/>
      <c r="F75" s="53"/>
      <c r="G75" s="53"/>
      <c r="H75" s="53"/>
      <c r="I75" s="304">
        <f>K75/J75*100</f>
        <v>49181.133333333331</v>
      </c>
      <c r="J75" s="305">
        <v>185</v>
      </c>
      <c r="K75" s="306">
        <f>VLOOKUP(A75,'MANO DE OBRA'!A8:D100,4,FALSE)</f>
        <v>90985.096666666665</v>
      </c>
      <c r="L75" s="56"/>
      <c r="M75" s="311">
        <v>80</v>
      </c>
      <c r="N75" s="407">
        <f>K75/M75</f>
        <v>1137.3137083333334</v>
      </c>
    </row>
    <row r="76" spans="1:15">
      <c r="A76" t="s">
        <v>54</v>
      </c>
      <c r="B76" s="55" t="str">
        <f>VLOOKUP(A76,'MANO DE OBRA'!A9:D70,3,FALSE)</f>
        <v>Rastrilleros (2)</v>
      </c>
      <c r="C76" s="53"/>
      <c r="D76" s="53"/>
      <c r="E76" s="53"/>
      <c r="F76" s="53"/>
      <c r="G76" s="53"/>
      <c r="H76" s="53"/>
      <c r="I76" s="304">
        <f>K76/J76*100</f>
        <v>73771.7</v>
      </c>
      <c r="J76" s="305">
        <v>185</v>
      </c>
      <c r="K76" s="306">
        <f>VLOOKUP(A76,'MANO DE OBRA'!A9:D101,4,FALSE)</f>
        <v>136477.64499999999</v>
      </c>
      <c r="L76" s="56"/>
      <c r="M76" s="312">
        <v>80</v>
      </c>
      <c r="N76" s="407">
        <f>K76/M76</f>
        <v>1705.9705624999999</v>
      </c>
    </row>
    <row r="77" spans="1:15">
      <c r="B77" s="55"/>
      <c r="C77" s="53"/>
      <c r="D77" s="53"/>
      <c r="E77" s="53"/>
      <c r="F77" s="53"/>
      <c r="G77" s="53"/>
      <c r="H77" s="53"/>
      <c r="I77" s="291"/>
      <c r="J77" s="309"/>
      <c r="K77" s="310"/>
      <c r="L77" s="330"/>
      <c r="M77" s="312"/>
      <c r="N77" s="308"/>
    </row>
    <row r="78" spans="1:15">
      <c r="B78" s="55"/>
      <c r="C78" s="53"/>
      <c r="D78" s="53"/>
      <c r="E78" s="53"/>
      <c r="F78" s="53"/>
      <c r="G78" s="53"/>
      <c r="H78" s="53"/>
      <c r="I78" s="291"/>
      <c r="J78" s="309"/>
      <c r="K78" s="310"/>
      <c r="L78" s="330"/>
      <c r="M78" s="312"/>
      <c r="N78" s="308"/>
    </row>
    <row r="79" spans="1:15" ht="15.75" thickBot="1">
      <c r="B79" s="805"/>
      <c r="C79" s="806"/>
      <c r="D79" s="806"/>
      <c r="E79" s="806"/>
      <c r="F79" s="806"/>
      <c r="G79" s="806"/>
      <c r="H79" s="806"/>
      <c r="I79" s="132"/>
      <c r="J79" s="132"/>
      <c r="K79" s="132"/>
      <c r="L79" s="906"/>
      <c r="M79" s="906"/>
      <c r="N79" s="51"/>
    </row>
    <row r="80" spans="1:15" ht="15.75" thickBot="1">
      <c r="B80" s="824" t="s">
        <v>1037</v>
      </c>
      <c r="C80" s="825"/>
      <c r="D80" s="825"/>
      <c r="E80" s="825"/>
      <c r="F80" s="825"/>
      <c r="G80" s="825"/>
      <c r="H80" s="825"/>
      <c r="I80" s="825"/>
      <c r="J80" s="825"/>
      <c r="K80" s="825"/>
      <c r="L80" s="825"/>
      <c r="M80" s="826"/>
      <c r="N80" s="313">
        <f>SUM(N74:N79)</f>
        <v>7392.5391041666662</v>
      </c>
    </row>
    <row r="81" spans="1:14" ht="15.75" thickBot="1">
      <c r="B81" s="39"/>
      <c r="C81" s="40"/>
      <c r="D81" s="40"/>
      <c r="E81" s="40"/>
      <c r="F81" s="40"/>
      <c r="G81" s="40"/>
      <c r="H81" s="40"/>
      <c r="I81" s="40"/>
      <c r="J81" s="40"/>
      <c r="K81" s="40"/>
      <c r="L81" s="40"/>
      <c r="M81" s="40"/>
      <c r="N81" s="41"/>
    </row>
    <row r="82" spans="1:14" ht="15.75" thickBot="1">
      <c r="B82" s="818" t="s">
        <v>1051</v>
      </c>
      <c r="C82" s="819"/>
      <c r="D82" s="819"/>
      <c r="E82" s="819"/>
      <c r="F82" s="819"/>
      <c r="G82" s="819"/>
      <c r="H82" s="819"/>
      <c r="I82" s="819"/>
      <c r="J82" s="819"/>
      <c r="K82" s="819"/>
      <c r="L82" s="819"/>
      <c r="M82" s="820"/>
      <c r="N82" s="105">
        <f>N48+N58+N69+N80</f>
        <v>194965.30521446568</v>
      </c>
    </row>
    <row r="83" spans="1:14">
      <c r="B83" s="39"/>
      <c r="C83" s="40"/>
      <c r="D83" s="40"/>
      <c r="E83" s="40"/>
      <c r="F83" s="40"/>
      <c r="G83" s="40"/>
      <c r="H83" s="40"/>
      <c r="I83" s="40"/>
      <c r="J83" s="40"/>
      <c r="K83" s="40"/>
      <c r="L83" s="40"/>
      <c r="M83" s="40"/>
      <c r="N83" s="41"/>
    </row>
    <row r="84" spans="1:14">
      <c r="B84" s="70" t="s">
        <v>1052</v>
      </c>
      <c r="C84" s="71"/>
      <c r="D84" s="71"/>
      <c r="E84" s="71"/>
      <c r="F84" s="71"/>
      <c r="G84" s="71"/>
      <c r="H84" s="71"/>
      <c r="I84" s="71"/>
      <c r="J84" s="71"/>
      <c r="K84" s="71"/>
      <c r="L84" s="71"/>
      <c r="M84" s="71"/>
      <c r="N84" s="72"/>
    </row>
    <row r="85" spans="1:14" ht="15.75" thickBot="1">
      <c r="B85" s="74"/>
      <c r="C85" s="67"/>
      <c r="D85" s="67"/>
      <c r="E85" s="67"/>
      <c r="F85" s="67"/>
      <c r="G85" s="67"/>
      <c r="H85" s="67"/>
      <c r="I85" s="67"/>
      <c r="J85" s="67"/>
      <c r="K85" s="67"/>
      <c r="L85" s="67"/>
      <c r="M85" s="67"/>
      <c r="N85" s="69"/>
    </row>
    <row r="86" spans="1:14">
      <c r="B86" s="809" t="s">
        <v>1053</v>
      </c>
      <c r="C86" s="810"/>
      <c r="D86" s="810"/>
      <c r="E86" s="810"/>
      <c r="F86" s="810"/>
      <c r="G86" s="810"/>
      <c r="H86" s="810"/>
      <c r="I86" s="326"/>
      <c r="J86" s="346"/>
      <c r="K86" s="314" t="s">
        <v>1054</v>
      </c>
      <c r="L86" s="848" t="s">
        <v>1055</v>
      </c>
      <c r="M86" s="849"/>
      <c r="N86" s="315"/>
    </row>
    <row r="87" spans="1:14">
      <c r="B87" s="850" t="s">
        <v>1056</v>
      </c>
      <c r="C87" s="851"/>
      <c r="D87" s="851"/>
      <c r="E87" s="851"/>
      <c r="F87" s="851"/>
      <c r="G87" s="851"/>
      <c r="H87" s="851"/>
      <c r="I87" s="93"/>
      <c r="J87" s="94"/>
      <c r="K87" s="316">
        <v>0.2</v>
      </c>
      <c r="L87" s="852">
        <f>N82*K87</f>
        <v>38993.06104289314</v>
      </c>
      <c r="M87" s="853"/>
      <c r="N87" s="57"/>
    </row>
    <row r="88" spans="1:14">
      <c r="B88" s="95" t="s">
        <v>1057</v>
      </c>
      <c r="C88" s="96"/>
      <c r="D88" s="96"/>
      <c r="E88" s="96"/>
      <c r="F88" s="96"/>
      <c r="G88" s="96"/>
      <c r="H88" s="96"/>
      <c r="I88" s="93"/>
      <c r="J88" s="94"/>
      <c r="K88" s="316">
        <v>0.05</v>
      </c>
      <c r="L88" s="852">
        <f>N82*K88</f>
        <v>9748.2652607232849</v>
      </c>
      <c r="M88" s="853"/>
      <c r="N88" s="57"/>
    </row>
    <row r="89" spans="1:14" ht="15.75" thickBot="1">
      <c r="B89" s="97" t="s">
        <v>1058</v>
      </c>
      <c r="C89" s="98"/>
      <c r="D89" s="98"/>
      <c r="E89" s="98"/>
      <c r="F89" s="98"/>
      <c r="G89" s="98"/>
      <c r="H89" s="98"/>
      <c r="I89" s="99"/>
      <c r="J89" s="100"/>
      <c r="K89" s="317">
        <v>0.05</v>
      </c>
      <c r="L89" s="854">
        <f>N82*K89</f>
        <v>9748.2652607232849</v>
      </c>
      <c r="M89" s="855"/>
      <c r="N89" s="57"/>
    </row>
    <row r="90" spans="1:14" ht="15.75" thickBot="1">
      <c r="B90" s="818" t="s">
        <v>1037</v>
      </c>
      <c r="C90" s="819"/>
      <c r="D90" s="819"/>
      <c r="E90" s="819"/>
      <c r="F90" s="819"/>
      <c r="G90" s="819"/>
      <c r="H90" s="819"/>
      <c r="I90" s="819"/>
      <c r="J90" s="819"/>
      <c r="K90" s="819"/>
      <c r="L90" s="819"/>
      <c r="M90" s="820"/>
      <c r="N90" s="58">
        <f>L87+L88+L89</f>
        <v>58489.591564339717</v>
      </c>
    </row>
    <row r="91" spans="1:14" ht="15.75" thickBot="1">
      <c r="B91" s="39"/>
      <c r="C91" s="40"/>
      <c r="D91" s="40"/>
      <c r="E91" s="40"/>
      <c r="F91" s="40"/>
      <c r="G91" s="40"/>
      <c r="H91" s="40"/>
      <c r="I91" s="40"/>
      <c r="J91" s="40"/>
      <c r="K91" s="40"/>
      <c r="L91" s="40"/>
      <c r="M91" s="40"/>
      <c r="N91" s="41"/>
    </row>
    <row r="92" spans="1:14" ht="15.75" thickBot="1">
      <c r="A92" t="s">
        <v>2122</v>
      </c>
      <c r="B92" s="818" t="s">
        <v>1059</v>
      </c>
      <c r="C92" s="819"/>
      <c r="D92" s="819"/>
      <c r="E92" s="819"/>
      <c r="F92" s="819"/>
      <c r="G92" s="819"/>
      <c r="H92" s="819"/>
      <c r="I92" s="819"/>
      <c r="J92" s="819"/>
      <c r="K92" s="819"/>
      <c r="L92" s="819"/>
      <c r="M92" s="820"/>
      <c r="N92" s="197">
        <f>N82+N90</f>
        <v>253454.89677880541</v>
      </c>
    </row>
    <row r="93" spans="1:14">
      <c r="B93" s="19"/>
      <c r="C93" s="20"/>
      <c r="D93" s="20"/>
      <c r="E93" s="20"/>
      <c r="F93" s="20"/>
      <c r="G93" s="20"/>
      <c r="H93" s="20"/>
      <c r="I93" s="20"/>
      <c r="J93" s="20"/>
      <c r="K93" s="20"/>
      <c r="L93" s="20"/>
      <c r="M93" s="20"/>
      <c r="N93" s="21"/>
    </row>
    <row r="94" spans="1:14">
      <c r="B94" s="22"/>
      <c r="C94" s="18"/>
      <c r="D94" s="18"/>
      <c r="E94" s="18"/>
      <c r="F94" s="18"/>
      <c r="G94" s="18"/>
      <c r="H94" s="18"/>
      <c r="I94" s="18"/>
      <c r="J94" s="18"/>
      <c r="K94" s="18"/>
      <c r="L94" s="18"/>
      <c r="M94" s="18"/>
      <c r="N94" s="23"/>
    </row>
    <row r="95" spans="1:14">
      <c r="B95" s="22"/>
      <c r="C95" s="18"/>
      <c r="D95" s="18"/>
      <c r="E95" s="18"/>
      <c r="F95" s="18"/>
      <c r="G95" s="18"/>
      <c r="H95" s="18"/>
      <c r="I95" s="18"/>
      <c r="J95" s="18"/>
      <c r="K95" s="18"/>
      <c r="L95" s="18"/>
      <c r="M95" s="18"/>
      <c r="N95" s="23"/>
    </row>
    <row r="96" spans="1:14">
      <c r="B96" s="22"/>
      <c r="C96" s="18"/>
      <c r="D96" s="18"/>
      <c r="E96" s="18"/>
      <c r="F96" s="18"/>
      <c r="G96" s="18"/>
      <c r="H96" s="18"/>
      <c r="I96" s="18"/>
      <c r="J96" s="18"/>
      <c r="K96" s="18"/>
      <c r="L96" s="18"/>
      <c r="M96" s="18"/>
      <c r="N96" s="23"/>
    </row>
    <row r="97" spans="2:14">
      <c r="B97" s="22"/>
      <c r="C97" s="18"/>
      <c r="D97" s="18"/>
      <c r="E97" s="59" t="s">
        <v>1060</v>
      </c>
      <c r="F97" s="59"/>
      <c r="G97" s="59"/>
      <c r="H97" s="59"/>
      <c r="I97" s="59"/>
      <c r="J97" s="59"/>
      <c r="K97" s="18"/>
      <c r="L97" s="18"/>
      <c r="M97" s="18"/>
      <c r="N97" s="23"/>
    </row>
    <row r="98" spans="2:14">
      <c r="B98" s="22"/>
      <c r="C98" s="18"/>
      <c r="D98" s="18"/>
      <c r="E98" s="18" t="s">
        <v>1061</v>
      </c>
      <c r="F98" s="18"/>
      <c r="G98" s="18"/>
      <c r="H98" s="18"/>
      <c r="I98" s="18"/>
      <c r="J98" s="18"/>
      <c r="K98" s="18"/>
      <c r="L98" s="18"/>
      <c r="M98" s="18"/>
      <c r="N98" s="23"/>
    </row>
    <row r="99" spans="2:14">
      <c r="B99" s="22"/>
      <c r="C99" s="18"/>
      <c r="D99" s="18"/>
      <c r="E99" s="18" t="s">
        <v>1062</v>
      </c>
      <c r="F99" s="18"/>
      <c r="G99" s="18"/>
      <c r="H99" s="18"/>
      <c r="I99" s="18"/>
      <c r="J99" s="18"/>
      <c r="K99" s="18"/>
      <c r="L99" s="18"/>
      <c r="M99" s="18"/>
      <c r="N99" s="23"/>
    </row>
    <row r="100" spans="2:14">
      <c r="B100" s="22"/>
      <c r="C100" s="18"/>
      <c r="D100" s="18"/>
      <c r="E100" s="18" t="s">
        <v>1063</v>
      </c>
      <c r="F100" s="18"/>
      <c r="G100" s="18"/>
      <c r="H100" s="18"/>
      <c r="I100" s="18"/>
      <c r="J100" s="18"/>
      <c r="K100" s="18"/>
      <c r="L100" s="18"/>
      <c r="M100" s="18"/>
      <c r="N100" s="23"/>
    </row>
    <row r="101" spans="2:14" ht="15.75" thickBot="1">
      <c r="B101" s="22"/>
      <c r="C101" s="18"/>
      <c r="D101" s="18"/>
      <c r="E101" s="18"/>
      <c r="F101" s="18" t="s">
        <v>1064</v>
      </c>
      <c r="G101" s="18"/>
      <c r="H101" s="18"/>
      <c r="I101" s="18"/>
      <c r="J101" s="18"/>
      <c r="K101" s="18"/>
      <c r="L101" s="18"/>
      <c r="M101" s="18"/>
      <c r="N101" s="23"/>
    </row>
    <row r="102" spans="2:14">
      <c r="B102" s="239" t="s">
        <v>2322</v>
      </c>
      <c r="C102" s="240"/>
      <c r="D102" s="240"/>
      <c r="E102" s="240"/>
      <c r="F102" s="240"/>
      <c r="G102" s="240"/>
      <c r="H102" s="240"/>
      <c r="I102" s="240"/>
      <c r="J102" s="240"/>
      <c r="K102" s="240"/>
      <c r="L102" s="240"/>
      <c r="M102" s="240"/>
      <c r="N102" s="241"/>
    </row>
    <row r="103" spans="2:14">
      <c r="B103" s="242"/>
      <c r="C103" s="243"/>
      <c r="D103" s="243"/>
      <c r="E103" s="243"/>
      <c r="F103" s="243"/>
      <c r="G103" s="243"/>
      <c r="H103" s="243"/>
      <c r="I103" s="243"/>
      <c r="J103" s="243"/>
      <c r="K103" s="243"/>
      <c r="L103" s="243"/>
      <c r="M103" s="243"/>
      <c r="N103" s="244"/>
    </row>
    <row r="104" spans="2:14">
      <c r="B104" s="242"/>
      <c r="C104" s="243"/>
      <c r="D104" s="243"/>
      <c r="E104" s="243"/>
      <c r="F104" s="243"/>
      <c r="G104" s="243"/>
      <c r="H104" s="243"/>
      <c r="I104" s="243"/>
      <c r="J104" s="243"/>
      <c r="K104" s="243"/>
      <c r="L104" s="243"/>
      <c r="M104" s="243"/>
      <c r="N104" s="244"/>
    </row>
    <row r="105" spans="2:14">
      <c r="B105" s="242"/>
      <c r="C105" s="243"/>
      <c r="D105" s="243"/>
      <c r="E105" s="243"/>
      <c r="F105" s="243"/>
      <c r="G105" s="243"/>
      <c r="H105" s="243"/>
      <c r="I105" s="243"/>
      <c r="J105" s="243"/>
      <c r="K105" s="243"/>
      <c r="L105" s="243"/>
      <c r="M105" s="243"/>
      <c r="N105" s="244"/>
    </row>
    <row r="106" spans="2:14" ht="15.75" thickBot="1">
      <c r="B106" s="245"/>
      <c r="C106" s="246"/>
      <c r="D106" s="246"/>
      <c r="E106" s="246"/>
      <c r="F106" s="246"/>
      <c r="G106" s="246"/>
      <c r="H106" s="246"/>
      <c r="I106" s="246"/>
      <c r="J106" s="246"/>
      <c r="K106" s="246"/>
      <c r="L106" s="246"/>
      <c r="M106" s="246"/>
      <c r="N106" s="247"/>
    </row>
    <row r="107" spans="2:14">
      <c r="B107" s="248"/>
      <c r="C107" s="249"/>
      <c r="D107" s="249"/>
      <c r="E107" s="249"/>
      <c r="F107" s="249"/>
      <c r="G107" s="249"/>
      <c r="H107" s="249"/>
      <c r="I107" s="249"/>
      <c r="J107" s="249"/>
      <c r="K107" s="249"/>
      <c r="L107" s="249"/>
      <c r="M107" s="249"/>
      <c r="N107" s="250"/>
    </row>
    <row r="108" spans="2:14">
      <c r="B108" s="234" t="s">
        <v>2323</v>
      </c>
      <c r="C108" s="37"/>
      <c r="D108" s="37"/>
      <c r="E108" s="37"/>
      <c r="F108" s="37"/>
      <c r="G108" s="37"/>
      <c r="H108" s="37"/>
      <c r="I108" s="37"/>
      <c r="J108" s="37"/>
      <c r="K108" s="37"/>
      <c r="L108" s="37"/>
      <c r="M108" s="37"/>
      <c r="N108" s="38"/>
    </row>
    <row r="109" spans="2:14" ht="15" customHeight="1">
      <c r="B109" s="856" t="s">
        <v>2324</v>
      </c>
      <c r="C109" s="857"/>
      <c r="D109" s="857"/>
      <c r="E109" s="857"/>
      <c r="F109" s="857"/>
      <c r="G109" s="857"/>
      <c r="H109" s="857"/>
      <c r="I109" s="857"/>
      <c r="J109" s="857"/>
      <c r="K109" s="857"/>
      <c r="L109" s="857"/>
      <c r="M109" s="857"/>
      <c r="N109" s="858"/>
    </row>
    <row r="110" spans="2:14" ht="15" customHeight="1">
      <c r="B110" s="856"/>
      <c r="C110" s="857"/>
      <c r="D110" s="857"/>
      <c r="E110" s="857"/>
      <c r="F110" s="857"/>
      <c r="G110" s="857"/>
      <c r="H110" s="857"/>
      <c r="I110" s="857"/>
      <c r="J110" s="857"/>
      <c r="K110" s="857"/>
      <c r="L110" s="857"/>
      <c r="M110" s="857"/>
      <c r="N110" s="858"/>
    </row>
    <row r="111" spans="2:14" ht="30" customHeight="1">
      <c r="B111" s="859" t="s">
        <v>2325</v>
      </c>
      <c r="C111" s="860"/>
      <c r="D111" s="860"/>
      <c r="E111" s="860"/>
      <c r="F111" s="860"/>
      <c r="G111" s="860"/>
      <c r="H111" s="860"/>
      <c r="I111" s="860"/>
      <c r="J111" s="860"/>
      <c r="K111" s="860"/>
      <c r="L111" s="860"/>
      <c r="M111" s="860"/>
      <c r="N111" s="861"/>
    </row>
    <row r="112" spans="2:14">
      <c r="B112" s="859"/>
      <c r="C112" s="860"/>
      <c r="D112" s="860"/>
      <c r="E112" s="860"/>
      <c r="F112" s="860"/>
      <c r="G112" s="860"/>
      <c r="H112" s="860"/>
      <c r="I112" s="860"/>
      <c r="J112" s="860"/>
      <c r="K112" s="860"/>
      <c r="L112" s="860"/>
      <c r="M112" s="860"/>
      <c r="N112" s="861"/>
    </row>
    <row r="113" spans="2:14">
      <c r="B113" s="343"/>
      <c r="C113" s="344"/>
      <c r="D113" s="344"/>
      <c r="E113" s="344"/>
      <c r="F113" s="344"/>
      <c r="G113" s="344"/>
      <c r="H113" s="344"/>
      <c r="I113" s="344"/>
      <c r="J113" s="344"/>
      <c r="K113" s="344"/>
      <c r="L113" s="344"/>
      <c r="M113" s="344"/>
      <c r="N113" s="345"/>
    </row>
    <row r="114" spans="2:14">
      <c r="B114" s="343"/>
      <c r="C114" s="344"/>
      <c r="D114" s="344"/>
      <c r="E114" s="344"/>
      <c r="F114" s="344"/>
      <c r="G114" s="344"/>
      <c r="H114" s="344"/>
      <c r="I114" s="344"/>
      <c r="J114" s="344"/>
      <c r="K114" s="344"/>
      <c r="L114" s="344"/>
      <c r="M114" s="344"/>
      <c r="N114" s="345"/>
    </row>
    <row r="115" spans="2:14">
      <c r="B115" s="343"/>
      <c r="C115" s="344"/>
      <c r="D115" s="344"/>
      <c r="E115" s="344"/>
      <c r="F115" s="344"/>
      <c r="G115" s="344"/>
      <c r="H115" s="344"/>
      <c r="I115" s="344"/>
      <c r="J115" s="344"/>
      <c r="K115" s="344"/>
      <c r="L115" s="344"/>
      <c r="M115" s="344"/>
      <c r="N115" s="345"/>
    </row>
    <row r="116" spans="2:14">
      <c r="B116" s="234"/>
      <c r="C116" s="37"/>
      <c r="D116" s="37"/>
      <c r="E116" s="37"/>
      <c r="F116" s="37"/>
      <c r="G116" s="37"/>
      <c r="H116" s="37"/>
      <c r="I116" s="37"/>
      <c r="J116" s="37"/>
      <c r="K116" s="37"/>
      <c r="L116" s="37"/>
      <c r="M116" s="37"/>
      <c r="N116" s="38"/>
    </row>
    <row r="117" spans="2:14">
      <c r="B117" s="22"/>
      <c r="C117" s="18"/>
      <c r="D117" s="18"/>
      <c r="E117" s="18" t="s">
        <v>1060</v>
      </c>
      <c r="F117" s="59"/>
      <c r="G117" s="59"/>
      <c r="H117" s="18"/>
      <c r="I117" s="18"/>
      <c r="J117" s="18"/>
      <c r="K117" s="18"/>
      <c r="L117" s="18"/>
      <c r="M117" s="18"/>
      <c r="N117" s="23"/>
    </row>
    <row r="118" spans="2:14">
      <c r="B118" s="22"/>
      <c r="C118" s="18"/>
      <c r="D118" s="18"/>
      <c r="E118" s="60" t="s">
        <v>1061</v>
      </c>
      <c r="F118" s="18"/>
      <c r="G118" s="18"/>
      <c r="H118" s="60"/>
      <c r="I118" s="60"/>
      <c r="J118" s="60"/>
      <c r="K118" s="18"/>
      <c r="L118" s="18"/>
      <c r="M118" s="18"/>
      <c r="N118" s="23"/>
    </row>
    <row r="119" spans="2:14">
      <c r="B119" s="22"/>
      <c r="C119" s="18"/>
      <c r="D119" s="18"/>
      <c r="E119" s="61" t="s">
        <v>1065</v>
      </c>
      <c r="F119" s="18"/>
      <c r="G119" s="18"/>
      <c r="H119" s="61"/>
      <c r="I119" s="61"/>
      <c r="J119" s="61"/>
      <c r="K119" s="18"/>
      <c r="L119" s="18"/>
      <c r="M119" s="18"/>
      <c r="N119" s="23"/>
    </row>
    <row r="120" spans="2:14">
      <c r="B120" s="62"/>
      <c r="C120" s="37"/>
      <c r="D120" s="37"/>
      <c r="E120" s="18" t="s">
        <v>1063</v>
      </c>
      <c r="F120" s="18"/>
      <c r="G120" s="18"/>
      <c r="H120" s="18"/>
      <c r="I120" s="18"/>
      <c r="J120" s="18"/>
      <c r="K120" s="37"/>
      <c r="L120" s="37"/>
      <c r="M120" s="37"/>
      <c r="N120" s="38"/>
    </row>
    <row r="121" spans="2:14">
      <c r="B121" s="62"/>
      <c r="C121" s="37"/>
      <c r="D121" s="37"/>
      <c r="E121" s="37"/>
      <c r="F121" s="18"/>
      <c r="G121" s="18"/>
      <c r="H121" s="18"/>
      <c r="I121" s="18"/>
      <c r="J121" s="18"/>
      <c r="K121" s="37"/>
      <c r="L121" s="37"/>
      <c r="M121" s="37"/>
      <c r="N121" s="38"/>
    </row>
    <row r="122" spans="2:14">
      <c r="B122" s="62" t="s">
        <v>2326</v>
      </c>
      <c r="C122" s="61"/>
      <c r="D122" s="61"/>
      <c r="E122" s="18"/>
      <c r="F122" s="18"/>
      <c r="G122" s="18"/>
      <c r="H122" s="18"/>
      <c r="I122" s="18"/>
      <c r="J122" s="795"/>
      <c r="K122" s="795"/>
      <c r="L122" s="795"/>
      <c r="M122" s="795"/>
      <c r="N122" s="796"/>
    </row>
    <row r="123" spans="2:14" ht="15.75" thickBot="1">
      <c r="B123" s="273" t="s">
        <v>2327</v>
      </c>
      <c r="C123" s="405"/>
      <c r="D123" s="405"/>
      <c r="E123" s="63"/>
      <c r="F123" s="63"/>
      <c r="G123" s="63"/>
      <c r="H123" s="63"/>
      <c r="I123" s="63"/>
      <c r="J123" s="797"/>
      <c r="K123" s="797"/>
      <c r="L123" s="797"/>
      <c r="M123" s="797"/>
      <c r="N123" s="798"/>
    </row>
  </sheetData>
  <mergeCells count="72">
    <mergeCell ref="L64:M64"/>
    <mergeCell ref="C5:J5"/>
    <mergeCell ref="C1:J1"/>
    <mergeCell ref="K1:K2"/>
    <mergeCell ref="L1:N2"/>
    <mergeCell ref="C2:J2"/>
    <mergeCell ref="C3:J3"/>
    <mergeCell ref="K3:K4"/>
    <mergeCell ref="L3:N4"/>
    <mergeCell ref="C4:J4"/>
    <mergeCell ref="B35:H35"/>
    <mergeCell ref="I35:J35"/>
    <mergeCell ref="L35:M35"/>
    <mergeCell ref="L12:N12"/>
    <mergeCell ref="C30:I30"/>
    <mergeCell ref="B10:E10"/>
    <mergeCell ref="B41:H41"/>
    <mergeCell ref="B42:H42"/>
    <mergeCell ref="L30:M30"/>
    <mergeCell ref="D11:E11"/>
    <mergeCell ref="B1:B6"/>
    <mergeCell ref="K5:K6"/>
    <mergeCell ref="L5:L6"/>
    <mergeCell ref="M5:M6"/>
    <mergeCell ref="I10:J10"/>
    <mergeCell ref="F25:H25"/>
    <mergeCell ref="B27:N27"/>
    <mergeCell ref="L29:M29"/>
    <mergeCell ref="N5:N6"/>
    <mergeCell ref="C6:J6"/>
    <mergeCell ref="C29:I29"/>
    <mergeCell ref="B73:H73"/>
    <mergeCell ref="L73:M73"/>
    <mergeCell ref="B48:M48"/>
    <mergeCell ref="B36:H36"/>
    <mergeCell ref="B37:H37"/>
    <mergeCell ref="B38:H38"/>
    <mergeCell ref="B44:H44"/>
    <mergeCell ref="I44:J44"/>
    <mergeCell ref="L44:M44"/>
    <mergeCell ref="B45:H45"/>
    <mergeCell ref="B46:D46"/>
    <mergeCell ref="B47:H47"/>
    <mergeCell ref="I47:J47"/>
    <mergeCell ref="L47:M47"/>
    <mergeCell ref="B39:H39"/>
    <mergeCell ref="B40:H40"/>
    <mergeCell ref="B43:H43"/>
    <mergeCell ref="B80:M80"/>
    <mergeCell ref="B82:M82"/>
    <mergeCell ref="B86:H86"/>
    <mergeCell ref="L86:M86"/>
    <mergeCell ref="B79:H79"/>
    <mergeCell ref="L79:M79"/>
    <mergeCell ref="B52:I52"/>
    <mergeCell ref="L52:M52"/>
    <mergeCell ref="B57:I57"/>
    <mergeCell ref="L57:M57"/>
    <mergeCell ref="B58:M58"/>
    <mergeCell ref="L62:M62"/>
    <mergeCell ref="L63:M63"/>
    <mergeCell ref="L68:M68"/>
    <mergeCell ref="B69:M69"/>
    <mergeCell ref="B87:H87"/>
    <mergeCell ref="L87:M87"/>
    <mergeCell ref="J122:N123"/>
    <mergeCell ref="L88:M88"/>
    <mergeCell ref="L89:M89"/>
    <mergeCell ref="B90:M90"/>
    <mergeCell ref="B92:M92"/>
    <mergeCell ref="B109:N110"/>
    <mergeCell ref="B111:N112"/>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218113"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218113" r:id="rId4"/>
      </mc:Fallback>
    </mc:AlternateContent>
  </oleObjects>
</worksheet>
</file>

<file path=xl/worksheets/sheet1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8">
    <tabColor rgb="FFFFFFCC"/>
  </sheetPr>
  <dimension ref="A1:O124"/>
  <sheetViews>
    <sheetView zoomScale="78" zoomScaleNormal="78" workbookViewId="0"/>
  </sheetViews>
  <sheetFormatPr baseColWidth="10" defaultRowHeight="15"/>
  <cols>
    <col min="1" max="1" width="10" bestFit="1" customWidth="1"/>
    <col min="2" max="2" width="17" customWidth="1"/>
    <col min="6" max="6" width="14.42578125" customWidth="1"/>
    <col min="9" max="9" width="13.28515625" bestFit="1" customWidth="1"/>
    <col min="10" max="10" width="15.5703125" customWidth="1"/>
    <col min="11" max="11" width="17.5703125" bestFit="1" customWidth="1"/>
    <col min="13" max="13" width="12.285156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1167</v>
      </c>
      <c r="C31" s="87" t="s">
        <v>1680</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150</v>
      </c>
      <c r="B36" s="831" t="str">
        <f>VLOOKUP(A36,EQUIPOS!A6:D154,3,FALSE)</f>
        <v>Cargador : Potencia en el volante 125 hp, Clasificación de RPM del motor 2300.</v>
      </c>
      <c r="C36" s="832"/>
      <c r="D36" s="832"/>
      <c r="E36" s="832"/>
      <c r="F36" s="832"/>
      <c r="G36" s="832"/>
      <c r="H36" s="833"/>
      <c r="I36" s="279"/>
      <c r="J36" s="280"/>
      <c r="K36" s="281">
        <f>VLOOKUP(A36,EQUIPOS!A6:D163,4,FALSE)</f>
        <v>196350</v>
      </c>
      <c r="L36" s="282"/>
      <c r="M36" s="283">
        <v>30</v>
      </c>
      <c r="N36" s="284">
        <f>K36/M36</f>
        <v>6545</v>
      </c>
    </row>
    <row r="37" spans="1:14">
      <c r="A37" s="119" t="s">
        <v>173</v>
      </c>
      <c r="B37" s="831" t="str">
        <f>VLOOKUP(A37,EQUIPOS!A7:D154,3,FALSE)</f>
        <v>Compactador neumático de Potencia 70 HP, peso de 13 ton</v>
      </c>
      <c r="C37" s="832"/>
      <c r="D37" s="832"/>
      <c r="E37" s="832"/>
      <c r="F37" s="832"/>
      <c r="G37" s="832"/>
      <c r="H37" s="833"/>
      <c r="I37" s="279"/>
      <c r="J37" s="280"/>
      <c r="K37" s="281">
        <f>VLOOKUP(A37,EQUIPOS!A7:D164,4,FALSE)</f>
        <v>125082.56680029306</v>
      </c>
      <c r="L37" s="282"/>
      <c r="M37" s="283">
        <v>10</v>
      </c>
      <c r="N37" s="284">
        <f t="shared" ref="N37:N43" si="0">K37/M37</f>
        <v>12508.256680029306</v>
      </c>
    </row>
    <row r="38" spans="1:14">
      <c r="A38" t="s">
        <v>166</v>
      </c>
      <c r="B38" s="831" t="str">
        <f>VLOOKUP(A38,EQUIPOS!A8:D154,3,FALSE)</f>
        <v>Compactador de Rodillo POTENCIA: 99HP, PESO: 8 ton</v>
      </c>
      <c r="C38" s="832"/>
      <c r="D38" s="832"/>
      <c r="E38" s="832"/>
      <c r="F38" s="832"/>
      <c r="G38" s="832"/>
      <c r="H38" s="833"/>
      <c r="I38" s="279"/>
      <c r="J38" s="280"/>
      <c r="K38" s="281">
        <f>VLOOKUP(A38,EQUIPOS!A8:D165,4,FALSE)</f>
        <v>98600</v>
      </c>
      <c r="L38" s="282"/>
      <c r="M38" s="283">
        <v>10</v>
      </c>
      <c r="N38" s="284">
        <f t="shared" si="0"/>
        <v>9860</v>
      </c>
    </row>
    <row r="39" spans="1:14">
      <c r="A39" t="s">
        <v>284</v>
      </c>
      <c r="B39" s="831" t="str">
        <f>VLOOKUP(A39,EQUIPOS!A9:D154,3,FALSE)</f>
        <v>Planta de asfalto en caliente</v>
      </c>
      <c r="C39" s="832"/>
      <c r="D39" s="832"/>
      <c r="E39" s="832"/>
      <c r="F39" s="832"/>
      <c r="G39" s="832"/>
      <c r="H39" s="833"/>
      <c r="I39" s="279"/>
      <c r="J39" s="280"/>
      <c r="K39" s="281">
        <f>VLOOKUP(A39,EQUIPOS!A9:D166,4,FALSE)</f>
        <v>645075.00000000012</v>
      </c>
      <c r="L39" s="282"/>
      <c r="M39" s="283">
        <v>10</v>
      </c>
      <c r="N39" s="284">
        <f t="shared" si="0"/>
        <v>64507.500000000015</v>
      </c>
    </row>
    <row r="40" spans="1:14">
      <c r="A40" t="s">
        <v>290</v>
      </c>
      <c r="B40" s="831" t="str">
        <f>VLOOKUP(A40,EQUIPOS!A10:D154,3,FALSE)</f>
        <v>Planta trituradora</v>
      </c>
      <c r="C40" s="832"/>
      <c r="D40" s="832"/>
      <c r="E40" s="832"/>
      <c r="F40" s="832"/>
      <c r="G40" s="832"/>
      <c r="H40" s="833"/>
      <c r="I40" s="279"/>
      <c r="J40" s="280"/>
      <c r="K40" s="281">
        <f>VLOOKUP(A40,EQUIPOS!A10:D167,4,FALSE)</f>
        <v>476192.25000000006</v>
      </c>
      <c r="L40" s="282"/>
      <c r="M40" s="283">
        <v>30</v>
      </c>
      <c r="N40" s="284">
        <f t="shared" si="0"/>
        <v>15873.075000000003</v>
      </c>
    </row>
    <row r="41" spans="1:14">
      <c r="A41" t="s">
        <v>314</v>
      </c>
      <c r="B41" s="831" t="str">
        <f>VLOOKUP(A41,EQUIPOS!A11:D155,3,FALSE)</f>
        <v xml:space="preserve">Retroexcavadora E-200 sobre orugas
</v>
      </c>
      <c r="C41" s="832"/>
      <c r="D41" s="832"/>
      <c r="E41" s="832"/>
      <c r="F41" s="832"/>
      <c r="G41" s="832"/>
      <c r="H41" s="833"/>
      <c r="I41" s="279"/>
      <c r="J41" s="280"/>
      <c r="K41" s="281">
        <f>VLOOKUP(A41,EQUIPOS!A11:D168,4,FALSE)</f>
        <v>166600</v>
      </c>
      <c r="L41" s="282"/>
      <c r="M41" s="283">
        <v>30</v>
      </c>
      <c r="N41" s="284">
        <f t="shared" si="0"/>
        <v>5553.333333333333</v>
      </c>
    </row>
    <row r="42" spans="1:14">
      <c r="A42" t="s">
        <v>358</v>
      </c>
      <c r="B42" s="831" t="str">
        <f>VLOOKUP(A42,EQUIPOS!A12:D156,3,FALSE)</f>
        <v xml:space="preserve">Terminadora de asfalto (Finisher), potencia en el volante 174 HP, R=20M3/H, velocidad de desplazamiento 114 m/min
</v>
      </c>
      <c r="C42" s="832"/>
      <c r="D42" s="832"/>
      <c r="E42" s="832"/>
      <c r="F42" s="832"/>
      <c r="G42" s="832"/>
      <c r="H42" s="833"/>
      <c r="I42" s="279"/>
      <c r="J42" s="280"/>
      <c r="K42" s="281">
        <f>VLOOKUP(A42,EQUIPOS!A12:D169,4,FALSE)</f>
        <v>285600</v>
      </c>
      <c r="L42" s="282"/>
      <c r="M42" s="283">
        <v>10</v>
      </c>
      <c r="N42" s="284">
        <f t="shared" si="0"/>
        <v>28560</v>
      </c>
    </row>
    <row r="43" spans="1:14">
      <c r="A43" t="s">
        <v>373</v>
      </c>
      <c r="B43" s="831" t="str">
        <f>VLOOKUP(A43,EQUIPOS!A13:D157,3,FALSE)</f>
        <v>Volqueta 6 m3</v>
      </c>
      <c r="C43" s="832"/>
      <c r="D43" s="832"/>
      <c r="E43" s="832"/>
      <c r="F43" s="832"/>
      <c r="G43" s="832"/>
      <c r="H43" s="833"/>
      <c r="I43" s="279"/>
      <c r="J43" s="280"/>
      <c r="K43" s="281">
        <f>VLOOKUP(A43,EQUIPOS!A13:D170,4,FALSE)</f>
        <v>62500</v>
      </c>
      <c r="L43" s="282"/>
      <c r="M43" s="283">
        <v>10</v>
      </c>
      <c r="N43" s="284">
        <f t="shared" si="0"/>
        <v>6250</v>
      </c>
    </row>
    <row r="44" spans="1:14">
      <c r="B44" s="332"/>
      <c r="C44" s="333"/>
      <c r="D44" s="333"/>
      <c r="E44" s="333"/>
      <c r="F44" s="333"/>
      <c r="G44" s="333"/>
      <c r="H44" s="334"/>
      <c r="I44" s="279"/>
      <c r="J44" s="280"/>
      <c r="K44" s="281"/>
      <c r="L44" s="282"/>
      <c r="M44" s="283"/>
      <c r="N44" s="284"/>
    </row>
    <row r="45" spans="1:14">
      <c r="B45" s="831"/>
      <c r="C45" s="832"/>
      <c r="D45" s="832"/>
      <c r="E45" s="832"/>
      <c r="F45" s="832"/>
      <c r="G45" s="832"/>
      <c r="H45" s="833"/>
      <c r="I45" s="834"/>
      <c r="J45" s="815"/>
      <c r="K45" s="281"/>
      <c r="L45" s="835"/>
      <c r="M45" s="836"/>
      <c r="N45" s="284"/>
    </row>
    <row r="46" spans="1:14">
      <c r="B46" s="831"/>
      <c r="C46" s="832"/>
      <c r="D46" s="832"/>
      <c r="E46" s="837"/>
      <c r="F46" s="832"/>
      <c r="G46" s="832"/>
      <c r="H46" s="833"/>
      <c r="I46" s="42"/>
      <c r="J46" s="43"/>
      <c r="K46" s="286"/>
      <c r="L46" s="288"/>
      <c r="M46" s="289"/>
      <c r="N46" s="290"/>
    </row>
    <row r="47" spans="1:14">
      <c r="B47" s="838" t="s">
        <v>1036</v>
      </c>
      <c r="C47" s="839"/>
      <c r="D47" s="839"/>
      <c r="E47" s="44"/>
      <c r="F47" s="45"/>
      <c r="G47" s="45"/>
      <c r="H47" s="46"/>
      <c r="I47" s="42"/>
      <c r="J47" s="43"/>
      <c r="K47" s="291"/>
      <c r="L47" s="288"/>
      <c r="M47" s="413">
        <v>0.1</v>
      </c>
      <c r="N47" s="356">
        <f>N81*M47</f>
        <v>739.25391041666671</v>
      </c>
    </row>
    <row r="48" spans="1:14" ht="15.75" thickBot="1">
      <c r="B48" s="831"/>
      <c r="C48" s="832"/>
      <c r="D48" s="832"/>
      <c r="E48" s="832"/>
      <c r="F48" s="832"/>
      <c r="G48" s="832"/>
      <c r="H48" s="833"/>
      <c r="I48" s="840"/>
      <c r="J48" s="841"/>
      <c r="K48" s="47"/>
      <c r="L48" s="842"/>
      <c r="M48" s="843"/>
      <c r="N48" s="111"/>
    </row>
    <row r="49" spans="1:14" ht="15.75" thickBot="1">
      <c r="B49" s="818" t="s">
        <v>1037</v>
      </c>
      <c r="C49" s="819"/>
      <c r="D49" s="819"/>
      <c r="E49" s="819"/>
      <c r="F49" s="819"/>
      <c r="G49" s="819"/>
      <c r="H49" s="819"/>
      <c r="I49" s="819"/>
      <c r="J49" s="819"/>
      <c r="K49" s="819"/>
      <c r="L49" s="819"/>
      <c r="M49" s="820"/>
      <c r="N49" s="406">
        <f>SUM(N36:N48)</f>
        <v>150396.41892377933</v>
      </c>
    </row>
    <row r="50" spans="1:14">
      <c r="B50" s="292"/>
      <c r="C50" s="40"/>
      <c r="D50" s="40"/>
      <c r="E50" s="40"/>
      <c r="F50" s="40"/>
      <c r="G50" s="40"/>
      <c r="H50" s="40"/>
      <c r="I50" s="40"/>
      <c r="J50" s="40"/>
      <c r="K50" s="40"/>
      <c r="L50" s="40"/>
      <c r="M50" s="40"/>
      <c r="N50" s="41"/>
    </row>
    <row r="51" spans="1:14">
      <c r="B51" s="70" t="s">
        <v>1038</v>
      </c>
      <c r="C51" s="71"/>
      <c r="D51" s="71"/>
      <c r="E51" s="71"/>
      <c r="F51" s="71"/>
      <c r="G51" s="71"/>
      <c r="H51" s="71"/>
      <c r="I51" s="71"/>
      <c r="J51" s="71"/>
      <c r="K51" s="71"/>
      <c r="L51" s="71"/>
      <c r="M51" s="71"/>
      <c r="N51" s="72"/>
    </row>
    <row r="52" spans="1:14" ht="15.75" thickBot="1">
      <c r="B52" s="73"/>
      <c r="C52" s="68"/>
      <c r="D52" s="68"/>
      <c r="E52" s="68"/>
      <c r="F52" s="68"/>
      <c r="G52" s="68"/>
      <c r="H52" s="68"/>
      <c r="I52" s="68"/>
      <c r="J52" s="67"/>
      <c r="K52" s="67"/>
      <c r="L52" s="67"/>
      <c r="M52" s="67"/>
      <c r="N52" s="69"/>
    </row>
    <row r="53" spans="1:14">
      <c r="B53" s="809" t="s">
        <v>1028</v>
      </c>
      <c r="C53" s="810"/>
      <c r="D53" s="810"/>
      <c r="E53" s="810"/>
      <c r="F53" s="810"/>
      <c r="G53" s="810"/>
      <c r="H53" s="810"/>
      <c r="I53" s="811"/>
      <c r="J53" s="327" t="s">
        <v>1029</v>
      </c>
      <c r="K53" s="91" t="s">
        <v>1030</v>
      </c>
      <c r="L53" s="812" t="s">
        <v>1039</v>
      </c>
      <c r="M53" s="811"/>
      <c r="N53" s="92" t="s">
        <v>1035</v>
      </c>
    </row>
    <row r="54" spans="1:14">
      <c r="A54" t="s">
        <v>843</v>
      </c>
      <c r="B54" s="49" t="str">
        <f>VLOOKUP(A54,MATERIALES!A5:D373,3,FALSE)</f>
        <v>Agregado Petreo para Triturar (Crudo)</v>
      </c>
      <c r="C54" s="293"/>
      <c r="D54" s="293"/>
      <c r="E54" s="293"/>
      <c r="F54" s="293"/>
      <c r="G54" s="293"/>
      <c r="H54" s="293"/>
      <c r="I54" s="280"/>
      <c r="J54" s="236" t="str">
        <f>VLOOKUP(A54,MATERIALES!A8:D646,2,FALSE)</f>
        <v>m3</v>
      </c>
      <c r="K54" s="294">
        <v>1.4</v>
      </c>
      <c r="L54" s="279"/>
      <c r="M54" s="414">
        <f>VLOOKUP(A54,MATERIALES!A5:D396,4,FALSE)</f>
        <v>24125.332311239632</v>
      </c>
      <c r="N54" s="284">
        <f>K54*M54</f>
        <v>33775.465235735486</v>
      </c>
    </row>
    <row r="55" spans="1:14">
      <c r="A55" s="114" t="s">
        <v>845</v>
      </c>
      <c r="B55" s="49" t="str">
        <f>VLOOKUP(A55,MATERIALES!A6:D373,3,FALSE)</f>
        <v>Agua</v>
      </c>
      <c r="C55" s="293"/>
      <c r="D55" s="293"/>
      <c r="E55" s="293"/>
      <c r="F55" s="293"/>
      <c r="G55" s="293"/>
      <c r="H55" s="293"/>
      <c r="I55" s="280"/>
      <c r="J55" s="236" t="str">
        <f>VLOOKUP(A55,MATERIALES!A9:D647,2,FALSE)</f>
        <v>lt</v>
      </c>
      <c r="K55" s="294">
        <v>25</v>
      </c>
      <c r="L55" s="279"/>
      <c r="M55" s="414">
        <f>VLOOKUP(A55,MATERIALES!A6:D397,4,FALSE)</f>
        <v>35.656490152579906</v>
      </c>
      <c r="N55" s="284">
        <f>K55*M55</f>
        <v>891.4122538144976</v>
      </c>
    </row>
    <row r="56" spans="1:14">
      <c r="B56" s="49"/>
      <c r="C56" s="293"/>
      <c r="D56" s="293"/>
      <c r="E56" s="293"/>
      <c r="F56" s="293"/>
      <c r="G56" s="293"/>
      <c r="H56" s="293"/>
      <c r="I56" s="280"/>
      <c r="J56" s="236"/>
      <c r="K56" s="294"/>
      <c r="L56" s="279"/>
      <c r="M56" s="295"/>
      <c r="N56" s="296"/>
    </row>
    <row r="57" spans="1:14">
      <c r="B57" s="49"/>
      <c r="C57" s="293"/>
      <c r="D57" s="293"/>
      <c r="E57" s="293"/>
      <c r="F57" s="293"/>
      <c r="G57" s="293"/>
      <c r="H57" s="293"/>
      <c r="I57" s="280"/>
      <c r="J57" s="236"/>
      <c r="K57" s="294"/>
      <c r="L57" s="279"/>
      <c r="M57" s="295"/>
      <c r="N57" s="296"/>
    </row>
    <row r="58" spans="1:14" ht="15.75" thickBot="1">
      <c r="B58" s="813"/>
      <c r="C58" s="814"/>
      <c r="D58" s="814"/>
      <c r="E58" s="814"/>
      <c r="F58" s="814"/>
      <c r="G58" s="814"/>
      <c r="H58" s="814"/>
      <c r="I58" s="815"/>
      <c r="J58" s="48"/>
      <c r="K58" s="50"/>
      <c r="L58" s="816"/>
      <c r="M58" s="817"/>
      <c r="N58" s="51"/>
    </row>
    <row r="59" spans="1:14" ht="15.75" thickBot="1">
      <c r="B59" s="818" t="s">
        <v>1037</v>
      </c>
      <c r="C59" s="819"/>
      <c r="D59" s="819"/>
      <c r="E59" s="819"/>
      <c r="F59" s="819"/>
      <c r="G59" s="819"/>
      <c r="H59" s="819"/>
      <c r="I59" s="819"/>
      <c r="J59" s="819"/>
      <c r="K59" s="819"/>
      <c r="L59" s="819"/>
      <c r="M59" s="820"/>
      <c r="N59" s="406">
        <f>SUM(N54:N58)</f>
        <v>34666.877489549981</v>
      </c>
    </row>
    <row r="60" spans="1:14">
      <c r="B60" s="39"/>
      <c r="C60" s="40"/>
      <c r="D60" s="40"/>
      <c r="E60" s="40"/>
      <c r="F60" s="40"/>
      <c r="G60" s="40"/>
      <c r="H60" s="40"/>
      <c r="I60" s="40"/>
      <c r="J60" s="40"/>
      <c r="K60" s="40"/>
      <c r="L60" s="40"/>
      <c r="M60" s="40"/>
      <c r="N60" s="41"/>
    </row>
    <row r="61" spans="1:14">
      <c r="B61" s="70" t="s">
        <v>1040</v>
      </c>
      <c r="C61" s="71"/>
      <c r="D61" s="71"/>
      <c r="E61" s="71"/>
      <c r="F61" s="71"/>
      <c r="G61" s="71"/>
      <c r="H61" s="71"/>
      <c r="I61" s="71"/>
      <c r="J61" s="71"/>
      <c r="K61" s="71"/>
      <c r="L61" s="71"/>
      <c r="M61" s="71"/>
      <c r="N61" s="72"/>
    </row>
    <row r="62" spans="1:14" ht="15.75" thickBot="1">
      <c r="B62" s="74"/>
      <c r="C62" s="67"/>
      <c r="D62" s="67"/>
      <c r="E62" s="67"/>
      <c r="F62" s="67"/>
      <c r="G62" s="67"/>
      <c r="H62" s="67"/>
      <c r="I62" s="67"/>
      <c r="J62" s="67"/>
      <c r="K62" s="67"/>
      <c r="L62" s="67"/>
      <c r="M62" s="67"/>
      <c r="N62" s="69"/>
    </row>
    <row r="63" spans="1:14" ht="25.5">
      <c r="B63" s="325" t="s">
        <v>1041</v>
      </c>
      <c r="C63" s="326"/>
      <c r="D63" s="326"/>
      <c r="E63" s="326"/>
      <c r="F63" s="326"/>
      <c r="G63" s="326"/>
      <c r="H63" s="79" t="s">
        <v>1029</v>
      </c>
      <c r="I63" s="80" t="s">
        <v>1042</v>
      </c>
      <c r="J63" s="81" t="s">
        <v>1043</v>
      </c>
      <c r="K63" s="79" t="s">
        <v>1044</v>
      </c>
      <c r="L63" s="821" t="s">
        <v>1045</v>
      </c>
      <c r="M63" s="794"/>
      <c r="N63" s="82" t="s">
        <v>1035</v>
      </c>
    </row>
    <row r="64" spans="1:14">
      <c r="A64" t="s">
        <v>1353</v>
      </c>
      <c r="B64" s="52" t="str">
        <f>VLOOKUP(A64,TRANSPORTE!A5:D117,3,FALSE)</f>
        <v>Transporte de Material Crudo de Rio</v>
      </c>
      <c r="C64" s="329"/>
      <c r="D64" s="329"/>
      <c r="E64" s="329"/>
      <c r="F64" s="329"/>
      <c r="G64" s="329"/>
      <c r="H64" s="323" t="s">
        <v>1552</v>
      </c>
      <c r="I64" s="291">
        <v>1.4</v>
      </c>
      <c r="J64" s="298">
        <v>1</v>
      </c>
      <c r="K64" s="291">
        <f>I64*J64</f>
        <v>1.4</v>
      </c>
      <c r="L64" s="822">
        <f>VLOOKUP(A64,TRANSPORTE!A5:D117,4,FALSE)</f>
        <v>946.969696969697</v>
      </c>
      <c r="M64" s="823"/>
      <c r="N64" s="299">
        <f>K64*L64</f>
        <v>1325.7575757575758</v>
      </c>
    </row>
    <row r="65" spans="1:15">
      <c r="A65" t="s">
        <v>1468</v>
      </c>
      <c r="B65" s="52" t="str">
        <f>VLOOKUP(A65,TRANSPORTE!A6:D117,3,FALSE)</f>
        <v>Transporte de mezcla discontinua en caliente tipo F-10</v>
      </c>
      <c r="C65" s="53"/>
      <c r="D65" s="53"/>
      <c r="E65" s="53"/>
      <c r="F65" s="53"/>
      <c r="G65" s="53"/>
      <c r="H65" s="323" t="s">
        <v>1552</v>
      </c>
      <c r="I65" s="291">
        <v>1.25</v>
      </c>
      <c r="J65" s="298">
        <v>1</v>
      </c>
      <c r="K65" s="291">
        <f>I65*J65</f>
        <v>1.25</v>
      </c>
      <c r="L65" s="822">
        <f>VLOOKUP(A65,TRANSPORTE!A6:D117,4,FALSE)</f>
        <v>946.969696969697</v>
      </c>
      <c r="M65" s="823"/>
      <c r="N65" s="299">
        <f>K65*L65</f>
        <v>1183.7121212121212</v>
      </c>
    </row>
    <row r="66" spans="1:15">
      <c r="B66" s="52"/>
      <c r="C66" s="53"/>
      <c r="D66" s="53"/>
      <c r="E66" s="53"/>
      <c r="F66" s="53"/>
      <c r="G66" s="53"/>
      <c r="H66" s="300"/>
      <c r="I66" s="291"/>
      <c r="J66" s="291"/>
      <c r="K66" s="291"/>
      <c r="L66" s="301"/>
      <c r="M66" s="302"/>
      <c r="N66" s="303"/>
    </row>
    <row r="67" spans="1:15">
      <c r="B67" s="52"/>
      <c r="C67" s="53"/>
      <c r="D67" s="53"/>
      <c r="E67" s="53"/>
      <c r="F67" s="53"/>
      <c r="G67" s="53"/>
      <c r="H67" s="300"/>
      <c r="I67" s="291"/>
      <c r="J67" s="291"/>
      <c r="K67" s="291"/>
      <c r="L67" s="301"/>
      <c r="M67" s="302"/>
      <c r="N67" s="303"/>
    </row>
    <row r="68" spans="1:15">
      <c r="B68" s="52"/>
      <c r="C68" s="53"/>
      <c r="D68" s="53"/>
      <c r="E68" s="53"/>
      <c r="F68" s="53"/>
      <c r="G68" s="53"/>
      <c r="H68" s="300"/>
      <c r="I68" s="291"/>
      <c r="J68" s="291"/>
      <c r="K68" s="291"/>
      <c r="L68" s="301"/>
      <c r="M68" s="302"/>
      <c r="N68" s="303"/>
    </row>
    <row r="69" spans="1:15" ht="15.75" thickBot="1">
      <c r="B69" s="459"/>
      <c r="C69" s="460"/>
      <c r="D69" s="460"/>
      <c r="E69" s="460"/>
      <c r="F69" s="460"/>
      <c r="G69" s="460"/>
      <c r="H69" s="54"/>
      <c r="I69" s="132"/>
      <c r="J69" s="132"/>
      <c r="K69" s="132"/>
      <c r="L69" s="807"/>
      <c r="M69" s="808"/>
      <c r="N69" s="133"/>
    </row>
    <row r="70" spans="1:15" ht="15.75" thickBot="1">
      <c r="B70" s="824" t="s">
        <v>1037</v>
      </c>
      <c r="C70" s="825"/>
      <c r="D70" s="825"/>
      <c r="E70" s="825"/>
      <c r="F70" s="825"/>
      <c r="G70" s="825"/>
      <c r="H70" s="825"/>
      <c r="I70" s="825"/>
      <c r="J70" s="825"/>
      <c r="K70" s="825"/>
      <c r="L70" s="825"/>
      <c r="M70" s="826"/>
      <c r="N70" s="110">
        <f>N64+N65+N66+N67+N68</f>
        <v>2509.469696969697</v>
      </c>
    </row>
    <row r="71" spans="1:15">
      <c r="B71" s="39"/>
      <c r="C71" s="40"/>
      <c r="D71" s="40"/>
      <c r="E71" s="40"/>
      <c r="F71" s="40"/>
      <c r="G71" s="40"/>
      <c r="H71" s="40"/>
      <c r="I71" s="40"/>
      <c r="J71" s="40"/>
      <c r="K71" s="40"/>
      <c r="L71" s="40"/>
      <c r="M71" s="40"/>
      <c r="N71" s="41"/>
    </row>
    <row r="72" spans="1:15">
      <c r="B72" s="70" t="s">
        <v>1046</v>
      </c>
      <c r="C72" s="71"/>
      <c r="D72" s="71"/>
      <c r="E72" s="71"/>
      <c r="F72" s="71"/>
      <c r="G72" s="71"/>
      <c r="H72" s="71"/>
      <c r="I72" s="71"/>
      <c r="J72" s="71"/>
      <c r="K72" s="71"/>
      <c r="L72" s="71"/>
      <c r="M72" s="71"/>
      <c r="N72" s="72"/>
    </row>
    <row r="73" spans="1:15" ht="15.75" thickBot="1">
      <c r="B73" s="74"/>
      <c r="C73" s="67"/>
      <c r="D73" s="67"/>
      <c r="E73" s="67"/>
      <c r="F73" s="67"/>
      <c r="G73" s="67"/>
      <c r="H73" s="67"/>
      <c r="I73" s="67"/>
      <c r="J73" s="67"/>
      <c r="K73" s="67"/>
      <c r="L73" s="67"/>
      <c r="M73" s="67"/>
      <c r="N73" s="69"/>
    </row>
    <row r="74" spans="1:15" ht="25.5">
      <c r="B74" s="844" t="s">
        <v>1047</v>
      </c>
      <c r="C74" s="845"/>
      <c r="D74" s="845"/>
      <c r="E74" s="845"/>
      <c r="F74" s="845"/>
      <c r="G74" s="845"/>
      <c r="H74" s="845"/>
      <c r="I74" s="79" t="s">
        <v>1048</v>
      </c>
      <c r="J74" s="81" t="s">
        <v>1494</v>
      </c>
      <c r="K74" s="80" t="s">
        <v>1050</v>
      </c>
      <c r="L74" s="846" t="s">
        <v>1034</v>
      </c>
      <c r="M74" s="847"/>
      <c r="N74" s="104" t="s">
        <v>1035</v>
      </c>
    </row>
    <row r="75" spans="1:15">
      <c r="A75" t="s">
        <v>19</v>
      </c>
      <c r="B75" s="55" t="str">
        <f>VLOOKUP(A75,'MANO DE OBRA'!A8:D68,3,FALSE)</f>
        <v>Obrero (8)</v>
      </c>
      <c r="C75" s="53"/>
      <c r="D75" s="53"/>
      <c r="E75" s="53"/>
      <c r="F75" s="53"/>
      <c r="G75" s="53"/>
      <c r="H75" s="53"/>
      <c r="I75" s="304">
        <f>K75/J75*100</f>
        <v>196724.53333333333</v>
      </c>
      <c r="J75" s="305">
        <v>185</v>
      </c>
      <c r="K75" s="306">
        <f>VLOOKUP(A75,'MANO DE OBRA'!A8:D99,4,FALSE)</f>
        <v>363940.38666666666</v>
      </c>
      <c r="L75" s="56"/>
      <c r="M75" s="307">
        <v>80</v>
      </c>
      <c r="N75" s="407">
        <f>K75/M75</f>
        <v>4549.2548333333334</v>
      </c>
      <c r="O75" s="112"/>
    </row>
    <row r="76" spans="1:15">
      <c r="A76" t="s">
        <v>30</v>
      </c>
      <c r="B76" s="55" t="str">
        <f>VLOOKUP(A76,'MANO DE OBRA'!A8:D69,3,FALSE)</f>
        <v>Oficial</v>
      </c>
      <c r="C76" s="53"/>
      <c r="D76" s="53"/>
      <c r="E76" s="53"/>
      <c r="F76" s="53"/>
      <c r="G76" s="53"/>
      <c r="H76" s="53"/>
      <c r="I76" s="304">
        <f>K76/J76*100</f>
        <v>49181.133333333331</v>
      </c>
      <c r="J76" s="305">
        <v>185</v>
      </c>
      <c r="K76" s="306">
        <f>VLOOKUP(A76,'MANO DE OBRA'!A8:D100,4,FALSE)</f>
        <v>90985.096666666665</v>
      </c>
      <c r="L76" s="56"/>
      <c r="M76" s="311">
        <v>80</v>
      </c>
      <c r="N76" s="407">
        <f>K76/M76</f>
        <v>1137.3137083333334</v>
      </c>
    </row>
    <row r="77" spans="1:15">
      <c r="A77" t="s">
        <v>54</v>
      </c>
      <c r="B77" s="55" t="str">
        <f>VLOOKUP(A77,'MANO DE OBRA'!A9:D70,3,FALSE)</f>
        <v>Rastrilleros (2)</v>
      </c>
      <c r="C77" s="53"/>
      <c r="D77" s="53"/>
      <c r="E77" s="53"/>
      <c r="F77" s="53"/>
      <c r="G77" s="53"/>
      <c r="H77" s="53"/>
      <c r="I77" s="304">
        <f>K77/J77*100</f>
        <v>73771.7</v>
      </c>
      <c r="J77" s="305">
        <v>185</v>
      </c>
      <c r="K77" s="306">
        <f>VLOOKUP(A77,'MANO DE OBRA'!A9:D101,4,FALSE)</f>
        <v>136477.64499999999</v>
      </c>
      <c r="L77" s="56"/>
      <c r="M77" s="312">
        <v>80</v>
      </c>
      <c r="N77" s="407">
        <f>K77/M77</f>
        <v>1705.9705624999999</v>
      </c>
    </row>
    <row r="78" spans="1:15">
      <c r="B78" s="55"/>
      <c r="C78" s="53"/>
      <c r="D78" s="53"/>
      <c r="E78" s="53"/>
      <c r="F78" s="53"/>
      <c r="G78" s="53"/>
      <c r="H78" s="53"/>
      <c r="I78" s="291"/>
      <c r="J78" s="309"/>
      <c r="K78" s="310"/>
      <c r="L78" s="330"/>
      <c r="M78" s="312"/>
      <c r="N78" s="308"/>
    </row>
    <row r="79" spans="1:15">
      <c r="B79" s="55"/>
      <c r="C79" s="53"/>
      <c r="D79" s="53"/>
      <c r="E79" s="53"/>
      <c r="F79" s="53"/>
      <c r="G79" s="53"/>
      <c r="H79" s="53"/>
      <c r="I79" s="291"/>
      <c r="J79" s="309"/>
      <c r="K79" s="310"/>
      <c r="L79" s="330"/>
      <c r="M79" s="312"/>
      <c r="N79" s="308"/>
    </row>
    <row r="80" spans="1:15" ht="15.75" thickBot="1">
      <c r="B80" s="805"/>
      <c r="C80" s="806"/>
      <c r="D80" s="806"/>
      <c r="E80" s="806"/>
      <c r="F80" s="806"/>
      <c r="G80" s="806"/>
      <c r="H80" s="806"/>
      <c r="I80" s="132"/>
      <c r="J80" s="132"/>
      <c r="K80" s="132"/>
      <c r="L80" s="906"/>
      <c r="M80" s="906"/>
      <c r="N80" s="51"/>
    </row>
    <row r="81" spans="1:14" ht="15.75" thickBot="1">
      <c r="B81" s="824" t="s">
        <v>1037</v>
      </c>
      <c r="C81" s="825"/>
      <c r="D81" s="825"/>
      <c r="E81" s="825"/>
      <c r="F81" s="825"/>
      <c r="G81" s="825"/>
      <c r="H81" s="825"/>
      <c r="I81" s="825"/>
      <c r="J81" s="825"/>
      <c r="K81" s="825"/>
      <c r="L81" s="825"/>
      <c r="M81" s="826"/>
      <c r="N81" s="313">
        <f>SUM(N75:N80)</f>
        <v>7392.5391041666662</v>
      </c>
    </row>
    <row r="82" spans="1:14" ht="15.75" thickBot="1">
      <c r="B82" s="39"/>
      <c r="C82" s="40"/>
      <c r="D82" s="40"/>
      <c r="E82" s="40"/>
      <c r="F82" s="40"/>
      <c r="G82" s="40"/>
      <c r="H82" s="40"/>
      <c r="I82" s="40"/>
      <c r="J82" s="40"/>
      <c r="K82" s="40"/>
      <c r="L82" s="40"/>
      <c r="M82" s="40"/>
      <c r="N82" s="41"/>
    </row>
    <row r="83" spans="1:14" ht="15.75" thickBot="1">
      <c r="B83" s="818" t="s">
        <v>1051</v>
      </c>
      <c r="C83" s="819"/>
      <c r="D83" s="819"/>
      <c r="E83" s="819"/>
      <c r="F83" s="819"/>
      <c r="G83" s="819"/>
      <c r="H83" s="819"/>
      <c r="I83" s="819"/>
      <c r="J83" s="819"/>
      <c r="K83" s="819"/>
      <c r="L83" s="819"/>
      <c r="M83" s="820"/>
      <c r="N83" s="105">
        <f>N49+N59+N70+N81</f>
        <v>194965.30521446568</v>
      </c>
    </row>
    <row r="84" spans="1:14">
      <c r="B84" s="39"/>
      <c r="C84" s="40"/>
      <c r="D84" s="40"/>
      <c r="E84" s="40"/>
      <c r="F84" s="40"/>
      <c r="G84" s="40"/>
      <c r="H84" s="40"/>
      <c r="I84" s="40"/>
      <c r="J84" s="40"/>
      <c r="K84" s="40"/>
      <c r="L84" s="40"/>
      <c r="M84" s="40"/>
      <c r="N84" s="41"/>
    </row>
    <row r="85" spans="1:14">
      <c r="B85" s="70" t="s">
        <v>1052</v>
      </c>
      <c r="C85" s="71"/>
      <c r="D85" s="71"/>
      <c r="E85" s="71"/>
      <c r="F85" s="71"/>
      <c r="G85" s="71"/>
      <c r="H85" s="71"/>
      <c r="I85" s="71"/>
      <c r="J85" s="71"/>
      <c r="K85" s="71"/>
      <c r="L85" s="71"/>
      <c r="M85" s="71"/>
      <c r="N85" s="72"/>
    </row>
    <row r="86" spans="1:14" ht="15.75" thickBot="1">
      <c r="B86" s="74"/>
      <c r="C86" s="67"/>
      <c r="D86" s="67"/>
      <c r="E86" s="67"/>
      <c r="F86" s="67"/>
      <c r="G86" s="67"/>
      <c r="H86" s="67"/>
      <c r="I86" s="67"/>
      <c r="J86" s="67"/>
      <c r="K86" s="67"/>
      <c r="L86" s="67"/>
      <c r="M86" s="67"/>
      <c r="N86" s="69"/>
    </row>
    <row r="87" spans="1:14">
      <c r="B87" s="809" t="s">
        <v>1053</v>
      </c>
      <c r="C87" s="810"/>
      <c r="D87" s="810"/>
      <c r="E87" s="810"/>
      <c r="F87" s="810"/>
      <c r="G87" s="810"/>
      <c r="H87" s="810"/>
      <c r="I87" s="326"/>
      <c r="J87" s="346"/>
      <c r="K87" s="314" t="s">
        <v>1054</v>
      </c>
      <c r="L87" s="848" t="s">
        <v>1055</v>
      </c>
      <c r="M87" s="849"/>
      <c r="N87" s="315"/>
    </row>
    <row r="88" spans="1:14">
      <c r="B88" s="850" t="s">
        <v>1056</v>
      </c>
      <c r="C88" s="851"/>
      <c r="D88" s="851"/>
      <c r="E88" s="851"/>
      <c r="F88" s="851"/>
      <c r="G88" s="851"/>
      <c r="H88" s="851"/>
      <c r="I88" s="93"/>
      <c r="J88" s="94"/>
      <c r="K88" s="316">
        <v>0.2</v>
      </c>
      <c r="L88" s="852">
        <f>N83*K88</f>
        <v>38993.06104289314</v>
      </c>
      <c r="M88" s="853"/>
      <c r="N88" s="57"/>
    </row>
    <row r="89" spans="1:14">
      <c r="B89" s="95" t="s">
        <v>1057</v>
      </c>
      <c r="C89" s="96"/>
      <c r="D89" s="96"/>
      <c r="E89" s="96"/>
      <c r="F89" s="96"/>
      <c r="G89" s="96"/>
      <c r="H89" s="96"/>
      <c r="I89" s="93"/>
      <c r="J89" s="94"/>
      <c r="K89" s="316">
        <v>0.05</v>
      </c>
      <c r="L89" s="852">
        <f>N83*K89</f>
        <v>9748.2652607232849</v>
      </c>
      <c r="M89" s="853"/>
      <c r="N89" s="57"/>
    </row>
    <row r="90" spans="1:14" ht="15.75" thickBot="1">
      <c r="B90" s="97" t="s">
        <v>1058</v>
      </c>
      <c r="C90" s="98"/>
      <c r="D90" s="98"/>
      <c r="E90" s="98"/>
      <c r="F90" s="98"/>
      <c r="G90" s="98"/>
      <c r="H90" s="98"/>
      <c r="I90" s="99"/>
      <c r="J90" s="100"/>
      <c r="K90" s="317">
        <v>0.05</v>
      </c>
      <c r="L90" s="854">
        <f>N83*K90</f>
        <v>9748.2652607232849</v>
      </c>
      <c r="M90" s="855"/>
      <c r="N90" s="57"/>
    </row>
    <row r="91" spans="1:14" ht="15.75" thickBot="1">
      <c r="B91" s="818" t="s">
        <v>1037</v>
      </c>
      <c r="C91" s="819"/>
      <c r="D91" s="819"/>
      <c r="E91" s="819"/>
      <c r="F91" s="819"/>
      <c r="G91" s="819"/>
      <c r="H91" s="819"/>
      <c r="I91" s="819"/>
      <c r="J91" s="819"/>
      <c r="K91" s="819"/>
      <c r="L91" s="819"/>
      <c r="M91" s="820"/>
      <c r="N91" s="58">
        <f>L88+L89+L90</f>
        <v>58489.591564339717</v>
      </c>
    </row>
    <row r="92" spans="1:14" ht="15.75" thickBot="1">
      <c r="B92" s="39"/>
      <c r="C92" s="40"/>
      <c r="D92" s="40"/>
      <c r="E92" s="40"/>
      <c r="F92" s="40"/>
      <c r="G92" s="40"/>
      <c r="H92" s="40"/>
      <c r="I92" s="40"/>
      <c r="J92" s="40"/>
      <c r="K92" s="40"/>
      <c r="L92" s="40"/>
      <c r="M92" s="40"/>
      <c r="N92" s="41"/>
    </row>
    <row r="93" spans="1:14" ht="15.75" thickBot="1">
      <c r="A93" t="s">
        <v>2122</v>
      </c>
      <c r="B93" s="818" t="s">
        <v>1059</v>
      </c>
      <c r="C93" s="819"/>
      <c r="D93" s="819"/>
      <c r="E93" s="819"/>
      <c r="F93" s="819"/>
      <c r="G93" s="819"/>
      <c r="H93" s="819"/>
      <c r="I93" s="819"/>
      <c r="J93" s="819"/>
      <c r="K93" s="819"/>
      <c r="L93" s="819"/>
      <c r="M93" s="820"/>
      <c r="N93" s="197">
        <f>N83+N91</f>
        <v>253454.89677880541</v>
      </c>
    </row>
    <row r="94" spans="1:14">
      <c r="B94" s="19"/>
      <c r="C94" s="20"/>
      <c r="D94" s="20"/>
      <c r="E94" s="20"/>
      <c r="F94" s="20"/>
      <c r="G94" s="20"/>
      <c r="H94" s="20"/>
      <c r="I94" s="20"/>
      <c r="J94" s="20"/>
      <c r="K94" s="20"/>
      <c r="L94" s="20"/>
      <c r="M94" s="20"/>
      <c r="N94" s="21"/>
    </row>
    <row r="95" spans="1:14">
      <c r="B95" s="22"/>
      <c r="C95" s="18"/>
      <c r="D95" s="18"/>
      <c r="E95" s="18"/>
      <c r="F95" s="18"/>
      <c r="G95" s="18"/>
      <c r="H95" s="18"/>
      <c r="I95" s="18"/>
      <c r="J95" s="18"/>
      <c r="K95" s="18"/>
      <c r="L95" s="18"/>
      <c r="M95" s="18"/>
      <c r="N95" s="23"/>
    </row>
    <row r="96" spans="1:14">
      <c r="B96" s="22"/>
      <c r="C96" s="18"/>
      <c r="D96" s="18"/>
      <c r="E96" s="18"/>
      <c r="F96" s="18"/>
      <c r="G96" s="18"/>
      <c r="H96" s="18"/>
      <c r="I96" s="18"/>
      <c r="J96" s="18"/>
      <c r="K96" s="18"/>
      <c r="L96" s="18"/>
      <c r="M96" s="18"/>
      <c r="N96" s="23"/>
    </row>
    <row r="97" spans="2:14">
      <c r="B97" s="22"/>
      <c r="C97" s="18"/>
      <c r="D97" s="18"/>
      <c r="E97" s="18"/>
      <c r="F97" s="18"/>
      <c r="G97" s="18"/>
      <c r="H97" s="18"/>
      <c r="I97" s="18"/>
      <c r="J97" s="18"/>
      <c r="K97" s="18"/>
      <c r="L97" s="18"/>
      <c r="M97" s="18"/>
      <c r="N97" s="23"/>
    </row>
    <row r="98" spans="2:14">
      <c r="B98" s="22"/>
      <c r="C98" s="18"/>
      <c r="D98" s="18"/>
      <c r="E98" s="59" t="s">
        <v>1060</v>
      </c>
      <c r="F98" s="59"/>
      <c r="G98" s="59"/>
      <c r="H98" s="59"/>
      <c r="I98" s="59"/>
      <c r="J98" s="59"/>
      <c r="K98" s="18"/>
      <c r="L98" s="18"/>
      <c r="M98" s="18"/>
      <c r="N98" s="23"/>
    </row>
    <row r="99" spans="2:14">
      <c r="B99" s="22"/>
      <c r="C99" s="18"/>
      <c r="D99" s="18"/>
      <c r="E99" s="18" t="s">
        <v>1061</v>
      </c>
      <c r="F99" s="18"/>
      <c r="G99" s="18"/>
      <c r="H99" s="18"/>
      <c r="I99" s="18"/>
      <c r="J99" s="18"/>
      <c r="K99" s="18"/>
      <c r="L99" s="18"/>
      <c r="M99" s="18"/>
      <c r="N99" s="23"/>
    </row>
    <row r="100" spans="2:14">
      <c r="B100" s="22"/>
      <c r="C100" s="18"/>
      <c r="D100" s="18"/>
      <c r="E100" s="18" t="s">
        <v>1062</v>
      </c>
      <c r="F100" s="18"/>
      <c r="G100" s="18"/>
      <c r="H100" s="18"/>
      <c r="I100" s="18"/>
      <c r="J100" s="18"/>
      <c r="K100" s="18"/>
      <c r="L100" s="18"/>
      <c r="M100" s="18"/>
      <c r="N100" s="23"/>
    </row>
    <row r="101" spans="2:14">
      <c r="B101" s="22"/>
      <c r="C101" s="18"/>
      <c r="D101" s="18"/>
      <c r="E101" s="18" t="s">
        <v>1063</v>
      </c>
      <c r="F101" s="18"/>
      <c r="G101" s="18"/>
      <c r="H101" s="18"/>
      <c r="I101" s="18"/>
      <c r="J101" s="18"/>
      <c r="K101" s="18"/>
      <c r="L101" s="18"/>
      <c r="M101" s="18"/>
      <c r="N101" s="23"/>
    </row>
    <row r="102" spans="2:14" ht="15.75" thickBot="1">
      <c r="B102" s="22"/>
      <c r="C102" s="18"/>
      <c r="D102" s="18"/>
      <c r="E102" s="18"/>
      <c r="F102" s="18" t="s">
        <v>1064</v>
      </c>
      <c r="G102" s="18"/>
      <c r="H102" s="18"/>
      <c r="I102" s="18"/>
      <c r="J102" s="18"/>
      <c r="K102" s="18"/>
      <c r="L102" s="18"/>
      <c r="M102" s="18"/>
      <c r="N102" s="23"/>
    </row>
    <row r="103" spans="2:14">
      <c r="B103" s="239" t="s">
        <v>2322</v>
      </c>
      <c r="C103" s="240"/>
      <c r="D103" s="240"/>
      <c r="E103" s="240"/>
      <c r="F103" s="240"/>
      <c r="G103" s="240"/>
      <c r="H103" s="240"/>
      <c r="I103" s="240"/>
      <c r="J103" s="240"/>
      <c r="K103" s="240"/>
      <c r="L103" s="240"/>
      <c r="M103" s="240"/>
      <c r="N103" s="241"/>
    </row>
    <row r="104" spans="2:14">
      <c r="B104" s="242"/>
      <c r="C104" s="243"/>
      <c r="D104" s="243"/>
      <c r="E104" s="243"/>
      <c r="F104" s="243"/>
      <c r="G104" s="243"/>
      <c r="H104" s="243"/>
      <c r="I104" s="243"/>
      <c r="J104" s="243"/>
      <c r="K104" s="243"/>
      <c r="L104" s="243"/>
      <c r="M104" s="243"/>
      <c r="N104" s="244"/>
    </row>
    <row r="105" spans="2:14">
      <c r="B105" s="242"/>
      <c r="C105" s="243"/>
      <c r="D105" s="243"/>
      <c r="E105" s="243"/>
      <c r="F105" s="243"/>
      <c r="G105" s="243"/>
      <c r="H105" s="243"/>
      <c r="I105" s="243"/>
      <c r="J105" s="243"/>
      <c r="K105" s="243"/>
      <c r="L105" s="243"/>
      <c r="M105" s="243"/>
      <c r="N105" s="244"/>
    </row>
    <row r="106" spans="2:14">
      <c r="B106" s="242"/>
      <c r="C106" s="243"/>
      <c r="D106" s="243"/>
      <c r="E106" s="243"/>
      <c r="F106" s="243"/>
      <c r="G106" s="243"/>
      <c r="H106" s="243"/>
      <c r="I106" s="243"/>
      <c r="J106" s="243"/>
      <c r="K106" s="243"/>
      <c r="L106" s="243"/>
      <c r="M106" s="243"/>
      <c r="N106" s="244"/>
    </row>
    <row r="107" spans="2:14" ht="15.75" thickBot="1">
      <c r="B107" s="245"/>
      <c r="C107" s="246"/>
      <c r="D107" s="246"/>
      <c r="E107" s="246"/>
      <c r="F107" s="246"/>
      <c r="G107" s="246"/>
      <c r="H107" s="246"/>
      <c r="I107" s="246"/>
      <c r="J107" s="246"/>
      <c r="K107" s="246"/>
      <c r="L107" s="246"/>
      <c r="M107" s="246"/>
      <c r="N107" s="247"/>
    </row>
    <row r="108" spans="2:14">
      <c r="B108" s="248"/>
      <c r="C108" s="249"/>
      <c r="D108" s="249"/>
      <c r="E108" s="249"/>
      <c r="F108" s="249"/>
      <c r="G108" s="249"/>
      <c r="H108" s="249"/>
      <c r="I108" s="249"/>
      <c r="J108" s="249"/>
      <c r="K108" s="249"/>
      <c r="L108" s="249"/>
      <c r="M108" s="249"/>
      <c r="N108" s="250"/>
    </row>
    <row r="109" spans="2:14">
      <c r="B109" s="234" t="s">
        <v>2323</v>
      </c>
      <c r="C109" s="37"/>
      <c r="D109" s="37"/>
      <c r="E109" s="37"/>
      <c r="F109" s="37"/>
      <c r="G109" s="37"/>
      <c r="H109" s="37"/>
      <c r="I109" s="37"/>
      <c r="J109" s="37"/>
      <c r="K109" s="37"/>
      <c r="L109" s="37"/>
      <c r="M109" s="37"/>
      <c r="N109" s="38"/>
    </row>
    <row r="110" spans="2:14" ht="15" customHeight="1">
      <c r="B110" s="856" t="s">
        <v>2324</v>
      </c>
      <c r="C110" s="857"/>
      <c r="D110" s="857"/>
      <c r="E110" s="857"/>
      <c r="F110" s="857"/>
      <c r="G110" s="857"/>
      <c r="H110" s="857"/>
      <c r="I110" s="857"/>
      <c r="J110" s="857"/>
      <c r="K110" s="857"/>
      <c r="L110" s="857"/>
      <c r="M110" s="857"/>
      <c r="N110" s="858"/>
    </row>
    <row r="111" spans="2:14" ht="15" customHeight="1">
      <c r="B111" s="856"/>
      <c r="C111" s="857"/>
      <c r="D111" s="857"/>
      <c r="E111" s="857"/>
      <c r="F111" s="857"/>
      <c r="G111" s="857"/>
      <c r="H111" s="857"/>
      <c r="I111" s="857"/>
      <c r="J111" s="857"/>
      <c r="K111" s="857"/>
      <c r="L111" s="857"/>
      <c r="M111" s="857"/>
      <c r="N111" s="858"/>
    </row>
    <row r="112" spans="2:14" ht="30" customHeight="1">
      <c r="B112" s="859" t="s">
        <v>2325</v>
      </c>
      <c r="C112" s="860"/>
      <c r="D112" s="860"/>
      <c r="E112" s="860"/>
      <c r="F112" s="860"/>
      <c r="G112" s="860"/>
      <c r="H112" s="860"/>
      <c r="I112" s="860"/>
      <c r="J112" s="860"/>
      <c r="K112" s="860"/>
      <c r="L112" s="860"/>
      <c r="M112" s="860"/>
      <c r="N112" s="861"/>
    </row>
    <row r="113" spans="2:14">
      <c r="B113" s="859"/>
      <c r="C113" s="860"/>
      <c r="D113" s="860"/>
      <c r="E113" s="860"/>
      <c r="F113" s="860"/>
      <c r="G113" s="860"/>
      <c r="H113" s="860"/>
      <c r="I113" s="860"/>
      <c r="J113" s="860"/>
      <c r="K113" s="860"/>
      <c r="L113" s="860"/>
      <c r="M113" s="860"/>
      <c r="N113" s="861"/>
    </row>
    <row r="114" spans="2:14">
      <c r="B114" s="343"/>
      <c r="C114" s="344"/>
      <c r="D114" s="344"/>
      <c r="E114" s="344"/>
      <c r="F114" s="344"/>
      <c r="G114" s="344"/>
      <c r="H114" s="344"/>
      <c r="I114" s="344"/>
      <c r="J114" s="344"/>
      <c r="K114" s="344"/>
      <c r="L114" s="344"/>
      <c r="M114" s="344"/>
      <c r="N114" s="345"/>
    </row>
    <row r="115" spans="2:14">
      <c r="B115" s="343"/>
      <c r="C115" s="344"/>
      <c r="D115" s="344"/>
      <c r="E115" s="344"/>
      <c r="F115" s="344"/>
      <c r="G115" s="344"/>
      <c r="H115" s="344"/>
      <c r="I115" s="344"/>
      <c r="J115" s="344"/>
      <c r="K115" s="344"/>
      <c r="L115" s="344"/>
      <c r="M115" s="344"/>
      <c r="N115" s="345"/>
    </row>
    <row r="116" spans="2:14">
      <c r="B116" s="343"/>
      <c r="C116" s="344"/>
      <c r="D116" s="344"/>
      <c r="E116" s="344"/>
      <c r="F116" s="344"/>
      <c r="G116" s="344"/>
      <c r="H116" s="344"/>
      <c r="I116" s="344"/>
      <c r="J116" s="344"/>
      <c r="K116" s="344"/>
      <c r="L116" s="344"/>
      <c r="M116" s="344"/>
      <c r="N116" s="345"/>
    </row>
    <row r="117" spans="2:14">
      <c r="B117" s="234"/>
      <c r="C117" s="37"/>
      <c r="D117" s="37"/>
      <c r="E117" s="37"/>
      <c r="F117" s="37"/>
      <c r="G117" s="37"/>
      <c r="H117" s="37"/>
      <c r="I117" s="37"/>
      <c r="J117" s="37"/>
      <c r="K117" s="37"/>
      <c r="L117" s="37"/>
      <c r="M117" s="37"/>
      <c r="N117" s="38"/>
    </row>
    <row r="118" spans="2:14">
      <c r="B118" s="22"/>
      <c r="C118" s="18"/>
      <c r="D118" s="18"/>
      <c r="E118" s="18" t="s">
        <v>1060</v>
      </c>
      <c r="F118" s="59"/>
      <c r="G118" s="59"/>
      <c r="H118" s="18"/>
      <c r="I118" s="18"/>
      <c r="J118" s="18"/>
      <c r="K118" s="18"/>
      <c r="L118" s="18"/>
      <c r="M118" s="18"/>
      <c r="N118" s="23"/>
    </row>
    <row r="119" spans="2:14">
      <c r="B119" s="22"/>
      <c r="C119" s="18"/>
      <c r="D119" s="18"/>
      <c r="E119" s="60" t="s">
        <v>1061</v>
      </c>
      <c r="F119" s="18"/>
      <c r="G119" s="18"/>
      <c r="H119" s="60"/>
      <c r="I119" s="60"/>
      <c r="J119" s="60"/>
      <c r="K119" s="18"/>
      <c r="L119" s="18"/>
      <c r="M119" s="18"/>
      <c r="N119" s="23"/>
    </row>
    <row r="120" spans="2:14">
      <c r="B120" s="22"/>
      <c r="C120" s="18"/>
      <c r="D120" s="18"/>
      <c r="E120" s="61" t="s">
        <v>1065</v>
      </c>
      <c r="F120" s="18"/>
      <c r="G120" s="18"/>
      <c r="H120" s="61"/>
      <c r="I120" s="61"/>
      <c r="J120" s="61"/>
      <c r="K120" s="18"/>
      <c r="L120" s="18"/>
      <c r="M120" s="18"/>
      <c r="N120" s="23"/>
    </row>
    <row r="121" spans="2:14">
      <c r="B121" s="62"/>
      <c r="C121" s="37"/>
      <c r="D121" s="37"/>
      <c r="E121" s="18" t="s">
        <v>1063</v>
      </c>
      <c r="F121" s="18"/>
      <c r="G121" s="18"/>
      <c r="H121" s="18"/>
      <c r="I121" s="18"/>
      <c r="J121" s="18"/>
      <c r="K121" s="37"/>
      <c r="L121" s="37"/>
      <c r="M121" s="37"/>
      <c r="N121" s="38"/>
    </row>
    <row r="122" spans="2:14">
      <c r="B122" s="62"/>
      <c r="C122" s="37"/>
      <c r="D122" s="37"/>
      <c r="E122" s="37"/>
      <c r="F122" s="18"/>
      <c r="G122" s="18"/>
      <c r="H122" s="18"/>
      <c r="I122" s="18"/>
      <c r="J122" s="18"/>
      <c r="K122" s="37"/>
      <c r="L122" s="37"/>
      <c r="M122" s="37"/>
      <c r="N122" s="38"/>
    </row>
    <row r="123" spans="2:14">
      <c r="B123" s="62" t="s">
        <v>2326</v>
      </c>
      <c r="C123" s="61"/>
      <c r="D123" s="61"/>
      <c r="E123" s="18"/>
      <c r="F123" s="18"/>
      <c r="G123" s="18"/>
      <c r="H123" s="18"/>
      <c r="I123" s="18"/>
      <c r="J123" s="795"/>
      <c r="K123" s="795"/>
      <c r="L123" s="795"/>
      <c r="M123" s="795"/>
      <c r="N123" s="796"/>
    </row>
    <row r="124" spans="2:14" ht="15.75" thickBot="1">
      <c r="B124" s="273" t="s">
        <v>2327</v>
      </c>
      <c r="C124" s="405"/>
      <c r="D124" s="405"/>
      <c r="E124" s="63"/>
      <c r="F124" s="63"/>
      <c r="G124" s="63"/>
      <c r="H124" s="63"/>
      <c r="I124" s="63"/>
      <c r="J124" s="797"/>
      <c r="K124" s="797"/>
      <c r="L124" s="797"/>
      <c r="M124" s="797"/>
      <c r="N124" s="798"/>
    </row>
  </sheetData>
  <mergeCells count="72">
    <mergeCell ref="L65:M65"/>
    <mergeCell ref="C5:J5"/>
    <mergeCell ref="C1:J1"/>
    <mergeCell ref="K1:K2"/>
    <mergeCell ref="L1:N2"/>
    <mergeCell ref="C2:J2"/>
    <mergeCell ref="C3:J3"/>
    <mergeCell ref="K3:K4"/>
    <mergeCell ref="L3:N4"/>
    <mergeCell ref="C4:J4"/>
    <mergeCell ref="B35:H35"/>
    <mergeCell ref="I35:J35"/>
    <mergeCell ref="L35:M35"/>
    <mergeCell ref="L12:N12"/>
    <mergeCell ref="C30:I30"/>
    <mergeCell ref="B10:E10"/>
    <mergeCell ref="B41:H41"/>
    <mergeCell ref="B42:H42"/>
    <mergeCell ref="L30:M30"/>
    <mergeCell ref="D11:E11"/>
    <mergeCell ref="B1:B6"/>
    <mergeCell ref="K5:K6"/>
    <mergeCell ref="L5:L6"/>
    <mergeCell ref="M5:M6"/>
    <mergeCell ref="I10:J10"/>
    <mergeCell ref="F25:H25"/>
    <mergeCell ref="B27:N27"/>
    <mergeCell ref="L29:M29"/>
    <mergeCell ref="N5:N6"/>
    <mergeCell ref="C6:J6"/>
    <mergeCell ref="C29:I29"/>
    <mergeCell ref="B74:H74"/>
    <mergeCell ref="L74:M74"/>
    <mergeCell ref="B49:M49"/>
    <mergeCell ref="B36:H36"/>
    <mergeCell ref="B37:H37"/>
    <mergeCell ref="B38:H38"/>
    <mergeCell ref="B45:H45"/>
    <mergeCell ref="I45:J45"/>
    <mergeCell ref="L45:M45"/>
    <mergeCell ref="B46:H46"/>
    <mergeCell ref="B47:D47"/>
    <mergeCell ref="B48:H48"/>
    <mergeCell ref="I48:J48"/>
    <mergeCell ref="L48:M48"/>
    <mergeCell ref="B39:H39"/>
    <mergeCell ref="B40:H40"/>
    <mergeCell ref="B43:H43"/>
    <mergeCell ref="B81:M81"/>
    <mergeCell ref="B83:M83"/>
    <mergeCell ref="B87:H87"/>
    <mergeCell ref="L87:M87"/>
    <mergeCell ref="B80:H80"/>
    <mergeCell ref="L80:M80"/>
    <mergeCell ref="B53:I53"/>
    <mergeCell ref="L53:M53"/>
    <mergeCell ref="B58:I58"/>
    <mergeCell ref="L58:M58"/>
    <mergeCell ref="B59:M59"/>
    <mergeCell ref="L63:M63"/>
    <mergeCell ref="L64:M64"/>
    <mergeCell ref="L69:M69"/>
    <mergeCell ref="B70:M70"/>
    <mergeCell ref="B88:H88"/>
    <mergeCell ref="L88:M88"/>
    <mergeCell ref="J123:N124"/>
    <mergeCell ref="L89:M89"/>
    <mergeCell ref="L90:M90"/>
    <mergeCell ref="B91:M91"/>
    <mergeCell ref="B93:M93"/>
    <mergeCell ref="B110:N111"/>
    <mergeCell ref="B112:N113"/>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217089"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217089" r:id="rId4"/>
      </mc:Fallback>
    </mc:AlternateContent>
  </oleObjects>
</worksheet>
</file>

<file path=xl/worksheets/sheet1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9">
    <tabColor rgb="FFFFFFCC"/>
  </sheetPr>
  <dimension ref="A1:O123"/>
  <sheetViews>
    <sheetView zoomScale="78" zoomScaleNormal="78" workbookViewId="0"/>
  </sheetViews>
  <sheetFormatPr baseColWidth="10" defaultRowHeight="15"/>
  <cols>
    <col min="1" max="1" width="10.28515625" bestFit="1" customWidth="1"/>
    <col min="2" max="2" width="17" customWidth="1"/>
    <col min="6" max="6" width="14.42578125" customWidth="1"/>
    <col min="9" max="9" width="13.28515625" bestFit="1" customWidth="1"/>
    <col min="10" max="10" width="15.5703125" customWidth="1"/>
    <col min="11" max="11" width="17.5703125" bestFit="1" customWidth="1"/>
    <col min="13" max="13" width="12.285156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1168</v>
      </c>
      <c r="C31" s="87" t="s">
        <v>1681</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148</v>
      </c>
      <c r="B36" s="831" t="str">
        <f>VLOOKUP(A36,EQUIPOS!A6:D154,3,FALSE)</f>
        <v>Cargador : Potencia en el volante 110 hp, Clasificación de RPM del motor 2300.</v>
      </c>
      <c r="C36" s="832"/>
      <c r="D36" s="832"/>
      <c r="E36" s="832"/>
      <c r="F36" s="832"/>
      <c r="G36" s="832"/>
      <c r="H36" s="833"/>
      <c r="I36" s="279"/>
      <c r="J36" s="280"/>
      <c r="K36" s="281">
        <f>VLOOKUP(A36,EQUIPOS!A6:D163,4,FALSE)</f>
        <v>95175.000000000015</v>
      </c>
      <c r="L36" s="282"/>
      <c r="M36" s="283">
        <v>30</v>
      </c>
      <c r="N36" s="284">
        <f>K36/M36</f>
        <v>3172.5000000000005</v>
      </c>
    </row>
    <row r="37" spans="1:14">
      <c r="A37" s="119" t="s">
        <v>173</v>
      </c>
      <c r="B37" s="831" t="str">
        <f>VLOOKUP(A37,EQUIPOS!A7:D154,3,FALSE)</f>
        <v>Compactador neumático de Potencia 70 HP, peso de 13 ton</v>
      </c>
      <c r="C37" s="832"/>
      <c r="D37" s="832"/>
      <c r="E37" s="832"/>
      <c r="F37" s="832"/>
      <c r="G37" s="832"/>
      <c r="H37" s="833"/>
      <c r="I37" s="279"/>
      <c r="J37" s="280"/>
      <c r="K37" s="281">
        <f>VLOOKUP(A37,EQUIPOS!A7:D164,4,FALSE)</f>
        <v>125082.56680029306</v>
      </c>
      <c r="L37" s="282"/>
      <c r="M37" s="283">
        <v>10</v>
      </c>
      <c r="N37" s="284">
        <f t="shared" ref="N37:N43" si="0">K37/M37</f>
        <v>12508.256680029306</v>
      </c>
    </row>
    <row r="38" spans="1:14">
      <c r="A38" t="s">
        <v>284</v>
      </c>
      <c r="B38" s="831" t="str">
        <f>VLOOKUP(A38,EQUIPOS!A8:D154,3,FALSE)</f>
        <v>Planta de asfalto en caliente</v>
      </c>
      <c r="C38" s="832"/>
      <c r="D38" s="832"/>
      <c r="E38" s="832"/>
      <c r="F38" s="832"/>
      <c r="G38" s="832"/>
      <c r="H38" s="833"/>
      <c r="I38" s="279"/>
      <c r="J38" s="280"/>
      <c r="K38" s="281">
        <f>VLOOKUP(A38,EQUIPOS!A8:D165,4,FALSE)</f>
        <v>645075.00000000012</v>
      </c>
      <c r="L38" s="282"/>
      <c r="M38" s="283">
        <v>10</v>
      </c>
      <c r="N38" s="284">
        <f t="shared" si="0"/>
        <v>64507.500000000015</v>
      </c>
    </row>
    <row r="39" spans="1:14">
      <c r="A39" t="s">
        <v>290</v>
      </c>
      <c r="B39" s="831" t="str">
        <f>VLOOKUP(A39,EQUIPOS!A9:D154,3,FALSE)</f>
        <v>Planta trituradora</v>
      </c>
      <c r="C39" s="832"/>
      <c r="D39" s="832"/>
      <c r="E39" s="832"/>
      <c r="F39" s="832"/>
      <c r="G39" s="832"/>
      <c r="H39" s="833"/>
      <c r="I39" s="279"/>
      <c r="J39" s="280"/>
      <c r="K39" s="281">
        <f>VLOOKUP(A39,EQUIPOS!A9:D166,4,FALSE)</f>
        <v>476192.25000000006</v>
      </c>
      <c r="L39" s="282"/>
      <c r="M39" s="283">
        <v>30</v>
      </c>
      <c r="N39" s="284">
        <f t="shared" si="0"/>
        <v>15873.075000000003</v>
      </c>
    </row>
    <row r="40" spans="1:14">
      <c r="A40" t="s">
        <v>316</v>
      </c>
      <c r="B40" s="831" t="str">
        <f>VLOOKUP(A40,EQUIPOS!A10:D154,3,FALSE)</f>
        <v>Retroexcavadora Tipo E-200 o  Equivalente</v>
      </c>
      <c r="C40" s="832"/>
      <c r="D40" s="832"/>
      <c r="E40" s="832"/>
      <c r="F40" s="832"/>
      <c r="G40" s="832"/>
      <c r="H40" s="833"/>
      <c r="I40" s="279"/>
      <c r="J40" s="280"/>
      <c r="K40" s="281">
        <f>VLOOKUP(A40,EQUIPOS!A10:D167,4,FALSE)</f>
        <v>166600</v>
      </c>
      <c r="L40" s="282"/>
      <c r="M40" s="283">
        <v>30</v>
      </c>
      <c r="N40" s="284">
        <f t="shared" si="0"/>
        <v>5553.333333333333</v>
      </c>
    </row>
    <row r="41" spans="1:14">
      <c r="A41" t="s">
        <v>358</v>
      </c>
      <c r="B41" s="831" t="str">
        <f>VLOOKUP(A41,EQUIPOS!A11:D155,3,FALSE)</f>
        <v xml:space="preserve">Terminadora de asfalto (Finisher), potencia en el volante 174 HP, R=20M3/H, velocidad de desplazamiento 114 m/min
</v>
      </c>
      <c r="C41" s="832"/>
      <c r="D41" s="832"/>
      <c r="E41" s="832"/>
      <c r="F41" s="832"/>
      <c r="G41" s="832"/>
      <c r="H41" s="833"/>
      <c r="I41" s="279"/>
      <c r="J41" s="280"/>
      <c r="K41" s="281">
        <f>VLOOKUP(A41,EQUIPOS!A11:D168,4,FALSE)</f>
        <v>285600</v>
      </c>
      <c r="L41" s="282"/>
      <c r="M41" s="283">
        <v>10</v>
      </c>
      <c r="N41" s="284">
        <f t="shared" si="0"/>
        <v>28560</v>
      </c>
    </row>
    <row r="42" spans="1:14">
      <c r="A42" t="s">
        <v>166</v>
      </c>
      <c r="B42" s="831" t="str">
        <f>VLOOKUP(A42,EQUIPOS!A12:D156,3,FALSE)</f>
        <v>Compactador de Rodillo POTENCIA: 99HP, PESO: 8 ton</v>
      </c>
      <c r="C42" s="832"/>
      <c r="D42" s="832"/>
      <c r="E42" s="832"/>
      <c r="F42" s="832"/>
      <c r="G42" s="832"/>
      <c r="H42" s="833"/>
      <c r="I42" s="279"/>
      <c r="J42" s="280"/>
      <c r="K42" s="281">
        <f>VLOOKUP(A42,EQUIPOS!A12:D169,4,FALSE)</f>
        <v>98600</v>
      </c>
      <c r="L42" s="282"/>
      <c r="M42" s="283">
        <v>10</v>
      </c>
      <c r="N42" s="284">
        <f t="shared" si="0"/>
        <v>9860</v>
      </c>
    </row>
    <row r="43" spans="1:14">
      <c r="A43" t="s">
        <v>373</v>
      </c>
      <c r="B43" s="831" t="str">
        <f>VLOOKUP(A43,EQUIPOS!A13:D157,3,FALSE)</f>
        <v>Volqueta 6 m3</v>
      </c>
      <c r="C43" s="832"/>
      <c r="D43" s="832"/>
      <c r="E43" s="832"/>
      <c r="F43" s="832"/>
      <c r="G43" s="832"/>
      <c r="H43" s="833"/>
      <c r="I43" s="279"/>
      <c r="J43" s="280"/>
      <c r="K43" s="281">
        <f>VLOOKUP(A43,EQUIPOS!A13:D170,4,FALSE)</f>
        <v>62500</v>
      </c>
      <c r="L43" s="282"/>
      <c r="M43" s="283">
        <v>10</v>
      </c>
      <c r="N43" s="284">
        <f t="shared" si="0"/>
        <v>6250</v>
      </c>
    </row>
    <row r="44" spans="1:14">
      <c r="B44" s="831"/>
      <c r="C44" s="832"/>
      <c r="D44" s="832"/>
      <c r="E44" s="832"/>
      <c r="F44" s="832"/>
      <c r="G44" s="832"/>
      <c r="H44" s="833"/>
      <c r="I44" s="834"/>
      <c r="J44" s="815"/>
      <c r="K44" s="281"/>
      <c r="L44" s="835"/>
      <c r="M44" s="836"/>
      <c r="N44" s="284"/>
    </row>
    <row r="45" spans="1:14">
      <c r="B45" s="831"/>
      <c r="C45" s="832"/>
      <c r="D45" s="832"/>
      <c r="E45" s="837"/>
      <c r="F45" s="832"/>
      <c r="G45" s="832"/>
      <c r="H45" s="833"/>
      <c r="I45" s="42"/>
      <c r="J45" s="43"/>
      <c r="K45" s="286"/>
      <c r="L45" s="288"/>
      <c r="M45" s="289"/>
      <c r="N45" s="290"/>
    </row>
    <row r="46" spans="1:14">
      <c r="B46" s="838" t="s">
        <v>1036</v>
      </c>
      <c r="C46" s="839"/>
      <c r="D46" s="839"/>
      <c r="E46" s="44"/>
      <c r="F46" s="45"/>
      <c r="G46" s="45"/>
      <c r="H46" s="46"/>
      <c r="I46" s="42"/>
      <c r="J46" s="43"/>
      <c r="K46" s="291"/>
      <c r="L46" s="288"/>
      <c r="M46" s="413">
        <v>0.1</v>
      </c>
      <c r="N46" s="356">
        <f>N80*M46</f>
        <v>966.71665208333332</v>
      </c>
    </row>
    <row r="47" spans="1:14" ht="15.75" thickBot="1">
      <c r="B47" s="831"/>
      <c r="C47" s="832"/>
      <c r="D47" s="832"/>
      <c r="E47" s="832"/>
      <c r="F47" s="832"/>
      <c r="G47" s="832"/>
      <c r="H47" s="833"/>
      <c r="I47" s="840"/>
      <c r="J47" s="841"/>
      <c r="K47" s="47"/>
      <c r="L47" s="842"/>
      <c r="M47" s="843"/>
      <c r="N47" s="111"/>
    </row>
    <row r="48" spans="1:14" ht="15.75" thickBot="1">
      <c r="B48" s="818" t="s">
        <v>1037</v>
      </c>
      <c r="C48" s="819"/>
      <c r="D48" s="819"/>
      <c r="E48" s="819"/>
      <c r="F48" s="819"/>
      <c r="G48" s="819"/>
      <c r="H48" s="819"/>
      <c r="I48" s="819"/>
      <c r="J48" s="819"/>
      <c r="K48" s="819"/>
      <c r="L48" s="819"/>
      <c r="M48" s="820"/>
      <c r="N48" s="406">
        <f>SUM(N36:N47)</f>
        <v>147251.38166544598</v>
      </c>
    </row>
    <row r="49" spans="1:14">
      <c r="B49" s="292"/>
      <c r="C49" s="40"/>
      <c r="D49" s="40"/>
      <c r="E49" s="40"/>
      <c r="F49" s="40"/>
      <c r="G49" s="40"/>
      <c r="H49" s="40"/>
      <c r="I49" s="40"/>
      <c r="J49" s="40"/>
      <c r="K49" s="40"/>
      <c r="L49" s="40"/>
      <c r="M49" s="40"/>
      <c r="N49" s="41"/>
    </row>
    <row r="50" spans="1:14">
      <c r="B50" s="70" t="s">
        <v>1038</v>
      </c>
      <c r="C50" s="71"/>
      <c r="D50" s="71"/>
      <c r="E50" s="71"/>
      <c r="F50" s="71"/>
      <c r="G50" s="71"/>
      <c r="H50" s="71"/>
      <c r="I50" s="71"/>
      <c r="J50" s="71"/>
      <c r="K50" s="71"/>
      <c r="L50" s="71"/>
      <c r="M50" s="71"/>
      <c r="N50" s="72"/>
    </row>
    <row r="51" spans="1:14" ht="15.75" thickBot="1">
      <c r="B51" s="73"/>
      <c r="C51" s="68"/>
      <c r="D51" s="68"/>
      <c r="E51" s="68"/>
      <c r="F51" s="68"/>
      <c r="G51" s="68"/>
      <c r="H51" s="68"/>
      <c r="I51" s="68"/>
      <c r="J51" s="67"/>
      <c r="K51" s="67"/>
      <c r="L51" s="67"/>
      <c r="M51" s="67"/>
      <c r="N51" s="69"/>
    </row>
    <row r="52" spans="1:14">
      <c r="B52" s="809" t="s">
        <v>1028</v>
      </c>
      <c r="C52" s="810"/>
      <c r="D52" s="810"/>
      <c r="E52" s="810"/>
      <c r="F52" s="810"/>
      <c r="G52" s="810"/>
      <c r="H52" s="810"/>
      <c r="I52" s="811"/>
      <c r="J52" s="327" t="s">
        <v>1029</v>
      </c>
      <c r="K52" s="91" t="s">
        <v>1030</v>
      </c>
      <c r="L52" s="812" t="s">
        <v>1039</v>
      </c>
      <c r="M52" s="811"/>
      <c r="N52" s="92" t="s">
        <v>1035</v>
      </c>
    </row>
    <row r="53" spans="1:14">
      <c r="A53" t="s">
        <v>843</v>
      </c>
      <c r="B53" s="49" t="str">
        <f>VLOOKUP(A53,MATERIALES!A5:D373,3,FALSE)</f>
        <v>Agregado Petreo para Triturar (Crudo)</v>
      </c>
      <c r="C53" s="293"/>
      <c r="D53" s="293"/>
      <c r="E53" s="293"/>
      <c r="F53" s="293"/>
      <c r="G53" s="293"/>
      <c r="H53" s="293"/>
      <c r="I53" s="280"/>
      <c r="J53" s="236" t="str">
        <f>VLOOKUP(A53,MATERIALES!A7:D645,2,FALSE)</f>
        <v>m3</v>
      </c>
      <c r="K53" s="294">
        <v>1.4</v>
      </c>
      <c r="L53" s="279"/>
      <c r="M53" s="414">
        <f>VLOOKUP(A53,MATERIALES!A5:D396,4,FALSE)</f>
        <v>24125.332311239632</v>
      </c>
      <c r="N53" s="284">
        <f>K53*M53</f>
        <v>33775.465235735486</v>
      </c>
    </row>
    <row r="54" spans="1:14">
      <c r="A54" s="114"/>
      <c r="B54" s="49"/>
      <c r="C54" s="293"/>
      <c r="D54" s="293"/>
      <c r="E54" s="293"/>
      <c r="F54" s="293"/>
      <c r="G54" s="293"/>
      <c r="H54" s="293"/>
      <c r="I54" s="280"/>
      <c r="J54" s="236"/>
      <c r="K54" s="294"/>
      <c r="L54" s="279"/>
      <c r="M54" s="414"/>
      <c r="N54" s="284"/>
    </row>
    <row r="55" spans="1:14">
      <c r="B55" s="49"/>
      <c r="C55" s="293"/>
      <c r="D55" s="293"/>
      <c r="E55" s="293"/>
      <c r="F55" s="293"/>
      <c r="G55" s="293"/>
      <c r="H55" s="293"/>
      <c r="I55" s="280"/>
      <c r="J55" s="236"/>
      <c r="K55" s="294"/>
      <c r="L55" s="279"/>
      <c r="M55" s="295"/>
      <c r="N55" s="296"/>
    </row>
    <row r="56" spans="1:14">
      <c r="B56" s="49"/>
      <c r="C56" s="293"/>
      <c r="D56" s="293"/>
      <c r="E56" s="293"/>
      <c r="F56" s="293"/>
      <c r="G56" s="293"/>
      <c r="H56" s="293"/>
      <c r="I56" s="280"/>
      <c r="J56" s="236"/>
      <c r="K56" s="294"/>
      <c r="L56" s="279"/>
      <c r="M56" s="295"/>
      <c r="N56" s="296"/>
    </row>
    <row r="57" spans="1:14" ht="15.75" thickBot="1">
      <c r="B57" s="813"/>
      <c r="C57" s="814"/>
      <c r="D57" s="814"/>
      <c r="E57" s="814"/>
      <c r="F57" s="814"/>
      <c r="G57" s="814"/>
      <c r="H57" s="814"/>
      <c r="I57" s="815"/>
      <c r="J57" s="48"/>
      <c r="K57" s="50"/>
      <c r="L57" s="816"/>
      <c r="M57" s="817"/>
      <c r="N57" s="51"/>
    </row>
    <row r="58" spans="1:14" ht="15.75" thickBot="1">
      <c r="B58" s="818" t="s">
        <v>1037</v>
      </c>
      <c r="C58" s="819"/>
      <c r="D58" s="819"/>
      <c r="E58" s="819"/>
      <c r="F58" s="819"/>
      <c r="G58" s="819"/>
      <c r="H58" s="819"/>
      <c r="I58" s="819"/>
      <c r="J58" s="819"/>
      <c r="K58" s="819"/>
      <c r="L58" s="819"/>
      <c r="M58" s="820"/>
      <c r="N58" s="406">
        <f>SUM(N53:N57)</f>
        <v>33775.465235735486</v>
      </c>
    </row>
    <row r="59" spans="1:14">
      <c r="B59" s="39"/>
      <c r="C59" s="40"/>
      <c r="D59" s="40"/>
      <c r="E59" s="40"/>
      <c r="F59" s="40"/>
      <c r="G59" s="40"/>
      <c r="H59" s="40"/>
      <c r="I59" s="40"/>
      <c r="J59" s="40"/>
      <c r="K59" s="40"/>
      <c r="L59" s="40"/>
      <c r="M59" s="40"/>
      <c r="N59" s="41"/>
    </row>
    <row r="60" spans="1:14">
      <c r="B60" s="70" t="s">
        <v>1040</v>
      </c>
      <c r="C60" s="71"/>
      <c r="D60" s="71"/>
      <c r="E60" s="71"/>
      <c r="F60" s="71"/>
      <c r="G60" s="71"/>
      <c r="H60" s="71"/>
      <c r="I60" s="71"/>
      <c r="J60" s="71"/>
      <c r="K60" s="71"/>
      <c r="L60" s="71"/>
      <c r="M60" s="71"/>
      <c r="N60" s="72"/>
    </row>
    <row r="61" spans="1:14" ht="15.75" thickBot="1">
      <c r="B61" s="74"/>
      <c r="C61" s="67"/>
      <c r="D61" s="67"/>
      <c r="E61" s="67"/>
      <c r="F61" s="67"/>
      <c r="G61" s="67"/>
      <c r="H61" s="67"/>
      <c r="I61" s="67"/>
      <c r="J61" s="67"/>
      <c r="K61" s="67"/>
      <c r="L61" s="67"/>
      <c r="M61" s="67"/>
      <c r="N61" s="69"/>
    </row>
    <row r="62" spans="1:14" ht="25.5">
      <c r="B62" s="325" t="s">
        <v>1041</v>
      </c>
      <c r="C62" s="326"/>
      <c r="D62" s="326"/>
      <c r="E62" s="326"/>
      <c r="F62" s="326"/>
      <c r="G62" s="326"/>
      <c r="H62" s="79" t="s">
        <v>1029</v>
      </c>
      <c r="I62" s="80" t="s">
        <v>1042</v>
      </c>
      <c r="J62" s="81" t="s">
        <v>1043</v>
      </c>
      <c r="K62" s="79" t="s">
        <v>1044</v>
      </c>
      <c r="L62" s="821" t="s">
        <v>1045</v>
      </c>
      <c r="M62" s="794"/>
      <c r="N62" s="82" t="s">
        <v>1035</v>
      </c>
    </row>
    <row r="63" spans="1:14">
      <c r="A63" t="s">
        <v>1353</v>
      </c>
      <c r="B63" s="52" t="str">
        <f>VLOOKUP(A63,TRANSPORTE!A5:D117,3,FALSE)</f>
        <v>Transporte de Material Crudo de Rio</v>
      </c>
      <c r="C63" s="329"/>
      <c r="D63" s="329"/>
      <c r="E63" s="329"/>
      <c r="F63" s="329"/>
      <c r="G63" s="329"/>
      <c r="H63" s="323" t="s">
        <v>1552</v>
      </c>
      <c r="I63" s="291">
        <v>1.4</v>
      </c>
      <c r="J63" s="298">
        <v>1</v>
      </c>
      <c r="K63" s="291">
        <f>I63*J63</f>
        <v>1.4</v>
      </c>
      <c r="L63" s="822">
        <f>VLOOKUP(A63,TRANSPORTE!A5:D117,4,FALSE)</f>
        <v>946.969696969697</v>
      </c>
      <c r="M63" s="823"/>
      <c r="N63" s="299">
        <f>K63*L63</f>
        <v>1325.7575757575758</v>
      </c>
    </row>
    <row r="64" spans="1:14">
      <c r="A64" t="s">
        <v>1377</v>
      </c>
      <c r="B64" s="52" t="str">
        <f>VLOOKUP(A64,TRANSPORTE!A6:D117,3,FALSE)</f>
        <v>Transporte de mezcla</v>
      </c>
      <c r="C64" s="53"/>
      <c r="D64" s="53"/>
      <c r="E64" s="53"/>
      <c r="F64" s="53"/>
      <c r="G64" s="53"/>
      <c r="H64" s="323" t="s">
        <v>1552</v>
      </c>
      <c r="I64" s="291">
        <v>1.25</v>
      </c>
      <c r="J64" s="298">
        <v>1</v>
      </c>
      <c r="K64" s="291">
        <f>I64*J64</f>
        <v>1.25</v>
      </c>
      <c r="L64" s="822">
        <f>VLOOKUP(A64,TRANSPORTE!A6:D117,4,FALSE)</f>
        <v>946.969696969697</v>
      </c>
      <c r="M64" s="823"/>
      <c r="N64" s="299">
        <f>K64*L64</f>
        <v>1183.7121212121212</v>
      </c>
    </row>
    <row r="65" spans="1:15">
      <c r="B65" s="52"/>
      <c r="C65" s="53"/>
      <c r="D65" s="53"/>
      <c r="E65" s="53"/>
      <c r="F65" s="53"/>
      <c r="G65" s="53"/>
      <c r="H65" s="300"/>
      <c r="I65" s="291"/>
      <c r="J65" s="291"/>
      <c r="K65" s="291"/>
      <c r="L65" s="301"/>
      <c r="M65" s="302"/>
      <c r="N65" s="303"/>
    </row>
    <row r="66" spans="1:15">
      <c r="B66" s="52"/>
      <c r="C66" s="53"/>
      <c r="D66" s="53"/>
      <c r="E66" s="53"/>
      <c r="F66" s="53"/>
      <c r="G66" s="53"/>
      <c r="H66" s="300"/>
      <c r="I66" s="291"/>
      <c r="J66" s="291"/>
      <c r="K66" s="291"/>
      <c r="L66" s="301"/>
      <c r="M66" s="302"/>
      <c r="N66" s="303"/>
    </row>
    <row r="67" spans="1:15">
      <c r="B67" s="52"/>
      <c r="C67" s="53"/>
      <c r="D67" s="53"/>
      <c r="E67" s="53"/>
      <c r="F67" s="53"/>
      <c r="G67" s="53"/>
      <c r="H67" s="300"/>
      <c r="I67" s="291"/>
      <c r="J67" s="291"/>
      <c r="K67" s="291"/>
      <c r="L67" s="301"/>
      <c r="M67" s="302"/>
      <c r="N67" s="303"/>
    </row>
    <row r="68" spans="1:15" ht="15.75" thickBot="1">
      <c r="B68" s="459"/>
      <c r="C68" s="460"/>
      <c r="D68" s="460"/>
      <c r="E68" s="460"/>
      <c r="F68" s="460"/>
      <c r="G68" s="460"/>
      <c r="H68" s="54"/>
      <c r="I68" s="132"/>
      <c r="J68" s="132"/>
      <c r="K68" s="132"/>
      <c r="L68" s="807"/>
      <c r="M68" s="808"/>
      <c r="N68" s="133"/>
    </row>
    <row r="69" spans="1:15" ht="15.75" thickBot="1">
      <c r="B69" s="824" t="s">
        <v>1037</v>
      </c>
      <c r="C69" s="825"/>
      <c r="D69" s="825"/>
      <c r="E69" s="825"/>
      <c r="F69" s="825"/>
      <c r="G69" s="825"/>
      <c r="H69" s="825"/>
      <c r="I69" s="825"/>
      <c r="J69" s="825"/>
      <c r="K69" s="825"/>
      <c r="L69" s="825"/>
      <c r="M69" s="826"/>
      <c r="N69" s="110">
        <f>N63+N64+N65+N66+N67</f>
        <v>2509.469696969697</v>
      </c>
    </row>
    <row r="70" spans="1:15">
      <c r="B70" s="39"/>
      <c r="C70" s="40"/>
      <c r="D70" s="40"/>
      <c r="E70" s="40"/>
      <c r="F70" s="40"/>
      <c r="G70" s="40"/>
      <c r="H70" s="40"/>
      <c r="I70" s="40"/>
      <c r="J70" s="40"/>
      <c r="K70" s="40"/>
      <c r="L70" s="40"/>
      <c r="M70" s="40"/>
      <c r="N70" s="41"/>
    </row>
    <row r="71" spans="1:15">
      <c r="B71" s="70" t="s">
        <v>1046</v>
      </c>
      <c r="C71" s="71"/>
      <c r="D71" s="71"/>
      <c r="E71" s="71"/>
      <c r="F71" s="71"/>
      <c r="G71" s="71"/>
      <c r="H71" s="71"/>
      <c r="I71" s="71"/>
      <c r="J71" s="71"/>
      <c r="K71" s="71"/>
      <c r="L71" s="71"/>
      <c r="M71" s="71"/>
      <c r="N71" s="72"/>
    </row>
    <row r="72" spans="1:15" ht="15.75" thickBot="1">
      <c r="B72" s="74"/>
      <c r="C72" s="67"/>
      <c r="D72" s="67"/>
      <c r="E72" s="67"/>
      <c r="F72" s="67"/>
      <c r="G72" s="67"/>
      <c r="H72" s="67"/>
      <c r="I72" s="67"/>
      <c r="J72" s="67"/>
      <c r="K72" s="67"/>
      <c r="L72" s="67"/>
      <c r="M72" s="67"/>
      <c r="N72" s="69"/>
    </row>
    <row r="73" spans="1:15" ht="25.5">
      <c r="B73" s="844" t="s">
        <v>1047</v>
      </c>
      <c r="C73" s="845"/>
      <c r="D73" s="845"/>
      <c r="E73" s="845"/>
      <c r="F73" s="845"/>
      <c r="G73" s="845"/>
      <c r="H73" s="845"/>
      <c r="I73" s="79" t="s">
        <v>1048</v>
      </c>
      <c r="J73" s="81" t="s">
        <v>1494</v>
      </c>
      <c r="K73" s="80" t="s">
        <v>1050</v>
      </c>
      <c r="L73" s="846" t="s">
        <v>1034</v>
      </c>
      <c r="M73" s="847"/>
      <c r="N73" s="104" t="s">
        <v>1035</v>
      </c>
    </row>
    <row r="74" spans="1:15">
      <c r="A74" t="s">
        <v>19</v>
      </c>
      <c r="B74" s="55" t="str">
        <f>VLOOKUP(A74,'MANO DE OBRA'!A8:D68,3,FALSE)</f>
        <v>Obrero (8)</v>
      </c>
      <c r="C74" s="53"/>
      <c r="D74" s="53"/>
      <c r="E74" s="53"/>
      <c r="F74" s="53"/>
      <c r="G74" s="53"/>
      <c r="H74" s="53"/>
      <c r="I74" s="304">
        <f>K74/J74*100</f>
        <v>196724.53333333333</v>
      </c>
      <c r="J74" s="305">
        <v>185</v>
      </c>
      <c r="K74" s="306">
        <f>VLOOKUP(A74,'MANO DE OBRA'!A8:D99,4,FALSE)</f>
        <v>363940.38666666666</v>
      </c>
      <c r="L74" s="56"/>
      <c r="M74" s="307">
        <v>80</v>
      </c>
      <c r="N74" s="407">
        <f>K74/M74</f>
        <v>4549.2548333333334</v>
      </c>
      <c r="O74" s="112"/>
    </row>
    <row r="75" spans="1:15">
      <c r="A75" t="s">
        <v>54</v>
      </c>
      <c r="B75" s="55" t="str">
        <f>VLOOKUP(A75,'MANO DE OBRA'!A8:D69,3,FALSE)</f>
        <v>Rastrilleros (2)</v>
      </c>
      <c r="C75" s="53"/>
      <c r="D75" s="53"/>
      <c r="E75" s="53"/>
      <c r="F75" s="53"/>
      <c r="G75" s="53"/>
      <c r="H75" s="53"/>
      <c r="I75" s="304">
        <f>K75/J75*100</f>
        <v>73771.7</v>
      </c>
      <c r="J75" s="305">
        <v>185</v>
      </c>
      <c r="K75" s="306">
        <f>VLOOKUP(A75,'MANO DE OBRA'!A8:D100,4,FALSE)</f>
        <v>136477.64499999999</v>
      </c>
      <c r="L75" s="56"/>
      <c r="M75" s="311">
        <v>80</v>
      </c>
      <c r="N75" s="407">
        <f>K75/M75</f>
        <v>1705.9705624999999</v>
      </c>
    </row>
    <row r="76" spans="1:15">
      <c r="A76" t="s">
        <v>34</v>
      </c>
      <c r="B76" s="55" t="str">
        <f>VLOOKUP(A76,'MANO DE OBRA'!A9:D70,3,FALSE)</f>
        <v>Oficial (3)</v>
      </c>
      <c r="C76" s="53"/>
      <c r="D76" s="53"/>
      <c r="E76" s="53"/>
      <c r="F76" s="53"/>
      <c r="G76" s="53"/>
      <c r="H76" s="53"/>
      <c r="I76" s="304">
        <f>K76/J76*100</f>
        <v>147543.4</v>
      </c>
      <c r="J76" s="305">
        <v>185</v>
      </c>
      <c r="K76" s="306">
        <f>VLOOKUP(A76,'MANO DE OBRA'!A9:D101,4,FALSE)</f>
        <v>272955.28999999998</v>
      </c>
      <c r="L76" s="56"/>
      <c r="M76" s="312">
        <v>80</v>
      </c>
      <c r="N76" s="407">
        <f>K76/M76</f>
        <v>3411.9411249999998</v>
      </c>
    </row>
    <row r="77" spans="1:15">
      <c r="B77" s="55"/>
      <c r="C77" s="53"/>
      <c r="D77" s="53"/>
      <c r="E77" s="53"/>
      <c r="F77" s="53"/>
      <c r="G77" s="53"/>
      <c r="H77" s="53"/>
      <c r="I77" s="291"/>
      <c r="J77" s="309"/>
      <c r="K77" s="310"/>
      <c r="L77" s="330"/>
      <c r="M77" s="312"/>
      <c r="N77" s="308"/>
    </row>
    <row r="78" spans="1:15">
      <c r="B78" s="55"/>
      <c r="C78" s="53"/>
      <c r="D78" s="53"/>
      <c r="E78" s="53"/>
      <c r="F78" s="53"/>
      <c r="G78" s="53"/>
      <c r="H78" s="53"/>
      <c r="I78" s="291"/>
      <c r="J78" s="309"/>
      <c r="K78" s="310"/>
      <c r="L78" s="330"/>
      <c r="M78" s="312"/>
      <c r="N78" s="308"/>
    </row>
    <row r="79" spans="1:15" ht="15.75" thickBot="1">
      <c r="B79" s="805"/>
      <c r="C79" s="806"/>
      <c r="D79" s="806"/>
      <c r="E79" s="806"/>
      <c r="F79" s="806"/>
      <c r="G79" s="806"/>
      <c r="H79" s="806"/>
      <c r="I79" s="132"/>
      <c r="J79" s="132"/>
      <c r="K79" s="132"/>
      <c r="L79" s="906"/>
      <c r="M79" s="906"/>
      <c r="N79" s="51"/>
    </row>
    <row r="80" spans="1:15" ht="15.75" thickBot="1">
      <c r="B80" s="824" t="s">
        <v>1037</v>
      </c>
      <c r="C80" s="825"/>
      <c r="D80" s="825"/>
      <c r="E80" s="825"/>
      <c r="F80" s="825"/>
      <c r="G80" s="825"/>
      <c r="H80" s="825"/>
      <c r="I80" s="825"/>
      <c r="J80" s="825"/>
      <c r="K80" s="825"/>
      <c r="L80" s="825"/>
      <c r="M80" s="826"/>
      <c r="N80" s="313">
        <f>SUM(N74:N79)</f>
        <v>9667.1665208333325</v>
      </c>
    </row>
    <row r="81" spans="1:14" ht="15.75" thickBot="1">
      <c r="B81" s="39"/>
      <c r="C81" s="40"/>
      <c r="D81" s="40"/>
      <c r="E81" s="40"/>
      <c r="F81" s="40"/>
      <c r="G81" s="40"/>
      <c r="H81" s="40"/>
      <c r="I81" s="40"/>
      <c r="J81" s="40"/>
      <c r="K81" s="40"/>
      <c r="L81" s="40"/>
      <c r="M81" s="40"/>
      <c r="N81" s="41"/>
    </row>
    <row r="82" spans="1:14" ht="15.75" thickBot="1">
      <c r="B82" s="818" t="s">
        <v>1051</v>
      </c>
      <c r="C82" s="819"/>
      <c r="D82" s="819"/>
      <c r="E82" s="819"/>
      <c r="F82" s="819"/>
      <c r="G82" s="819"/>
      <c r="H82" s="819"/>
      <c r="I82" s="819"/>
      <c r="J82" s="819"/>
      <c r="K82" s="819"/>
      <c r="L82" s="819"/>
      <c r="M82" s="820"/>
      <c r="N82" s="105">
        <f>N48+N58+N69+N80</f>
        <v>193203.4831189845</v>
      </c>
    </row>
    <row r="83" spans="1:14">
      <c r="B83" s="39"/>
      <c r="C83" s="40"/>
      <c r="D83" s="40"/>
      <c r="E83" s="40"/>
      <c r="F83" s="40"/>
      <c r="G83" s="40"/>
      <c r="H83" s="40"/>
      <c r="I83" s="40"/>
      <c r="J83" s="40"/>
      <c r="K83" s="40"/>
      <c r="L83" s="40"/>
      <c r="M83" s="40"/>
      <c r="N83" s="41"/>
    </row>
    <row r="84" spans="1:14">
      <c r="B84" s="70" t="s">
        <v>1052</v>
      </c>
      <c r="C84" s="71"/>
      <c r="D84" s="71"/>
      <c r="E84" s="71"/>
      <c r="F84" s="71"/>
      <c r="G84" s="71"/>
      <c r="H84" s="71"/>
      <c r="I84" s="71"/>
      <c r="J84" s="71"/>
      <c r="K84" s="71"/>
      <c r="L84" s="71"/>
      <c r="M84" s="71"/>
      <c r="N84" s="72"/>
    </row>
    <row r="85" spans="1:14" ht="15.75" thickBot="1">
      <c r="B85" s="74"/>
      <c r="C85" s="67"/>
      <c r="D85" s="67"/>
      <c r="E85" s="67"/>
      <c r="F85" s="67"/>
      <c r="G85" s="67"/>
      <c r="H85" s="67"/>
      <c r="I85" s="67"/>
      <c r="J85" s="67"/>
      <c r="K85" s="67"/>
      <c r="L85" s="67"/>
      <c r="M85" s="67"/>
      <c r="N85" s="69"/>
    </row>
    <row r="86" spans="1:14">
      <c r="B86" s="809" t="s">
        <v>1053</v>
      </c>
      <c r="C86" s="810"/>
      <c r="D86" s="810"/>
      <c r="E86" s="810"/>
      <c r="F86" s="810"/>
      <c r="G86" s="810"/>
      <c r="H86" s="810"/>
      <c r="I86" s="326"/>
      <c r="J86" s="346"/>
      <c r="K86" s="314" t="s">
        <v>1054</v>
      </c>
      <c r="L86" s="848" t="s">
        <v>1055</v>
      </c>
      <c r="M86" s="849"/>
      <c r="N86" s="315"/>
    </row>
    <row r="87" spans="1:14">
      <c r="B87" s="850" t="s">
        <v>1056</v>
      </c>
      <c r="C87" s="851"/>
      <c r="D87" s="851"/>
      <c r="E87" s="851"/>
      <c r="F87" s="851"/>
      <c r="G87" s="851"/>
      <c r="H87" s="851"/>
      <c r="I87" s="93"/>
      <c r="J87" s="94"/>
      <c r="K87" s="316">
        <v>0.2</v>
      </c>
      <c r="L87" s="852">
        <f>N82*K87</f>
        <v>38640.696623796903</v>
      </c>
      <c r="M87" s="853"/>
      <c r="N87" s="57"/>
    </row>
    <row r="88" spans="1:14">
      <c r="B88" s="95" t="s">
        <v>1057</v>
      </c>
      <c r="C88" s="96"/>
      <c r="D88" s="96"/>
      <c r="E88" s="96"/>
      <c r="F88" s="96"/>
      <c r="G88" s="96"/>
      <c r="H88" s="96"/>
      <c r="I88" s="93"/>
      <c r="J88" s="94"/>
      <c r="K88" s="316">
        <v>0.05</v>
      </c>
      <c r="L88" s="852">
        <f>N82*K88</f>
        <v>9660.1741559492257</v>
      </c>
      <c r="M88" s="853"/>
      <c r="N88" s="57"/>
    </row>
    <row r="89" spans="1:14" ht="15.75" thickBot="1">
      <c r="B89" s="97" t="s">
        <v>1058</v>
      </c>
      <c r="C89" s="98"/>
      <c r="D89" s="98"/>
      <c r="E89" s="98"/>
      <c r="F89" s="98"/>
      <c r="G89" s="98"/>
      <c r="H89" s="98"/>
      <c r="I89" s="99"/>
      <c r="J89" s="100"/>
      <c r="K89" s="317">
        <v>0.05</v>
      </c>
      <c r="L89" s="854">
        <f>N82*K89</f>
        <v>9660.1741559492257</v>
      </c>
      <c r="M89" s="855"/>
      <c r="N89" s="57"/>
    </row>
    <row r="90" spans="1:14" ht="15.75" thickBot="1">
      <c r="B90" s="818" t="s">
        <v>1037</v>
      </c>
      <c r="C90" s="819"/>
      <c r="D90" s="819"/>
      <c r="E90" s="819"/>
      <c r="F90" s="819"/>
      <c r="G90" s="819"/>
      <c r="H90" s="819"/>
      <c r="I90" s="819"/>
      <c r="J90" s="819"/>
      <c r="K90" s="819"/>
      <c r="L90" s="819"/>
      <c r="M90" s="820"/>
      <c r="N90" s="58">
        <f>L87+L88+L89</f>
        <v>57961.044935695347</v>
      </c>
    </row>
    <row r="91" spans="1:14" ht="15.75" thickBot="1">
      <c r="B91" s="39"/>
      <c r="C91" s="40"/>
      <c r="D91" s="40"/>
      <c r="E91" s="40"/>
      <c r="F91" s="40"/>
      <c r="G91" s="40"/>
      <c r="H91" s="40"/>
      <c r="I91" s="40"/>
      <c r="J91" s="40"/>
      <c r="K91" s="40"/>
      <c r="L91" s="40"/>
      <c r="M91" s="40"/>
      <c r="N91" s="41"/>
    </row>
    <row r="92" spans="1:14" ht="15.75" thickBot="1">
      <c r="A92" t="s">
        <v>2122</v>
      </c>
      <c r="B92" s="818" t="s">
        <v>1059</v>
      </c>
      <c r="C92" s="819"/>
      <c r="D92" s="819"/>
      <c r="E92" s="819"/>
      <c r="F92" s="819"/>
      <c r="G92" s="819"/>
      <c r="H92" s="819"/>
      <c r="I92" s="819"/>
      <c r="J92" s="819"/>
      <c r="K92" s="819"/>
      <c r="L92" s="819"/>
      <c r="M92" s="820"/>
      <c r="N92" s="197">
        <f>N82+N90</f>
        <v>251164.52805467986</v>
      </c>
    </row>
    <row r="93" spans="1:14">
      <c r="B93" s="19"/>
      <c r="C93" s="20"/>
      <c r="D93" s="20"/>
      <c r="E93" s="20"/>
      <c r="F93" s="20"/>
      <c r="G93" s="20"/>
      <c r="H93" s="20"/>
      <c r="I93" s="20"/>
      <c r="J93" s="20"/>
      <c r="K93" s="20"/>
      <c r="L93" s="20"/>
      <c r="M93" s="20"/>
      <c r="N93" s="21"/>
    </row>
    <row r="94" spans="1:14">
      <c r="B94" s="22"/>
      <c r="C94" s="18"/>
      <c r="D94" s="18"/>
      <c r="E94" s="18"/>
      <c r="F94" s="18"/>
      <c r="G94" s="18"/>
      <c r="H94" s="18"/>
      <c r="I94" s="18"/>
      <c r="J94" s="18"/>
      <c r="K94" s="18"/>
      <c r="L94" s="18"/>
      <c r="M94" s="18"/>
      <c r="N94" s="23"/>
    </row>
    <row r="95" spans="1:14">
      <c r="B95" s="22"/>
      <c r="C95" s="18"/>
      <c r="D95" s="18"/>
      <c r="E95" s="18"/>
      <c r="F95" s="18"/>
      <c r="G95" s="18"/>
      <c r="H95" s="18"/>
      <c r="I95" s="18"/>
      <c r="J95" s="18"/>
      <c r="K95" s="18"/>
      <c r="L95" s="18"/>
      <c r="M95" s="18"/>
      <c r="N95" s="23"/>
    </row>
    <row r="96" spans="1:14">
      <c r="B96" s="22"/>
      <c r="C96" s="18"/>
      <c r="D96" s="18"/>
      <c r="E96" s="18"/>
      <c r="F96" s="18"/>
      <c r="G96" s="18"/>
      <c r="H96" s="18"/>
      <c r="I96" s="18"/>
      <c r="J96" s="18"/>
      <c r="K96" s="18"/>
      <c r="L96" s="18"/>
      <c r="M96" s="18"/>
      <c r="N96" s="23"/>
    </row>
    <row r="97" spans="2:14">
      <c r="B97" s="22"/>
      <c r="C97" s="18"/>
      <c r="D97" s="18"/>
      <c r="E97" s="59" t="s">
        <v>1060</v>
      </c>
      <c r="F97" s="59"/>
      <c r="G97" s="59"/>
      <c r="H97" s="59"/>
      <c r="I97" s="59"/>
      <c r="J97" s="59"/>
      <c r="K97" s="18"/>
      <c r="L97" s="18"/>
      <c r="M97" s="18"/>
      <c r="N97" s="23"/>
    </row>
    <row r="98" spans="2:14">
      <c r="B98" s="22"/>
      <c r="C98" s="18"/>
      <c r="D98" s="18"/>
      <c r="E98" s="18" t="s">
        <v>1061</v>
      </c>
      <c r="F98" s="18"/>
      <c r="G98" s="18"/>
      <c r="H98" s="18"/>
      <c r="I98" s="18"/>
      <c r="J98" s="18"/>
      <c r="K98" s="18"/>
      <c r="L98" s="18"/>
      <c r="M98" s="18"/>
      <c r="N98" s="23"/>
    </row>
    <row r="99" spans="2:14">
      <c r="B99" s="22"/>
      <c r="C99" s="18"/>
      <c r="D99" s="18"/>
      <c r="E99" s="18" t="s">
        <v>1062</v>
      </c>
      <c r="F99" s="18"/>
      <c r="G99" s="18"/>
      <c r="H99" s="18"/>
      <c r="I99" s="18"/>
      <c r="J99" s="18"/>
      <c r="K99" s="18"/>
      <c r="L99" s="18"/>
      <c r="M99" s="18"/>
      <c r="N99" s="23"/>
    </row>
    <row r="100" spans="2:14">
      <c r="B100" s="22"/>
      <c r="C100" s="18"/>
      <c r="D100" s="18"/>
      <c r="E100" s="18" t="s">
        <v>1063</v>
      </c>
      <c r="F100" s="18"/>
      <c r="G100" s="18"/>
      <c r="H100" s="18"/>
      <c r="I100" s="18"/>
      <c r="J100" s="18"/>
      <c r="K100" s="18"/>
      <c r="L100" s="18"/>
      <c r="M100" s="18"/>
      <c r="N100" s="23"/>
    </row>
    <row r="101" spans="2:14" ht="15.75" thickBot="1">
      <c r="B101" s="22"/>
      <c r="C101" s="18"/>
      <c r="D101" s="18"/>
      <c r="E101" s="18"/>
      <c r="F101" s="18" t="s">
        <v>1064</v>
      </c>
      <c r="G101" s="18"/>
      <c r="H101" s="18"/>
      <c r="I101" s="18"/>
      <c r="J101" s="18"/>
      <c r="K101" s="18"/>
      <c r="L101" s="18"/>
      <c r="M101" s="18"/>
      <c r="N101" s="23"/>
    </row>
    <row r="102" spans="2:14">
      <c r="B102" s="239" t="s">
        <v>2322</v>
      </c>
      <c r="C102" s="240"/>
      <c r="D102" s="240"/>
      <c r="E102" s="240"/>
      <c r="F102" s="240"/>
      <c r="G102" s="240"/>
      <c r="H102" s="240"/>
      <c r="I102" s="240"/>
      <c r="J102" s="240"/>
      <c r="K102" s="240"/>
      <c r="L102" s="240"/>
      <c r="M102" s="240"/>
      <c r="N102" s="241"/>
    </row>
    <row r="103" spans="2:14">
      <c r="B103" s="242"/>
      <c r="C103" s="243"/>
      <c r="D103" s="243"/>
      <c r="E103" s="243"/>
      <c r="F103" s="243"/>
      <c r="G103" s="243"/>
      <c r="H103" s="243"/>
      <c r="I103" s="243"/>
      <c r="J103" s="243"/>
      <c r="K103" s="243"/>
      <c r="L103" s="243"/>
      <c r="M103" s="243"/>
      <c r="N103" s="244"/>
    </row>
    <row r="104" spans="2:14">
      <c r="B104" s="242"/>
      <c r="C104" s="243"/>
      <c r="D104" s="243"/>
      <c r="E104" s="243"/>
      <c r="F104" s="243"/>
      <c r="G104" s="243"/>
      <c r="H104" s="243"/>
      <c r="I104" s="243"/>
      <c r="J104" s="243"/>
      <c r="K104" s="243"/>
      <c r="L104" s="243"/>
      <c r="M104" s="243"/>
      <c r="N104" s="244"/>
    </row>
    <row r="105" spans="2:14">
      <c r="B105" s="242"/>
      <c r="C105" s="243"/>
      <c r="D105" s="243"/>
      <c r="E105" s="243"/>
      <c r="F105" s="243"/>
      <c r="G105" s="243"/>
      <c r="H105" s="243"/>
      <c r="I105" s="243"/>
      <c r="J105" s="243"/>
      <c r="K105" s="243"/>
      <c r="L105" s="243"/>
      <c r="M105" s="243"/>
      <c r="N105" s="244"/>
    </row>
    <row r="106" spans="2:14" ht="15.75" thickBot="1">
      <c r="B106" s="245"/>
      <c r="C106" s="246"/>
      <c r="D106" s="246"/>
      <c r="E106" s="246"/>
      <c r="F106" s="246"/>
      <c r="G106" s="246"/>
      <c r="H106" s="246"/>
      <c r="I106" s="246"/>
      <c r="J106" s="246"/>
      <c r="K106" s="246"/>
      <c r="L106" s="246"/>
      <c r="M106" s="246"/>
      <c r="N106" s="247"/>
    </row>
    <row r="107" spans="2:14">
      <c r="B107" s="248"/>
      <c r="C107" s="249"/>
      <c r="D107" s="249"/>
      <c r="E107" s="249"/>
      <c r="F107" s="249"/>
      <c r="G107" s="249"/>
      <c r="H107" s="249"/>
      <c r="I107" s="249"/>
      <c r="J107" s="249"/>
      <c r="K107" s="249"/>
      <c r="L107" s="249"/>
      <c r="M107" s="249"/>
      <c r="N107" s="250"/>
    </row>
    <row r="108" spans="2:14">
      <c r="B108" s="234" t="s">
        <v>2323</v>
      </c>
      <c r="C108" s="37"/>
      <c r="D108" s="37"/>
      <c r="E108" s="37"/>
      <c r="F108" s="37"/>
      <c r="G108" s="37"/>
      <c r="H108" s="37"/>
      <c r="I108" s="37"/>
      <c r="J108" s="37"/>
      <c r="K108" s="37"/>
      <c r="L108" s="37"/>
      <c r="M108" s="37"/>
      <c r="N108" s="38"/>
    </row>
    <row r="109" spans="2:14" ht="15" customHeight="1">
      <c r="B109" s="856" t="s">
        <v>2324</v>
      </c>
      <c r="C109" s="857"/>
      <c r="D109" s="857"/>
      <c r="E109" s="857"/>
      <c r="F109" s="857"/>
      <c r="G109" s="857"/>
      <c r="H109" s="857"/>
      <c r="I109" s="857"/>
      <c r="J109" s="857"/>
      <c r="K109" s="857"/>
      <c r="L109" s="857"/>
      <c r="M109" s="857"/>
      <c r="N109" s="858"/>
    </row>
    <row r="110" spans="2:14" ht="15" customHeight="1">
      <c r="B110" s="856"/>
      <c r="C110" s="857"/>
      <c r="D110" s="857"/>
      <c r="E110" s="857"/>
      <c r="F110" s="857"/>
      <c r="G110" s="857"/>
      <c r="H110" s="857"/>
      <c r="I110" s="857"/>
      <c r="J110" s="857"/>
      <c r="K110" s="857"/>
      <c r="L110" s="857"/>
      <c r="M110" s="857"/>
      <c r="N110" s="858"/>
    </row>
    <row r="111" spans="2:14" ht="30" customHeight="1">
      <c r="B111" s="859" t="s">
        <v>2325</v>
      </c>
      <c r="C111" s="860"/>
      <c r="D111" s="860"/>
      <c r="E111" s="860"/>
      <c r="F111" s="860"/>
      <c r="G111" s="860"/>
      <c r="H111" s="860"/>
      <c r="I111" s="860"/>
      <c r="J111" s="860"/>
      <c r="K111" s="860"/>
      <c r="L111" s="860"/>
      <c r="M111" s="860"/>
      <c r="N111" s="861"/>
    </row>
    <row r="112" spans="2:14">
      <c r="B112" s="859"/>
      <c r="C112" s="860"/>
      <c r="D112" s="860"/>
      <c r="E112" s="860"/>
      <c r="F112" s="860"/>
      <c r="G112" s="860"/>
      <c r="H112" s="860"/>
      <c r="I112" s="860"/>
      <c r="J112" s="860"/>
      <c r="K112" s="860"/>
      <c r="L112" s="860"/>
      <c r="M112" s="860"/>
      <c r="N112" s="861"/>
    </row>
    <row r="113" spans="2:14">
      <c r="B113" s="343"/>
      <c r="C113" s="344"/>
      <c r="D113" s="344"/>
      <c r="E113" s="344"/>
      <c r="F113" s="344"/>
      <c r="G113" s="344"/>
      <c r="H113" s="344"/>
      <c r="I113" s="344"/>
      <c r="J113" s="344"/>
      <c r="K113" s="344"/>
      <c r="L113" s="344"/>
      <c r="M113" s="344"/>
      <c r="N113" s="345"/>
    </row>
    <row r="114" spans="2:14">
      <c r="B114" s="343"/>
      <c r="C114" s="344"/>
      <c r="D114" s="344"/>
      <c r="E114" s="344"/>
      <c r="F114" s="344"/>
      <c r="G114" s="344"/>
      <c r="H114" s="344"/>
      <c r="I114" s="344"/>
      <c r="J114" s="344"/>
      <c r="K114" s="344"/>
      <c r="L114" s="344"/>
      <c r="M114" s="344"/>
      <c r="N114" s="345"/>
    </row>
    <row r="115" spans="2:14">
      <c r="B115" s="343"/>
      <c r="C115" s="344"/>
      <c r="D115" s="344"/>
      <c r="E115" s="344"/>
      <c r="F115" s="344"/>
      <c r="G115" s="344"/>
      <c r="H115" s="344"/>
      <c r="I115" s="344"/>
      <c r="J115" s="344"/>
      <c r="K115" s="344"/>
      <c r="L115" s="344"/>
      <c r="M115" s="344"/>
      <c r="N115" s="345"/>
    </row>
    <row r="116" spans="2:14">
      <c r="B116" s="234"/>
      <c r="C116" s="37"/>
      <c r="D116" s="37"/>
      <c r="E116" s="37"/>
      <c r="F116" s="37"/>
      <c r="G116" s="37"/>
      <c r="H116" s="37"/>
      <c r="I116" s="37"/>
      <c r="J116" s="37"/>
      <c r="K116" s="37"/>
      <c r="L116" s="37"/>
      <c r="M116" s="37"/>
      <c r="N116" s="38"/>
    </row>
    <row r="117" spans="2:14">
      <c r="B117" s="22"/>
      <c r="C117" s="18"/>
      <c r="D117" s="18"/>
      <c r="E117" s="18" t="s">
        <v>1060</v>
      </c>
      <c r="F117" s="59"/>
      <c r="G117" s="59"/>
      <c r="H117" s="18"/>
      <c r="I117" s="18"/>
      <c r="J117" s="18"/>
      <c r="K117" s="18"/>
      <c r="L117" s="18"/>
      <c r="M117" s="18"/>
      <c r="N117" s="23"/>
    </row>
    <row r="118" spans="2:14">
      <c r="B118" s="22"/>
      <c r="C118" s="18"/>
      <c r="D118" s="18"/>
      <c r="E118" s="60" t="s">
        <v>1061</v>
      </c>
      <c r="F118" s="18"/>
      <c r="G118" s="18"/>
      <c r="H118" s="60"/>
      <c r="I118" s="60"/>
      <c r="J118" s="60"/>
      <c r="K118" s="18"/>
      <c r="L118" s="18"/>
      <c r="M118" s="18"/>
      <c r="N118" s="23"/>
    </row>
    <row r="119" spans="2:14">
      <c r="B119" s="22"/>
      <c r="C119" s="18"/>
      <c r="D119" s="18"/>
      <c r="E119" s="61" t="s">
        <v>1065</v>
      </c>
      <c r="F119" s="18"/>
      <c r="G119" s="18"/>
      <c r="H119" s="61"/>
      <c r="I119" s="61"/>
      <c r="J119" s="61"/>
      <c r="K119" s="18"/>
      <c r="L119" s="18"/>
      <c r="M119" s="18"/>
      <c r="N119" s="23"/>
    </row>
    <row r="120" spans="2:14">
      <c r="B120" s="62"/>
      <c r="C120" s="37"/>
      <c r="D120" s="37"/>
      <c r="E120" s="18" t="s">
        <v>1063</v>
      </c>
      <c r="F120" s="18"/>
      <c r="G120" s="18"/>
      <c r="H120" s="18"/>
      <c r="I120" s="18"/>
      <c r="J120" s="18"/>
      <c r="K120" s="37"/>
      <c r="L120" s="37"/>
      <c r="M120" s="37"/>
      <c r="N120" s="38"/>
    </row>
    <row r="121" spans="2:14">
      <c r="B121" s="62"/>
      <c r="C121" s="37"/>
      <c r="D121" s="37"/>
      <c r="E121" s="37"/>
      <c r="F121" s="18"/>
      <c r="G121" s="18"/>
      <c r="H121" s="18"/>
      <c r="I121" s="18"/>
      <c r="J121" s="18"/>
      <c r="K121" s="37"/>
      <c r="L121" s="37"/>
      <c r="M121" s="37"/>
      <c r="N121" s="38"/>
    </row>
    <row r="122" spans="2:14">
      <c r="B122" s="62" t="s">
        <v>2326</v>
      </c>
      <c r="C122" s="61"/>
      <c r="D122" s="61"/>
      <c r="E122" s="18"/>
      <c r="F122" s="18"/>
      <c r="G122" s="18"/>
      <c r="H122" s="18"/>
      <c r="I122" s="18"/>
      <c r="J122" s="795"/>
      <c r="K122" s="795"/>
      <c r="L122" s="795"/>
      <c r="M122" s="795"/>
      <c r="N122" s="796"/>
    </row>
    <row r="123" spans="2:14" ht="15.75" thickBot="1">
      <c r="B123" s="273" t="s">
        <v>2327</v>
      </c>
      <c r="C123" s="405"/>
      <c r="D123" s="405"/>
      <c r="E123" s="63"/>
      <c r="F123" s="63"/>
      <c r="G123" s="63"/>
      <c r="H123" s="63"/>
      <c r="I123" s="63"/>
      <c r="J123" s="797"/>
      <c r="K123" s="797"/>
      <c r="L123" s="797"/>
      <c r="M123" s="797"/>
      <c r="N123" s="798"/>
    </row>
  </sheetData>
  <mergeCells count="72">
    <mergeCell ref="L64:M64"/>
    <mergeCell ref="C5:J5"/>
    <mergeCell ref="C1:J1"/>
    <mergeCell ref="K1:K2"/>
    <mergeCell ref="L1:N2"/>
    <mergeCell ref="C2:J2"/>
    <mergeCell ref="C3:J3"/>
    <mergeCell ref="K3:K4"/>
    <mergeCell ref="L3:N4"/>
    <mergeCell ref="C4:J4"/>
    <mergeCell ref="B35:H35"/>
    <mergeCell ref="I35:J35"/>
    <mergeCell ref="L35:M35"/>
    <mergeCell ref="L12:N12"/>
    <mergeCell ref="C30:I30"/>
    <mergeCell ref="B10:E10"/>
    <mergeCell ref="B41:H41"/>
    <mergeCell ref="B42:H42"/>
    <mergeCell ref="L30:M30"/>
    <mergeCell ref="D11:E11"/>
    <mergeCell ref="B1:B6"/>
    <mergeCell ref="K5:K6"/>
    <mergeCell ref="L5:L6"/>
    <mergeCell ref="M5:M6"/>
    <mergeCell ref="I10:J10"/>
    <mergeCell ref="F25:H25"/>
    <mergeCell ref="B27:N27"/>
    <mergeCell ref="L29:M29"/>
    <mergeCell ref="N5:N6"/>
    <mergeCell ref="C6:J6"/>
    <mergeCell ref="C29:I29"/>
    <mergeCell ref="B73:H73"/>
    <mergeCell ref="L73:M73"/>
    <mergeCell ref="B48:M48"/>
    <mergeCell ref="B36:H36"/>
    <mergeCell ref="B37:H37"/>
    <mergeCell ref="B38:H38"/>
    <mergeCell ref="B44:H44"/>
    <mergeCell ref="I44:J44"/>
    <mergeCell ref="L44:M44"/>
    <mergeCell ref="B45:H45"/>
    <mergeCell ref="B46:D46"/>
    <mergeCell ref="B47:H47"/>
    <mergeCell ref="I47:J47"/>
    <mergeCell ref="L47:M47"/>
    <mergeCell ref="B39:H39"/>
    <mergeCell ref="B40:H40"/>
    <mergeCell ref="B43:H43"/>
    <mergeCell ref="B80:M80"/>
    <mergeCell ref="B82:M82"/>
    <mergeCell ref="B86:H86"/>
    <mergeCell ref="L86:M86"/>
    <mergeCell ref="B79:H79"/>
    <mergeCell ref="L79:M79"/>
    <mergeCell ref="B52:I52"/>
    <mergeCell ref="L52:M52"/>
    <mergeCell ref="B57:I57"/>
    <mergeCell ref="L57:M57"/>
    <mergeCell ref="B58:M58"/>
    <mergeCell ref="L62:M62"/>
    <mergeCell ref="L63:M63"/>
    <mergeCell ref="L68:M68"/>
    <mergeCell ref="B69:M69"/>
    <mergeCell ref="B87:H87"/>
    <mergeCell ref="L87:M87"/>
    <mergeCell ref="J122:N123"/>
    <mergeCell ref="L88:M88"/>
    <mergeCell ref="L89:M89"/>
    <mergeCell ref="B90:M90"/>
    <mergeCell ref="B92:M92"/>
    <mergeCell ref="B109:N110"/>
    <mergeCell ref="B111:N112"/>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219137"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219137" r:id="rId4"/>
      </mc:Fallback>
    </mc:AlternateContent>
  </oleObjects>
</worksheet>
</file>

<file path=xl/worksheets/sheet1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0">
    <tabColor rgb="FFFFFFCC"/>
  </sheetPr>
  <dimension ref="A1:O118"/>
  <sheetViews>
    <sheetView zoomScale="78" zoomScaleNormal="78" workbookViewId="0"/>
  </sheetViews>
  <sheetFormatPr baseColWidth="10" defaultRowHeight="15"/>
  <cols>
    <col min="1" max="1" width="10.28515625" bestFit="1"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1169</v>
      </c>
      <c r="C31" s="87" t="s">
        <v>2178</v>
      </c>
      <c r="D31" s="88"/>
      <c r="E31" s="88"/>
      <c r="F31" s="88"/>
      <c r="G31" s="88"/>
      <c r="H31" s="88"/>
      <c r="I31" s="88"/>
      <c r="J31" s="89"/>
      <c r="K31" s="320"/>
      <c r="L31" s="318" t="s">
        <v>233</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117</v>
      </c>
      <c r="B36" s="831" t="str">
        <f>VLOOKUP(A36,EQUIPOS!A6:D154,3,FALSE)</f>
        <v xml:space="preserve">Barredora mecánica de cepillo de 3658 mm ; 6 m3 </v>
      </c>
      <c r="C36" s="832"/>
      <c r="D36" s="832"/>
      <c r="E36" s="832"/>
      <c r="F36" s="832"/>
      <c r="G36" s="832"/>
      <c r="H36" s="833"/>
      <c r="I36" s="279"/>
      <c r="J36" s="280"/>
      <c r="K36" s="281">
        <f>VLOOKUP(A36,EQUIPOS!A6:D163,4,FALSE)</f>
        <v>47726.473813922479</v>
      </c>
      <c r="L36" s="282"/>
      <c r="M36" s="283">
        <v>150</v>
      </c>
      <c r="N36" s="284">
        <f>K36/M36</f>
        <v>318.17649209281655</v>
      </c>
    </row>
    <row r="37" spans="1:14">
      <c r="A37" s="119" t="s">
        <v>148</v>
      </c>
      <c r="B37" s="831" t="str">
        <f>VLOOKUP(A37,EQUIPOS!A7:D154,3,FALSE)</f>
        <v>Cargador : Potencia en el volante 110 hp, Clasificación de RPM del motor 2300.</v>
      </c>
      <c r="C37" s="832"/>
      <c r="D37" s="832"/>
      <c r="E37" s="832"/>
      <c r="F37" s="832"/>
      <c r="G37" s="832"/>
      <c r="H37" s="833"/>
      <c r="I37" s="279"/>
      <c r="J37" s="280"/>
      <c r="K37" s="281">
        <f>VLOOKUP(A37,EQUIPOS!A7:D164,4,FALSE)</f>
        <v>95175.000000000015</v>
      </c>
      <c r="L37" s="282"/>
      <c r="M37" s="283">
        <v>150</v>
      </c>
      <c r="N37" s="284">
        <f>K37/M37</f>
        <v>634.50000000000011</v>
      </c>
    </row>
    <row r="38" spans="1:14">
      <c r="A38" t="s">
        <v>236</v>
      </c>
      <c r="B38" s="831" t="str">
        <f>VLOOKUP(A38,EQUIPOS!A8:D154,3,FALSE)</f>
        <v>Fresadora de pavimento, potencia 255 HP, peso 19 Ton, PROFUNDIDAD DE CORTE 305 mm</v>
      </c>
      <c r="C38" s="832"/>
      <c r="D38" s="832"/>
      <c r="E38" s="832"/>
      <c r="F38" s="832"/>
      <c r="G38" s="832"/>
      <c r="H38" s="833"/>
      <c r="I38" s="279"/>
      <c r="J38" s="280"/>
      <c r="K38" s="281">
        <f>VLOOKUP(A38,EQUIPOS!A8:D165,4,FALSE)</f>
        <v>342083.50491128041</v>
      </c>
      <c r="L38" s="282"/>
      <c r="M38" s="283">
        <v>150</v>
      </c>
      <c r="N38" s="284">
        <f>K38/M38</f>
        <v>2280.5566994085361</v>
      </c>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t="s">
        <v>1036</v>
      </c>
      <c r="C41" s="839"/>
      <c r="D41" s="839"/>
      <c r="E41" s="44"/>
      <c r="F41" s="45"/>
      <c r="G41" s="45"/>
      <c r="H41" s="46"/>
      <c r="I41" s="42"/>
      <c r="J41" s="43"/>
      <c r="K41" s="291"/>
      <c r="L41" s="288"/>
      <c r="M41" s="413">
        <v>0.01</v>
      </c>
      <c r="N41" s="356">
        <f>N75*M41</f>
        <v>1.5164182777777777</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3234.7496097791304</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B48" s="49"/>
      <c r="C48" s="293"/>
      <c r="D48" s="293"/>
      <c r="E48" s="293"/>
      <c r="F48" s="293"/>
      <c r="G48" s="293"/>
      <c r="H48" s="293"/>
      <c r="I48" s="280"/>
      <c r="J48" s="236"/>
      <c r="K48" s="294"/>
      <c r="L48" s="279"/>
      <c r="M48" s="414"/>
      <c r="N48" s="284"/>
    </row>
    <row r="49" spans="1:14">
      <c r="A49" s="114"/>
      <c r="B49" s="49"/>
      <c r="C49" s="293"/>
      <c r="D49" s="293"/>
      <c r="E49" s="293"/>
      <c r="F49" s="293"/>
      <c r="G49" s="293"/>
      <c r="H49" s="293"/>
      <c r="I49" s="280"/>
      <c r="J49" s="236"/>
      <c r="K49" s="294"/>
      <c r="L49" s="279"/>
      <c r="M49" s="414"/>
      <c r="N49" s="284"/>
    </row>
    <row r="50" spans="1:14">
      <c r="B50" s="49"/>
      <c r="C50" s="293"/>
      <c r="D50" s="293"/>
      <c r="E50" s="293"/>
      <c r="F50" s="293"/>
      <c r="G50" s="293"/>
      <c r="H50" s="293"/>
      <c r="I50" s="280"/>
      <c r="J50" s="236"/>
      <c r="K50" s="294"/>
      <c r="L50" s="279"/>
      <c r="M50" s="295"/>
      <c r="N50" s="296"/>
    </row>
    <row r="51" spans="1:14">
      <c r="B51" s="49"/>
      <c r="C51" s="293"/>
      <c r="D51" s="293"/>
      <c r="E51" s="293"/>
      <c r="F51" s="293"/>
      <c r="G51" s="293"/>
      <c r="H51" s="293"/>
      <c r="I51" s="280"/>
      <c r="J51" s="236"/>
      <c r="K51" s="294"/>
      <c r="L51" s="279"/>
      <c r="M51" s="295"/>
      <c r="N51" s="296"/>
    </row>
    <row r="52" spans="1:14" ht="15.75" thickBot="1">
      <c r="B52" s="813"/>
      <c r="C52" s="814"/>
      <c r="D52" s="814"/>
      <c r="E52" s="814"/>
      <c r="F52" s="814"/>
      <c r="G52" s="814"/>
      <c r="H52" s="814"/>
      <c r="I52" s="815"/>
      <c r="J52" s="48"/>
      <c r="K52" s="50"/>
      <c r="L52" s="816"/>
      <c r="M52" s="817"/>
      <c r="N52" s="51"/>
    </row>
    <row r="53" spans="1:14" ht="15.75" thickBot="1">
      <c r="B53" s="818" t="s">
        <v>1037</v>
      </c>
      <c r="C53" s="819"/>
      <c r="D53" s="819"/>
      <c r="E53" s="819"/>
      <c r="F53" s="819"/>
      <c r="G53" s="819"/>
      <c r="H53" s="819"/>
      <c r="I53" s="819"/>
      <c r="J53" s="819"/>
      <c r="K53" s="819"/>
      <c r="L53" s="819"/>
      <c r="M53" s="820"/>
      <c r="N53" s="406"/>
    </row>
    <row r="54" spans="1:14">
      <c r="B54" s="39"/>
      <c r="C54" s="40"/>
      <c r="D54" s="40"/>
      <c r="E54" s="40"/>
      <c r="F54" s="40"/>
      <c r="G54" s="40"/>
      <c r="H54" s="40"/>
      <c r="I54" s="40"/>
      <c r="J54" s="40"/>
      <c r="K54" s="40"/>
      <c r="L54" s="40"/>
      <c r="M54" s="40"/>
      <c r="N54" s="41"/>
    </row>
    <row r="55" spans="1:14">
      <c r="B55" s="70" t="s">
        <v>1040</v>
      </c>
      <c r="C55" s="71"/>
      <c r="D55" s="71"/>
      <c r="E55" s="71"/>
      <c r="F55" s="71"/>
      <c r="G55" s="71"/>
      <c r="H55" s="71"/>
      <c r="I55" s="71"/>
      <c r="J55" s="71"/>
      <c r="K55" s="71"/>
      <c r="L55" s="71"/>
      <c r="M55" s="71"/>
      <c r="N55" s="72"/>
    </row>
    <row r="56" spans="1:14" ht="15.75" thickBot="1">
      <c r="B56" s="74"/>
      <c r="C56" s="67"/>
      <c r="D56" s="67"/>
      <c r="E56" s="67"/>
      <c r="F56" s="67"/>
      <c r="G56" s="67"/>
      <c r="H56" s="67"/>
      <c r="I56" s="67"/>
      <c r="J56" s="67"/>
      <c r="K56" s="67"/>
      <c r="L56" s="67"/>
      <c r="M56" s="67"/>
      <c r="N56" s="69"/>
    </row>
    <row r="57" spans="1:14" ht="25.5">
      <c r="B57" s="325" t="s">
        <v>1041</v>
      </c>
      <c r="C57" s="326"/>
      <c r="D57" s="326"/>
      <c r="E57" s="326"/>
      <c r="F57" s="326"/>
      <c r="G57" s="326"/>
      <c r="H57" s="79" t="s">
        <v>1029</v>
      </c>
      <c r="I57" s="80" t="s">
        <v>1042</v>
      </c>
      <c r="J57" s="81" t="s">
        <v>1043</v>
      </c>
      <c r="K57" s="79" t="s">
        <v>1044</v>
      </c>
      <c r="L57" s="821" t="s">
        <v>1045</v>
      </c>
      <c r="M57" s="794"/>
      <c r="N57" s="82" t="s">
        <v>1035</v>
      </c>
    </row>
    <row r="58" spans="1:14">
      <c r="A58" t="s">
        <v>1317</v>
      </c>
      <c r="B58" s="52" t="str">
        <f>VLOOKUP(A58,TRANSPORTE!A5:D117,3,FALSE)</f>
        <v>Transporte de material fresado</v>
      </c>
      <c r="C58" s="329"/>
      <c r="D58" s="329"/>
      <c r="E58" s="329"/>
      <c r="F58" s="329"/>
      <c r="G58" s="329"/>
      <c r="H58" s="323" t="s">
        <v>1552</v>
      </c>
      <c r="I58" s="291">
        <v>0.13</v>
      </c>
      <c r="J58" s="298">
        <v>1</v>
      </c>
      <c r="K58" s="291">
        <f>I58*J58</f>
        <v>0.13</v>
      </c>
      <c r="L58" s="822">
        <f>VLOOKUP(A58,TRANSPORTE!A5:D117,4,FALSE)</f>
        <v>946.969696969697</v>
      </c>
      <c r="M58" s="823"/>
      <c r="N58" s="299">
        <f>K58*L58</f>
        <v>123.10606060606061</v>
      </c>
    </row>
    <row r="59" spans="1:14">
      <c r="B59" s="52"/>
      <c r="C59" s="53"/>
      <c r="D59" s="53"/>
      <c r="E59" s="53"/>
      <c r="F59" s="53"/>
      <c r="G59" s="53"/>
      <c r="H59" s="323"/>
      <c r="I59" s="291"/>
      <c r="J59" s="298"/>
      <c r="K59" s="291"/>
      <c r="L59" s="822"/>
      <c r="M59" s="823"/>
      <c r="N59" s="303"/>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ht="15.75" thickBot="1">
      <c r="B63" s="459"/>
      <c r="C63" s="460"/>
      <c r="D63" s="460"/>
      <c r="E63" s="460"/>
      <c r="F63" s="460"/>
      <c r="G63" s="460"/>
      <c r="H63" s="54"/>
      <c r="I63" s="132"/>
      <c r="J63" s="132"/>
      <c r="K63" s="132"/>
      <c r="L63" s="807"/>
      <c r="M63" s="808"/>
      <c r="N63" s="133"/>
    </row>
    <row r="64" spans="1:14" ht="15.75" thickBot="1">
      <c r="B64" s="824" t="s">
        <v>1037</v>
      </c>
      <c r="C64" s="825"/>
      <c r="D64" s="825"/>
      <c r="E64" s="825"/>
      <c r="F64" s="825"/>
      <c r="G64" s="825"/>
      <c r="H64" s="825"/>
      <c r="I64" s="825"/>
      <c r="J64" s="825"/>
      <c r="K64" s="825"/>
      <c r="L64" s="825"/>
      <c r="M64" s="826"/>
      <c r="N64" s="110">
        <f>N58+N59+N60+N61+N62</f>
        <v>123.10606060606061</v>
      </c>
    </row>
    <row r="65" spans="1:15">
      <c r="B65" s="39"/>
      <c r="C65" s="40"/>
      <c r="D65" s="40"/>
      <c r="E65" s="40"/>
      <c r="F65" s="40"/>
      <c r="G65" s="40"/>
      <c r="H65" s="40"/>
      <c r="I65" s="40"/>
      <c r="J65" s="40"/>
      <c r="K65" s="40"/>
      <c r="L65" s="40"/>
      <c r="M65" s="40"/>
      <c r="N65" s="41"/>
    </row>
    <row r="66" spans="1:15">
      <c r="B66" s="70" t="s">
        <v>1046</v>
      </c>
      <c r="C66" s="71"/>
      <c r="D66" s="71"/>
      <c r="E66" s="71"/>
      <c r="F66" s="71"/>
      <c r="G66" s="71"/>
      <c r="H66" s="71"/>
      <c r="I66" s="71"/>
      <c r="J66" s="71"/>
      <c r="K66" s="71"/>
      <c r="L66" s="71"/>
      <c r="M66" s="71"/>
      <c r="N66" s="72"/>
    </row>
    <row r="67" spans="1:15" ht="15.75" thickBot="1">
      <c r="B67" s="74"/>
      <c r="C67" s="67"/>
      <c r="D67" s="67"/>
      <c r="E67" s="67"/>
      <c r="F67" s="67"/>
      <c r="G67" s="67"/>
      <c r="H67" s="67"/>
      <c r="I67" s="67"/>
      <c r="J67" s="67"/>
      <c r="K67" s="67"/>
      <c r="L67" s="67"/>
      <c r="M67" s="67"/>
      <c r="N67" s="69"/>
    </row>
    <row r="68" spans="1:15" ht="25.5">
      <c r="B68" s="844" t="s">
        <v>1047</v>
      </c>
      <c r="C68" s="845"/>
      <c r="D68" s="845"/>
      <c r="E68" s="845"/>
      <c r="F68" s="845"/>
      <c r="G68" s="845"/>
      <c r="H68" s="845"/>
      <c r="I68" s="79" t="s">
        <v>1048</v>
      </c>
      <c r="J68" s="81" t="s">
        <v>1494</v>
      </c>
      <c r="K68" s="80" t="s">
        <v>1050</v>
      </c>
      <c r="L68" s="846" t="s">
        <v>1034</v>
      </c>
      <c r="M68" s="847"/>
      <c r="N68" s="104" t="s">
        <v>1035</v>
      </c>
    </row>
    <row r="69" spans="1:15">
      <c r="A69" t="s">
        <v>11</v>
      </c>
      <c r="B69" s="55" t="str">
        <f>VLOOKUP(A69,'MANO DE OBRA'!A8:D68,3,FALSE)</f>
        <v>Obrero (4)</v>
      </c>
      <c r="C69" s="53"/>
      <c r="D69" s="53"/>
      <c r="E69" s="53"/>
      <c r="F69" s="53"/>
      <c r="G69" s="53"/>
      <c r="H69" s="53"/>
      <c r="I69" s="304">
        <f>K69/J69*100</f>
        <v>98362.266666666663</v>
      </c>
      <c r="J69" s="305">
        <v>185</v>
      </c>
      <c r="K69" s="306">
        <f>VLOOKUP(A69,'MANO DE OBRA'!A8:D99,4,FALSE)</f>
        <v>181970.19333333333</v>
      </c>
      <c r="L69" s="56"/>
      <c r="M69" s="307">
        <v>1200</v>
      </c>
      <c r="N69" s="407">
        <f>K69/M69</f>
        <v>151.64182777777776</v>
      </c>
      <c r="O69" s="112"/>
    </row>
    <row r="70" spans="1:15">
      <c r="B70" s="55"/>
      <c r="C70" s="53"/>
      <c r="D70" s="53"/>
      <c r="E70" s="53"/>
      <c r="F70" s="53"/>
      <c r="G70" s="53"/>
      <c r="H70" s="53"/>
      <c r="I70" s="304"/>
      <c r="J70" s="305"/>
      <c r="K70" s="306"/>
      <c r="L70" s="56"/>
      <c r="M70" s="311"/>
      <c r="N70" s="407"/>
    </row>
    <row r="71" spans="1:15">
      <c r="B71" s="55"/>
      <c r="C71" s="53"/>
      <c r="D71" s="53"/>
      <c r="E71" s="53"/>
      <c r="F71" s="53"/>
      <c r="G71" s="53"/>
      <c r="H71" s="53"/>
      <c r="I71" s="291"/>
      <c r="J71" s="309"/>
      <c r="K71" s="310"/>
      <c r="L71" s="56"/>
      <c r="M71" s="312"/>
      <c r="N71" s="308"/>
    </row>
    <row r="72" spans="1:15">
      <c r="B72" s="55"/>
      <c r="C72" s="53"/>
      <c r="D72" s="53"/>
      <c r="E72" s="53"/>
      <c r="F72" s="53"/>
      <c r="G72" s="53"/>
      <c r="H72" s="53"/>
      <c r="I72" s="291"/>
      <c r="J72" s="309"/>
      <c r="K72" s="310"/>
      <c r="L72" s="330"/>
      <c r="M72" s="312"/>
      <c r="N72" s="308"/>
    </row>
    <row r="73" spans="1:15">
      <c r="B73" s="55"/>
      <c r="C73" s="53"/>
      <c r="D73" s="53"/>
      <c r="E73" s="53"/>
      <c r="F73" s="53"/>
      <c r="G73" s="53"/>
      <c r="H73" s="53"/>
      <c r="I73" s="291"/>
      <c r="J73" s="309"/>
      <c r="K73" s="310"/>
      <c r="L73" s="330"/>
      <c r="M73" s="312"/>
      <c r="N73" s="308"/>
    </row>
    <row r="74" spans="1:15" ht="15.75" thickBot="1">
      <c r="B74" s="805"/>
      <c r="C74" s="806"/>
      <c r="D74" s="806"/>
      <c r="E74" s="806"/>
      <c r="F74" s="806"/>
      <c r="G74" s="806"/>
      <c r="H74" s="806"/>
      <c r="I74" s="132"/>
      <c r="J74" s="132"/>
      <c r="K74" s="132"/>
      <c r="L74" s="906"/>
      <c r="M74" s="906"/>
      <c r="N74" s="133"/>
    </row>
    <row r="75" spans="1:15" ht="15.75" thickBot="1">
      <c r="B75" s="824" t="s">
        <v>1037</v>
      </c>
      <c r="C75" s="825"/>
      <c r="D75" s="825"/>
      <c r="E75" s="825"/>
      <c r="F75" s="825"/>
      <c r="G75" s="825"/>
      <c r="H75" s="825"/>
      <c r="I75" s="825"/>
      <c r="J75" s="825"/>
      <c r="K75" s="825"/>
      <c r="L75" s="825"/>
      <c r="M75" s="826"/>
      <c r="N75" s="472">
        <f>SUM(N69:N74)</f>
        <v>151.64182777777776</v>
      </c>
    </row>
    <row r="76" spans="1:15" ht="15.75" thickBot="1">
      <c r="B76" s="39"/>
      <c r="C76" s="40"/>
      <c r="D76" s="40"/>
      <c r="E76" s="40"/>
      <c r="F76" s="40"/>
      <c r="G76" s="40"/>
      <c r="H76" s="40"/>
      <c r="I76" s="40"/>
      <c r="J76" s="40"/>
      <c r="K76" s="40"/>
      <c r="L76" s="40"/>
      <c r="M76" s="40"/>
      <c r="N76" s="41"/>
    </row>
    <row r="77" spans="1:15" ht="15.75" thickBot="1">
      <c r="B77" s="818" t="s">
        <v>1051</v>
      </c>
      <c r="C77" s="819"/>
      <c r="D77" s="819"/>
      <c r="E77" s="819"/>
      <c r="F77" s="819"/>
      <c r="G77" s="819"/>
      <c r="H77" s="819"/>
      <c r="I77" s="819"/>
      <c r="J77" s="819"/>
      <c r="K77" s="819"/>
      <c r="L77" s="819"/>
      <c r="M77" s="820"/>
      <c r="N77" s="105">
        <f>N43+N53+N64+N75</f>
        <v>3509.4974981629689</v>
      </c>
    </row>
    <row r="78" spans="1:15">
      <c r="B78" s="39"/>
      <c r="C78" s="40"/>
      <c r="D78" s="40"/>
      <c r="E78" s="40"/>
      <c r="F78" s="40"/>
      <c r="G78" s="40"/>
      <c r="H78" s="40"/>
      <c r="I78" s="40"/>
      <c r="J78" s="40"/>
      <c r="K78" s="40"/>
      <c r="L78" s="40"/>
      <c r="M78" s="40"/>
      <c r="N78" s="41"/>
    </row>
    <row r="79" spans="1:15">
      <c r="B79" s="70" t="s">
        <v>1052</v>
      </c>
      <c r="C79" s="71"/>
      <c r="D79" s="71"/>
      <c r="E79" s="71"/>
      <c r="F79" s="71"/>
      <c r="G79" s="71"/>
      <c r="H79" s="71"/>
      <c r="I79" s="71"/>
      <c r="J79" s="71"/>
      <c r="K79" s="71"/>
      <c r="L79" s="71"/>
      <c r="M79" s="71"/>
      <c r="N79" s="72"/>
    </row>
    <row r="80" spans="1:15" ht="15.75" thickBot="1">
      <c r="B80" s="74"/>
      <c r="C80" s="67"/>
      <c r="D80" s="67"/>
      <c r="E80" s="67"/>
      <c r="F80" s="67"/>
      <c r="G80" s="67"/>
      <c r="H80" s="67"/>
      <c r="I80" s="67"/>
      <c r="J80" s="67"/>
      <c r="K80" s="67"/>
      <c r="L80" s="67"/>
      <c r="M80" s="67"/>
      <c r="N80" s="69"/>
    </row>
    <row r="81" spans="1:14">
      <c r="B81" s="809" t="s">
        <v>1053</v>
      </c>
      <c r="C81" s="810"/>
      <c r="D81" s="810"/>
      <c r="E81" s="810"/>
      <c r="F81" s="810"/>
      <c r="G81" s="810"/>
      <c r="H81" s="810"/>
      <c r="I81" s="326"/>
      <c r="J81" s="346"/>
      <c r="K81" s="314" t="s">
        <v>1054</v>
      </c>
      <c r="L81" s="848" t="s">
        <v>1055</v>
      </c>
      <c r="M81" s="849"/>
      <c r="N81" s="315"/>
    </row>
    <row r="82" spans="1:14">
      <c r="B82" s="850" t="s">
        <v>1056</v>
      </c>
      <c r="C82" s="851"/>
      <c r="D82" s="851"/>
      <c r="E82" s="851"/>
      <c r="F82" s="851"/>
      <c r="G82" s="851"/>
      <c r="H82" s="851"/>
      <c r="I82" s="93"/>
      <c r="J82" s="94"/>
      <c r="K82" s="316">
        <v>0.2</v>
      </c>
      <c r="L82" s="852">
        <f>N77*K82</f>
        <v>701.8994996325938</v>
      </c>
      <c r="M82" s="853"/>
      <c r="N82" s="57"/>
    </row>
    <row r="83" spans="1:14">
      <c r="B83" s="95" t="s">
        <v>1057</v>
      </c>
      <c r="C83" s="96"/>
      <c r="D83" s="96"/>
      <c r="E83" s="96"/>
      <c r="F83" s="96"/>
      <c r="G83" s="96"/>
      <c r="H83" s="96"/>
      <c r="I83" s="93"/>
      <c r="J83" s="94"/>
      <c r="K83" s="316">
        <v>0.05</v>
      </c>
      <c r="L83" s="852">
        <f>N77*K83</f>
        <v>175.47487490814845</v>
      </c>
      <c r="M83" s="853"/>
      <c r="N83" s="57"/>
    </row>
    <row r="84" spans="1:14" ht="15.75" thickBot="1">
      <c r="B84" s="97" t="s">
        <v>1058</v>
      </c>
      <c r="C84" s="98"/>
      <c r="D84" s="98"/>
      <c r="E84" s="98"/>
      <c r="F84" s="98"/>
      <c r="G84" s="98"/>
      <c r="H84" s="98"/>
      <c r="I84" s="99"/>
      <c r="J84" s="100"/>
      <c r="K84" s="317">
        <v>0.05</v>
      </c>
      <c r="L84" s="854">
        <f>N77*K84</f>
        <v>175.47487490814845</v>
      </c>
      <c r="M84" s="855"/>
      <c r="N84" s="57"/>
    </row>
    <row r="85" spans="1:14" ht="15.75" thickBot="1">
      <c r="B85" s="818" t="s">
        <v>1037</v>
      </c>
      <c r="C85" s="819"/>
      <c r="D85" s="819"/>
      <c r="E85" s="819"/>
      <c r="F85" s="819"/>
      <c r="G85" s="819"/>
      <c r="H85" s="819"/>
      <c r="I85" s="819"/>
      <c r="J85" s="819"/>
      <c r="K85" s="819"/>
      <c r="L85" s="819"/>
      <c r="M85" s="820"/>
      <c r="N85" s="58">
        <f>L82+L83+L84</f>
        <v>1052.8492494488908</v>
      </c>
    </row>
    <row r="86" spans="1:14" ht="15.75" thickBot="1">
      <c r="B86" s="39"/>
      <c r="C86" s="40"/>
      <c r="D86" s="40"/>
      <c r="E86" s="40"/>
      <c r="F86" s="40"/>
      <c r="G86" s="40"/>
      <c r="H86" s="40"/>
      <c r="I86" s="40"/>
      <c r="J86" s="40"/>
      <c r="K86" s="40"/>
      <c r="L86" s="40"/>
      <c r="M86" s="40"/>
      <c r="N86" s="41"/>
    </row>
    <row r="87" spans="1:14" ht="15.75" thickBot="1">
      <c r="A87" t="s">
        <v>2122</v>
      </c>
      <c r="B87" s="818" t="s">
        <v>1059</v>
      </c>
      <c r="C87" s="819"/>
      <c r="D87" s="819"/>
      <c r="E87" s="819"/>
      <c r="F87" s="819"/>
      <c r="G87" s="819"/>
      <c r="H87" s="819"/>
      <c r="I87" s="819"/>
      <c r="J87" s="819"/>
      <c r="K87" s="819"/>
      <c r="L87" s="819"/>
      <c r="M87" s="820"/>
      <c r="N87" s="197">
        <f>N77+N85</f>
        <v>4562.3467476118594</v>
      </c>
    </row>
    <row r="88" spans="1:14">
      <c r="B88" s="19"/>
      <c r="C88" s="20"/>
      <c r="D88" s="20"/>
      <c r="E88" s="20"/>
      <c r="F88" s="20"/>
      <c r="G88" s="20"/>
      <c r="H88" s="20"/>
      <c r="I88" s="20"/>
      <c r="J88" s="20"/>
      <c r="K88" s="20"/>
      <c r="L88" s="20"/>
      <c r="M88" s="20"/>
      <c r="N88" s="21"/>
    </row>
    <row r="89" spans="1:14">
      <c r="B89" s="22"/>
      <c r="C89" s="18"/>
      <c r="D89" s="18"/>
      <c r="E89" s="18"/>
      <c r="F89" s="18"/>
      <c r="G89" s="18"/>
      <c r="H89" s="18"/>
      <c r="I89" s="18"/>
      <c r="J89" s="18"/>
      <c r="K89" s="18"/>
      <c r="L89" s="18"/>
      <c r="M89" s="18"/>
      <c r="N89" s="23"/>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59" t="s">
        <v>1060</v>
      </c>
      <c r="F92" s="59"/>
      <c r="G92" s="59"/>
      <c r="H92" s="59"/>
      <c r="I92" s="59"/>
      <c r="J92" s="59"/>
      <c r="K92" s="18"/>
      <c r="L92" s="18"/>
      <c r="M92" s="18"/>
      <c r="N92" s="23"/>
    </row>
    <row r="93" spans="1:14">
      <c r="B93" s="22"/>
      <c r="C93" s="18"/>
      <c r="D93" s="18"/>
      <c r="E93" s="18" t="s">
        <v>1061</v>
      </c>
      <c r="F93" s="18"/>
      <c r="G93" s="18"/>
      <c r="H93" s="18"/>
      <c r="I93" s="18"/>
      <c r="J93" s="18"/>
      <c r="K93" s="18"/>
      <c r="L93" s="18"/>
      <c r="M93" s="18"/>
      <c r="N93" s="23"/>
    </row>
    <row r="94" spans="1:14">
      <c r="B94" s="22"/>
      <c r="C94" s="18"/>
      <c r="D94" s="18"/>
      <c r="E94" s="18" t="s">
        <v>1062</v>
      </c>
      <c r="F94" s="18"/>
      <c r="G94" s="18"/>
      <c r="H94" s="18"/>
      <c r="I94" s="18"/>
      <c r="J94" s="18"/>
      <c r="K94" s="18"/>
      <c r="L94" s="18"/>
      <c r="M94" s="18"/>
      <c r="N94" s="23"/>
    </row>
    <row r="95" spans="1:14">
      <c r="B95" s="22"/>
      <c r="C95" s="18"/>
      <c r="D95" s="18"/>
      <c r="E95" s="18" t="s">
        <v>1063</v>
      </c>
      <c r="F95" s="18"/>
      <c r="G95" s="18"/>
      <c r="H95" s="18"/>
      <c r="I95" s="18"/>
      <c r="J95" s="18"/>
      <c r="K95" s="18"/>
      <c r="L95" s="18"/>
      <c r="M95" s="18"/>
      <c r="N95" s="23"/>
    </row>
    <row r="96" spans="1:14" ht="15.75" thickBot="1">
      <c r="B96" s="22"/>
      <c r="C96" s="18"/>
      <c r="D96" s="18"/>
      <c r="E96" s="18"/>
      <c r="F96" s="18" t="s">
        <v>1064</v>
      </c>
      <c r="G96" s="18"/>
      <c r="H96" s="18"/>
      <c r="I96" s="18"/>
      <c r="J96" s="18"/>
      <c r="K96" s="18"/>
      <c r="L96" s="18"/>
      <c r="M96" s="18"/>
      <c r="N96" s="23"/>
    </row>
    <row r="97" spans="2:14">
      <c r="B97" s="239" t="s">
        <v>2322</v>
      </c>
      <c r="C97" s="240"/>
      <c r="D97" s="240"/>
      <c r="E97" s="240"/>
      <c r="F97" s="240"/>
      <c r="G97" s="240"/>
      <c r="H97" s="240"/>
      <c r="I97" s="240"/>
      <c r="J97" s="240"/>
      <c r="K97" s="240"/>
      <c r="L97" s="240"/>
      <c r="M97" s="240"/>
      <c r="N97" s="241"/>
    </row>
    <row r="98" spans="2:14">
      <c r="B98" s="242"/>
      <c r="C98" s="243"/>
      <c r="D98" s="243"/>
      <c r="E98" s="243"/>
      <c r="F98" s="243"/>
      <c r="G98" s="243"/>
      <c r="H98" s="243"/>
      <c r="I98" s="243"/>
      <c r="J98" s="243"/>
      <c r="K98" s="243"/>
      <c r="L98" s="243"/>
      <c r="M98" s="243"/>
      <c r="N98" s="244"/>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ht="15.75" thickBot="1">
      <c r="B101" s="245"/>
      <c r="C101" s="246"/>
      <c r="D101" s="246"/>
      <c r="E101" s="246"/>
      <c r="F101" s="246"/>
      <c r="G101" s="246"/>
      <c r="H101" s="246"/>
      <c r="I101" s="246"/>
      <c r="J101" s="246"/>
      <c r="K101" s="246"/>
      <c r="L101" s="246"/>
      <c r="M101" s="246"/>
      <c r="N101" s="247"/>
    </row>
    <row r="102" spans="2:14">
      <c r="B102" s="248"/>
      <c r="C102" s="249"/>
      <c r="D102" s="249"/>
      <c r="E102" s="249"/>
      <c r="F102" s="249"/>
      <c r="G102" s="249"/>
      <c r="H102" s="249"/>
      <c r="I102" s="249"/>
      <c r="J102" s="249"/>
      <c r="K102" s="249"/>
      <c r="L102" s="249"/>
      <c r="M102" s="249"/>
      <c r="N102" s="250"/>
    </row>
    <row r="103" spans="2:14">
      <c r="B103" s="234" t="s">
        <v>2323</v>
      </c>
      <c r="C103" s="37"/>
      <c r="D103" s="37"/>
      <c r="E103" s="37"/>
      <c r="F103" s="37"/>
      <c r="G103" s="37"/>
      <c r="H103" s="37"/>
      <c r="I103" s="37"/>
      <c r="J103" s="37"/>
      <c r="K103" s="37"/>
      <c r="L103" s="37"/>
      <c r="M103" s="37"/>
      <c r="N103" s="38"/>
    </row>
    <row r="104" spans="2:14" ht="15" customHeight="1">
      <c r="B104" s="856" t="s">
        <v>2324</v>
      </c>
      <c r="C104" s="857"/>
      <c r="D104" s="857"/>
      <c r="E104" s="857"/>
      <c r="F104" s="857"/>
      <c r="G104" s="857"/>
      <c r="H104" s="857"/>
      <c r="I104" s="857"/>
      <c r="J104" s="857"/>
      <c r="K104" s="857"/>
      <c r="L104" s="857"/>
      <c r="M104" s="857"/>
      <c r="N104" s="858"/>
    </row>
    <row r="105" spans="2:14" ht="15" customHeight="1">
      <c r="B105" s="856"/>
      <c r="C105" s="857"/>
      <c r="D105" s="857"/>
      <c r="E105" s="857"/>
      <c r="F105" s="857"/>
      <c r="G105" s="857"/>
      <c r="H105" s="857"/>
      <c r="I105" s="857"/>
      <c r="J105" s="857"/>
      <c r="K105" s="857"/>
      <c r="L105" s="857"/>
      <c r="M105" s="857"/>
      <c r="N105" s="858"/>
    </row>
    <row r="106" spans="2:14" ht="30" customHeight="1">
      <c r="B106" s="859" t="s">
        <v>2325</v>
      </c>
      <c r="C106" s="860"/>
      <c r="D106" s="860"/>
      <c r="E106" s="860"/>
      <c r="F106" s="860"/>
      <c r="G106" s="860"/>
      <c r="H106" s="860"/>
      <c r="I106" s="860"/>
      <c r="J106" s="860"/>
      <c r="K106" s="860"/>
      <c r="L106" s="860"/>
      <c r="M106" s="860"/>
      <c r="N106" s="861"/>
    </row>
    <row r="107" spans="2:14">
      <c r="B107" s="859"/>
      <c r="C107" s="860"/>
      <c r="D107" s="860"/>
      <c r="E107" s="860"/>
      <c r="F107" s="860"/>
      <c r="G107" s="860"/>
      <c r="H107" s="860"/>
      <c r="I107" s="860"/>
      <c r="J107" s="860"/>
      <c r="K107" s="860"/>
      <c r="L107" s="860"/>
      <c r="M107" s="860"/>
      <c r="N107" s="861"/>
    </row>
    <row r="108" spans="2:14">
      <c r="B108" s="343"/>
      <c r="C108" s="344"/>
      <c r="D108" s="344"/>
      <c r="E108" s="344"/>
      <c r="F108" s="344"/>
      <c r="G108" s="344"/>
      <c r="H108" s="344"/>
      <c r="I108" s="344"/>
      <c r="J108" s="344"/>
      <c r="K108" s="344"/>
      <c r="L108" s="344"/>
      <c r="M108" s="344"/>
      <c r="N108" s="345"/>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234"/>
      <c r="C111" s="37"/>
      <c r="D111" s="37"/>
      <c r="E111" s="37"/>
      <c r="F111" s="37"/>
      <c r="G111" s="37"/>
      <c r="H111" s="37"/>
      <c r="I111" s="37"/>
      <c r="J111" s="37"/>
      <c r="K111" s="37"/>
      <c r="L111" s="37"/>
      <c r="M111" s="37"/>
      <c r="N111" s="38"/>
    </row>
    <row r="112" spans="2:14">
      <c r="B112" s="22"/>
      <c r="C112" s="18"/>
      <c r="D112" s="18"/>
      <c r="E112" s="18" t="s">
        <v>1060</v>
      </c>
      <c r="F112" s="59"/>
      <c r="G112" s="59"/>
      <c r="H112" s="18"/>
      <c r="I112" s="18"/>
      <c r="J112" s="18"/>
      <c r="K112" s="18"/>
      <c r="L112" s="18"/>
      <c r="M112" s="18"/>
      <c r="N112" s="23"/>
    </row>
    <row r="113" spans="2:14">
      <c r="B113" s="22"/>
      <c r="C113" s="18"/>
      <c r="D113" s="18"/>
      <c r="E113" s="60" t="s">
        <v>1061</v>
      </c>
      <c r="F113" s="18"/>
      <c r="G113" s="18"/>
      <c r="H113" s="60"/>
      <c r="I113" s="60"/>
      <c r="J113" s="60"/>
      <c r="K113" s="18"/>
      <c r="L113" s="18"/>
      <c r="M113" s="18"/>
      <c r="N113" s="23"/>
    </row>
    <row r="114" spans="2:14">
      <c r="B114" s="22"/>
      <c r="C114" s="18"/>
      <c r="D114" s="18"/>
      <c r="E114" s="61" t="s">
        <v>1065</v>
      </c>
      <c r="F114" s="18"/>
      <c r="G114" s="18"/>
      <c r="H114" s="61"/>
      <c r="I114" s="61"/>
      <c r="J114" s="61"/>
      <c r="K114" s="18"/>
      <c r="L114" s="18"/>
      <c r="M114" s="18"/>
      <c r="N114" s="23"/>
    </row>
    <row r="115" spans="2:14">
      <c r="B115" s="62"/>
      <c r="C115" s="37"/>
      <c r="D115" s="37"/>
      <c r="E115" s="18" t="s">
        <v>1063</v>
      </c>
      <c r="F115" s="18"/>
      <c r="G115" s="18"/>
      <c r="H115" s="18"/>
      <c r="I115" s="18"/>
      <c r="J115" s="18"/>
      <c r="K115" s="37"/>
      <c r="L115" s="37"/>
      <c r="M115" s="37"/>
      <c r="N115" s="38"/>
    </row>
    <row r="116" spans="2:14">
      <c r="B116" s="62"/>
      <c r="C116" s="37"/>
      <c r="D116" s="37"/>
      <c r="E116" s="37"/>
      <c r="F116" s="18"/>
      <c r="G116" s="18"/>
      <c r="H116" s="18"/>
      <c r="I116" s="18"/>
      <c r="J116" s="18"/>
      <c r="K116" s="37"/>
      <c r="L116" s="37"/>
      <c r="M116" s="37"/>
      <c r="N116" s="38"/>
    </row>
    <row r="117" spans="2:14">
      <c r="B117" s="62" t="s">
        <v>2326</v>
      </c>
      <c r="C117" s="61"/>
      <c r="D117" s="61"/>
      <c r="E117" s="18"/>
      <c r="F117" s="18"/>
      <c r="G117" s="18"/>
      <c r="H117" s="18"/>
      <c r="I117" s="18"/>
      <c r="J117" s="795"/>
      <c r="K117" s="795"/>
      <c r="L117" s="795"/>
      <c r="M117" s="795"/>
      <c r="N117" s="796"/>
    </row>
    <row r="118" spans="2:14" ht="15.75" thickBot="1">
      <c r="B118" s="273" t="s">
        <v>2327</v>
      </c>
      <c r="C118" s="405"/>
      <c r="D118" s="405"/>
      <c r="E118" s="63"/>
      <c r="F118" s="63"/>
      <c r="G118" s="63"/>
      <c r="H118" s="63"/>
      <c r="I118" s="63"/>
      <c r="J118" s="797"/>
      <c r="K118" s="797"/>
      <c r="L118" s="797"/>
      <c r="M118" s="797"/>
      <c r="N118" s="798"/>
    </row>
  </sheetData>
  <mergeCells count="67">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4:H74"/>
    <mergeCell ref="L74:M74"/>
    <mergeCell ref="B47:I47"/>
    <mergeCell ref="L47:M47"/>
    <mergeCell ref="B52:I52"/>
    <mergeCell ref="L52:M52"/>
    <mergeCell ref="B53:M53"/>
    <mergeCell ref="L57:M57"/>
    <mergeCell ref="L58:M58"/>
    <mergeCell ref="L63:M63"/>
    <mergeCell ref="B64:M64"/>
    <mergeCell ref="B68:H68"/>
    <mergeCell ref="L68:M68"/>
    <mergeCell ref="L59:M59"/>
    <mergeCell ref="B75:M75"/>
    <mergeCell ref="B77:M77"/>
    <mergeCell ref="B81:H81"/>
    <mergeCell ref="L81:M81"/>
    <mergeCell ref="B82:H82"/>
    <mergeCell ref="L82:M82"/>
    <mergeCell ref="J117:N118"/>
    <mergeCell ref="L83:M83"/>
    <mergeCell ref="L84:M84"/>
    <mergeCell ref="B85:M85"/>
    <mergeCell ref="B87:M87"/>
    <mergeCell ref="B104:N105"/>
    <mergeCell ref="B106:N107"/>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220161"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220161" r:id="rId4"/>
      </mc:Fallback>
    </mc:AlternateContent>
  </oleObjects>
</worksheet>
</file>

<file path=xl/worksheets/sheet1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1">
    <tabColor rgb="FFFFFFCC"/>
  </sheetPr>
  <dimension ref="A1:O118"/>
  <sheetViews>
    <sheetView zoomScale="78" zoomScaleNormal="78" workbookViewId="0"/>
  </sheetViews>
  <sheetFormatPr baseColWidth="10" defaultRowHeight="15"/>
  <cols>
    <col min="1" max="1" width="10.28515625" bestFit="1"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2123</v>
      </c>
      <c r="C31" s="87" t="s">
        <v>2180</v>
      </c>
      <c r="D31" s="88"/>
      <c r="E31" s="88"/>
      <c r="F31" s="88"/>
      <c r="G31" s="88"/>
      <c r="H31" s="88"/>
      <c r="I31" s="88"/>
      <c r="J31" s="89"/>
      <c r="K31" s="320"/>
      <c r="L31" s="318" t="s">
        <v>233</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117</v>
      </c>
      <c r="B36" s="831" t="str">
        <f>VLOOKUP(A36,EQUIPOS!A6:D154,3,FALSE)</f>
        <v xml:space="preserve">Barredora mecánica de cepillo de 3658 mm ; 6 m3 </v>
      </c>
      <c r="C36" s="832"/>
      <c r="D36" s="832"/>
      <c r="E36" s="832"/>
      <c r="F36" s="832"/>
      <c r="G36" s="832"/>
      <c r="H36" s="833"/>
      <c r="I36" s="279"/>
      <c r="J36" s="280"/>
      <c r="K36" s="281">
        <f>VLOOKUP(A36,EQUIPOS!A6:D163,4,FALSE)</f>
        <v>47726.473813922479</v>
      </c>
      <c r="L36" s="282"/>
      <c r="M36" s="283">
        <v>300</v>
      </c>
      <c r="N36" s="284">
        <f>K36/M36</f>
        <v>159.08824604640827</v>
      </c>
    </row>
    <row r="37" spans="1:14">
      <c r="A37" s="119" t="s">
        <v>148</v>
      </c>
      <c r="B37" s="831" t="str">
        <f>VLOOKUP(A37,EQUIPOS!A7:D154,3,FALSE)</f>
        <v>Cargador : Potencia en el volante 110 hp, Clasificación de RPM del motor 2300.</v>
      </c>
      <c r="C37" s="832"/>
      <c r="D37" s="832"/>
      <c r="E37" s="832"/>
      <c r="F37" s="832"/>
      <c r="G37" s="832"/>
      <c r="H37" s="833"/>
      <c r="I37" s="279"/>
      <c r="J37" s="280"/>
      <c r="K37" s="281">
        <f>VLOOKUP(A37,EQUIPOS!A7:D164,4,FALSE)</f>
        <v>95175.000000000015</v>
      </c>
      <c r="L37" s="282"/>
      <c r="M37" s="283">
        <v>300</v>
      </c>
      <c r="N37" s="284">
        <f>K37/M37</f>
        <v>317.25000000000006</v>
      </c>
    </row>
    <row r="38" spans="1:14">
      <c r="A38" t="s">
        <v>236</v>
      </c>
      <c r="B38" s="831" t="str">
        <f>VLOOKUP(A38,EQUIPOS!A8:D154,3,FALSE)</f>
        <v>Fresadora de pavimento, potencia 255 HP, peso 19 Ton, PROFUNDIDAD DE CORTE 305 mm</v>
      </c>
      <c r="C38" s="832"/>
      <c r="D38" s="832"/>
      <c r="E38" s="832"/>
      <c r="F38" s="832"/>
      <c r="G38" s="832"/>
      <c r="H38" s="833"/>
      <c r="I38" s="279"/>
      <c r="J38" s="280"/>
      <c r="K38" s="281">
        <f>VLOOKUP(A38,EQUIPOS!A8:D165,4,FALSE)</f>
        <v>342083.50491128041</v>
      </c>
      <c r="L38" s="282"/>
      <c r="M38" s="283">
        <v>300</v>
      </c>
      <c r="N38" s="284">
        <f>K38/M38</f>
        <v>1140.2783497042681</v>
      </c>
    </row>
    <row r="39" spans="1:14">
      <c r="B39" s="831"/>
      <c r="C39" s="832"/>
      <c r="D39" s="832"/>
      <c r="E39" s="832"/>
      <c r="F39" s="832"/>
      <c r="G39" s="832"/>
      <c r="H39" s="833"/>
      <c r="I39" s="834"/>
      <c r="J39" s="815"/>
      <c r="K39" s="281"/>
      <c r="L39" s="835"/>
      <c r="M39" s="836"/>
      <c r="N39" s="284"/>
    </row>
    <row r="40" spans="1:14">
      <c r="B40" s="831"/>
      <c r="C40" s="832"/>
      <c r="D40" s="832"/>
      <c r="E40" s="837"/>
      <c r="F40" s="832"/>
      <c r="G40" s="832"/>
      <c r="H40" s="833"/>
      <c r="I40" s="42"/>
      <c r="J40" s="43"/>
      <c r="K40" s="286"/>
      <c r="L40" s="288"/>
      <c r="M40" s="289"/>
      <c r="N40" s="290"/>
    </row>
    <row r="41" spans="1:14">
      <c r="B41" s="838" t="s">
        <v>1036</v>
      </c>
      <c r="C41" s="839"/>
      <c r="D41" s="839"/>
      <c r="E41" s="44"/>
      <c r="F41" s="45"/>
      <c r="G41" s="45"/>
      <c r="H41" s="46"/>
      <c r="I41" s="42"/>
      <c r="J41" s="43"/>
      <c r="K41" s="291"/>
      <c r="L41" s="288"/>
      <c r="M41" s="413">
        <v>0.01</v>
      </c>
      <c r="N41" s="356">
        <f>N75*M41</f>
        <v>0.75820913888888886</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1617.3748048895652</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B48" s="49"/>
      <c r="C48" s="293"/>
      <c r="D48" s="293"/>
      <c r="E48" s="293"/>
      <c r="F48" s="293"/>
      <c r="G48" s="293"/>
      <c r="H48" s="293"/>
      <c r="I48" s="280"/>
      <c r="J48" s="236"/>
      <c r="K48" s="294"/>
      <c r="L48" s="279"/>
      <c r="M48" s="414"/>
      <c r="N48" s="284"/>
    </row>
    <row r="49" spans="1:14">
      <c r="A49" s="114"/>
      <c r="B49" s="49"/>
      <c r="C49" s="293"/>
      <c r="D49" s="293"/>
      <c r="E49" s="293"/>
      <c r="F49" s="293"/>
      <c r="G49" s="293"/>
      <c r="H49" s="293"/>
      <c r="I49" s="280"/>
      <c r="J49" s="236"/>
      <c r="K49" s="294"/>
      <c r="L49" s="279"/>
      <c r="M49" s="414"/>
      <c r="N49" s="284"/>
    </row>
    <row r="50" spans="1:14">
      <c r="B50" s="49"/>
      <c r="C50" s="293"/>
      <c r="D50" s="293"/>
      <c r="E50" s="293"/>
      <c r="F50" s="293"/>
      <c r="G50" s="293"/>
      <c r="H50" s="293"/>
      <c r="I50" s="280"/>
      <c r="J50" s="236"/>
      <c r="K50" s="294"/>
      <c r="L50" s="279"/>
      <c r="M50" s="295"/>
      <c r="N50" s="296"/>
    </row>
    <row r="51" spans="1:14">
      <c r="B51" s="49"/>
      <c r="C51" s="293"/>
      <c r="D51" s="293"/>
      <c r="E51" s="293"/>
      <c r="F51" s="293"/>
      <c r="G51" s="293"/>
      <c r="H51" s="293"/>
      <c r="I51" s="280"/>
      <c r="J51" s="236"/>
      <c r="K51" s="294"/>
      <c r="L51" s="279"/>
      <c r="M51" s="295"/>
      <c r="N51" s="296"/>
    </row>
    <row r="52" spans="1:14" ht="15.75" thickBot="1">
      <c r="B52" s="813"/>
      <c r="C52" s="814"/>
      <c r="D52" s="814"/>
      <c r="E52" s="814"/>
      <c r="F52" s="814"/>
      <c r="G52" s="814"/>
      <c r="H52" s="814"/>
      <c r="I52" s="815"/>
      <c r="J52" s="48"/>
      <c r="K52" s="50"/>
      <c r="L52" s="816"/>
      <c r="M52" s="817"/>
      <c r="N52" s="51"/>
    </row>
    <row r="53" spans="1:14" ht="15.75" thickBot="1">
      <c r="B53" s="818" t="s">
        <v>1037</v>
      </c>
      <c r="C53" s="819"/>
      <c r="D53" s="819"/>
      <c r="E53" s="819"/>
      <c r="F53" s="819"/>
      <c r="G53" s="819"/>
      <c r="H53" s="819"/>
      <c r="I53" s="819"/>
      <c r="J53" s="819"/>
      <c r="K53" s="819"/>
      <c r="L53" s="819"/>
      <c r="M53" s="820"/>
      <c r="N53" s="406"/>
    </row>
    <row r="54" spans="1:14">
      <c r="B54" s="39"/>
      <c r="C54" s="40"/>
      <c r="D54" s="40"/>
      <c r="E54" s="40"/>
      <c r="F54" s="40"/>
      <c r="G54" s="40"/>
      <c r="H54" s="40"/>
      <c r="I54" s="40"/>
      <c r="J54" s="40"/>
      <c r="K54" s="40"/>
      <c r="L54" s="40"/>
      <c r="M54" s="40"/>
      <c r="N54" s="41"/>
    </row>
    <row r="55" spans="1:14">
      <c r="B55" s="70" t="s">
        <v>1040</v>
      </c>
      <c r="C55" s="71"/>
      <c r="D55" s="71"/>
      <c r="E55" s="71"/>
      <c r="F55" s="71"/>
      <c r="G55" s="71"/>
      <c r="H55" s="71"/>
      <c r="I55" s="71"/>
      <c r="J55" s="71"/>
      <c r="K55" s="71"/>
      <c r="L55" s="71"/>
      <c r="M55" s="71"/>
      <c r="N55" s="72"/>
    </row>
    <row r="56" spans="1:14" ht="15.75" thickBot="1">
      <c r="B56" s="74"/>
      <c r="C56" s="67"/>
      <c r="D56" s="67"/>
      <c r="E56" s="67"/>
      <c r="F56" s="67"/>
      <c r="G56" s="67"/>
      <c r="H56" s="67"/>
      <c r="I56" s="67"/>
      <c r="J56" s="67"/>
      <c r="K56" s="67"/>
      <c r="L56" s="67"/>
      <c r="M56" s="67"/>
      <c r="N56" s="69"/>
    </row>
    <row r="57" spans="1:14" ht="25.5">
      <c r="B57" s="325" t="s">
        <v>1041</v>
      </c>
      <c r="C57" s="326"/>
      <c r="D57" s="326"/>
      <c r="E57" s="326"/>
      <c r="F57" s="326"/>
      <c r="G57" s="326"/>
      <c r="H57" s="79" t="s">
        <v>1029</v>
      </c>
      <c r="I57" s="80" t="s">
        <v>1042</v>
      </c>
      <c r="J57" s="81" t="s">
        <v>1043</v>
      </c>
      <c r="K57" s="79" t="s">
        <v>1044</v>
      </c>
      <c r="L57" s="821" t="s">
        <v>1045</v>
      </c>
      <c r="M57" s="794"/>
      <c r="N57" s="82" t="s">
        <v>1035</v>
      </c>
    </row>
    <row r="58" spans="1:14">
      <c r="A58" t="s">
        <v>1317</v>
      </c>
      <c r="B58" s="52" t="str">
        <f>VLOOKUP(A58,TRANSPORTE!A5:D117,3,FALSE)</f>
        <v>Transporte de material fresado</v>
      </c>
      <c r="C58" s="329"/>
      <c r="D58" s="329"/>
      <c r="E58" s="329"/>
      <c r="F58" s="329"/>
      <c r="G58" s="329"/>
      <c r="H58" s="323" t="s">
        <v>1552</v>
      </c>
      <c r="I58" s="425">
        <v>6.5000000000000002E-2</v>
      </c>
      <c r="J58" s="298">
        <v>1</v>
      </c>
      <c r="K58" s="425">
        <f>I58*J58</f>
        <v>6.5000000000000002E-2</v>
      </c>
      <c r="L58" s="822">
        <f>VLOOKUP(A58,TRANSPORTE!A5:D117,4,FALSE)</f>
        <v>946.969696969697</v>
      </c>
      <c r="M58" s="823"/>
      <c r="N58" s="299">
        <f>K58*L58</f>
        <v>61.553030303030305</v>
      </c>
    </row>
    <row r="59" spans="1:14">
      <c r="B59" s="52"/>
      <c r="C59" s="53"/>
      <c r="D59" s="53"/>
      <c r="E59" s="53"/>
      <c r="F59" s="53"/>
      <c r="G59" s="53"/>
      <c r="H59" s="300"/>
      <c r="I59" s="291"/>
      <c r="J59" s="291"/>
      <c r="K59" s="291"/>
      <c r="L59" s="301"/>
      <c r="M59" s="302"/>
      <c r="N59" s="303"/>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ht="15.75" thickBot="1">
      <c r="B63" s="459"/>
      <c r="C63" s="460"/>
      <c r="D63" s="460"/>
      <c r="E63" s="460"/>
      <c r="F63" s="460"/>
      <c r="G63" s="460"/>
      <c r="H63" s="54"/>
      <c r="I63" s="132"/>
      <c r="J63" s="132"/>
      <c r="K63" s="132"/>
      <c r="L63" s="807"/>
      <c r="M63" s="808"/>
      <c r="N63" s="133"/>
    </row>
    <row r="64" spans="1:14" ht="15.75" thickBot="1">
      <c r="B64" s="824" t="s">
        <v>1037</v>
      </c>
      <c r="C64" s="825"/>
      <c r="D64" s="825"/>
      <c r="E64" s="825"/>
      <c r="F64" s="825"/>
      <c r="G64" s="825"/>
      <c r="H64" s="825"/>
      <c r="I64" s="825"/>
      <c r="J64" s="825"/>
      <c r="K64" s="825"/>
      <c r="L64" s="825"/>
      <c r="M64" s="826"/>
      <c r="N64" s="110">
        <f>N58+N59+N60+N61+N62</f>
        <v>61.553030303030305</v>
      </c>
    </row>
    <row r="65" spans="1:15">
      <c r="B65" s="39"/>
      <c r="C65" s="40"/>
      <c r="D65" s="40"/>
      <c r="E65" s="40"/>
      <c r="F65" s="40"/>
      <c r="G65" s="40"/>
      <c r="H65" s="40"/>
      <c r="I65" s="40"/>
      <c r="J65" s="40"/>
      <c r="K65" s="40"/>
      <c r="L65" s="40"/>
      <c r="M65" s="40"/>
      <c r="N65" s="41"/>
    </row>
    <row r="66" spans="1:15">
      <c r="B66" s="70" t="s">
        <v>1046</v>
      </c>
      <c r="C66" s="71"/>
      <c r="D66" s="71"/>
      <c r="E66" s="71"/>
      <c r="F66" s="71"/>
      <c r="G66" s="71"/>
      <c r="H66" s="71"/>
      <c r="I66" s="71"/>
      <c r="J66" s="71"/>
      <c r="K66" s="71"/>
      <c r="L66" s="71"/>
      <c r="M66" s="71"/>
      <c r="N66" s="72"/>
    </row>
    <row r="67" spans="1:15" ht="15.75" thickBot="1">
      <c r="B67" s="74"/>
      <c r="C67" s="67"/>
      <c r="D67" s="67"/>
      <c r="E67" s="67"/>
      <c r="F67" s="67"/>
      <c r="G67" s="67"/>
      <c r="H67" s="67"/>
      <c r="I67" s="67"/>
      <c r="J67" s="67"/>
      <c r="K67" s="67"/>
      <c r="L67" s="67"/>
      <c r="M67" s="67"/>
      <c r="N67" s="69"/>
    </row>
    <row r="68" spans="1:15" ht="25.5">
      <c r="B68" s="844" t="s">
        <v>1047</v>
      </c>
      <c r="C68" s="845"/>
      <c r="D68" s="845"/>
      <c r="E68" s="845"/>
      <c r="F68" s="845"/>
      <c r="G68" s="845"/>
      <c r="H68" s="845"/>
      <c r="I68" s="79" t="s">
        <v>1048</v>
      </c>
      <c r="J68" s="81" t="s">
        <v>1494</v>
      </c>
      <c r="K68" s="80" t="s">
        <v>1050</v>
      </c>
      <c r="L68" s="846" t="s">
        <v>1034</v>
      </c>
      <c r="M68" s="847"/>
      <c r="N68" s="104" t="s">
        <v>1035</v>
      </c>
    </row>
    <row r="69" spans="1:15">
      <c r="A69" t="s">
        <v>11</v>
      </c>
      <c r="B69" s="55" t="str">
        <f>VLOOKUP(A69,'MANO DE OBRA'!A8:D68,3,FALSE)</f>
        <v>Obrero (4)</v>
      </c>
      <c r="C69" s="53"/>
      <c r="D69" s="53"/>
      <c r="E69" s="53"/>
      <c r="F69" s="53"/>
      <c r="G69" s="53"/>
      <c r="H69" s="53"/>
      <c r="I69" s="304">
        <f>K69/J69*100</f>
        <v>98362.266666666663</v>
      </c>
      <c r="J69" s="305">
        <v>185</v>
      </c>
      <c r="K69" s="306">
        <f>VLOOKUP(A69,'MANO DE OBRA'!A8:D99,4,FALSE)</f>
        <v>181970.19333333333</v>
      </c>
      <c r="L69" s="56"/>
      <c r="M69" s="307">
        <v>2400</v>
      </c>
      <c r="N69" s="407">
        <f>K69/M69</f>
        <v>75.820913888888882</v>
      </c>
      <c r="O69" s="112"/>
    </row>
    <row r="70" spans="1:15">
      <c r="B70" s="55"/>
      <c r="C70" s="53"/>
      <c r="D70" s="53"/>
      <c r="E70" s="53"/>
      <c r="F70" s="53"/>
      <c r="G70" s="53"/>
      <c r="H70" s="53"/>
      <c r="I70" s="304"/>
      <c r="J70" s="305"/>
      <c r="K70" s="306"/>
      <c r="L70" s="56"/>
      <c r="M70" s="311"/>
      <c r="N70" s="407"/>
    </row>
    <row r="71" spans="1:15">
      <c r="B71" s="55"/>
      <c r="C71" s="53"/>
      <c r="D71" s="53"/>
      <c r="E71" s="53"/>
      <c r="F71" s="53"/>
      <c r="G71" s="53"/>
      <c r="H71" s="53"/>
      <c r="I71" s="291"/>
      <c r="J71" s="309"/>
      <c r="K71" s="310"/>
      <c r="L71" s="56"/>
      <c r="M71" s="312"/>
      <c r="N71" s="308"/>
    </row>
    <row r="72" spans="1:15">
      <c r="B72" s="55"/>
      <c r="C72" s="53"/>
      <c r="D72" s="53"/>
      <c r="E72" s="53"/>
      <c r="F72" s="53"/>
      <c r="G72" s="53"/>
      <c r="H72" s="53"/>
      <c r="I72" s="291"/>
      <c r="J72" s="309"/>
      <c r="K72" s="310"/>
      <c r="L72" s="330"/>
      <c r="M72" s="312"/>
      <c r="N72" s="308"/>
    </row>
    <row r="73" spans="1:15">
      <c r="B73" s="55"/>
      <c r="C73" s="53"/>
      <c r="D73" s="53"/>
      <c r="E73" s="53"/>
      <c r="F73" s="53"/>
      <c r="G73" s="53"/>
      <c r="H73" s="53"/>
      <c r="I73" s="291"/>
      <c r="J73" s="309"/>
      <c r="K73" s="310"/>
      <c r="L73" s="330"/>
      <c r="M73" s="312"/>
      <c r="N73" s="308"/>
    </row>
    <row r="74" spans="1:15" ht="15.75" thickBot="1">
      <c r="B74" s="805"/>
      <c r="C74" s="806"/>
      <c r="D74" s="806"/>
      <c r="E74" s="806"/>
      <c r="F74" s="806"/>
      <c r="G74" s="806"/>
      <c r="H74" s="806"/>
      <c r="I74" s="132"/>
      <c r="J74" s="132"/>
      <c r="K74" s="132"/>
      <c r="L74" s="906"/>
      <c r="M74" s="906"/>
      <c r="N74" s="51"/>
    </row>
    <row r="75" spans="1:15" ht="15.75" thickBot="1">
      <c r="B75" s="824" t="s">
        <v>1037</v>
      </c>
      <c r="C75" s="825"/>
      <c r="D75" s="825"/>
      <c r="E75" s="825"/>
      <c r="F75" s="825"/>
      <c r="G75" s="825"/>
      <c r="H75" s="825"/>
      <c r="I75" s="825"/>
      <c r="J75" s="825"/>
      <c r="K75" s="825"/>
      <c r="L75" s="825"/>
      <c r="M75" s="826"/>
      <c r="N75" s="313">
        <f>SUM(N69:N74)</f>
        <v>75.820913888888882</v>
      </c>
    </row>
    <row r="76" spans="1:15" ht="15.75" thickBot="1">
      <c r="B76" s="39"/>
      <c r="C76" s="40"/>
      <c r="D76" s="40"/>
      <c r="E76" s="40"/>
      <c r="F76" s="40"/>
      <c r="G76" s="40"/>
      <c r="H76" s="40"/>
      <c r="I76" s="40"/>
      <c r="J76" s="40"/>
      <c r="K76" s="40"/>
      <c r="L76" s="40"/>
      <c r="M76" s="40"/>
      <c r="N76" s="41"/>
    </row>
    <row r="77" spans="1:15" ht="15.75" thickBot="1">
      <c r="B77" s="818" t="s">
        <v>1051</v>
      </c>
      <c r="C77" s="819"/>
      <c r="D77" s="819"/>
      <c r="E77" s="819"/>
      <c r="F77" s="819"/>
      <c r="G77" s="819"/>
      <c r="H77" s="819"/>
      <c r="I77" s="819"/>
      <c r="J77" s="819"/>
      <c r="K77" s="819"/>
      <c r="L77" s="819"/>
      <c r="M77" s="820"/>
      <c r="N77" s="105">
        <f>N43+N53+N64+N75</f>
        <v>1754.7487490814844</v>
      </c>
    </row>
    <row r="78" spans="1:15">
      <c r="B78" s="39"/>
      <c r="C78" s="40"/>
      <c r="D78" s="40"/>
      <c r="E78" s="40"/>
      <c r="F78" s="40"/>
      <c r="G78" s="40"/>
      <c r="H78" s="40"/>
      <c r="I78" s="40"/>
      <c r="J78" s="40"/>
      <c r="K78" s="40"/>
      <c r="L78" s="40"/>
      <c r="M78" s="40"/>
      <c r="N78" s="41"/>
    </row>
    <row r="79" spans="1:15">
      <c r="B79" s="70" t="s">
        <v>1052</v>
      </c>
      <c r="C79" s="71"/>
      <c r="D79" s="71"/>
      <c r="E79" s="71"/>
      <c r="F79" s="71"/>
      <c r="G79" s="71"/>
      <c r="H79" s="71"/>
      <c r="I79" s="71"/>
      <c r="J79" s="71"/>
      <c r="K79" s="71"/>
      <c r="L79" s="71"/>
      <c r="M79" s="71"/>
      <c r="N79" s="72"/>
    </row>
    <row r="80" spans="1:15" ht="15.75" thickBot="1">
      <c r="B80" s="74"/>
      <c r="C80" s="67"/>
      <c r="D80" s="67"/>
      <c r="E80" s="67"/>
      <c r="F80" s="67"/>
      <c r="G80" s="67"/>
      <c r="H80" s="67"/>
      <c r="I80" s="67"/>
      <c r="J80" s="67"/>
      <c r="K80" s="67"/>
      <c r="L80" s="67"/>
      <c r="M80" s="67"/>
      <c r="N80" s="69"/>
    </row>
    <row r="81" spans="1:14">
      <c r="B81" s="809" t="s">
        <v>1053</v>
      </c>
      <c r="C81" s="810"/>
      <c r="D81" s="810"/>
      <c r="E81" s="810"/>
      <c r="F81" s="810"/>
      <c r="G81" s="810"/>
      <c r="H81" s="810"/>
      <c r="I81" s="326"/>
      <c r="J81" s="346"/>
      <c r="K81" s="314" t="s">
        <v>1054</v>
      </c>
      <c r="L81" s="848" t="s">
        <v>1055</v>
      </c>
      <c r="M81" s="849"/>
      <c r="N81" s="315"/>
    </row>
    <row r="82" spans="1:14">
      <c r="B82" s="850" t="s">
        <v>1056</v>
      </c>
      <c r="C82" s="851"/>
      <c r="D82" s="851"/>
      <c r="E82" s="851"/>
      <c r="F82" s="851"/>
      <c r="G82" s="851"/>
      <c r="H82" s="851"/>
      <c r="I82" s="93"/>
      <c r="J82" s="94"/>
      <c r="K82" s="316">
        <v>0.2</v>
      </c>
      <c r="L82" s="852">
        <f>N77*K82</f>
        <v>350.9497498162969</v>
      </c>
      <c r="M82" s="853"/>
      <c r="N82" s="57"/>
    </row>
    <row r="83" spans="1:14">
      <c r="B83" s="95" t="s">
        <v>1057</v>
      </c>
      <c r="C83" s="96"/>
      <c r="D83" s="96"/>
      <c r="E83" s="96"/>
      <c r="F83" s="96"/>
      <c r="G83" s="96"/>
      <c r="H83" s="96"/>
      <c r="I83" s="93"/>
      <c r="J83" s="94"/>
      <c r="K83" s="316">
        <v>0.05</v>
      </c>
      <c r="L83" s="852">
        <f>N77*K83</f>
        <v>87.737437454074225</v>
      </c>
      <c r="M83" s="853"/>
      <c r="N83" s="57"/>
    </row>
    <row r="84" spans="1:14" ht="15.75" thickBot="1">
      <c r="B84" s="97" t="s">
        <v>1058</v>
      </c>
      <c r="C84" s="98"/>
      <c r="D84" s="98"/>
      <c r="E84" s="98"/>
      <c r="F84" s="98"/>
      <c r="G84" s="98"/>
      <c r="H84" s="98"/>
      <c r="I84" s="99"/>
      <c r="J84" s="100"/>
      <c r="K84" s="317">
        <v>0.05</v>
      </c>
      <c r="L84" s="854">
        <f>N77*K84</f>
        <v>87.737437454074225</v>
      </c>
      <c r="M84" s="855"/>
      <c r="N84" s="57"/>
    </row>
    <row r="85" spans="1:14" ht="15.75" thickBot="1">
      <c r="B85" s="818" t="s">
        <v>1037</v>
      </c>
      <c r="C85" s="819"/>
      <c r="D85" s="819"/>
      <c r="E85" s="819"/>
      <c r="F85" s="819"/>
      <c r="G85" s="819"/>
      <c r="H85" s="819"/>
      <c r="I85" s="819"/>
      <c r="J85" s="819"/>
      <c r="K85" s="819"/>
      <c r="L85" s="819"/>
      <c r="M85" s="820"/>
      <c r="N85" s="58">
        <f>L82+L83+L84</f>
        <v>526.42462472444538</v>
      </c>
    </row>
    <row r="86" spans="1:14" ht="15.75" thickBot="1">
      <c r="B86" s="39"/>
      <c r="C86" s="40"/>
      <c r="D86" s="40"/>
      <c r="E86" s="40"/>
      <c r="F86" s="40"/>
      <c r="G86" s="40"/>
      <c r="H86" s="40"/>
      <c r="I86" s="40"/>
      <c r="J86" s="40"/>
      <c r="K86" s="40"/>
      <c r="L86" s="40"/>
      <c r="M86" s="40"/>
      <c r="N86" s="41"/>
    </row>
    <row r="87" spans="1:14" ht="15.75" thickBot="1">
      <c r="A87" t="s">
        <v>2122</v>
      </c>
      <c r="B87" s="818" t="s">
        <v>1059</v>
      </c>
      <c r="C87" s="819"/>
      <c r="D87" s="819"/>
      <c r="E87" s="819"/>
      <c r="F87" s="819"/>
      <c r="G87" s="819"/>
      <c r="H87" s="819"/>
      <c r="I87" s="819"/>
      <c r="J87" s="819"/>
      <c r="K87" s="819"/>
      <c r="L87" s="819"/>
      <c r="M87" s="820"/>
      <c r="N87" s="197">
        <f>N77+N85</f>
        <v>2281.1733738059297</v>
      </c>
    </row>
    <row r="88" spans="1:14">
      <c r="B88" s="19"/>
      <c r="C88" s="20"/>
      <c r="D88" s="20"/>
      <c r="E88" s="20"/>
      <c r="F88" s="20"/>
      <c r="G88" s="20"/>
      <c r="H88" s="20"/>
      <c r="I88" s="20"/>
      <c r="J88" s="20"/>
      <c r="K88" s="20"/>
      <c r="L88" s="20"/>
      <c r="M88" s="20"/>
      <c r="N88" s="21"/>
    </row>
    <row r="89" spans="1:14">
      <c r="B89" s="22"/>
      <c r="C89" s="18"/>
      <c r="D89" s="18"/>
      <c r="E89" s="18"/>
      <c r="F89" s="18"/>
      <c r="G89" s="18"/>
      <c r="H89" s="18"/>
      <c r="I89" s="18"/>
      <c r="J89" s="18"/>
      <c r="K89" s="18"/>
      <c r="L89" s="18"/>
      <c r="M89" s="18"/>
      <c r="N89" s="23"/>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59" t="s">
        <v>1060</v>
      </c>
      <c r="F92" s="59"/>
      <c r="G92" s="59"/>
      <c r="H92" s="59"/>
      <c r="I92" s="59"/>
      <c r="J92" s="59"/>
      <c r="K92" s="18"/>
      <c r="L92" s="18"/>
      <c r="M92" s="18"/>
      <c r="N92" s="23"/>
    </row>
    <row r="93" spans="1:14">
      <c r="B93" s="22"/>
      <c r="C93" s="18"/>
      <c r="D93" s="18"/>
      <c r="E93" s="18" t="s">
        <v>1061</v>
      </c>
      <c r="F93" s="18"/>
      <c r="G93" s="18"/>
      <c r="H93" s="18"/>
      <c r="I93" s="18"/>
      <c r="J93" s="18"/>
      <c r="K93" s="18"/>
      <c r="L93" s="18"/>
      <c r="M93" s="18"/>
      <c r="N93" s="23"/>
    </row>
    <row r="94" spans="1:14">
      <c r="B94" s="22"/>
      <c r="C94" s="18"/>
      <c r="D94" s="18"/>
      <c r="E94" s="18" t="s">
        <v>1062</v>
      </c>
      <c r="F94" s="18"/>
      <c r="G94" s="18"/>
      <c r="H94" s="18"/>
      <c r="I94" s="18"/>
      <c r="J94" s="18"/>
      <c r="K94" s="18"/>
      <c r="L94" s="18"/>
      <c r="M94" s="18"/>
      <c r="N94" s="23"/>
    </row>
    <row r="95" spans="1:14">
      <c r="B95" s="22"/>
      <c r="C95" s="18"/>
      <c r="D95" s="18"/>
      <c r="E95" s="18" t="s">
        <v>1063</v>
      </c>
      <c r="F95" s="18"/>
      <c r="G95" s="18"/>
      <c r="H95" s="18"/>
      <c r="I95" s="18"/>
      <c r="J95" s="18"/>
      <c r="K95" s="18"/>
      <c r="L95" s="18"/>
      <c r="M95" s="18"/>
      <c r="N95" s="23"/>
    </row>
    <row r="96" spans="1:14" ht="15.75" thickBot="1">
      <c r="B96" s="22"/>
      <c r="C96" s="18"/>
      <c r="D96" s="18"/>
      <c r="E96" s="18"/>
      <c r="F96" s="18" t="s">
        <v>1064</v>
      </c>
      <c r="G96" s="18"/>
      <c r="H96" s="18"/>
      <c r="I96" s="18"/>
      <c r="J96" s="18"/>
      <c r="K96" s="18"/>
      <c r="L96" s="18"/>
      <c r="M96" s="18"/>
      <c r="N96" s="23"/>
    </row>
    <row r="97" spans="2:14">
      <c r="B97" s="239" t="s">
        <v>2322</v>
      </c>
      <c r="C97" s="240"/>
      <c r="D97" s="240"/>
      <c r="E97" s="240"/>
      <c r="F97" s="240"/>
      <c r="G97" s="240"/>
      <c r="H97" s="240"/>
      <c r="I97" s="240"/>
      <c r="J97" s="240"/>
      <c r="K97" s="240"/>
      <c r="L97" s="240"/>
      <c r="M97" s="240"/>
      <c r="N97" s="241"/>
    </row>
    <row r="98" spans="2:14">
      <c r="B98" s="242"/>
      <c r="C98" s="243"/>
      <c r="D98" s="243"/>
      <c r="E98" s="243"/>
      <c r="F98" s="243"/>
      <c r="G98" s="243"/>
      <c r="H98" s="243"/>
      <c r="I98" s="243"/>
      <c r="J98" s="243"/>
      <c r="K98" s="243"/>
      <c r="L98" s="243"/>
      <c r="M98" s="243"/>
      <c r="N98" s="244"/>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ht="15.75" thickBot="1">
      <c r="B101" s="245"/>
      <c r="C101" s="246"/>
      <c r="D101" s="246"/>
      <c r="E101" s="246"/>
      <c r="F101" s="246"/>
      <c r="G101" s="246"/>
      <c r="H101" s="246"/>
      <c r="I101" s="246"/>
      <c r="J101" s="246"/>
      <c r="K101" s="246"/>
      <c r="L101" s="246"/>
      <c r="M101" s="246"/>
      <c r="N101" s="247"/>
    </row>
    <row r="102" spans="2:14">
      <c r="B102" s="248"/>
      <c r="C102" s="249"/>
      <c r="D102" s="249"/>
      <c r="E102" s="249"/>
      <c r="F102" s="249"/>
      <c r="G102" s="249"/>
      <c r="H102" s="249"/>
      <c r="I102" s="249"/>
      <c r="J102" s="249"/>
      <c r="K102" s="249"/>
      <c r="L102" s="249"/>
      <c r="M102" s="249"/>
      <c r="N102" s="250"/>
    </row>
    <row r="103" spans="2:14">
      <c r="B103" s="234" t="s">
        <v>2323</v>
      </c>
      <c r="C103" s="37"/>
      <c r="D103" s="37"/>
      <c r="E103" s="37"/>
      <c r="F103" s="37"/>
      <c r="G103" s="37"/>
      <c r="H103" s="37"/>
      <c r="I103" s="37"/>
      <c r="J103" s="37"/>
      <c r="K103" s="37"/>
      <c r="L103" s="37"/>
      <c r="M103" s="37"/>
      <c r="N103" s="38"/>
    </row>
    <row r="104" spans="2:14" ht="15" customHeight="1">
      <c r="B104" s="856" t="s">
        <v>2324</v>
      </c>
      <c r="C104" s="857"/>
      <c r="D104" s="857"/>
      <c r="E104" s="857"/>
      <c r="F104" s="857"/>
      <c r="G104" s="857"/>
      <c r="H104" s="857"/>
      <c r="I104" s="857"/>
      <c r="J104" s="857"/>
      <c r="K104" s="857"/>
      <c r="L104" s="857"/>
      <c r="M104" s="857"/>
      <c r="N104" s="858"/>
    </row>
    <row r="105" spans="2:14" ht="15" customHeight="1">
      <c r="B105" s="856"/>
      <c r="C105" s="857"/>
      <c r="D105" s="857"/>
      <c r="E105" s="857"/>
      <c r="F105" s="857"/>
      <c r="G105" s="857"/>
      <c r="H105" s="857"/>
      <c r="I105" s="857"/>
      <c r="J105" s="857"/>
      <c r="K105" s="857"/>
      <c r="L105" s="857"/>
      <c r="M105" s="857"/>
      <c r="N105" s="858"/>
    </row>
    <row r="106" spans="2:14" ht="30" customHeight="1">
      <c r="B106" s="859" t="s">
        <v>2325</v>
      </c>
      <c r="C106" s="860"/>
      <c r="D106" s="860"/>
      <c r="E106" s="860"/>
      <c r="F106" s="860"/>
      <c r="G106" s="860"/>
      <c r="H106" s="860"/>
      <c r="I106" s="860"/>
      <c r="J106" s="860"/>
      <c r="K106" s="860"/>
      <c r="L106" s="860"/>
      <c r="M106" s="860"/>
      <c r="N106" s="861"/>
    </row>
    <row r="107" spans="2:14">
      <c r="B107" s="859"/>
      <c r="C107" s="860"/>
      <c r="D107" s="860"/>
      <c r="E107" s="860"/>
      <c r="F107" s="860"/>
      <c r="G107" s="860"/>
      <c r="H107" s="860"/>
      <c r="I107" s="860"/>
      <c r="J107" s="860"/>
      <c r="K107" s="860"/>
      <c r="L107" s="860"/>
      <c r="M107" s="860"/>
      <c r="N107" s="861"/>
    </row>
    <row r="108" spans="2:14">
      <c r="B108" s="343"/>
      <c r="C108" s="344"/>
      <c r="D108" s="344"/>
      <c r="E108" s="344"/>
      <c r="F108" s="344"/>
      <c r="G108" s="344"/>
      <c r="H108" s="344"/>
      <c r="I108" s="344"/>
      <c r="J108" s="344"/>
      <c r="K108" s="344"/>
      <c r="L108" s="344"/>
      <c r="M108" s="344"/>
      <c r="N108" s="345"/>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234"/>
      <c r="C111" s="37"/>
      <c r="D111" s="37"/>
      <c r="E111" s="37"/>
      <c r="F111" s="37"/>
      <c r="G111" s="37"/>
      <c r="H111" s="37"/>
      <c r="I111" s="37"/>
      <c r="J111" s="37"/>
      <c r="K111" s="37"/>
      <c r="L111" s="37"/>
      <c r="M111" s="37"/>
      <c r="N111" s="38"/>
    </row>
    <row r="112" spans="2:14">
      <c r="B112" s="22"/>
      <c r="C112" s="18"/>
      <c r="D112" s="18"/>
      <c r="E112" s="18" t="s">
        <v>1060</v>
      </c>
      <c r="F112" s="59"/>
      <c r="G112" s="59"/>
      <c r="H112" s="18"/>
      <c r="I112" s="18"/>
      <c r="J112" s="18"/>
      <c r="K112" s="18"/>
      <c r="L112" s="18"/>
      <c r="M112" s="18"/>
      <c r="N112" s="23"/>
    </row>
    <row r="113" spans="2:14">
      <c r="B113" s="22"/>
      <c r="C113" s="18"/>
      <c r="D113" s="18"/>
      <c r="E113" s="60" t="s">
        <v>1061</v>
      </c>
      <c r="F113" s="18"/>
      <c r="G113" s="18"/>
      <c r="H113" s="60"/>
      <c r="I113" s="60"/>
      <c r="J113" s="60"/>
      <c r="K113" s="18"/>
      <c r="L113" s="18"/>
      <c r="M113" s="18"/>
      <c r="N113" s="23"/>
    </row>
    <row r="114" spans="2:14">
      <c r="B114" s="22"/>
      <c r="C114" s="18"/>
      <c r="D114" s="18"/>
      <c r="E114" s="61" t="s">
        <v>1065</v>
      </c>
      <c r="F114" s="18"/>
      <c r="G114" s="18"/>
      <c r="H114" s="61"/>
      <c r="I114" s="61"/>
      <c r="J114" s="61"/>
      <c r="K114" s="18"/>
      <c r="L114" s="18"/>
      <c r="M114" s="18"/>
      <c r="N114" s="23"/>
    </row>
    <row r="115" spans="2:14">
      <c r="B115" s="62"/>
      <c r="C115" s="37"/>
      <c r="D115" s="37"/>
      <c r="E115" s="18" t="s">
        <v>1063</v>
      </c>
      <c r="F115" s="18"/>
      <c r="G115" s="18"/>
      <c r="H115" s="18"/>
      <c r="I115" s="18"/>
      <c r="J115" s="18"/>
      <c r="K115" s="37"/>
      <c r="L115" s="37"/>
      <c r="M115" s="37"/>
      <c r="N115" s="38"/>
    </row>
    <row r="116" spans="2:14">
      <c r="B116" s="62"/>
      <c r="C116" s="37"/>
      <c r="D116" s="37"/>
      <c r="E116" s="37"/>
      <c r="F116" s="18"/>
      <c r="G116" s="18"/>
      <c r="H116" s="18"/>
      <c r="I116" s="18"/>
      <c r="J116" s="18"/>
      <c r="K116" s="37"/>
      <c r="L116" s="37"/>
      <c r="M116" s="37"/>
      <c r="N116" s="38"/>
    </row>
    <row r="117" spans="2:14">
      <c r="B117" s="62" t="s">
        <v>2326</v>
      </c>
      <c r="C117" s="61"/>
      <c r="D117" s="61"/>
      <c r="E117" s="18"/>
      <c r="F117" s="18"/>
      <c r="G117" s="18"/>
      <c r="H117" s="18"/>
      <c r="I117" s="18"/>
      <c r="J117" s="795"/>
      <c r="K117" s="795"/>
      <c r="L117" s="795"/>
      <c r="M117" s="795"/>
      <c r="N117" s="796"/>
    </row>
    <row r="118" spans="2:14" ht="15.75" thickBot="1">
      <c r="B118" s="273" t="s">
        <v>2327</v>
      </c>
      <c r="C118" s="405"/>
      <c r="D118" s="405"/>
      <c r="E118" s="63"/>
      <c r="F118" s="63"/>
      <c r="G118" s="63"/>
      <c r="H118" s="63"/>
      <c r="I118" s="63"/>
      <c r="J118" s="797"/>
      <c r="K118" s="797"/>
      <c r="L118" s="797"/>
      <c r="M118" s="797"/>
      <c r="N118"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4:H74"/>
    <mergeCell ref="L74:M74"/>
    <mergeCell ref="B47:I47"/>
    <mergeCell ref="L47:M47"/>
    <mergeCell ref="B52:I52"/>
    <mergeCell ref="L52:M52"/>
    <mergeCell ref="B53:M53"/>
    <mergeCell ref="L57:M57"/>
    <mergeCell ref="L58:M58"/>
    <mergeCell ref="L63:M63"/>
    <mergeCell ref="B64:M64"/>
    <mergeCell ref="B68:H68"/>
    <mergeCell ref="L68:M68"/>
    <mergeCell ref="B75:M75"/>
    <mergeCell ref="B77:M77"/>
    <mergeCell ref="B81:H81"/>
    <mergeCell ref="L81:M81"/>
    <mergeCell ref="B82:H82"/>
    <mergeCell ref="L82:M82"/>
    <mergeCell ref="J117:N118"/>
    <mergeCell ref="L83:M83"/>
    <mergeCell ref="L84:M84"/>
    <mergeCell ref="B85:M85"/>
    <mergeCell ref="B87:M87"/>
    <mergeCell ref="B104:N105"/>
    <mergeCell ref="B106:N107"/>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221185"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221185" r:id="rId4"/>
      </mc:Fallback>
    </mc:AlternateContent>
  </oleObjects>
</worksheet>
</file>

<file path=xl/worksheets/sheet1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2">
    <tabColor rgb="FFFFFFCC"/>
  </sheetPr>
  <dimension ref="A1:O118"/>
  <sheetViews>
    <sheetView zoomScale="78" zoomScaleNormal="78" workbookViewId="0"/>
  </sheetViews>
  <sheetFormatPr baseColWidth="10" defaultRowHeight="15"/>
  <cols>
    <col min="1" max="1" width="10.28515625" bestFit="1" customWidth="1"/>
    <col min="2" max="2" width="17" customWidth="1"/>
    <col min="6" max="6" width="14.42578125" customWidth="1"/>
    <col min="9" max="9" width="12.5703125" bestFit="1" customWidth="1"/>
    <col min="10" max="10" width="15.5703125" customWidth="1"/>
    <col min="11" max="11" width="17.5703125" bestFit="1" customWidth="1"/>
    <col min="13" max="13" width="12.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1170</v>
      </c>
      <c r="C31" s="87" t="s">
        <v>2181</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152</v>
      </c>
      <c r="B36" s="831" t="str">
        <f>VLOOKUP(A36,EQUIPOS!A6:D154,3,FALSE)</f>
        <v xml:space="preserve">Carrotanque de agua(1000 Galones) </v>
      </c>
      <c r="C36" s="832"/>
      <c r="D36" s="832"/>
      <c r="E36" s="832"/>
      <c r="F36" s="832"/>
      <c r="G36" s="832"/>
      <c r="H36" s="833"/>
      <c r="I36" s="279"/>
      <c r="J36" s="280"/>
      <c r="K36" s="281">
        <f>VLOOKUP(A36,EQUIPOS!A6:D163,4,FALSE)</f>
        <v>67000</v>
      </c>
      <c r="L36" s="282"/>
      <c r="M36" s="283">
        <v>18</v>
      </c>
      <c r="N36" s="284">
        <f>K36/M36</f>
        <v>3722.2222222222222</v>
      </c>
    </row>
    <row r="37" spans="1:14">
      <c r="A37" s="119" t="s">
        <v>154</v>
      </c>
      <c r="B37" s="831" t="str">
        <f>VLOOKUP(A37,EQUIPOS!A7:D154,3,FALSE)</f>
        <v>Carrotanque Irrigador de asfalto, 1000 GALONES DE CAPACIDAD</v>
      </c>
      <c r="C37" s="832"/>
      <c r="D37" s="832"/>
      <c r="E37" s="832"/>
      <c r="F37" s="832"/>
      <c r="G37" s="832"/>
      <c r="H37" s="833"/>
      <c r="I37" s="279"/>
      <c r="J37" s="280"/>
      <c r="K37" s="281">
        <f>VLOOKUP(A37,EQUIPOS!A7:D164,4,FALSE)</f>
        <v>63899.202672115338</v>
      </c>
      <c r="L37" s="282"/>
      <c r="M37" s="283">
        <v>18</v>
      </c>
      <c r="N37" s="284">
        <f>K37/M37</f>
        <v>3549.9557040064078</v>
      </c>
    </row>
    <row r="38" spans="1:14">
      <c r="A38" t="s">
        <v>269</v>
      </c>
      <c r="B38" s="831" t="str">
        <f>VLOOKUP(A38,EQUIPOS!A8:D154,3,FALSE)</f>
        <v>Motoniveladora  potencia 215 HP, ancho de cuchilla 4,27 m, peso 18 ton.</v>
      </c>
      <c r="C38" s="832"/>
      <c r="D38" s="832"/>
      <c r="E38" s="832"/>
      <c r="F38" s="832"/>
      <c r="G38" s="832"/>
      <c r="H38" s="833"/>
      <c r="I38" s="279"/>
      <c r="J38" s="280"/>
      <c r="K38" s="281">
        <f>VLOOKUP(A38,EQUIPOS!A8:D165,4,FALSE)</f>
        <v>154700</v>
      </c>
      <c r="L38" s="282"/>
      <c r="M38" s="283">
        <v>18</v>
      </c>
      <c r="N38" s="284">
        <f>K38/M38</f>
        <v>8594.4444444444453</v>
      </c>
    </row>
    <row r="39" spans="1:14">
      <c r="A39" t="s">
        <v>299</v>
      </c>
      <c r="B39" s="831" t="str">
        <f>VLOOKUP(A39,EQUIPOS!A9:D154,3,FALSE)</f>
        <v xml:space="preserve">Recicladora, potencia 430HP </v>
      </c>
      <c r="C39" s="832"/>
      <c r="D39" s="832"/>
      <c r="E39" s="832"/>
      <c r="F39" s="832"/>
      <c r="G39" s="832"/>
      <c r="H39" s="833"/>
      <c r="I39" s="834"/>
      <c r="J39" s="815"/>
      <c r="K39" s="281">
        <f>VLOOKUP(A39,EQUIPOS!A9:D166,4,FALSE)</f>
        <v>552543.75</v>
      </c>
      <c r="L39" s="835">
        <v>18</v>
      </c>
      <c r="M39" s="836"/>
      <c r="N39" s="284">
        <f>K39/L39</f>
        <v>30696.875</v>
      </c>
    </row>
    <row r="40" spans="1:14">
      <c r="A40" t="s">
        <v>365</v>
      </c>
      <c r="B40" s="831" t="str">
        <f>VLOOKUP(A40,EQUIPOS!A10:D154,3,FALSE)</f>
        <v xml:space="preserve">Vibrocompatador, potencia 153 HP, peso 10 Ton. </v>
      </c>
      <c r="C40" s="832"/>
      <c r="D40" s="832"/>
      <c r="E40" s="832"/>
      <c r="F40" s="832"/>
      <c r="G40" s="832"/>
      <c r="H40" s="833"/>
      <c r="I40" s="42"/>
      <c r="J40" s="43"/>
      <c r="K40" s="281">
        <f>VLOOKUP(A40,EQUIPOS!A10:D167,4,FALSE)</f>
        <v>83219.519448030405</v>
      </c>
      <c r="L40" s="288"/>
      <c r="M40" s="289">
        <v>18</v>
      </c>
      <c r="N40" s="284">
        <f>K40/M40</f>
        <v>4623.3066360016892</v>
      </c>
    </row>
    <row r="41" spans="1:14">
      <c r="B41" s="838" t="s">
        <v>1036</v>
      </c>
      <c r="C41" s="839"/>
      <c r="D41" s="839"/>
      <c r="E41" s="44"/>
      <c r="F41" s="45"/>
      <c r="G41" s="45"/>
      <c r="H41" s="46"/>
      <c r="I41" s="42"/>
      <c r="J41" s="43"/>
      <c r="K41" s="291"/>
      <c r="L41" s="288"/>
      <c r="M41" s="413">
        <v>0.01</v>
      </c>
      <c r="N41" s="356">
        <f>N75*M41</f>
        <v>25.273637962962962</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51212.077644637728</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873</v>
      </c>
      <c r="B48" s="49" t="str">
        <f>VLOOKUP(A48,MATERIALES!A5:D373,3,FALSE)</f>
        <v>Arena lavada</v>
      </c>
      <c r="C48" s="293"/>
      <c r="D48" s="293"/>
      <c r="E48" s="293"/>
      <c r="F48" s="293"/>
      <c r="G48" s="293"/>
      <c r="H48" s="293"/>
      <c r="I48" s="280"/>
      <c r="J48" s="236" t="str">
        <f>VLOOKUP(A48,MATERIALES!A4:D640,2,FALSE)</f>
        <v>m3</v>
      </c>
      <c r="K48" s="294">
        <v>3.5000000000000003E-2</v>
      </c>
      <c r="L48" s="279"/>
      <c r="M48" s="414">
        <f>VLOOKUP(A48,MATERIALES!A5:D396,4,FALSE)</f>
        <v>50000</v>
      </c>
      <c r="N48" s="284">
        <f>K48*M48</f>
        <v>1750.0000000000002</v>
      </c>
    </row>
    <row r="49" spans="1:14">
      <c r="A49" s="114" t="s">
        <v>833</v>
      </c>
      <c r="B49" s="49" t="str">
        <f>VLOOKUP(A49,MATERIALES!A6:D373,3,FALSE)</f>
        <v>Agregado petreo para mezclas asfálticas</v>
      </c>
      <c r="C49" s="293"/>
      <c r="D49" s="293"/>
      <c r="E49" s="293"/>
      <c r="F49" s="293"/>
      <c r="G49" s="293"/>
      <c r="H49" s="293"/>
      <c r="I49" s="280"/>
      <c r="J49" s="236" t="str">
        <f>VLOOKUP(A49,MATERIALES!A5:D641,2,FALSE)</f>
        <v>m3</v>
      </c>
      <c r="K49" s="294">
        <v>0.25</v>
      </c>
      <c r="L49" s="279"/>
      <c r="M49" s="414">
        <f>VLOOKUP(A49,MATERIALES!A6:D397,4,FALSE)</f>
        <v>62124.907906072825</v>
      </c>
      <c r="N49" s="284">
        <f>K49*M49</f>
        <v>15531.226976518206</v>
      </c>
    </row>
    <row r="50" spans="1:14">
      <c r="B50" s="49"/>
      <c r="C50" s="293"/>
      <c r="D50" s="293"/>
      <c r="E50" s="293"/>
      <c r="F50" s="293"/>
      <c r="G50" s="293"/>
      <c r="H50" s="293"/>
      <c r="I50" s="280"/>
      <c r="J50" s="236"/>
      <c r="K50" s="294"/>
      <c r="L50" s="279"/>
      <c r="M50" s="295"/>
      <c r="N50" s="296"/>
    </row>
    <row r="51" spans="1:14">
      <c r="B51" s="49"/>
      <c r="C51" s="293"/>
      <c r="D51" s="293"/>
      <c r="E51" s="293"/>
      <c r="F51" s="293"/>
      <c r="G51" s="293"/>
      <c r="H51" s="293"/>
      <c r="I51" s="280"/>
      <c r="J51" s="236"/>
      <c r="K51" s="294"/>
      <c r="L51" s="279"/>
      <c r="M51" s="295"/>
      <c r="N51" s="296"/>
    </row>
    <row r="52" spans="1:14" ht="15.75" thickBot="1">
      <c r="B52" s="813"/>
      <c r="C52" s="814"/>
      <c r="D52" s="814"/>
      <c r="E52" s="814"/>
      <c r="F52" s="814"/>
      <c r="G52" s="814"/>
      <c r="H52" s="814"/>
      <c r="I52" s="815"/>
      <c r="J52" s="48"/>
      <c r="K52" s="50"/>
      <c r="L52" s="816"/>
      <c r="M52" s="817"/>
      <c r="N52" s="51"/>
    </row>
    <row r="53" spans="1:14" ht="15.75" thickBot="1">
      <c r="B53" s="818" t="s">
        <v>1037</v>
      </c>
      <c r="C53" s="819"/>
      <c r="D53" s="819"/>
      <c r="E53" s="819"/>
      <c r="F53" s="819"/>
      <c r="G53" s="819"/>
      <c r="H53" s="819"/>
      <c r="I53" s="819"/>
      <c r="J53" s="819"/>
      <c r="K53" s="819"/>
      <c r="L53" s="819"/>
      <c r="M53" s="820"/>
      <c r="N53" s="406">
        <f>SUM(N48:N52)</f>
        <v>17281.226976518206</v>
      </c>
    </row>
    <row r="54" spans="1:14">
      <c r="B54" s="39"/>
      <c r="C54" s="40"/>
      <c r="D54" s="40"/>
      <c r="E54" s="40"/>
      <c r="F54" s="40"/>
      <c r="G54" s="40"/>
      <c r="H54" s="40"/>
      <c r="I54" s="40"/>
      <c r="J54" s="40"/>
      <c r="K54" s="40"/>
      <c r="L54" s="40"/>
      <c r="M54" s="40"/>
      <c r="N54" s="41"/>
    </row>
    <row r="55" spans="1:14">
      <c r="B55" s="70" t="s">
        <v>1040</v>
      </c>
      <c r="C55" s="71"/>
      <c r="D55" s="71"/>
      <c r="E55" s="71"/>
      <c r="F55" s="71"/>
      <c r="G55" s="71"/>
      <c r="H55" s="71"/>
      <c r="I55" s="71"/>
      <c r="J55" s="71"/>
      <c r="K55" s="71"/>
      <c r="L55" s="71"/>
      <c r="M55" s="71"/>
      <c r="N55" s="72"/>
    </row>
    <row r="56" spans="1:14" ht="15.75" thickBot="1">
      <c r="B56" s="74"/>
      <c r="C56" s="67"/>
      <c r="D56" s="67"/>
      <c r="E56" s="67"/>
      <c r="F56" s="67"/>
      <c r="G56" s="67"/>
      <c r="H56" s="67"/>
      <c r="I56" s="67"/>
      <c r="J56" s="67"/>
      <c r="K56" s="67"/>
      <c r="L56" s="67"/>
      <c r="M56" s="67"/>
      <c r="N56" s="69"/>
    </row>
    <row r="57" spans="1:14" ht="25.5">
      <c r="B57" s="325" t="s">
        <v>1041</v>
      </c>
      <c r="C57" s="326"/>
      <c r="D57" s="326"/>
      <c r="E57" s="326"/>
      <c r="F57" s="326"/>
      <c r="G57" s="326"/>
      <c r="H57" s="79" t="s">
        <v>1029</v>
      </c>
      <c r="I57" s="80" t="s">
        <v>1042</v>
      </c>
      <c r="J57" s="81" t="s">
        <v>1043</v>
      </c>
      <c r="K57" s="79" t="s">
        <v>1044</v>
      </c>
      <c r="L57" s="821" t="s">
        <v>1045</v>
      </c>
      <c r="M57" s="794"/>
      <c r="N57" s="82" t="s">
        <v>1035</v>
      </c>
    </row>
    <row r="58" spans="1:14">
      <c r="A58" t="s">
        <v>1401</v>
      </c>
      <c r="B58" s="52" t="str">
        <f>VLOOKUP(A58,TRANSPORTE!A5:D117,3,FALSE)</f>
        <v>Transporte de agregados pétreos</v>
      </c>
      <c r="C58" s="329"/>
      <c r="D58" s="329"/>
      <c r="E58" s="329"/>
      <c r="F58" s="329"/>
      <c r="G58" s="329"/>
      <c r="H58" s="323" t="s">
        <v>1552</v>
      </c>
      <c r="I58" s="425">
        <v>0.28500000000000003</v>
      </c>
      <c r="J58" s="298">
        <v>1</v>
      </c>
      <c r="K58" s="425">
        <f>I58*J58</f>
        <v>0.28500000000000003</v>
      </c>
      <c r="L58" s="822">
        <f>VLOOKUP(A58,TRANSPORTE!A5:D117,4,FALSE)</f>
        <v>946.969696969697</v>
      </c>
      <c r="M58" s="823"/>
      <c r="N58" s="299">
        <f>K58*L58</f>
        <v>269.88636363636368</v>
      </c>
    </row>
    <row r="59" spans="1:14">
      <c r="B59" s="52"/>
      <c r="C59" s="53"/>
      <c r="D59" s="53"/>
      <c r="E59" s="53"/>
      <c r="F59" s="53"/>
      <c r="G59" s="53"/>
      <c r="H59" s="300"/>
      <c r="I59" s="291"/>
      <c r="J59" s="291"/>
      <c r="K59" s="291"/>
      <c r="L59" s="301"/>
      <c r="M59" s="302"/>
      <c r="N59" s="303"/>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ht="15.75" thickBot="1">
      <c r="B63" s="459"/>
      <c r="C63" s="460"/>
      <c r="D63" s="460"/>
      <c r="E63" s="460"/>
      <c r="F63" s="460"/>
      <c r="G63" s="460"/>
      <c r="H63" s="54"/>
      <c r="I63" s="132"/>
      <c r="J63" s="132"/>
      <c r="K63" s="132"/>
      <c r="L63" s="807"/>
      <c r="M63" s="808"/>
      <c r="N63" s="133"/>
    </row>
    <row r="64" spans="1:14" ht="15.75" thickBot="1">
      <c r="B64" s="824" t="s">
        <v>1037</v>
      </c>
      <c r="C64" s="825"/>
      <c r="D64" s="825"/>
      <c r="E64" s="825"/>
      <c r="F64" s="825"/>
      <c r="G64" s="825"/>
      <c r="H64" s="825"/>
      <c r="I64" s="825"/>
      <c r="J64" s="825"/>
      <c r="K64" s="825"/>
      <c r="L64" s="825"/>
      <c r="M64" s="826"/>
      <c r="N64" s="110">
        <f>N58+N59+N60+N61+N62</f>
        <v>269.88636363636368</v>
      </c>
    </row>
    <row r="65" spans="1:15">
      <c r="B65" s="39"/>
      <c r="C65" s="40"/>
      <c r="D65" s="40"/>
      <c r="E65" s="40"/>
      <c r="F65" s="40"/>
      <c r="G65" s="40"/>
      <c r="H65" s="40"/>
      <c r="I65" s="40"/>
      <c r="J65" s="40"/>
      <c r="K65" s="40"/>
      <c r="L65" s="40"/>
      <c r="M65" s="40"/>
      <c r="N65" s="41"/>
    </row>
    <row r="66" spans="1:15">
      <c r="B66" s="70" t="s">
        <v>1046</v>
      </c>
      <c r="C66" s="71"/>
      <c r="D66" s="71"/>
      <c r="E66" s="71"/>
      <c r="F66" s="71"/>
      <c r="G66" s="71"/>
      <c r="H66" s="71"/>
      <c r="I66" s="71"/>
      <c r="J66" s="71"/>
      <c r="K66" s="71"/>
      <c r="L66" s="71"/>
      <c r="M66" s="71"/>
      <c r="N66" s="72"/>
    </row>
    <row r="67" spans="1:15" ht="15.75" thickBot="1">
      <c r="B67" s="74"/>
      <c r="C67" s="67"/>
      <c r="D67" s="67"/>
      <c r="E67" s="67"/>
      <c r="F67" s="67"/>
      <c r="G67" s="67"/>
      <c r="H67" s="67"/>
      <c r="I67" s="67"/>
      <c r="J67" s="67"/>
      <c r="K67" s="67"/>
      <c r="L67" s="67"/>
      <c r="M67" s="67"/>
      <c r="N67" s="69"/>
    </row>
    <row r="68" spans="1:15" ht="25.5">
      <c r="B68" s="844" t="s">
        <v>1047</v>
      </c>
      <c r="C68" s="845"/>
      <c r="D68" s="845"/>
      <c r="E68" s="845"/>
      <c r="F68" s="845"/>
      <c r="G68" s="845"/>
      <c r="H68" s="845"/>
      <c r="I68" s="79" t="s">
        <v>1048</v>
      </c>
      <c r="J68" s="81" t="s">
        <v>1494</v>
      </c>
      <c r="K68" s="80" t="s">
        <v>1050</v>
      </c>
      <c r="L68" s="846" t="s">
        <v>1034</v>
      </c>
      <c r="M68" s="847"/>
      <c r="N68" s="104" t="s">
        <v>1035</v>
      </c>
    </row>
    <row r="69" spans="1:15">
      <c r="A69" t="s">
        <v>15</v>
      </c>
      <c r="B69" s="55" t="str">
        <f>VLOOKUP(A69,'MANO DE OBRA'!A8:D68,3,FALSE)</f>
        <v>Obrero (6)</v>
      </c>
      <c r="C69" s="53"/>
      <c r="D69" s="53"/>
      <c r="E69" s="53"/>
      <c r="F69" s="53"/>
      <c r="G69" s="53"/>
      <c r="H69" s="53"/>
      <c r="I69" s="304">
        <f>K69/J69*100</f>
        <v>147543.4</v>
      </c>
      <c r="J69" s="305">
        <v>185</v>
      </c>
      <c r="K69" s="306">
        <f>VLOOKUP(A69,'MANO DE OBRA'!A8:D99,4,FALSE)</f>
        <v>272955.28999999998</v>
      </c>
      <c r="L69" s="56"/>
      <c r="M69" s="307">
        <v>144</v>
      </c>
      <c r="N69" s="407">
        <f>K69/M69</f>
        <v>1895.522847222222</v>
      </c>
      <c r="O69" s="112"/>
    </row>
    <row r="70" spans="1:15">
      <c r="A70" t="s">
        <v>30</v>
      </c>
      <c r="B70" s="55" t="str">
        <f>VLOOKUP(A70,'MANO DE OBRA'!A8:D69,3,FALSE)</f>
        <v>Oficial</v>
      </c>
      <c r="C70" s="53"/>
      <c r="D70" s="53"/>
      <c r="E70" s="53"/>
      <c r="F70" s="53"/>
      <c r="G70" s="53"/>
      <c r="H70" s="53"/>
      <c r="I70" s="304">
        <f>K70/J70*100</f>
        <v>49181.133333333331</v>
      </c>
      <c r="J70" s="305">
        <v>185</v>
      </c>
      <c r="K70" s="306">
        <f>VLOOKUP(A70,'MANO DE OBRA'!A8:D100,4,FALSE)</f>
        <v>90985.096666666665</v>
      </c>
      <c r="L70" s="56"/>
      <c r="M70" s="311">
        <v>144</v>
      </c>
      <c r="N70" s="407">
        <f>K70/M70</f>
        <v>631.84094907407405</v>
      </c>
    </row>
    <row r="71" spans="1:15">
      <c r="B71" s="55"/>
      <c r="C71" s="53"/>
      <c r="D71" s="53"/>
      <c r="E71" s="53"/>
      <c r="F71" s="53"/>
      <c r="G71" s="53"/>
      <c r="H71" s="53"/>
      <c r="I71" s="304"/>
      <c r="J71" s="305"/>
      <c r="K71" s="306"/>
      <c r="L71" s="56"/>
      <c r="M71" s="312"/>
      <c r="N71" s="407"/>
    </row>
    <row r="72" spans="1:15">
      <c r="B72" s="55"/>
      <c r="C72" s="53"/>
      <c r="D72" s="53"/>
      <c r="E72" s="53"/>
      <c r="F72" s="53"/>
      <c r="G72" s="53"/>
      <c r="H72" s="53"/>
      <c r="I72" s="291"/>
      <c r="J72" s="309"/>
      <c r="K72" s="310"/>
      <c r="L72" s="330"/>
      <c r="M72" s="312"/>
      <c r="N72" s="308"/>
    </row>
    <row r="73" spans="1:15">
      <c r="B73" s="55"/>
      <c r="C73" s="53"/>
      <c r="D73" s="53"/>
      <c r="E73" s="53"/>
      <c r="F73" s="53"/>
      <c r="G73" s="53"/>
      <c r="H73" s="53"/>
      <c r="I73" s="291"/>
      <c r="J73" s="309"/>
      <c r="K73" s="310"/>
      <c r="L73" s="330"/>
      <c r="M73" s="312"/>
      <c r="N73" s="308"/>
    </row>
    <row r="74" spans="1:15" ht="15.75" thickBot="1">
      <c r="B74" s="805"/>
      <c r="C74" s="806"/>
      <c r="D74" s="806"/>
      <c r="E74" s="806"/>
      <c r="F74" s="806"/>
      <c r="G74" s="806"/>
      <c r="H74" s="806"/>
      <c r="I74" s="132"/>
      <c r="J74" s="132"/>
      <c r="K74" s="132"/>
      <c r="L74" s="906"/>
      <c r="M74" s="906"/>
      <c r="N74" s="51"/>
    </row>
    <row r="75" spans="1:15" ht="15.75" thickBot="1">
      <c r="B75" s="824" t="s">
        <v>1037</v>
      </c>
      <c r="C75" s="825"/>
      <c r="D75" s="825"/>
      <c r="E75" s="825"/>
      <c r="F75" s="825"/>
      <c r="G75" s="825"/>
      <c r="H75" s="825"/>
      <c r="I75" s="825"/>
      <c r="J75" s="825"/>
      <c r="K75" s="825"/>
      <c r="L75" s="825"/>
      <c r="M75" s="826"/>
      <c r="N75" s="313">
        <f>SUM(N69:N74)</f>
        <v>2527.3637962962962</v>
      </c>
    </row>
    <row r="76" spans="1:15" ht="15.75" thickBot="1">
      <c r="B76" s="39"/>
      <c r="C76" s="40"/>
      <c r="D76" s="40"/>
      <c r="E76" s="40"/>
      <c r="F76" s="40"/>
      <c r="G76" s="40"/>
      <c r="H76" s="40"/>
      <c r="I76" s="40"/>
      <c r="J76" s="40"/>
      <c r="K76" s="40"/>
      <c r="L76" s="40"/>
      <c r="M76" s="40"/>
      <c r="N76" s="41"/>
    </row>
    <row r="77" spans="1:15" ht="15.75" thickBot="1">
      <c r="B77" s="818" t="s">
        <v>1051</v>
      </c>
      <c r="C77" s="819"/>
      <c r="D77" s="819"/>
      <c r="E77" s="819"/>
      <c r="F77" s="819"/>
      <c r="G77" s="819"/>
      <c r="H77" s="819"/>
      <c r="I77" s="819"/>
      <c r="J77" s="819"/>
      <c r="K77" s="819"/>
      <c r="L77" s="819"/>
      <c r="M77" s="820"/>
      <c r="N77" s="105">
        <f>N43+N53+N64+N75</f>
        <v>71290.554781088591</v>
      </c>
    </row>
    <row r="78" spans="1:15">
      <c r="B78" s="39"/>
      <c r="C78" s="40"/>
      <c r="D78" s="40"/>
      <c r="E78" s="40"/>
      <c r="F78" s="40"/>
      <c r="G78" s="40"/>
      <c r="H78" s="40"/>
      <c r="I78" s="40"/>
      <c r="J78" s="40"/>
      <c r="K78" s="40"/>
      <c r="L78" s="40"/>
      <c r="M78" s="40"/>
      <c r="N78" s="41"/>
    </row>
    <row r="79" spans="1:15">
      <c r="B79" s="70" t="s">
        <v>1052</v>
      </c>
      <c r="C79" s="71"/>
      <c r="D79" s="71"/>
      <c r="E79" s="71"/>
      <c r="F79" s="71"/>
      <c r="G79" s="71"/>
      <c r="H79" s="71"/>
      <c r="I79" s="71"/>
      <c r="J79" s="71"/>
      <c r="K79" s="71"/>
      <c r="L79" s="71"/>
      <c r="M79" s="71"/>
      <c r="N79" s="72"/>
    </row>
    <row r="80" spans="1:15" ht="15.75" thickBot="1">
      <c r="B80" s="74"/>
      <c r="C80" s="67"/>
      <c r="D80" s="67"/>
      <c r="E80" s="67"/>
      <c r="F80" s="67"/>
      <c r="G80" s="67"/>
      <c r="H80" s="67"/>
      <c r="I80" s="67"/>
      <c r="J80" s="67"/>
      <c r="K80" s="67"/>
      <c r="L80" s="67"/>
      <c r="M80" s="67"/>
      <c r="N80" s="69"/>
    </row>
    <row r="81" spans="1:14">
      <c r="B81" s="809" t="s">
        <v>1053</v>
      </c>
      <c r="C81" s="810"/>
      <c r="D81" s="810"/>
      <c r="E81" s="810"/>
      <c r="F81" s="810"/>
      <c r="G81" s="810"/>
      <c r="H81" s="810"/>
      <c r="I81" s="326"/>
      <c r="J81" s="346"/>
      <c r="K81" s="314" t="s">
        <v>1054</v>
      </c>
      <c r="L81" s="848" t="s">
        <v>1055</v>
      </c>
      <c r="M81" s="849"/>
      <c r="N81" s="315"/>
    </row>
    <row r="82" spans="1:14">
      <c r="B82" s="850" t="s">
        <v>1056</v>
      </c>
      <c r="C82" s="851"/>
      <c r="D82" s="851"/>
      <c r="E82" s="851"/>
      <c r="F82" s="851"/>
      <c r="G82" s="851"/>
      <c r="H82" s="851"/>
      <c r="I82" s="93"/>
      <c r="J82" s="94"/>
      <c r="K82" s="316">
        <v>0.2</v>
      </c>
      <c r="L82" s="852">
        <f>N77*K82</f>
        <v>14258.110956217719</v>
      </c>
      <c r="M82" s="853"/>
      <c r="N82" s="57"/>
    </row>
    <row r="83" spans="1:14">
      <c r="B83" s="95" t="s">
        <v>1057</v>
      </c>
      <c r="C83" s="96"/>
      <c r="D83" s="96"/>
      <c r="E83" s="96"/>
      <c r="F83" s="96"/>
      <c r="G83" s="96"/>
      <c r="H83" s="96"/>
      <c r="I83" s="93"/>
      <c r="J83" s="94"/>
      <c r="K83" s="316">
        <v>0.05</v>
      </c>
      <c r="L83" s="852">
        <f>N77*K83</f>
        <v>3564.5277390544297</v>
      </c>
      <c r="M83" s="853"/>
      <c r="N83" s="57"/>
    </row>
    <row r="84" spans="1:14" ht="15.75" thickBot="1">
      <c r="B84" s="97" t="s">
        <v>1058</v>
      </c>
      <c r="C84" s="98"/>
      <c r="D84" s="98"/>
      <c r="E84" s="98"/>
      <c r="F84" s="98"/>
      <c r="G84" s="98"/>
      <c r="H84" s="98"/>
      <c r="I84" s="99"/>
      <c r="J84" s="100"/>
      <c r="K84" s="317">
        <v>0.05</v>
      </c>
      <c r="L84" s="854">
        <f>N77*K84</f>
        <v>3564.5277390544297</v>
      </c>
      <c r="M84" s="855"/>
      <c r="N84" s="57"/>
    </row>
    <row r="85" spans="1:14" ht="15.75" thickBot="1">
      <c r="B85" s="818" t="s">
        <v>1037</v>
      </c>
      <c r="C85" s="819"/>
      <c r="D85" s="819"/>
      <c r="E85" s="819"/>
      <c r="F85" s="819"/>
      <c r="G85" s="819"/>
      <c r="H85" s="819"/>
      <c r="I85" s="819"/>
      <c r="J85" s="819"/>
      <c r="K85" s="819"/>
      <c r="L85" s="819"/>
      <c r="M85" s="820"/>
      <c r="N85" s="58">
        <f>L82+L83+L84</f>
        <v>21387.166434326577</v>
      </c>
    </row>
    <row r="86" spans="1:14" ht="15.75" thickBot="1">
      <c r="B86" s="39"/>
      <c r="C86" s="40"/>
      <c r="D86" s="40"/>
      <c r="E86" s="40"/>
      <c r="F86" s="40"/>
      <c r="G86" s="40"/>
      <c r="H86" s="40"/>
      <c r="I86" s="40"/>
      <c r="J86" s="40"/>
      <c r="K86" s="40"/>
      <c r="L86" s="40"/>
      <c r="M86" s="40"/>
      <c r="N86" s="41"/>
    </row>
    <row r="87" spans="1:14" ht="15.75" thickBot="1">
      <c r="A87" t="s">
        <v>2122</v>
      </c>
      <c r="B87" s="818" t="s">
        <v>1059</v>
      </c>
      <c r="C87" s="819"/>
      <c r="D87" s="819"/>
      <c r="E87" s="819"/>
      <c r="F87" s="819"/>
      <c r="G87" s="819"/>
      <c r="H87" s="819"/>
      <c r="I87" s="819"/>
      <c r="J87" s="819"/>
      <c r="K87" s="819"/>
      <c r="L87" s="819"/>
      <c r="M87" s="820"/>
      <c r="N87" s="197">
        <f>N77+N85</f>
        <v>92677.721215415164</v>
      </c>
    </row>
    <row r="88" spans="1:14">
      <c r="B88" s="19"/>
      <c r="C88" s="20"/>
      <c r="D88" s="20"/>
      <c r="E88" s="20"/>
      <c r="F88" s="20"/>
      <c r="G88" s="20"/>
      <c r="H88" s="20"/>
      <c r="I88" s="20"/>
      <c r="J88" s="20"/>
      <c r="K88" s="20"/>
      <c r="L88" s="20"/>
      <c r="M88" s="20"/>
      <c r="N88" s="21"/>
    </row>
    <row r="89" spans="1:14">
      <c r="B89" s="22"/>
      <c r="C89" s="18"/>
      <c r="D89" s="18"/>
      <c r="E89" s="18"/>
      <c r="F89" s="18"/>
      <c r="G89" s="18"/>
      <c r="H89" s="18"/>
      <c r="I89" s="18"/>
      <c r="J89" s="18"/>
      <c r="K89" s="18"/>
      <c r="L89" s="18"/>
      <c r="M89" s="18"/>
      <c r="N89" s="23"/>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59" t="s">
        <v>1060</v>
      </c>
      <c r="F92" s="59"/>
      <c r="G92" s="59"/>
      <c r="H92" s="59"/>
      <c r="I92" s="59"/>
      <c r="J92" s="59"/>
      <c r="K92" s="18"/>
      <c r="L92" s="18"/>
      <c r="M92" s="18"/>
      <c r="N92" s="23"/>
    </row>
    <row r="93" spans="1:14">
      <c r="B93" s="22"/>
      <c r="C93" s="18"/>
      <c r="D93" s="18"/>
      <c r="E93" s="18" t="s">
        <v>1061</v>
      </c>
      <c r="F93" s="18"/>
      <c r="G93" s="18"/>
      <c r="H93" s="18"/>
      <c r="I93" s="18"/>
      <c r="J93" s="18"/>
      <c r="K93" s="18"/>
      <c r="L93" s="18"/>
      <c r="M93" s="18"/>
      <c r="N93" s="23"/>
    </row>
    <row r="94" spans="1:14">
      <c r="B94" s="22"/>
      <c r="C94" s="18"/>
      <c r="D94" s="18"/>
      <c r="E94" s="18" t="s">
        <v>1062</v>
      </c>
      <c r="F94" s="18"/>
      <c r="G94" s="18"/>
      <c r="H94" s="18"/>
      <c r="I94" s="18"/>
      <c r="J94" s="18"/>
      <c r="K94" s="18"/>
      <c r="L94" s="18"/>
      <c r="M94" s="18"/>
      <c r="N94" s="23"/>
    </row>
    <row r="95" spans="1:14">
      <c r="B95" s="22"/>
      <c r="C95" s="18"/>
      <c r="D95" s="18"/>
      <c r="E95" s="18" t="s">
        <v>1063</v>
      </c>
      <c r="F95" s="18"/>
      <c r="G95" s="18"/>
      <c r="H95" s="18"/>
      <c r="I95" s="18"/>
      <c r="J95" s="18"/>
      <c r="K95" s="18"/>
      <c r="L95" s="18"/>
      <c r="M95" s="18"/>
      <c r="N95" s="23"/>
    </row>
    <row r="96" spans="1:14" ht="15.75" thickBot="1">
      <c r="B96" s="22"/>
      <c r="C96" s="18"/>
      <c r="D96" s="18"/>
      <c r="E96" s="18"/>
      <c r="F96" s="18" t="s">
        <v>1064</v>
      </c>
      <c r="G96" s="18"/>
      <c r="H96" s="18"/>
      <c r="I96" s="18"/>
      <c r="J96" s="18"/>
      <c r="K96" s="18"/>
      <c r="L96" s="18"/>
      <c r="M96" s="18"/>
      <c r="N96" s="23"/>
    </row>
    <row r="97" spans="2:14">
      <c r="B97" s="239" t="s">
        <v>2322</v>
      </c>
      <c r="C97" s="240"/>
      <c r="D97" s="240"/>
      <c r="E97" s="240"/>
      <c r="F97" s="240"/>
      <c r="G97" s="240"/>
      <c r="H97" s="240"/>
      <c r="I97" s="240"/>
      <c r="J97" s="240"/>
      <c r="K97" s="240"/>
      <c r="L97" s="240"/>
      <c r="M97" s="240"/>
      <c r="N97" s="241"/>
    </row>
    <row r="98" spans="2:14">
      <c r="B98" s="242"/>
      <c r="C98" s="243"/>
      <c r="D98" s="243"/>
      <c r="E98" s="243"/>
      <c r="F98" s="243"/>
      <c r="G98" s="243"/>
      <c r="H98" s="243"/>
      <c r="I98" s="243"/>
      <c r="J98" s="243"/>
      <c r="K98" s="243"/>
      <c r="L98" s="243"/>
      <c r="M98" s="243"/>
      <c r="N98" s="244"/>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ht="15.75" thickBot="1">
      <c r="B101" s="245"/>
      <c r="C101" s="246"/>
      <c r="D101" s="246"/>
      <c r="E101" s="246"/>
      <c r="F101" s="246"/>
      <c r="G101" s="246"/>
      <c r="H101" s="246"/>
      <c r="I101" s="246"/>
      <c r="J101" s="246"/>
      <c r="K101" s="246"/>
      <c r="L101" s="246"/>
      <c r="M101" s="246"/>
      <c r="N101" s="247"/>
    </row>
    <row r="102" spans="2:14">
      <c r="B102" s="248"/>
      <c r="C102" s="249"/>
      <c r="D102" s="249"/>
      <c r="E102" s="249"/>
      <c r="F102" s="249"/>
      <c r="G102" s="249"/>
      <c r="H102" s="249"/>
      <c r="I102" s="249"/>
      <c r="J102" s="249"/>
      <c r="K102" s="249"/>
      <c r="L102" s="249"/>
      <c r="M102" s="249"/>
      <c r="N102" s="250"/>
    </row>
    <row r="103" spans="2:14">
      <c r="B103" s="234" t="s">
        <v>2323</v>
      </c>
      <c r="C103" s="37"/>
      <c r="D103" s="37"/>
      <c r="E103" s="37"/>
      <c r="F103" s="37"/>
      <c r="G103" s="37"/>
      <c r="H103" s="37"/>
      <c r="I103" s="37"/>
      <c r="J103" s="37"/>
      <c r="K103" s="37"/>
      <c r="L103" s="37"/>
      <c r="M103" s="37"/>
      <c r="N103" s="38"/>
    </row>
    <row r="104" spans="2:14" ht="15" customHeight="1">
      <c r="B104" s="856" t="s">
        <v>2324</v>
      </c>
      <c r="C104" s="857"/>
      <c r="D104" s="857"/>
      <c r="E104" s="857"/>
      <c r="F104" s="857"/>
      <c r="G104" s="857"/>
      <c r="H104" s="857"/>
      <c r="I104" s="857"/>
      <c r="J104" s="857"/>
      <c r="K104" s="857"/>
      <c r="L104" s="857"/>
      <c r="M104" s="857"/>
      <c r="N104" s="858"/>
    </row>
    <row r="105" spans="2:14" ht="15" customHeight="1">
      <c r="B105" s="856"/>
      <c r="C105" s="857"/>
      <c r="D105" s="857"/>
      <c r="E105" s="857"/>
      <c r="F105" s="857"/>
      <c r="G105" s="857"/>
      <c r="H105" s="857"/>
      <c r="I105" s="857"/>
      <c r="J105" s="857"/>
      <c r="K105" s="857"/>
      <c r="L105" s="857"/>
      <c r="M105" s="857"/>
      <c r="N105" s="858"/>
    </row>
    <row r="106" spans="2:14" ht="30" customHeight="1">
      <c r="B106" s="859" t="s">
        <v>2325</v>
      </c>
      <c r="C106" s="860"/>
      <c r="D106" s="860"/>
      <c r="E106" s="860"/>
      <c r="F106" s="860"/>
      <c r="G106" s="860"/>
      <c r="H106" s="860"/>
      <c r="I106" s="860"/>
      <c r="J106" s="860"/>
      <c r="K106" s="860"/>
      <c r="L106" s="860"/>
      <c r="M106" s="860"/>
      <c r="N106" s="861"/>
    </row>
    <row r="107" spans="2:14">
      <c r="B107" s="859"/>
      <c r="C107" s="860"/>
      <c r="D107" s="860"/>
      <c r="E107" s="860"/>
      <c r="F107" s="860"/>
      <c r="G107" s="860"/>
      <c r="H107" s="860"/>
      <c r="I107" s="860"/>
      <c r="J107" s="860"/>
      <c r="K107" s="860"/>
      <c r="L107" s="860"/>
      <c r="M107" s="860"/>
      <c r="N107" s="861"/>
    </row>
    <row r="108" spans="2:14">
      <c r="B108" s="343"/>
      <c r="C108" s="344"/>
      <c r="D108" s="344"/>
      <c r="E108" s="344"/>
      <c r="F108" s="344"/>
      <c r="G108" s="344"/>
      <c r="H108" s="344"/>
      <c r="I108" s="344"/>
      <c r="J108" s="344"/>
      <c r="K108" s="344"/>
      <c r="L108" s="344"/>
      <c r="M108" s="344"/>
      <c r="N108" s="345"/>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234"/>
      <c r="C111" s="37"/>
      <c r="D111" s="37"/>
      <c r="E111" s="37"/>
      <c r="F111" s="37"/>
      <c r="G111" s="37"/>
      <c r="H111" s="37"/>
      <c r="I111" s="37"/>
      <c r="J111" s="37"/>
      <c r="K111" s="37"/>
      <c r="L111" s="37"/>
      <c r="M111" s="37"/>
      <c r="N111" s="38"/>
    </row>
    <row r="112" spans="2:14">
      <c r="B112" s="22"/>
      <c r="C112" s="18"/>
      <c r="D112" s="18"/>
      <c r="E112" s="18" t="s">
        <v>1060</v>
      </c>
      <c r="F112" s="59"/>
      <c r="G112" s="59"/>
      <c r="H112" s="18"/>
      <c r="I112" s="18"/>
      <c r="J112" s="18"/>
      <c r="K112" s="18"/>
      <c r="L112" s="18"/>
      <c r="M112" s="18"/>
      <c r="N112" s="23"/>
    </row>
    <row r="113" spans="2:14">
      <c r="B113" s="22"/>
      <c r="C113" s="18"/>
      <c r="D113" s="18"/>
      <c r="E113" s="60" t="s">
        <v>1061</v>
      </c>
      <c r="F113" s="18"/>
      <c r="G113" s="18"/>
      <c r="H113" s="60"/>
      <c r="I113" s="60"/>
      <c r="J113" s="60"/>
      <c r="K113" s="18"/>
      <c r="L113" s="18"/>
      <c r="M113" s="18"/>
      <c r="N113" s="23"/>
    </row>
    <row r="114" spans="2:14">
      <c r="B114" s="22"/>
      <c r="C114" s="18"/>
      <c r="D114" s="18"/>
      <c r="E114" s="61" t="s">
        <v>1065</v>
      </c>
      <c r="F114" s="18"/>
      <c r="G114" s="18"/>
      <c r="H114" s="61"/>
      <c r="I114" s="61"/>
      <c r="J114" s="61"/>
      <c r="K114" s="18"/>
      <c r="L114" s="18"/>
      <c r="M114" s="18"/>
      <c r="N114" s="23"/>
    </row>
    <row r="115" spans="2:14">
      <c r="B115" s="62"/>
      <c r="C115" s="37"/>
      <c r="D115" s="37"/>
      <c r="E115" s="18" t="s">
        <v>1063</v>
      </c>
      <c r="F115" s="18"/>
      <c r="G115" s="18"/>
      <c r="H115" s="18"/>
      <c r="I115" s="18"/>
      <c r="J115" s="18"/>
      <c r="K115" s="37"/>
      <c r="L115" s="37"/>
      <c r="M115" s="37"/>
      <c r="N115" s="38"/>
    </row>
    <row r="116" spans="2:14">
      <c r="B116" s="62"/>
      <c r="C116" s="37"/>
      <c r="D116" s="37"/>
      <c r="E116" s="37"/>
      <c r="F116" s="18"/>
      <c r="G116" s="18"/>
      <c r="H116" s="18"/>
      <c r="I116" s="18"/>
      <c r="J116" s="18"/>
      <c r="K116" s="37"/>
      <c r="L116" s="37"/>
      <c r="M116" s="37"/>
      <c r="N116" s="38"/>
    </row>
    <row r="117" spans="2:14">
      <c r="B117" s="62" t="s">
        <v>2326</v>
      </c>
      <c r="C117" s="61"/>
      <c r="D117" s="61"/>
      <c r="E117" s="18"/>
      <c r="F117" s="18"/>
      <c r="G117" s="18"/>
      <c r="H117" s="18"/>
      <c r="I117" s="18"/>
      <c r="J117" s="795"/>
      <c r="K117" s="795"/>
      <c r="L117" s="795"/>
      <c r="M117" s="795"/>
      <c r="N117" s="796"/>
    </row>
    <row r="118" spans="2:14" ht="15.75" thickBot="1">
      <c r="B118" s="273" t="s">
        <v>2327</v>
      </c>
      <c r="C118" s="405"/>
      <c r="D118" s="405"/>
      <c r="E118" s="63"/>
      <c r="F118" s="63"/>
      <c r="G118" s="63"/>
      <c r="H118" s="63"/>
      <c r="I118" s="63"/>
      <c r="J118" s="797"/>
      <c r="K118" s="797"/>
      <c r="L118" s="797"/>
      <c r="M118" s="797"/>
      <c r="N118"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3:M43"/>
    <mergeCell ref="B36:H36"/>
    <mergeCell ref="B37:H37"/>
    <mergeCell ref="B38:H38"/>
    <mergeCell ref="B39:H39"/>
    <mergeCell ref="I39:J39"/>
    <mergeCell ref="L39:M39"/>
    <mergeCell ref="B40:H40"/>
    <mergeCell ref="B41:D41"/>
    <mergeCell ref="B42:H42"/>
    <mergeCell ref="I42:J42"/>
    <mergeCell ref="L42:M42"/>
    <mergeCell ref="B74:H74"/>
    <mergeCell ref="L74:M74"/>
    <mergeCell ref="B47:I47"/>
    <mergeCell ref="L47:M47"/>
    <mergeCell ref="B52:I52"/>
    <mergeCell ref="L52:M52"/>
    <mergeCell ref="B53:M53"/>
    <mergeCell ref="L57:M57"/>
    <mergeCell ref="L58:M58"/>
    <mergeCell ref="L63:M63"/>
    <mergeCell ref="B64:M64"/>
    <mergeCell ref="B68:H68"/>
    <mergeCell ref="L68:M68"/>
    <mergeCell ref="B75:M75"/>
    <mergeCell ref="B77:M77"/>
    <mergeCell ref="B81:H81"/>
    <mergeCell ref="L81:M81"/>
    <mergeCell ref="B82:H82"/>
    <mergeCell ref="L82:M82"/>
    <mergeCell ref="J117:N118"/>
    <mergeCell ref="L83:M83"/>
    <mergeCell ref="L84:M84"/>
    <mergeCell ref="B85:M85"/>
    <mergeCell ref="B87:M87"/>
    <mergeCell ref="B104:N105"/>
    <mergeCell ref="B106:N107"/>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222209"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222209" r:id="rId4"/>
      </mc:Fallback>
    </mc:AlternateContent>
  </oleObjects>
</worksheet>
</file>

<file path=xl/worksheets/sheet1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3">
    <tabColor rgb="FFFFFFCC"/>
  </sheetPr>
  <dimension ref="A1:O120"/>
  <sheetViews>
    <sheetView zoomScale="78" zoomScaleNormal="78" workbookViewId="0"/>
  </sheetViews>
  <sheetFormatPr baseColWidth="10" defaultRowHeight="15"/>
  <cols>
    <col min="1" max="1" width="10.28515625" bestFit="1" customWidth="1"/>
    <col min="2" max="2" width="13.28515625" customWidth="1"/>
    <col min="9" max="9" width="12.5703125" bestFit="1" customWidth="1"/>
    <col min="10" max="10" width="15.5703125" customWidth="1"/>
    <col min="11" max="11" width="14.140625"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1171</v>
      </c>
      <c r="C31" s="87" t="s">
        <v>2182</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152</v>
      </c>
      <c r="B36" s="831" t="str">
        <f>VLOOKUP(A36,EQUIPOS!A6:D154,3,FALSE)</f>
        <v xml:space="preserve">Carrotanque de agua(1000 Galones) </v>
      </c>
      <c r="C36" s="832"/>
      <c r="D36" s="832"/>
      <c r="E36" s="832"/>
      <c r="F36" s="832"/>
      <c r="G36" s="832"/>
      <c r="H36" s="833"/>
      <c r="I36" s="279"/>
      <c r="J36" s="280"/>
      <c r="K36" s="281">
        <f>VLOOKUP(A36,EQUIPOS!A6:D163,4,FALSE)</f>
        <v>67000</v>
      </c>
      <c r="L36" s="282"/>
      <c r="M36" s="283">
        <v>12</v>
      </c>
      <c r="N36" s="284">
        <f>K36/M36</f>
        <v>5583.333333333333</v>
      </c>
    </row>
    <row r="37" spans="1:14">
      <c r="A37" s="119" t="s">
        <v>154</v>
      </c>
      <c r="B37" s="332" t="str">
        <f>VLOOKUP(A37,EQUIPOS!A6:D154,3,FALSE)</f>
        <v>Carrotanque Irrigador de asfalto, 1000 GALONES DE CAPACIDAD</v>
      </c>
      <c r="C37" s="333"/>
      <c r="D37" s="333"/>
      <c r="E37" s="333"/>
      <c r="F37" s="333"/>
      <c r="G37" s="333"/>
      <c r="H37" s="334"/>
      <c r="I37" s="279"/>
      <c r="J37" s="280"/>
      <c r="K37" s="281">
        <f>VLOOKUP(A37,EQUIPOS!A6:D163,4,FALSE)</f>
        <v>63899.202672115338</v>
      </c>
      <c r="L37" s="282"/>
      <c r="M37" s="283">
        <v>12</v>
      </c>
      <c r="N37" s="284">
        <f>K37/M37</f>
        <v>5324.9335560096115</v>
      </c>
    </row>
    <row r="38" spans="1:14">
      <c r="A38" s="119" t="s">
        <v>269</v>
      </c>
      <c r="B38" s="332" t="str">
        <f>VLOOKUP(A38,EQUIPOS!A6:D154,3,FALSE)</f>
        <v>Motoniveladora  potencia 215 HP, ancho de cuchilla 4,27 m, peso 18 ton.</v>
      </c>
      <c r="C38" s="333"/>
      <c r="D38" s="333"/>
      <c r="E38" s="333"/>
      <c r="F38" s="333"/>
      <c r="G38" s="333"/>
      <c r="H38" s="334"/>
      <c r="I38" s="279"/>
      <c r="J38" s="280"/>
      <c r="K38" s="281">
        <f>VLOOKUP(A38,EQUIPOS!A6:D163,4,FALSE)</f>
        <v>154700</v>
      </c>
      <c r="L38" s="282"/>
      <c r="M38" s="283">
        <v>12</v>
      </c>
      <c r="N38" s="284">
        <f>K38/M38</f>
        <v>12891.666666666666</v>
      </c>
    </row>
    <row r="39" spans="1:14">
      <c r="A39" s="119" t="s">
        <v>299</v>
      </c>
      <c r="B39" s="831" t="str">
        <f>VLOOKUP(A39,EQUIPOS!A7:D154,3,FALSE)</f>
        <v xml:space="preserve">Recicladora, potencia 430HP </v>
      </c>
      <c r="C39" s="832"/>
      <c r="D39" s="832"/>
      <c r="E39" s="832"/>
      <c r="F39" s="832"/>
      <c r="G39" s="832"/>
      <c r="H39" s="833"/>
      <c r="I39" s="279"/>
      <c r="J39" s="280"/>
      <c r="K39" s="281">
        <f>VLOOKUP(A39,EQUIPOS!A7:D164,4,FALSE)</f>
        <v>552543.75</v>
      </c>
      <c r="L39" s="282"/>
      <c r="M39" s="283">
        <v>12</v>
      </c>
      <c r="N39" s="284">
        <f>K39/M39</f>
        <v>46045.3125</v>
      </c>
    </row>
    <row r="40" spans="1:14">
      <c r="A40" t="s">
        <v>365</v>
      </c>
      <c r="B40" s="831" t="str">
        <f>VLOOKUP(A40,EQUIPOS!A8:D154,3,FALSE)</f>
        <v xml:space="preserve">Vibrocompatador, potencia 153 HP, peso 10 Ton. </v>
      </c>
      <c r="C40" s="832"/>
      <c r="D40" s="832"/>
      <c r="E40" s="832"/>
      <c r="F40" s="832"/>
      <c r="G40" s="832"/>
      <c r="H40" s="833"/>
      <c r="I40" s="279"/>
      <c r="J40" s="280"/>
      <c r="K40" s="281">
        <f>VLOOKUP(A40,EQUIPOS!A8:D165,4,FALSE)</f>
        <v>83219.519448030405</v>
      </c>
      <c r="L40" s="282"/>
      <c r="M40" s="283">
        <v>12</v>
      </c>
      <c r="N40" s="284">
        <f>K40/M40</f>
        <v>6934.9599540025338</v>
      </c>
    </row>
    <row r="41" spans="1:14">
      <c r="B41" s="831"/>
      <c r="C41" s="832"/>
      <c r="D41" s="832"/>
      <c r="E41" s="832"/>
      <c r="F41" s="832"/>
      <c r="G41" s="832"/>
      <c r="H41" s="833"/>
      <c r="I41" s="834"/>
      <c r="J41" s="815"/>
      <c r="K41" s="281"/>
      <c r="L41" s="835"/>
      <c r="M41" s="836"/>
      <c r="N41" s="284"/>
    </row>
    <row r="42" spans="1:14">
      <c r="B42" s="831"/>
      <c r="C42" s="832"/>
      <c r="D42" s="832"/>
      <c r="E42" s="837"/>
      <c r="F42" s="832"/>
      <c r="G42" s="832"/>
      <c r="H42" s="833"/>
      <c r="I42" s="42"/>
      <c r="J42" s="43"/>
      <c r="K42" s="286"/>
      <c r="L42" s="288"/>
      <c r="M42" s="289"/>
      <c r="N42" s="290"/>
    </row>
    <row r="43" spans="1:14">
      <c r="B43" s="838" t="s">
        <v>1036</v>
      </c>
      <c r="C43" s="951"/>
      <c r="D43" s="951"/>
      <c r="E43" s="44"/>
      <c r="F43" s="45"/>
      <c r="G43" s="45"/>
      <c r="H43" s="46"/>
      <c r="I43" s="42"/>
      <c r="J43" s="43"/>
      <c r="K43" s="291"/>
      <c r="L43" s="288"/>
      <c r="M43" s="413">
        <v>0.1</v>
      </c>
      <c r="N43" s="356">
        <f>N77*M43</f>
        <v>379.10456944444445</v>
      </c>
    </row>
    <row r="44" spans="1:14" ht="15.75" thickBot="1">
      <c r="B44" s="831"/>
      <c r="C44" s="832"/>
      <c r="D44" s="832"/>
      <c r="E44" s="832"/>
      <c r="F44" s="832"/>
      <c r="G44" s="832"/>
      <c r="H44" s="833"/>
      <c r="I44" s="840"/>
      <c r="J44" s="841"/>
      <c r="K44" s="47"/>
      <c r="L44" s="842"/>
      <c r="M44" s="843"/>
      <c r="N44" s="111"/>
    </row>
    <row r="45" spans="1:14" ht="15.75" thickBot="1">
      <c r="B45" s="818" t="s">
        <v>1037</v>
      </c>
      <c r="C45" s="819"/>
      <c r="D45" s="819"/>
      <c r="E45" s="819"/>
      <c r="F45" s="819"/>
      <c r="G45" s="819"/>
      <c r="H45" s="819"/>
      <c r="I45" s="819"/>
      <c r="J45" s="819"/>
      <c r="K45" s="819"/>
      <c r="L45" s="819"/>
      <c r="M45" s="820"/>
      <c r="N45" s="406">
        <f>SUM(N36:N44)</f>
        <v>77159.310579456593</v>
      </c>
    </row>
    <row r="46" spans="1:14">
      <c r="B46" s="292"/>
      <c r="C46" s="40"/>
      <c r="D46" s="40"/>
      <c r="E46" s="40"/>
      <c r="F46" s="40"/>
      <c r="G46" s="40"/>
      <c r="H46" s="40"/>
      <c r="I46" s="40"/>
      <c r="J46" s="40"/>
      <c r="K46" s="40"/>
      <c r="L46" s="40"/>
      <c r="M46" s="40"/>
      <c r="N46" s="41"/>
    </row>
    <row r="47" spans="1:14">
      <c r="B47" s="70" t="s">
        <v>1038</v>
      </c>
      <c r="C47" s="71"/>
      <c r="D47" s="71"/>
      <c r="E47" s="71"/>
      <c r="F47" s="71"/>
      <c r="G47" s="71"/>
      <c r="H47" s="71"/>
      <c r="I47" s="71"/>
      <c r="J47" s="71"/>
      <c r="K47" s="71"/>
      <c r="L47" s="71"/>
      <c r="M47" s="71"/>
      <c r="N47" s="72"/>
    </row>
    <row r="48" spans="1:14" ht="15.75" thickBot="1">
      <c r="B48" s="73"/>
      <c r="C48" s="68"/>
      <c r="D48" s="68"/>
      <c r="E48" s="68"/>
      <c r="F48" s="68"/>
      <c r="G48" s="68"/>
      <c r="H48" s="68"/>
      <c r="I48" s="68"/>
      <c r="J48" s="67"/>
      <c r="K48" s="67"/>
      <c r="L48" s="67"/>
      <c r="M48" s="67"/>
      <c r="N48" s="69"/>
    </row>
    <row r="49" spans="1:14">
      <c r="B49" s="809" t="s">
        <v>1028</v>
      </c>
      <c r="C49" s="810"/>
      <c r="D49" s="810"/>
      <c r="E49" s="810"/>
      <c r="F49" s="810"/>
      <c r="G49" s="810"/>
      <c r="H49" s="810"/>
      <c r="I49" s="811"/>
      <c r="J49" s="327" t="s">
        <v>1029</v>
      </c>
      <c r="K49" s="91" t="s">
        <v>1030</v>
      </c>
      <c r="L49" s="812" t="s">
        <v>1039</v>
      </c>
      <c r="M49" s="811"/>
      <c r="N49" s="92" t="s">
        <v>1035</v>
      </c>
    </row>
    <row r="50" spans="1:14">
      <c r="A50" t="s">
        <v>845</v>
      </c>
      <c r="B50" s="49" t="str">
        <f>VLOOKUP(A50,MATERIALES!A5:D373,3,FALSE)</f>
        <v>Agua</v>
      </c>
      <c r="C50" s="293"/>
      <c r="D50" s="293"/>
      <c r="E50" s="293"/>
      <c r="F50" s="293"/>
      <c r="G50" s="293"/>
      <c r="H50" s="293"/>
      <c r="I50" s="280"/>
      <c r="J50" s="236" t="str">
        <f>VLOOKUP(A50,MATERIALES!A4:D640,2,FALSE)</f>
        <v>lt</v>
      </c>
      <c r="K50" s="294">
        <v>75</v>
      </c>
      <c r="L50" s="279"/>
      <c r="M50" s="414">
        <f>VLOOKUP(A50,MATERIALES!A5:D396,4,FALSE)</f>
        <v>35.656490152579906</v>
      </c>
      <c r="N50" s="284">
        <f>K50*M50</f>
        <v>2674.2367614434929</v>
      </c>
    </row>
    <row r="51" spans="1:14">
      <c r="A51" t="s">
        <v>879</v>
      </c>
      <c r="B51" s="49" t="str">
        <f>VLOOKUP(A51,MATERIALES!A5:D373,3,FALSE)</f>
        <v xml:space="preserve">Cemento Asfáltico </v>
      </c>
      <c r="C51" s="293"/>
      <c r="D51" s="293"/>
      <c r="E51" s="293"/>
      <c r="F51" s="293"/>
      <c r="G51" s="293"/>
      <c r="H51" s="293"/>
      <c r="I51" s="280"/>
      <c r="J51" s="236" t="str">
        <f>VLOOKUP(A51,MATERIALES!A4:D640,2,FALSE)</f>
        <v>kg</v>
      </c>
      <c r="K51" s="294">
        <v>1.3</v>
      </c>
      <c r="L51" s="279"/>
      <c r="M51" s="414">
        <f>VLOOKUP(A51,MATERIALES!A5:D396,4,FALSE)</f>
        <v>1408.4276535228373</v>
      </c>
      <c r="N51" s="284">
        <f>K51*M51</f>
        <v>1830.9559495796886</v>
      </c>
    </row>
    <row r="52" spans="1:14">
      <c r="B52" s="49"/>
      <c r="C52" s="293"/>
      <c r="D52" s="293"/>
      <c r="E52" s="293"/>
      <c r="F52" s="293"/>
      <c r="G52" s="293"/>
      <c r="H52" s="293"/>
      <c r="I52" s="280"/>
      <c r="J52" s="236"/>
      <c r="K52" s="294"/>
      <c r="L52" s="279"/>
      <c r="M52" s="295"/>
      <c r="N52" s="296"/>
    </row>
    <row r="53" spans="1:14">
      <c r="B53" s="49"/>
      <c r="C53" s="293"/>
      <c r="D53" s="293"/>
      <c r="E53" s="293"/>
      <c r="F53" s="293"/>
      <c r="G53" s="293"/>
      <c r="H53" s="293"/>
      <c r="I53" s="280"/>
      <c r="J53" s="236"/>
      <c r="K53" s="294"/>
      <c r="L53" s="279"/>
      <c r="M53" s="295"/>
      <c r="N53" s="296"/>
    </row>
    <row r="54" spans="1:14" ht="15.75" thickBot="1">
      <c r="B54" s="813"/>
      <c r="C54" s="814"/>
      <c r="D54" s="814"/>
      <c r="E54" s="814"/>
      <c r="F54" s="814"/>
      <c r="G54" s="814"/>
      <c r="H54" s="814"/>
      <c r="I54" s="815"/>
      <c r="J54" s="48"/>
      <c r="K54" s="50"/>
      <c r="L54" s="816"/>
      <c r="M54" s="817"/>
      <c r="N54" s="51"/>
    </row>
    <row r="55" spans="1:14" ht="15.75" thickBot="1">
      <c r="B55" s="818" t="s">
        <v>1037</v>
      </c>
      <c r="C55" s="819"/>
      <c r="D55" s="819"/>
      <c r="E55" s="819"/>
      <c r="F55" s="819"/>
      <c r="G55" s="819"/>
      <c r="H55" s="819"/>
      <c r="I55" s="819"/>
      <c r="J55" s="819"/>
      <c r="K55" s="819"/>
      <c r="L55" s="819"/>
      <c r="M55" s="820"/>
      <c r="N55" s="406">
        <f>SUM(N50:N54)</f>
        <v>4505.1927110231818</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B60" s="52"/>
      <c r="C60" s="329"/>
      <c r="D60" s="329"/>
      <c r="E60" s="329"/>
      <c r="F60" s="329"/>
      <c r="G60" s="329"/>
      <c r="H60" s="323"/>
      <c r="I60" s="291"/>
      <c r="J60" s="298"/>
      <c r="K60" s="291"/>
      <c r="L60" s="822"/>
      <c r="M60" s="823"/>
      <c r="N60" s="299"/>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c r="B64" s="52"/>
      <c r="C64" s="53"/>
      <c r="D64" s="53"/>
      <c r="E64" s="53"/>
      <c r="F64" s="53"/>
      <c r="G64" s="53"/>
      <c r="H64" s="300"/>
      <c r="I64" s="291"/>
      <c r="J64" s="291"/>
      <c r="K64" s="291"/>
      <c r="L64" s="301"/>
      <c r="M64" s="302"/>
      <c r="N64" s="303"/>
    </row>
    <row r="65" spans="1:15" ht="15.75" thickBot="1">
      <c r="B65" s="459"/>
      <c r="C65" s="460"/>
      <c r="D65" s="460"/>
      <c r="E65" s="460"/>
      <c r="F65" s="460"/>
      <c r="G65" s="460"/>
      <c r="H65" s="54"/>
      <c r="I65" s="132"/>
      <c r="J65" s="132"/>
      <c r="K65" s="132"/>
      <c r="L65" s="807"/>
      <c r="M65" s="808"/>
      <c r="N65" s="133"/>
    </row>
    <row r="66" spans="1:15" ht="15.75" thickBot="1">
      <c r="B66" s="824" t="s">
        <v>1037</v>
      </c>
      <c r="C66" s="825"/>
      <c r="D66" s="825"/>
      <c r="E66" s="825"/>
      <c r="F66" s="825"/>
      <c r="G66" s="825"/>
      <c r="H66" s="825"/>
      <c r="I66" s="825"/>
      <c r="J66" s="825"/>
      <c r="K66" s="825"/>
      <c r="L66" s="825"/>
      <c r="M66" s="826"/>
      <c r="N66" s="110"/>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847"/>
      <c r="N70" s="104" t="s">
        <v>1035</v>
      </c>
    </row>
    <row r="71" spans="1:15">
      <c r="A71" t="s">
        <v>30</v>
      </c>
      <c r="B71" s="55" t="str">
        <f>VLOOKUP(A71,'MANO DE OBRA'!A8:D68,3,FALSE)</f>
        <v>Oficial</v>
      </c>
      <c r="C71" s="53"/>
      <c r="D71" s="53"/>
      <c r="E71" s="53"/>
      <c r="F71" s="53"/>
      <c r="G71" s="53"/>
      <c r="H71" s="53"/>
      <c r="I71" s="304">
        <f>K71/J71*100</f>
        <v>49181.133333333331</v>
      </c>
      <c r="J71" s="305">
        <v>185</v>
      </c>
      <c r="K71" s="306">
        <f>VLOOKUP(A71,'MANO DE OBRA'!A8:D99,4,FALSE)</f>
        <v>90985.096666666665</v>
      </c>
      <c r="L71" s="56"/>
      <c r="M71" s="307">
        <v>96</v>
      </c>
      <c r="N71" s="407">
        <f>K71/M71</f>
        <v>947.76142361111113</v>
      </c>
      <c r="O71" s="112"/>
    </row>
    <row r="72" spans="1:15">
      <c r="A72" t="s">
        <v>15</v>
      </c>
      <c r="B72" s="55" t="str">
        <f>VLOOKUP(A72,'MANO DE OBRA'!A8:D69,3,FALSE)</f>
        <v>Obrero (6)</v>
      </c>
      <c r="C72" s="53"/>
      <c r="D72" s="53"/>
      <c r="E72" s="53"/>
      <c r="F72" s="53"/>
      <c r="G72" s="53"/>
      <c r="H72" s="53"/>
      <c r="I72" s="304">
        <f>K72/J72*100</f>
        <v>147543.4</v>
      </c>
      <c r="J72" s="305">
        <v>185</v>
      </c>
      <c r="K72" s="306">
        <f>VLOOKUP(A72,'MANO DE OBRA'!A8:D100,4,FALSE)</f>
        <v>272955.28999999998</v>
      </c>
      <c r="L72" s="56"/>
      <c r="M72" s="311">
        <v>96</v>
      </c>
      <c r="N72" s="407">
        <f>K72/M72</f>
        <v>2843.2842708333333</v>
      </c>
    </row>
    <row r="73" spans="1:15">
      <c r="B73" s="55"/>
      <c r="C73" s="53"/>
      <c r="D73" s="53"/>
      <c r="E73" s="53"/>
      <c r="F73" s="53"/>
      <c r="G73" s="53"/>
      <c r="H73" s="53"/>
      <c r="I73" s="291"/>
      <c r="J73" s="309"/>
      <c r="K73" s="310"/>
      <c r="L73" s="56"/>
      <c r="M73" s="312"/>
      <c r="N73" s="308"/>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805"/>
      <c r="C76" s="806"/>
      <c r="D76" s="806"/>
      <c r="E76" s="806"/>
      <c r="F76" s="806"/>
      <c r="G76" s="806"/>
      <c r="H76" s="806"/>
      <c r="I76" s="132"/>
      <c r="J76" s="132"/>
      <c r="K76" s="132"/>
      <c r="L76" s="906"/>
      <c r="M76" s="906"/>
      <c r="N76" s="51"/>
    </row>
    <row r="77" spans="1:15" ht="15.75" thickBot="1">
      <c r="B77" s="824" t="s">
        <v>1037</v>
      </c>
      <c r="C77" s="825"/>
      <c r="D77" s="825"/>
      <c r="E77" s="825"/>
      <c r="F77" s="825"/>
      <c r="G77" s="825"/>
      <c r="H77" s="825"/>
      <c r="I77" s="825"/>
      <c r="J77" s="825"/>
      <c r="K77" s="825"/>
      <c r="L77" s="825"/>
      <c r="M77" s="826"/>
      <c r="N77" s="313">
        <f>SUM(N71:N76)</f>
        <v>3791.0456944444445</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N45+N55+N66+N77</f>
        <v>85455.548984924215</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17091.109796984845</v>
      </c>
      <c r="M84" s="853"/>
      <c r="N84" s="57"/>
    </row>
    <row r="85" spans="1:14">
      <c r="B85" s="95" t="s">
        <v>1057</v>
      </c>
      <c r="C85" s="96"/>
      <c r="D85" s="96"/>
      <c r="E85" s="96"/>
      <c r="F85" s="96"/>
      <c r="G85" s="96"/>
      <c r="H85" s="96"/>
      <c r="I85" s="93"/>
      <c r="J85" s="94"/>
      <c r="K85" s="316">
        <v>0.05</v>
      </c>
      <c r="L85" s="852">
        <f>N79*K85</f>
        <v>4272.7774492462113</v>
      </c>
      <c r="M85" s="853"/>
      <c r="N85" s="57"/>
    </row>
    <row r="86" spans="1:14" ht="15.75" thickBot="1">
      <c r="B86" s="97" t="s">
        <v>1058</v>
      </c>
      <c r="C86" s="98"/>
      <c r="D86" s="98"/>
      <c r="E86" s="98"/>
      <c r="F86" s="98"/>
      <c r="G86" s="98"/>
      <c r="H86" s="98"/>
      <c r="I86" s="99"/>
      <c r="J86" s="100"/>
      <c r="K86" s="317">
        <v>0.05</v>
      </c>
      <c r="L86" s="854">
        <f>N79*K86</f>
        <v>4272.7774492462113</v>
      </c>
      <c r="M86" s="855"/>
      <c r="N86" s="57"/>
    </row>
    <row r="87" spans="1:14" ht="15.75" thickBot="1">
      <c r="B87" s="818" t="s">
        <v>1037</v>
      </c>
      <c r="C87" s="819"/>
      <c r="D87" s="819"/>
      <c r="E87" s="819"/>
      <c r="F87" s="819"/>
      <c r="G87" s="819"/>
      <c r="H87" s="819"/>
      <c r="I87" s="819"/>
      <c r="J87" s="819"/>
      <c r="K87" s="819"/>
      <c r="L87" s="819"/>
      <c r="M87" s="820"/>
      <c r="N87" s="58">
        <f>L84+L85+L86</f>
        <v>25636.66469547727</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111092.21368040149</v>
      </c>
    </row>
    <row r="90" spans="1:14">
      <c r="B90" s="19"/>
      <c r="C90" s="20"/>
      <c r="D90" s="20"/>
      <c r="E90" s="20"/>
      <c r="F90" s="20"/>
      <c r="G90" s="20"/>
      <c r="H90" s="20"/>
      <c r="I90" s="20"/>
      <c r="J90" s="20"/>
      <c r="K90" s="20"/>
      <c r="L90" s="20"/>
      <c r="M90" s="20"/>
      <c r="N90" s="21"/>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18"/>
      <c r="F93" s="18"/>
      <c r="G93" s="18"/>
      <c r="H93" s="18"/>
      <c r="I93" s="18"/>
      <c r="J93" s="18"/>
      <c r="K93" s="18"/>
      <c r="L93" s="18"/>
      <c r="M93" s="18"/>
      <c r="N93" s="23"/>
    </row>
    <row r="94" spans="1:14">
      <c r="B94" s="22"/>
      <c r="C94" s="18"/>
      <c r="D94" s="18"/>
      <c r="E94" s="59" t="s">
        <v>1060</v>
      </c>
      <c r="F94" s="59"/>
      <c r="G94" s="59"/>
      <c r="H94" s="59"/>
      <c r="I94" s="59"/>
      <c r="J94" s="59"/>
      <c r="K94" s="18"/>
      <c r="L94" s="18"/>
      <c r="M94" s="18"/>
      <c r="N94" s="23"/>
    </row>
    <row r="95" spans="1:14">
      <c r="B95" s="22"/>
      <c r="C95" s="18"/>
      <c r="D95" s="18"/>
      <c r="E95" s="18" t="s">
        <v>1061</v>
      </c>
      <c r="F95" s="18"/>
      <c r="G95" s="18"/>
      <c r="H95" s="18"/>
      <c r="I95" s="18"/>
      <c r="J95" s="18"/>
      <c r="K95" s="18"/>
      <c r="L95" s="18"/>
      <c r="M95" s="18"/>
      <c r="N95" s="23"/>
    </row>
    <row r="96" spans="1:14">
      <c r="B96" s="22"/>
      <c r="C96" s="18"/>
      <c r="D96" s="18"/>
      <c r="E96" s="18" t="s">
        <v>1062</v>
      </c>
      <c r="F96" s="18"/>
      <c r="G96" s="18"/>
      <c r="H96" s="18"/>
      <c r="I96" s="18"/>
      <c r="J96" s="18"/>
      <c r="K96" s="18"/>
      <c r="L96" s="18"/>
      <c r="M96" s="18"/>
      <c r="N96" s="23"/>
    </row>
    <row r="97" spans="2:14">
      <c r="B97" s="22"/>
      <c r="C97" s="18"/>
      <c r="D97" s="18"/>
      <c r="E97" s="18" t="s">
        <v>1063</v>
      </c>
      <c r="F97" s="18"/>
      <c r="G97" s="18"/>
      <c r="H97" s="18"/>
      <c r="I97" s="18"/>
      <c r="J97" s="18"/>
      <c r="K97" s="18"/>
      <c r="L97" s="18"/>
      <c r="M97" s="18"/>
      <c r="N97" s="23"/>
    </row>
    <row r="98" spans="2:14" ht="15.75" thickBot="1">
      <c r="B98" s="22"/>
      <c r="C98" s="18"/>
      <c r="D98" s="18"/>
      <c r="E98" s="18"/>
      <c r="F98" s="18" t="s">
        <v>1064</v>
      </c>
      <c r="G98" s="18"/>
      <c r="H98" s="18"/>
      <c r="I98" s="18"/>
      <c r="J98" s="18"/>
      <c r="K98" s="18"/>
      <c r="L98" s="18"/>
      <c r="M98" s="18"/>
      <c r="N98" s="23"/>
    </row>
    <row r="99" spans="2:14">
      <c r="B99" s="239" t="s">
        <v>2322</v>
      </c>
      <c r="C99" s="240"/>
      <c r="D99" s="240"/>
      <c r="E99" s="240"/>
      <c r="F99" s="240"/>
      <c r="G99" s="240"/>
      <c r="H99" s="240"/>
      <c r="I99" s="240"/>
      <c r="J99" s="240"/>
      <c r="K99" s="240"/>
      <c r="L99" s="240"/>
      <c r="M99" s="240"/>
      <c r="N99" s="241"/>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c r="B102" s="242"/>
      <c r="C102" s="243"/>
      <c r="D102" s="243"/>
      <c r="E102" s="243"/>
      <c r="F102" s="243"/>
      <c r="G102" s="243"/>
      <c r="H102" s="243"/>
      <c r="I102" s="243"/>
      <c r="J102" s="243"/>
      <c r="K102" s="243"/>
      <c r="L102" s="243"/>
      <c r="M102" s="243"/>
      <c r="N102" s="244"/>
    </row>
    <row r="103" spans="2:14" ht="15.75" thickBot="1">
      <c r="B103" s="245"/>
      <c r="C103" s="246"/>
      <c r="D103" s="246"/>
      <c r="E103" s="246"/>
      <c r="F103" s="246"/>
      <c r="G103" s="246"/>
      <c r="H103" s="246"/>
      <c r="I103" s="246"/>
      <c r="J103" s="246"/>
      <c r="K103" s="246"/>
      <c r="L103" s="246"/>
      <c r="M103" s="246"/>
      <c r="N103" s="247"/>
    </row>
    <row r="104" spans="2:14">
      <c r="B104" s="248"/>
      <c r="C104" s="249"/>
      <c r="D104" s="249"/>
      <c r="E104" s="249"/>
      <c r="F104" s="249"/>
      <c r="G104" s="249"/>
      <c r="H104" s="249"/>
      <c r="I104" s="249"/>
      <c r="J104" s="249"/>
      <c r="K104" s="249"/>
      <c r="L104" s="249"/>
      <c r="M104" s="249"/>
      <c r="N104" s="250"/>
    </row>
    <row r="105" spans="2:14">
      <c r="B105" s="234" t="s">
        <v>2323</v>
      </c>
      <c r="C105" s="37"/>
      <c r="D105" s="37"/>
      <c r="E105" s="37"/>
      <c r="F105" s="37"/>
      <c r="G105" s="37"/>
      <c r="H105" s="37"/>
      <c r="I105" s="37"/>
      <c r="J105" s="37"/>
      <c r="K105" s="37"/>
      <c r="L105" s="37"/>
      <c r="M105" s="37"/>
      <c r="N105" s="38"/>
    </row>
    <row r="106" spans="2:14" ht="15" customHeight="1">
      <c r="B106" s="856" t="s">
        <v>2324</v>
      </c>
      <c r="C106" s="857"/>
      <c r="D106" s="857"/>
      <c r="E106" s="857"/>
      <c r="F106" s="857"/>
      <c r="G106" s="857"/>
      <c r="H106" s="857"/>
      <c r="I106" s="857"/>
      <c r="J106" s="857"/>
      <c r="K106" s="857"/>
      <c r="L106" s="857"/>
      <c r="M106" s="857"/>
      <c r="N106" s="858"/>
    </row>
    <row r="107" spans="2:14" ht="15" customHeight="1">
      <c r="B107" s="856"/>
      <c r="C107" s="857"/>
      <c r="D107" s="857"/>
      <c r="E107" s="857"/>
      <c r="F107" s="857"/>
      <c r="G107" s="857"/>
      <c r="H107" s="857"/>
      <c r="I107" s="857"/>
      <c r="J107" s="857"/>
      <c r="K107" s="857"/>
      <c r="L107" s="857"/>
      <c r="M107" s="857"/>
      <c r="N107" s="858"/>
    </row>
    <row r="108" spans="2:14" ht="30" customHeight="1">
      <c r="B108" s="859" t="s">
        <v>2325</v>
      </c>
      <c r="C108" s="860"/>
      <c r="D108" s="860"/>
      <c r="E108" s="860"/>
      <c r="F108" s="860"/>
      <c r="G108" s="860"/>
      <c r="H108" s="860"/>
      <c r="I108" s="860"/>
      <c r="J108" s="860"/>
      <c r="K108" s="860"/>
      <c r="L108" s="860"/>
      <c r="M108" s="860"/>
      <c r="N108" s="861"/>
    </row>
    <row r="109" spans="2:14">
      <c r="B109" s="859"/>
      <c r="C109" s="860"/>
      <c r="D109" s="860"/>
      <c r="E109" s="860"/>
      <c r="F109" s="860"/>
      <c r="G109" s="860"/>
      <c r="H109" s="860"/>
      <c r="I109" s="860"/>
      <c r="J109" s="860"/>
      <c r="K109" s="860"/>
      <c r="L109" s="860"/>
      <c r="M109" s="860"/>
      <c r="N109" s="861"/>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343"/>
      <c r="C112" s="344"/>
      <c r="D112" s="344"/>
      <c r="E112" s="344"/>
      <c r="F112" s="344"/>
      <c r="G112" s="344"/>
      <c r="H112" s="344"/>
      <c r="I112" s="344"/>
      <c r="J112" s="344"/>
      <c r="K112" s="344"/>
      <c r="L112" s="344"/>
      <c r="M112" s="344"/>
      <c r="N112" s="345"/>
    </row>
    <row r="113" spans="2:14">
      <c r="B113" s="234"/>
      <c r="C113" s="37"/>
      <c r="D113" s="37"/>
      <c r="E113" s="37"/>
      <c r="F113" s="37"/>
      <c r="G113" s="37"/>
      <c r="H113" s="37"/>
      <c r="I113" s="37"/>
      <c r="J113" s="37"/>
      <c r="K113" s="37"/>
      <c r="L113" s="37"/>
      <c r="M113" s="37"/>
      <c r="N113" s="38"/>
    </row>
    <row r="114" spans="2:14">
      <c r="B114" s="22"/>
      <c r="C114" s="18"/>
      <c r="D114" s="18"/>
      <c r="E114" s="18" t="s">
        <v>1060</v>
      </c>
      <c r="F114" s="59"/>
      <c r="G114" s="59"/>
      <c r="H114" s="18"/>
      <c r="I114" s="18"/>
      <c r="J114" s="18"/>
      <c r="K114" s="18"/>
      <c r="L114" s="18"/>
      <c r="M114" s="18"/>
      <c r="N114" s="23"/>
    </row>
    <row r="115" spans="2:14">
      <c r="B115" s="22"/>
      <c r="C115" s="18"/>
      <c r="D115" s="18"/>
      <c r="E115" s="60" t="s">
        <v>1061</v>
      </c>
      <c r="F115" s="18"/>
      <c r="G115" s="18"/>
      <c r="H115" s="60"/>
      <c r="I115" s="60"/>
      <c r="J115" s="60"/>
      <c r="K115" s="18"/>
      <c r="L115" s="18"/>
      <c r="M115" s="18"/>
      <c r="N115" s="23"/>
    </row>
    <row r="116" spans="2:14">
      <c r="B116" s="22"/>
      <c r="C116" s="18"/>
      <c r="D116" s="18"/>
      <c r="E116" s="61" t="s">
        <v>1065</v>
      </c>
      <c r="F116" s="18"/>
      <c r="G116" s="18"/>
      <c r="H116" s="61"/>
      <c r="I116" s="61"/>
      <c r="J116" s="61"/>
      <c r="K116" s="18"/>
      <c r="L116" s="18"/>
      <c r="M116" s="18"/>
      <c r="N116" s="23"/>
    </row>
    <row r="117" spans="2:14">
      <c r="B117" s="62"/>
      <c r="C117" s="37"/>
      <c r="D117" s="37"/>
      <c r="E117" s="18" t="s">
        <v>1063</v>
      </c>
      <c r="F117" s="18"/>
      <c r="G117" s="18"/>
      <c r="H117" s="18"/>
      <c r="I117" s="18"/>
      <c r="J117" s="18"/>
      <c r="K117" s="37"/>
      <c r="L117" s="37"/>
      <c r="M117" s="37"/>
      <c r="N117" s="38"/>
    </row>
    <row r="118" spans="2:14">
      <c r="B118" s="62"/>
      <c r="C118" s="37"/>
      <c r="D118" s="37"/>
      <c r="E118" s="37"/>
      <c r="F118" s="18"/>
      <c r="G118" s="18"/>
      <c r="H118" s="18"/>
      <c r="I118" s="18"/>
      <c r="J118" s="18"/>
      <c r="K118" s="37"/>
      <c r="L118" s="37"/>
      <c r="M118" s="37"/>
      <c r="N118" s="38"/>
    </row>
    <row r="119" spans="2:14">
      <c r="B119" s="62" t="s">
        <v>2326</v>
      </c>
      <c r="C119" s="61"/>
      <c r="D119" s="61"/>
      <c r="E119" s="18"/>
      <c r="F119" s="18"/>
      <c r="G119" s="18"/>
      <c r="H119" s="18"/>
      <c r="I119" s="18"/>
      <c r="J119" s="795"/>
      <c r="K119" s="795"/>
      <c r="L119" s="795"/>
      <c r="M119" s="795"/>
      <c r="N119" s="796"/>
    </row>
    <row r="120" spans="2:14" ht="15.75" thickBot="1">
      <c r="B120" s="273" t="s">
        <v>2327</v>
      </c>
      <c r="C120" s="405"/>
      <c r="D120" s="405"/>
      <c r="E120" s="63"/>
      <c r="F120" s="63"/>
      <c r="G120" s="63"/>
      <c r="H120" s="63"/>
      <c r="I120" s="63"/>
      <c r="J120" s="797"/>
      <c r="K120" s="797"/>
      <c r="L120" s="797"/>
      <c r="M120" s="797"/>
      <c r="N120" s="798"/>
    </row>
  </sheetData>
  <mergeCells count="66">
    <mergeCell ref="B10:E10"/>
    <mergeCell ref="I10:J10"/>
    <mergeCell ref="F25:H25"/>
    <mergeCell ref="B27:N27"/>
    <mergeCell ref="L29:M29"/>
    <mergeCell ref="D11:E11"/>
    <mergeCell ref="B1:B6"/>
    <mergeCell ref="K5:K6"/>
    <mergeCell ref="L5:L6"/>
    <mergeCell ref="M5:M6"/>
    <mergeCell ref="N5:N6"/>
    <mergeCell ref="C6:J6"/>
    <mergeCell ref="C1:J1"/>
    <mergeCell ref="K1:K2"/>
    <mergeCell ref="L1:N2"/>
    <mergeCell ref="C2:J2"/>
    <mergeCell ref="C3:J3"/>
    <mergeCell ref="K3:K4"/>
    <mergeCell ref="L3:N4"/>
    <mergeCell ref="C4:J4"/>
    <mergeCell ref="C5:J5"/>
    <mergeCell ref="B35:H35"/>
    <mergeCell ref="I35:J35"/>
    <mergeCell ref="L35:M35"/>
    <mergeCell ref="L12:N12"/>
    <mergeCell ref="C30:I30"/>
    <mergeCell ref="L30:M30"/>
    <mergeCell ref="C29:I29"/>
    <mergeCell ref="B45:M45"/>
    <mergeCell ref="B36:H36"/>
    <mergeCell ref="B39:H39"/>
    <mergeCell ref="B40:H40"/>
    <mergeCell ref="B41:H41"/>
    <mergeCell ref="I41:J41"/>
    <mergeCell ref="L41:M41"/>
    <mergeCell ref="B42:H42"/>
    <mergeCell ref="B43:D43"/>
    <mergeCell ref="B44:H44"/>
    <mergeCell ref="I44:J44"/>
    <mergeCell ref="L44:M44"/>
    <mergeCell ref="B76:H76"/>
    <mergeCell ref="L76:M76"/>
    <mergeCell ref="B49:I49"/>
    <mergeCell ref="L49:M49"/>
    <mergeCell ref="B54:I54"/>
    <mergeCell ref="L54:M54"/>
    <mergeCell ref="B55:M55"/>
    <mergeCell ref="L59:M59"/>
    <mergeCell ref="L60:M60"/>
    <mergeCell ref="L65:M65"/>
    <mergeCell ref="B66:M66"/>
    <mergeCell ref="B70:H70"/>
    <mergeCell ref="L70:M70"/>
    <mergeCell ref="B77:M77"/>
    <mergeCell ref="B79:M79"/>
    <mergeCell ref="B83:H83"/>
    <mergeCell ref="L83:M83"/>
    <mergeCell ref="B84:H84"/>
    <mergeCell ref="L84:M84"/>
    <mergeCell ref="J119:N120"/>
    <mergeCell ref="L85:M85"/>
    <mergeCell ref="L86:M86"/>
    <mergeCell ref="B87:M87"/>
    <mergeCell ref="B89:M89"/>
    <mergeCell ref="B106:N107"/>
    <mergeCell ref="B108:N109"/>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223233"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223233" r:id="rId4"/>
      </mc:Fallback>
    </mc:AlternateContent>
  </oleObjects>
</worksheet>
</file>

<file path=xl/worksheets/sheet1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4">
    <tabColor rgb="FFFFFFCC"/>
  </sheetPr>
  <dimension ref="A1:O119"/>
  <sheetViews>
    <sheetView zoomScale="78" zoomScaleNormal="78" workbookViewId="0"/>
  </sheetViews>
  <sheetFormatPr baseColWidth="10" defaultRowHeight="15"/>
  <cols>
    <col min="1" max="1" width="10.28515625" bestFit="1" customWidth="1"/>
    <col min="2" max="2" width="17" customWidth="1"/>
    <col min="6" max="6" width="14.42578125" customWidth="1"/>
    <col min="9" max="9" width="12.5703125" bestFit="1" customWidth="1"/>
    <col min="10" max="10" width="15.5703125" customWidth="1"/>
    <col min="11" max="11" width="17.5703125" bestFit="1" customWidth="1"/>
    <col min="13" max="13" width="13.710937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1682</v>
      </c>
      <c r="C31" s="87" t="s">
        <v>2183</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152</v>
      </c>
      <c r="B36" s="831" t="str">
        <f>VLOOKUP(A36,EQUIPOS!A6:D154,3,FALSE)</f>
        <v xml:space="preserve">Carrotanque de agua(1000 Galones) </v>
      </c>
      <c r="C36" s="832"/>
      <c r="D36" s="832"/>
      <c r="E36" s="832"/>
      <c r="F36" s="832"/>
      <c r="G36" s="832"/>
      <c r="H36" s="833"/>
      <c r="I36" s="279"/>
      <c r="J36" s="280"/>
      <c r="K36" s="281">
        <f>VLOOKUP(A36,EQUIPOS!A6:D163,4,FALSE)</f>
        <v>67000</v>
      </c>
      <c r="L36" s="282"/>
      <c r="M36" s="283">
        <v>18</v>
      </c>
      <c r="N36" s="284">
        <f>K36/M36</f>
        <v>3722.2222222222222</v>
      </c>
    </row>
    <row r="37" spans="1:14">
      <c r="A37" s="119" t="s">
        <v>154</v>
      </c>
      <c r="B37" s="831" t="str">
        <f>VLOOKUP(A37,EQUIPOS!A7:D154,3,FALSE)</f>
        <v>Carrotanque Irrigador de asfalto, 1000 GALONES DE CAPACIDAD</v>
      </c>
      <c r="C37" s="832"/>
      <c r="D37" s="832"/>
      <c r="E37" s="832"/>
      <c r="F37" s="832"/>
      <c r="G37" s="832"/>
      <c r="H37" s="833"/>
      <c r="I37" s="279"/>
      <c r="J37" s="280"/>
      <c r="K37" s="281">
        <f>VLOOKUP(A37,EQUIPOS!A7:D164,4,FALSE)</f>
        <v>63899.202672115338</v>
      </c>
      <c r="L37" s="282"/>
      <c r="M37" s="283">
        <v>18</v>
      </c>
      <c r="N37" s="284">
        <f>K37/M37</f>
        <v>3549.9557040064078</v>
      </c>
    </row>
    <row r="38" spans="1:14">
      <c r="A38" t="s">
        <v>269</v>
      </c>
      <c r="B38" s="831" t="str">
        <f>VLOOKUP(A38,EQUIPOS!A8:D154,3,FALSE)</f>
        <v>Motoniveladora  potencia 215 HP, ancho de cuchilla 4,27 m, peso 18 ton.</v>
      </c>
      <c r="C38" s="832"/>
      <c r="D38" s="832"/>
      <c r="E38" s="832"/>
      <c r="F38" s="832"/>
      <c r="G38" s="832"/>
      <c r="H38" s="833"/>
      <c r="I38" s="279"/>
      <c r="J38" s="280"/>
      <c r="K38" s="281">
        <f>VLOOKUP(A38,EQUIPOS!A8:D165,4,FALSE)</f>
        <v>154700</v>
      </c>
      <c r="L38" s="282"/>
      <c r="M38" s="283">
        <v>18</v>
      </c>
      <c r="N38" s="284">
        <f>K38/M38</f>
        <v>8594.4444444444453</v>
      </c>
    </row>
    <row r="39" spans="1:14">
      <c r="A39" t="s">
        <v>299</v>
      </c>
      <c r="B39" s="831" t="str">
        <f>VLOOKUP(A39,EQUIPOS!A9:D154,3,FALSE)</f>
        <v xml:space="preserve">Recicladora, potencia 430HP </v>
      </c>
      <c r="C39" s="832"/>
      <c r="D39" s="832"/>
      <c r="E39" s="832"/>
      <c r="F39" s="832"/>
      <c r="G39" s="832"/>
      <c r="H39" s="833"/>
      <c r="I39" s="834"/>
      <c r="J39" s="815"/>
      <c r="K39" s="281">
        <f>VLOOKUP(A39,EQUIPOS!A9:D166,4,FALSE)</f>
        <v>552543.75</v>
      </c>
      <c r="L39" s="835">
        <v>18</v>
      </c>
      <c r="M39" s="836"/>
      <c r="N39" s="284">
        <f>K39/L39</f>
        <v>30696.875</v>
      </c>
    </row>
    <row r="40" spans="1:14">
      <c r="A40" t="s">
        <v>365</v>
      </c>
      <c r="B40" s="831" t="str">
        <f>VLOOKUP(A40,EQUIPOS!A10:D154,3,FALSE)</f>
        <v xml:space="preserve">Vibrocompatador, potencia 153 HP, peso 10 Ton. </v>
      </c>
      <c r="C40" s="832"/>
      <c r="D40" s="832"/>
      <c r="E40" s="832"/>
      <c r="F40" s="832"/>
      <c r="G40" s="832"/>
      <c r="H40" s="833"/>
      <c r="I40" s="42"/>
      <c r="J40" s="43"/>
      <c r="K40" s="281">
        <f>VLOOKUP(A40,EQUIPOS!A10:D167,4,FALSE)</f>
        <v>83219.519448030405</v>
      </c>
      <c r="L40" s="288"/>
      <c r="M40" s="289">
        <v>18</v>
      </c>
      <c r="N40" s="284">
        <f>K40/M40</f>
        <v>4623.3066360016892</v>
      </c>
    </row>
    <row r="41" spans="1:14">
      <c r="B41" s="332"/>
      <c r="C41" s="333"/>
      <c r="D41" s="333"/>
      <c r="E41" s="333"/>
      <c r="F41" s="335"/>
      <c r="G41" s="335"/>
      <c r="H41" s="131"/>
      <c r="I41" s="42"/>
      <c r="J41" s="43"/>
      <c r="K41" s="286"/>
      <c r="L41" s="288"/>
      <c r="M41" s="289"/>
      <c r="N41" s="284"/>
    </row>
    <row r="42" spans="1:14">
      <c r="B42" s="838" t="s">
        <v>1036</v>
      </c>
      <c r="C42" s="839"/>
      <c r="D42" s="839"/>
      <c r="E42" s="44"/>
      <c r="F42" s="45"/>
      <c r="G42" s="45"/>
      <c r="H42" s="46"/>
      <c r="I42" s="42"/>
      <c r="J42" s="43"/>
      <c r="K42" s="291"/>
      <c r="L42" s="288"/>
      <c r="M42" s="413">
        <v>0.01</v>
      </c>
      <c r="N42" s="356">
        <f>N76*M42</f>
        <v>25.273637962962962</v>
      </c>
    </row>
    <row r="43" spans="1:14" ht="15.75" thickBot="1">
      <c r="B43" s="831"/>
      <c r="C43" s="832"/>
      <c r="D43" s="832"/>
      <c r="E43" s="832"/>
      <c r="F43" s="832"/>
      <c r="G43" s="832"/>
      <c r="H43" s="833"/>
      <c r="I43" s="840"/>
      <c r="J43" s="841"/>
      <c r="K43" s="47"/>
      <c r="L43" s="842"/>
      <c r="M43" s="843"/>
      <c r="N43" s="111"/>
    </row>
    <row r="44" spans="1:14" ht="15.75" thickBot="1">
      <c r="B44" s="818" t="s">
        <v>1037</v>
      </c>
      <c r="C44" s="819"/>
      <c r="D44" s="819"/>
      <c r="E44" s="819"/>
      <c r="F44" s="819"/>
      <c r="G44" s="819"/>
      <c r="H44" s="819"/>
      <c r="I44" s="819"/>
      <c r="J44" s="819"/>
      <c r="K44" s="819"/>
      <c r="L44" s="819"/>
      <c r="M44" s="820"/>
      <c r="N44" s="406">
        <f>SUM(N36:N43)</f>
        <v>51212.077644637728</v>
      </c>
    </row>
    <row r="45" spans="1:14">
      <c r="B45" s="292"/>
      <c r="C45" s="40"/>
      <c r="D45" s="40"/>
      <c r="E45" s="40"/>
      <c r="F45" s="40"/>
      <c r="G45" s="40"/>
      <c r="H45" s="40"/>
      <c r="I45" s="40"/>
      <c r="J45" s="40"/>
      <c r="K45" s="40"/>
      <c r="L45" s="40"/>
      <c r="M45" s="40"/>
      <c r="N45" s="41"/>
    </row>
    <row r="46" spans="1:14">
      <c r="B46" s="70" t="s">
        <v>1038</v>
      </c>
      <c r="C46" s="71"/>
      <c r="D46" s="71"/>
      <c r="E46" s="71"/>
      <c r="F46" s="71"/>
      <c r="G46" s="71"/>
      <c r="H46" s="71"/>
      <c r="I46" s="71"/>
      <c r="J46" s="71"/>
      <c r="K46" s="71"/>
      <c r="L46" s="71"/>
      <c r="M46" s="71"/>
      <c r="N46" s="72"/>
    </row>
    <row r="47" spans="1:14" ht="15.75" thickBot="1">
      <c r="B47" s="73"/>
      <c r="C47" s="68"/>
      <c r="D47" s="68"/>
      <c r="E47" s="68"/>
      <c r="F47" s="68"/>
      <c r="G47" s="68"/>
      <c r="H47" s="68"/>
      <c r="I47" s="68"/>
      <c r="J47" s="67"/>
      <c r="K47" s="67"/>
      <c r="L47" s="67"/>
      <c r="M47" s="67"/>
      <c r="N47" s="69"/>
    </row>
    <row r="48" spans="1:14">
      <c r="B48" s="809" t="s">
        <v>1028</v>
      </c>
      <c r="C48" s="810"/>
      <c r="D48" s="810"/>
      <c r="E48" s="810"/>
      <c r="F48" s="810"/>
      <c r="G48" s="810"/>
      <c r="H48" s="810"/>
      <c r="I48" s="811"/>
      <c r="J48" s="327" t="s">
        <v>1029</v>
      </c>
      <c r="K48" s="91" t="s">
        <v>1030</v>
      </c>
      <c r="L48" s="812" t="s">
        <v>1039</v>
      </c>
      <c r="M48" s="811"/>
      <c r="N48" s="92" t="s">
        <v>1035</v>
      </c>
    </row>
    <row r="49" spans="1:14">
      <c r="A49" t="s">
        <v>583</v>
      </c>
      <c r="B49" s="49" t="str">
        <f>VLOOKUP(A49,MATERIALES!A5:D373,3,FALSE)</f>
        <v>Mezcla densa en Caliente MDC-25</v>
      </c>
      <c r="C49" s="293"/>
      <c r="D49" s="293"/>
      <c r="E49" s="293"/>
      <c r="F49" s="293"/>
      <c r="G49" s="293"/>
      <c r="H49" s="293"/>
      <c r="I49" s="280"/>
      <c r="J49" s="236" t="str">
        <f>VLOOKUP(A49,MATERIALES!A5:D641,2,FALSE)</f>
        <v>m3</v>
      </c>
      <c r="K49" s="294">
        <v>0.153</v>
      </c>
      <c r="L49" s="279"/>
      <c r="M49" s="414">
        <f>VLOOKUP(A49,MATERIALES!A5:D396,4,FALSE)</f>
        <v>382125.63257229916</v>
      </c>
      <c r="N49" s="284">
        <f>K49*M49</f>
        <v>58465.22178356177</v>
      </c>
    </row>
    <row r="50" spans="1:14">
      <c r="A50" s="121"/>
      <c r="B50" s="49"/>
      <c r="C50" s="293"/>
      <c r="D50" s="293"/>
      <c r="E50" s="293"/>
      <c r="F50" s="293"/>
      <c r="G50" s="293"/>
      <c r="H50" s="293"/>
      <c r="I50" s="280"/>
      <c r="J50" s="236"/>
      <c r="K50" s="294"/>
      <c r="L50" s="279"/>
      <c r="M50" s="414"/>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SUM(N49:N53)</f>
        <v>58465.22178356177</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A59" t="s">
        <v>1448</v>
      </c>
      <c r="B59" s="52" t="str">
        <f>VLOOKUP(A59,TRANSPORTE!A5:D117,3,FALSE)</f>
        <v>Transporte de Mezcla densa en Caliente MDC-25</v>
      </c>
      <c r="C59" s="329"/>
      <c r="D59" s="329"/>
      <c r="E59" s="329"/>
      <c r="F59" s="329"/>
      <c r="G59" s="329"/>
      <c r="H59" s="323" t="s">
        <v>1552</v>
      </c>
      <c r="I59" s="425">
        <v>0.153</v>
      </c>
      <c r="J59" s="298">
        <v>1</v>
      </c>
      <c r="K59" s="425">
        <f>I59*J59</f>
        <v>0.153</v>
      </c>
      <c r="L59" s="822">
        <f>VLOOKUP(A59,TRANSPORTE!A5:D117,4,FALSE)</f>
        <v>946.969696969697</v>
      </c>
      <c r="M59" s="823"/>
      <c r="N59" s="299">
        <f>K59*L59</f>
        <v>144.88636363636363</v>
      </c>
    </row>
    <row r="60" spans="1:14">
      <c r="B60" s="52"/>
      <c r="C60" s="53"/>
      <c r="D60" s="53"/>
      <c r="E60" s="53"/>
      <c r="F60" s="53"/>
      <c r="G60" s="53"/>
      <c r="H60" s="300"/>
      <c r="I60" s="291"/>
      <c r="J60" s="291"/>
      <c r="K60" s="291"/>
      <c r="L60" s="301"/>
      <c r="M60" s="302"/>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459"/>
      <c r="C64" s="460"/>
      <c r="D64" s="460"/>
      <c r="E64" s="460"/>
      <c r="F64" s="460"/>
      <c r="G64" s="460"/>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f>N59+N60+N61+N62+N63</f>
        <v>144.88636363636363</v>
      </c>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15</v>
      </c>
      <c r="B70" s="55" t="str">
        <f>VLOOKUP(A70,'MANO DE OBRA'!A8:D68,3,FALSE)</f>
        <v>Obrero (6)</v>
      </c>
      <c r="C70" s="53"/>
      <c r="D70" s="53"/>
      <c r="E70" s="53"/>
      <c r="F70" s="53"/>
      <c r="G70" s="53"/>
      <c r="H70" s="53"/>
      <c r="I70" s="304">
        <f>K70/J70*100</f>
        <v>147543.4</v>
      </c>
      <c r="J70" s="305">
        <v>185</v>
      </c>
      <c r="K70" s="306">
        <f>VLOOKUP(A70,'MANO DE OBRA'!A8:D99,4,FALSE)</f>
        <v>272955.28999999998</v>
      </c>
      <c r="L70" s="56"/>
      <c r="M70" s="307">
        <v>144</v>
      </c>
      <c r="N70" s="407">
        <f>K70/M70</f>
        <v>1895.522847222222</v>
      </c>
      <c r="O70" s="112"/>
    </row>
    <row r="71" spans="1:15">
      <c r="A71" t="s">
        <v>30</v>
      </c>
      <c r="B71" s="55" t="str">
        <f>VLOOKUP(A71,'MANO DE OBRA'!A8:D69,3,FALSE)</f>
        <v>Oficial</v>
      </c>
      <c r="C71" s="53"/>
      <c r="D71" s="53"/>
      <c r="E71" s="53"/>
      <c r="F71" s="53"/>
      <c r="G71" s="53"/>
      <c r="H71" s="53"/>
      <c r="I71" s="304">
        <f>K71/J71*100</f>
        <v>49181.133333333331</v>
      </c>
      <c r="J71" s="305">
        <v>185</v>
      </c>
      <c r="K71" s="306">
        <f>VLOOKUP(A71,'MANO DE OBRA'!A8:D100,4,FALSE)</f>
        <v>90985.096666666665</v>
      </c>
      <c r="L71" s="56"/>
      <c r="M71" s="311">
        <v>144</v>
      </c>
      <c r="N71" s="407">
        <f>K71/M71</f>
        <v>631.84094907407405</v>
      </c>
    </row>
    <row r="72" spans="1:15">
      <c r="B72" s="55"/>
      <c r="C72" s="53"/>
      <c r="D72" s="53"/>
      <c r="E72" s="53"/>
      <c r="F72" s="53"/>
      <c r="G72" s="53"/>
      <c r="H72" s="53"/>
      <c r="I72" s="304"/>
      <c r="J72" s="305"/>
      <c r="K72" s="306"/>
      <c r="L72" s="56"/>
      <c r="M72" s="312"/>
      <c r="N72" s="407"/>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24" t="s">
        <v>1037</v>
      </c>
      <c r="C76" s="825"/>
      <c r="D76" s="825"/>
      <c r="E76" s="825"/>
      <c r="F76" s="825"/>
      <c r="G76" s="825"/>
      <c r="H76" s="825"/>
      <c r="I76" s="825"/>
      <c r="J76" s="825"/>
      <c r="K76" s="825"/>
      <c r="L76" s="825"/>
      <c r="M76" s="826"/>
      <c r="N76" s="313">
        <f>SUM(N70:N75)</f>
        <v>2527.3637962962962</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N44+N54+N65+N76</f>
        <v>112349.54958813217</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22469.909917626435</v>
      </c>
      <c r="M83" s="853"/>
      <c r="N83" s="57"/>
    </row>
    <row r="84" spans="1:14">
      <c r="B84" s="95" t="s">
        <v>1057</v>
      </c>
      <c r="C84" s="96"/>
      <c r="D84" s="96"/>
      <c r="E84" s="96"/>
      <c r="F84" s="96"/>
      <c r="G84" s="96"/>
      <c r="H84" s="96"/>
      <c r="I84" s="93"/>
      <c r="J84" s="94"/>
      <c r="K84" s="316">
        <v>0.05</v>
      </c>
      <c r="L84" s="852">
        <f>N78*K84</f>
        <v>5617.4774794066088</v>
      </c>
      <c r="M84" s="853"/>
      <c r="N84" s="57"/>
    </row>
    <row r="85" spans="1:14" ht="15.75" thickBot="1">
      <c r="B85" s="97" t="s">
        <v>1058</v>
      </c>
      <c r="C85" s="98"/>
      <c r="D85" s="98"/>
      <c r="E85" s="98"/>
      <c r="F85" s="98"/>
      <c r="G85" s="98"/>
      <c r="H85" s="98"/>
      <c r="I85" s="99"/>
      <c r="J85" s="100"/>
      <c r="K85" s="317">
        <v>0.05</v>
      </c>
      <c r="L85" s="854">
        <f>N78*K85</f>
        <v>5617.4774794066088</v>
      </c>
      <c r="M85" s="855"/>
      <c r="N85" s="57"/>
    </row>
    <row r="86" spans="1:14" ht="15.75" thickBot="1">
      <c r="B86" s="818" t="s">
        <v>1037</v>
      </c>
      <c r="C86" s="819"/>
      <c r="D86" s="819"/>
      <c r="E86" s="819"/>
      <c r="F86" s="819"/>
      <c r="G86" s="819"/>
      <c r="H86" s="819"/>
      <c r="I86" s="819"/>
      <c r="J86" s="819"/>
      <c r="K86" s="819"/>
      <c r="L86" s="819"/>
      <c r="M86" s="820"/>
      <c r="N86" s="58">
        <f>L83+L84+L85</f>
        <v>33704.864876439657</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146054.41446457183</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6">
    <mergeCell ref="B10:E10"/>
    <mergeCell ref="I10:J10"/>
    <mergeCell ref="F25:H25"/>
    <mergeCell ref="B27:N27"/>
    <mergeCell ref="L29:M29"/>
    <mergeCell ref="D11:E11"/>
    <mergeCell ref="C29:I29"/>
    <mergeCell ref="B107:N108"/>
    <mergeCell ref="B1:B6"/>
    <mergeCell ref="K5:K6"/>
    <mergeCell ref="L5:L6"/>
    <mergeCell ref="M5:M6"/>
    <mergeCell ref="N5:N6"/>
    <mergeCell ref="C6:J6"/>
    <mergeCell ref="C5:J5"/>
    <mergeCell ref="C1:J1"/>
    <mergeCell ref="K1:K2"/>
    <mergeCell ref="L1:N2"/>
    <mergeCell ref="C2:J2"/>
    <mergeCell ref="C3:J3"/>
    <mergeCell ref="K3:K4"/>
    <mergeCell ref="L3:N4"/>
    <mergeCell ref="C4:J4"/>
    <mergeCell ref="L84:M84"/>
    <mergeCell ref="L85:M85"/>
    <mergeCell ref="B86:M86"/>
    <mergeCell ref="B88:M88"/>
    <mergeCell ref="B105:N106"/>
    <mergeCell ref="B76:M76"/>
    <mergeCell ref="B78:M78"/>
    <mergeCell ref="B82:H82"/>
    <mergeCell ref="L82:M82"/>
    <mergeCell ref="B83:H83"/>
    <mergeCell ref="L83:M83"/>
    <mergeCell ref="B43:H43"/>
    <mergeCell ref="I43:J43"/>
    <mergeCell ref="L43:M43"/>
    <mergeCell ref="B75:H75"/>
    <mergeCell ref="L75:M75"/>
    <mergeCell ref="B48:I48"/>
    <mergeCell ref="L48:M48"/>
    <mergeCell ref="B53:I53"/>
    <mergeCell ref="L53:M53"/>
    <mergeCell ref="B54:M54"/>
    <mergeCell ref="L58:M58"/>
    <mergeCell ref="L59:M59"/>
    <mergeCell ref="L64:M64"/>
    <mergeCell ref="B65:M65"/>
    <mergeCell ref="B69:H69"/>
    <mergeCell ref="L69:M69"/>
    <mergeCell ref="J118:N119"/>
    <mergeCell ref="B35:H35"/>
    <mergeCell ref="I35:J35"/>
    <mergeCell ref="L35:M35"/>
    <mergeCell ref="L12:N12"/>
    <mergeCell ref="C30:I30"/>
    <mergeCell ref="L30:M30"/>
    <mergeCell ref="B44:M44"/>
    <mergeCell ref="B36:H36"/>
    <mergeCell ref="B37:H37"/>
    <mergeCell ref="B38:H38"/>
    <mergeCell ref="B39:H39"/>
    <mergeCell ref="I39:J39"/>
    <mergeCell ref="L39:M39"/>
    <mergeCell ref="B40:H40"/>
    <mergeCell ref="B42:D42"/>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397313"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397313" r:id="rId4"/>
      </mc:Fallback>
    </mc:AlternateContent>
  </oleObjects>
</worksheet>
</file>

<file path=xl/worksheets/sheet1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5">
    <tabColor rgb="FFFFFFCC"/>
  </sheetPr>
  <dimension ref="A1:O119"/>
  <sheetViews>
    <sheetView zoomScale="78" zoomScaleNormal="78" workbookViewId="0"/>
  </sheetViews>
  <sheetFormatPr baseColWidth="10" defaultRowHeight="15"/>
  <cols>
    <col min="1" max="1" width="10" bestFit="1" customWidth="1"/>
    <col min="2" max="2" width="17" customWidth="1"/>
    <col min="6" max="6" width="14.42578125" customWidth="1"/>
    <col min="9" max="9" width="12.5703125" bestFit="1" customWidth="1"/>
    <col min="10" max="10" width="15.5703125" customWidth="1"/>
    <col min="11" max="11" width="17.5703125" bestFit="1" customWidth="1"/>
    <col min="13" max="13" width="13.285156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1683</v>
      </c>
      <c r="C31" s="87" t="s">
        <v>2186</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152</v>
      </c>
      <c r="B36" s="831" t="str">
        <f>VLOOKUP(A36,EQUIPOS!A6:D154,3,FALSE)</f>
        <v xml:space="preserve">Carrotanque de agua(1000 Galones) </v>
      </c>
      <c r="C36" s="832"/>
      <c r="D36" s="832"/>
      <c r="E36" s="832"/>
      <c r="F36" s="832"/>
      <c r="G36" s="832"/>
      <c r="H36" s="833"/>
      <c r="I36" s="279"/>
      <c r="J36" s="280"/>
      <c r="K36" s="281">
        <f>VLOOKUP(A36,EQUIPOS!A6:D163,4,FALSE)</f>
        <v>67000</v>
      </c>
      <c r="L36" s="282"/>
      <c r="M36" s="283">
        <v>18</v>
      </c>
      <c r="N36" s="284">
        <f>K36/M36</f>
        <v>3722.2222222222222</v>
      </c>
    </row>
    <row r="37" spans="1:14">
      <c r="A37" s="119" t="s">
        <v>154</v>
      </c>
      <c r="B37" s="831" t="str">
        <f>VLOOKUP(A37,EQUIPOS!A7:D154,3,FALSE)</f>
        <v>Carrotanque Irrigador de asfalto, 1000 GALONES DE CAPACIDAD</v>
      </c>
      <c r="C37" s="832"/>
      <c r="D37" s="832"/>
      <c r="E37" s="832"/>
      <c r="F37" s="832"/>
      <c r="G37" s="832"/>
      <c r="H37" s="833"/>
      <c r="I37" s="279"/>
      <c r="J37" s="280"/>
      <c r="K37" s="281">
        <f>VLOOKUP(A37,EQUIPOS!A7:D164,4,FALSE)</f>
        <v>63899.202672115338</v>
      </c>
      <c r="L37" s="282"/>
      <c r="M37" s="283">
        <v>18</v>
      </c>
      <c r="N37" s="284">
        <f>K37/M37</f>
        <v>3549.9557040064078</v>
      </c>
    </row>
    <row r="38" spans="1:14">
      <c r="A38" t="s">
        <v>269</v>
      </c>
      <c r="B38" s="831" t="str">
        <f>VLOOKUP(A38,EQUIPOS!A8:D154,3,FALSE)</f>
        <v>Motoniveladora  potencia 215 HP, ancho de cuchilla 4,27 m, peso 18 ton.</v>
      </c>
      <c r="C38" s="832"/>
      <c r="D38" s="832"/>
      <c r="E38" s="832"/>
      <c r="F38" s="832"/>
      <c r="G38" s="832"/>
      <c r="H38" s="833"/>
      <c r="I38" s="279"/>
      <c r="J38" s="280"/>
      <c r="K38" s="281">
        <f>VLOOKUP(A38,EQUIPOS!A8:D165,4,FALSE)</f>
        <v>154700</v>
      </c>
      <c r="L38" s="282"/>
      <c r="M38" s="283">
        <v>18</v>
      </c>
      <c r="N38" s="284">
        <f>K38/M38</f>
        <v>8594.4444444444453</v>
      </c>
    </row>
    <row r="39" spans="1:14">
      <c r="A39" t="s">
        <v>299</v>
      </c>
      <c r="B39" s="831" t="str">
        <f>VLOOKUP(A39,EQUIPOS!A9:D154,3,FALSE)</f>
        <v xml:space="preserve">Recicladora, potencia 430HP </v>
      </c>
      <c r="C39" s="832"/>
      <c r="D39" s="832"/>
      <c r="E39" s="832"/>
      <c r="F39" s="832"/>
      <c r="G39" s="832"/>
      <c r="H39" s="833"/>
      <c r="I39" s="834"/>
      <c r="J39" s="815"/>
      <c r="K39" s="281">
        <f>VLOOKUP(A39,EQUIPOS!A9:D166,4,FALSE)</f>
        <v>552543.75</v>
      </c>
      <c r="L39" s="835">
        <v>18</v>
      </c>
      <c r="M39" s="836"/>
      <c r="N39" s="284">
        <f>K39/L39</f>
        <v>30696.875</v>
      </c>
    </row>
    <row r="40" spans="1:14">
      <c r="A40" t="s">
        <v>365</v>
      </c>
      <c r="B40" s="831" t="str">
        <f>VLOOKUP(A40,EQUIPOS!A10:D154,3,FALSE)</f>
        <v xml:space="preserve">Vibrocompatador, potencia 153 HP, peso 10 Ton. </v>
      </c>
      <c r="C40" s="832"/>
      <c r="D40" s="832"/>
      <c r="E40" s="832"/>
      <c r="F40" s="832"/>
      <c r="G40" s="832"/>
      <c r="H40" s="833"/>
      <c r="I40" s="42"/>
      <c r="J40" s="43"/>
      <c r="K40" s="281">
        <f>VLOOKUP(A40,EQUIPOS!A10:D167,4,FALSE)</f>
        <v>83219.519448030405</v>
      </c>
      <c r="L40" s="288"/>
      <c r="M40" s="289">
        <v>18</v>
      </c>
      <c r="N40" s="284">
        <f>K40/M40</f>
        <v>4623.3066360016892</v>
      </c>
    </row>
    <row r="41" spans="1:14">
      <c r="B41" s="332"/>
      <c r="C41" s="333"/>
      <c r="D41" s="333"/>
      <c r="E41" s="333"/>
      <c r="F41" s="335"/>
      <c r="G41" s="335"/>
      <c r="H41" s="131"/>
      <c r="I41" s="42"/>
      <c r="J41" s="43"/>
      <c r="K41" s="286"/>
      <c r="L41" s="288"/>
      <c r="M41" s="289"/>
      <c r="N41" s="290"/>
    </row>
    <row r="42" spans="1:14">
      <c r="B42" s="838" t="s">
        <v>1036</v>
      </c>
      <c r="C42" s="839"/>
      <c r="D42" s="839"/>
      <c r="E42" s="44"/>
      <c r="F42" s="45"/>
      <c r="G42" s="45"/>
      <c r="H42" s="46"/>
      <c r="I42" s="42"/>
      <c r="J42" s="43"/>
      <c r="K42" s="291"/>
      <c r="L42" s="288"/>
      <c r="M42" s="413">
        <v>0.01</v>
      </c>
      <c r="N42" s="356">
        <f>N76*M42</f>
        <v>25.273637962962962</v>
      </c>
    </row>
    <row r="43" spans="1:14" ht="15.75" thickBot="1">
      <c r="B43" s="831"/>
      <c r="C43" s="832"/>
      <c r="D43" s="832"/>
      <c r="E43" s="832"/>
      <c r="F43" s="832"/>
      <c r="G43" s="832"/>
      <c r="H43" s="833"/>
      <c r="I43" s="840"/>
      <c r="J43" s="841"/>
      <c r="K43" s="47"/>
      <c r="L43" s="842"/>
      <c r="M43" s="843"/>
      <c r="N43" s="111"/>
    </row>
    <row r="44" spans="1:14" ht="15.75" thickBot="1">
      <c r="B44" s="818" t="s">
        <v>1037</v>
      </c>
      <c r="C44" s="819"/>
      <c r="D44" s="819"/>
      <c r="E44" s="819"/>
      <c r="F44" s="819"/>
      <c r="G44" s="819"/>
      <c r="H44" s="819"/>
      <c r="I44" s="819"/>
      <c r="J44" s="819"/>
      <c r="K44" s="819"/>
      <c r="L44" s="819"/>
      <c r="M44" s="820"/>
      <c r="N44" s="406">
        <f>SUM(N36:N43)</f>
        <v>51212.077644637728</v>
      </c>
    </row>
    <row r="45" spans="1:14">
      <c r="B45" s="292"/>
      <c r="C45" s="40"/>
      <c r="D45" s="40"/>
      <c r="E45" s="40"/>
      <c r="F45" s="40"/>
      <c r="G45" s="40"/>
      <c r="H45" s="40"/>
      <c r="I45" s="40"/>
      <c r="J45" s="40"/>
      <c r="K45" s="40"/>
      <c r="L45" s="40"/>
      <c r="M45" s="40"/>
      <c r="N45" s="41"/>
    </row>
    <row r="46" spans="1:14">
      <c r="B46" s="70" t="s">
        <v>1038</v>
      </c>
      <c r="C46" s="71"/>
      <c r="D46" s="71"/>
      <c r="E46" s="71"/>
      <c r="F46" s="71"/>
      <c r="G46" s="71"/>
      <c r="H46" s="71"/>
      <c r="I46" s="71"/>
      <c r="J46" s="71"/>
      <c r="K46" s="71"/>
      <c r="L46" s="71"/>
      <c r="M46" s="71"/>
      <c r="N46" s="72"/>
    </row>
    <row r="47" spans="1:14" ht="15.75" thickBot="1">
      <c r="B47" s="73"/>
      <c r="C47" s="68"/>
      <c r="D47" s="68"/>
      <c r="E47" s="68"/>
      <c r="F47" s="68"/>
      <c r="G47" s="68"/>
      <c r="H47" s="68"/>
      <c r="I47" s="68"/>
      <c r="J47" s="67"/>
      <c r="K47" s="67"/>
      <c r="L47" s="67"/>
      <c r="M47" s="67"/>
      <c r="N47" s="69"/>
    </row>
    <row r="48" spans="1:14">
      <c r="B48" s="809" t="s">
        <v>1028</v>
      </c>
      <c r="C48" s="810"/>
      <c r="D48" s="810"/>
      <c r="E48" s="810"/>
      <c r="F48" s="810"/>
      <c r="G48" s="810"/>
      <c r="H48" s="810"/>
      <c r="I48" s="811"/>
      <c r="J48" s="327" t="s">
        <v>1029</v>
      </c>
      <c r="K48" s="91" t="s">
        <v>1030</v>
      </c>
      <c r="L48" s="812" t="s">
        <v>1039</v>
      </c>
      <c r="M48" s="811"/>
      <c r="N48" s="92" t="s">
        <v>1035</v>
      </c>
    </row>
    <row r="49" spans="1:14">
      <c r="A49" t="s">
        <v>581</v>
      </c>
      <c r="B49" s="49" t="str">
        <f>VLOOKUP(A49,MATERIALES!A4:D373,3,FALSE)</f>
        <v>Mezcla densa en Caliente MDC-19</v>
      </c>
      <c r="C49" s="293"/>
      <c r="D49" s="293"/>
      <c r="E49" s="293"/>
      <c r="F49" s="293"/>
      <c r="G49" s="293"/>
      <c r="H49" s="293"/>
      <c r="I49" s="280"/>
      <c r="J49" s="236" t="str">
        <f>VLOOKUP(A49,MATERIALES!A5:D641,2,FALSE)</f>
        <v>m3</v>
      </c>
      <c r="K49" s="294">
        <v>0.153</v>
      </c>
      <c r="L49" s="279"/>
      <c r="M49" s="414">
        <f>VLOOKUP(A49,MATERIALES!A5:D396,4,FALSE)</f>
        <v>387178.29469477123</v>
      </c>
      <c r="N49" s="284">
        <f>K49*M49</f>
        <v>59238.279088299998</v>
      </c>
    </row>
    <row r="50" spans="1:14">
      <c r="A50" s="121"/>
      <c r="B50" s="49"/>
      <c r="C50" s="293"/>
      <c r="D50" s="293"/>
      <c r="E50" s="293"/>
      <c r="F50" s="293"/>
      <c r="G50" s="293"/>
      <c r="H50" s="293"/>
      <c r="I50" s="280"/>
      <c r="J50" s="236"/>
      <c r="K50" s="294"/>
      <c r="L50" s="279"/>
      <c r="M50" s="414"/>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SUM(N49:N53)</f>
        <v>59238.279088299998</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A59" t="s">
        <v>1446</v>
      </c>
      <c r="B59" s="52" t="str">
        <f>VLOOKUP(A59,TRANSPORTE!A5:D117,3,FALSE)</f>
        <v>Transporte de Mezcla Densa en Caliente MDC-19</v>
      </c>
      <c r="C59" s="329"/>
      <c r="D59" s="329"/>
      <c r="E59" s="329"/>
      <c r="F59" s="329"/>
      <c r="G59" s="329"/>
      <c r="H59" s="323" t="s">
        <v>1552</v>
      </c>
      <c r="I59" s="425">
        <v>0.153</v>
      </c>
      <c r="J59" s="298">
        <v>1</v>
      </c>
      <c r="K59" s="425">
        <f>I59*J59</f>
        <v>0.153</v>
      </c>
      <c r="L59" s="822">
        <f>VLOOKUP(A59,TRANSPORTE!A5:D117,4,FALSE)</f>
        <v>946.969696969697</v>
      </c>
      <c r="M59" s="823"/>
      <c r="N59" s="299">
        <f>K59*L59</f>
        <v>144.88636363636363</v>
      </c>
    </row>
    <row r="60" spans="1:14">
      <c r="B60" s="52"/>
      <c r="C60" s="53"/>
      <c r="D60" s="53"/>
      <c r="E60" s="53"/>
      <c r="F60" s="53"/>
      <c r="G60" s="53"/>
      <c r="H60" s="323"/>
      <c r="I60" s="291"/>
      <c r="J60" s="298"/>
      <c r="K60" s="291"/>
      <c r="L60" s="822"/>
      <c r="M60" s="823"/>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459"/>
      <c r="C64" s="460"/>
      <c r="D64" s="460"/>
      <c r="E64" s="460"/>
      <c r="F64" s="460"/>
      <c r="G64" s="460"/>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f>N59+N60+N61+N62+N63</f>
        <v>144.88636363636363</v>
      </c>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15</v>
      </c>
      <c r="B70" s="55" t="str">
        <f>VLOOKUP(A70,'MANO DE OBRA'!A8:D68,3,FALSE)</f>
        <v>Obrero (6)</v>
      </c>
      <c r="C70" s="53"/>
      <c r="D70" s="53"/>
      <c r="E70" s="53"/>
      <c r="F70" s="53"/>
      <c r="G70" s="53"/>
      <c r="H70" s="53"/>
      <c r="I70" s="304">
        <f>K70/J70*100</f>
        <v>147543.4</v>
      </c>
      <c r="J70" s="305">
        <v>185</v>
      </c>
      <c r="K70" s="306">
        <f>VLOOKUP(A70,'MANO DE OBRA'!A8:D99,4,FALSE)</f>
        <v>272955.28999999998</v>
      </c>
      <c r="L70" s="56"/>
      <c r="M70" s="307">
        <v>144</v>
      </c>
      <c r="N70" s="407">
        <f>K70/M70</f>
        <v>1895.522847222222</v>
      </c>
      <c r="O70" s="112"/>
    </row>
    <row r="71" spans="1:15">
      <c r="A71" t="s">
        <v>30</v>
      </c>
      <c r="B71" s="55" t="str">
        <f>VLOOKUP(A71,'MANO DE OBRA'!A8:D69,3,FALSE)</f>
        <v>Oficial</v>
      </c>
      <c r="C71" s="53"/>
      <c r="D71" s="53"/>
      <c r="E71" s="53"/>
      <c r="F71" s="53"/>
      <c r="G71" s="53"/>
      <c r="H71" s="53"/>
      <c r="I71" s="304">
        <f>K71/J71*100</f>
        <v>49181.133333333331</v>
      </c>
      <c r="J71" s="305">
        <v>185</v>
      </c>
      <c r="K71" s="306">
        <f>VLOOKUP(A71,'MANO DE OBRA'!A8:D100,4,FALSE)</f>
        <v>90985.096666666665</v>
      </c>
      <c r="L71" s="56"/>
      <c r="M71" s="311">
        <v>144</v>
      </c>
      <c r="N71" s="407">
        <f>K71/M71</f>
        <v>631.84094907407405</v>
      </c>
    </row>
    <row r="72" spans="1:15">
      <c r="B72" s="55"/>
      <c r="C72" s="53"/>
      <c r="D72" s="53"/>
      <c r="E72" s="53"/>
      <c r="F72" s="53"/>
      <c r="G72" s="53"/>
      <c r="H72" s="53"/>
      <c r="I72" s="304"/>
      <c r="J72" s="305"/>
      <c r="K72" s="306"/>
      <c r="L72" s="56"/>
      <c r="M72" s="312"/>
      <c r="N72" s="407"/>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24" t="s">
        <v>1037</v>
      </c>
      <c r="C76" s="825"/>
      <c r="D76" s="825"/>
      <c r="E76" s="825"/>
      <c r="F76" s="825"/>
      <c r="G76" s="825"/>
      <c r="H76" s="825"/>
      <c r="I76" s="825"/>
      <c r="J76" s="825"/>
      <c r="K76" s="825"/>
      <c r="L76" s="825"/>
      <c r="M76" s="826"/>
      <c r="N76" s="313">
        <f>SUM(N70:N75)</f>
        <v>2527.3637962962962</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N44+N54+N65+N76</f>
        <v>113122.60689287039</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22624.521378574078</v>
      </c>
      <c r="M83" s="853"/>
      <c r="N83" s="57"/>
    </row>
    <row r="84" spans="1:14">
      <c r="B84" s="95" t="s">
        <v>1057</v>
      </c>
      <c r="C84" s="96"/>
      <c r="D84" s="96"/>
      <c r="E84" s="96"/>
      <c r="F84" s="96"/>
      <c r="G84" s="96"/>
      <c r="H84" s="96"/>
      <c r="I84" s="93"/>
      <c r="J84" s="94"/>
      <c r="K84" s="316">
        <v>0.05</v>
      </c>
      <c r="L84" s="852">
        <f>N78*K84</f>
        <v>5656.1303446435195</v>
      </c>
      <c r="M84" s="853"/>
      <c r="N84" s="57"/>
    </row>
    <row r="85" spans="1:14" ht="15.75" thickBot="1">
      <c r="B85" s="97" t="s">
        <v>1058</v>
      </c>
      <c r="C85" s="98"/>
      <c r="D85" s="98"/>
      <c r="E85" s="98"/>
      <c r="F85" s="98"/>
      <c r="G85" s="98"/>
      <c r="H85" s="98"/>
      <c r="I85" s="99"/>
      <c r="J85" s="100"/>
      <c r="K85" s="317">
        <v>0.05</v>
      </c>
      <c r="L85" s="854">
        <f>N78*K85</f>
        <v>5656.1303446435195</v>
      </c>
      <c r="M85" s="855"/>
      <c r="N85" s="57"/>
    </row>
    <row r="86" spans="1:14" ht="15.75" thickBot="1">
      <c r="B86" s="818" t="s">
        <v>1037</v>
      </c>
      <c r="C86" s="819"/>
      <c r="D86" s="819"/>
      <c r="E86" s="819"/>
      <c r="F86" s="819"/>
      <c r="G86" s="819"/>
      <c r="H86" s="819"/>
      <c r="I86" s="819"/>
      <c r="J86" s="819"/>
      <c r="K86" s="819"/>
      <c r="L86" s="819"/>
      <c r="M86" s="820"/>
      <c r="N86" s="58">
        <f>L83+L84+L85</f>
        <v>33936.782067861117</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147059.38896073151</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7">
    <mergeCell ref="B88:M88"/>
    <mergeCell ref="B105:N106"/>
    <mergeCell ref="B107:N108"/>
    <mergeCell ref="F25:H25"/>
    <mergeCell ref="B27:N27"/>
    <mergeCell ref="L29:M29"/>
    <mergeCell ref="B83:H83"/>
    <mergeCell ref="L83:M83"/>
    <mergeCell ref="L84:M84"/>
    <mergeCell ref="L85:M85"/>
    <mergeCell ref="B86:M86"/>
    <mergeCell ref="B75:H75"/>
    <mergeCell ref="L75:M75"/>
    <mergeCell ref="B76:M76"/>
    <mergeCell ref="B78:M78"/>
    <mergeCell ref="B82:H82"/>
    <mergeCell ref="L82:M82"/>
    <mergeCell ref="L59:M59"/>
    <mergeCell ref="L60:M60"/>
    <mergeCell ref="L64:M64"/>
    <mergeCell ref="B65:M65"/>
    <mergeCell ref="B69:H69"/>
    <mergeCell ref="L69:M69"/>
    <mergeCell ref="C29:I29"/>
    <mergeCell ref="B39:H39"/>
    <mergeCell ref="I39:J39"/>
    <mergeCell ref="L58:M58"/>
    <mergeCell ref="B40:H40"/>
    <mergeCell ref="B42:D42"/>
    <mergeCell ref="B43:H43"/>
    <mergeCell ref="I43:J43"/>
    <mergeCell ref="L43:M43"/>
    <mergeCell ref="B44:M44"/>
    <mergeCell ref="B48:I48"/>
    <mergeCell ref="L48:M48"/>
    <mergeCell ref="B53:I53"/>
    <mergeCell ref="L53:M53"/>
    <mergeCell ref="B54:M54"/>
    <mergeCell ref="L39:M39"/>
    <mergeCell ref="L12:N12"/>
    <mergeCell ref="L5:L6"/>
    <mergeCell ref="M5:M6"/>
    <mergeCell ref="N5:N6"/>
    <mergeCell ref="C6:J6"/>
    <mergeCell ref="B10:E10"/>
    <mergeCell ref="I10:J10"/>
    <mergeCell ref="C30:I30"/>
    <mergeCell ref="L30:M30"/>
    <mergeCell ref="B35:H35"/>
    <mergeCell ref="I35:J35"/>
    <mergeCell ref="L35:M35"/>
    <mergeCell ref="J118:N119"/>
    <mergeCell ref="K1:K2"/>
    <mergeCell ref="C5:J5"/>
    <mergeCell ref="B1:B6"/>
    <mergeCell ref="K5:K6"/>
    <mergeCell ref="L1:N2"/>
    <mergeCell ref="C2:J2"/>
    <mergeCell ref="C3:J3"/>
    <mergeCell ref="K3:K4"/>
    <mergeCell ref="L3:N4"/>
    <mergeCell ref="C4:J4"/>
    <mergeCell ref="B36:H36"/>
    <mergeCell ref="B37:H37"/>
    <mergeCell ref="B38:H38"/>
    <mergeCell ref="D11:E11"/>
    <mergeCell ref="C1:J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398337"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398337" r:id="rId4"/>
      </mc:Fallback>
    </mc:AlternateContent>
  </oleObjects>
</worksheet>
</file>

<file path=xl/worksheets/sheet1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6">
    <tabColor rgb="FFFFFFCC"/>
  </sheetPr>
  <dimension ref="A1:O119"/>
  <sheetViews>
    <sheetView zoomScale="78" zoomScaleNormal="78" workbookViewId="0"/>
  </sheetViews>
  <sheetFormatPr baseColWidth="10" defaultRowHeight="15"/>
  <cols>
    <col min="1" max="1" width="10.28515625" bestFit="1" customWidth="1"/>
    <col min="2" max="2" width="17" customWidth="1"/>
    <col min="6" max="6" width="14.42578125" customWidth="1"/>
    <col min="9" max="9" width="12.5703125" bestFit="1" customWidth="1"/>
    <col min="10" max="10" width="15.5703125" customWidth="1"/>
    <col min="11" max="11" width="17.5703125" bestFit="1" customWidth="1"/>
    <col min="13" max="13" width="13.710937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1684</v>
      </c>
      <c r="C31" s="87" t="s">
        <v>2187</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152</v>
      </c>
      <c r="B36" s="831" t="str">
        <f>VLOOKUP(A36,EQUIPOS!A6:D154,3,FALSE)</f>
        <v xml:space="preserve">Carrotanque de agua(1000 Galones) </v>
      </c>
      <c r="C36" s="832"/>
      <c r="D36" s="832"/>
      <c r="E36" s="832"/>
      <c r="F36" s="832"/>
      <c r="G36" s="832"/>
      <c r="H36" s="833"/>
      <c r="I36" s="279"/>
      <c r="J36" s="280"/>
      <c r="K36" s="281">
        <f>VLOOKUP(A36,EQUIPOS!A6:D163,4,FALSE)</f>
        <v>67000</v>
      </c>
      <c r="L36" s="282"/>
      <c r="M36" s="283">
        <v>15</v>
      </c>
      <c r="N36" s="284">
        <f>K36/M36</f>
        <v>4466.666666666667</v>
      </c>
    </row>
    <row r="37" spans="1:14">
      <c r="A37" s="119" t="s">
        <v>154</v>
      </c>
      <c r="B37" s="831" t="str">
        <f>VLOOKUP(A37,EQUIPOS!A7:D154,3,FALSE)</f>
        <v>Carrotanque Irrigador de asfalto, 1000 GALONES DE CAPACIDAD</v>
      </c>
      <c r="C37" s="832"/>
      <c r="D37" s="832"/>
      <c r="E37" s="832"/>
      <c r="F37" s="832"/>
      <c r="G37" s="832"/>
      <c r="H37" s="833"/>
      <c r="I37" s="279"/>
      <c r="J37" s="280"/>
      <c r="K37" s="281">
        <f>VLOOKUP(A37,EQUIPOS!A7:D164,4,FALSE)</f>
        <v>63899.202672115338</v>
      </c>
      <c r="L37" s="282"/>
      <c r="M37" s="283">
        <v>15</v>
      </c>
      <c r="N37" s="284">
        <f>K37/M37</f>
        <v>4259.9468448076896</v>
      </c>
    </row>
    <row r="38" spans="1:14">
      <c r="A38" t="s">
        <v>269</v>
      </c>
      <c r="B38" s="831" t="str">
        <f>VLOOKUP(A38,EQUIPOS!A8:D154,3,FALSE)</f>
        <v>Motoniveladora  potencia 215 HP, ancho de cuchilla 4,27 m, peso 18 ton.</v>
      </c>
      <c r="C38" s="832"/>
      <c r="D38" s="832"/>
      <c r="E38" s="832"/>
      <c r="F38" s="832"/>
      <c r="G38" s="832"/>
      <c r="H38" s="833"/>
      <c r="I38" s="279"/>
      <c r="J38" s="280"/>
      <c r="K38" s="281">
        <f>VLOOKUP(A38,EQUIPOS!A8:D165,4,FALSE)</f>
        <v>154700</v>
      </c>
      <c r="L38" s="282"/>
      <c r="M38" s="283">
        <v>15</v>
      </c>
      <c r="N38" s="284">
        <f>K38/M38</f>
        <v>10313.333333333334</v>
      </c>
    </row>
    <row r="39" spans="1:14">
      <c r="A39" t="s">
        <v>299</v>
      </c>
      <c r="B39" s="831" t="str">
        <f>VLOOKUP(A39,EQUIPOS!A9:D154,3,FALSE)</f>
        <v xml:space="preserve">Recicladora, potencia 430HP </v>
      </c>
      <c r="C39" s="832"/>
      <c r="D39" s="832"/>
      <c r="E39" s="832"/>
      <c r="F39" s="832"/>
      <c r="G39" s="832"/>
      <c r="H39" s="833"/>
      <c r="I39" s="834"/>
      <c r="J39" s="815"/>
      <c r="K39" s="281">
        <f>VLOOKUP(A39,EQUIPOS!A9:D166,4,FALSE)</f>
        <v>552543.75</v>
      </c>
      <c r="L39" s="835">
        <v>15</v>
      </c>
      <c r="M39" s="836"/>
      <c r="N39" s="284">
        <f>K39/L39</f>
        <v>36836.25</v>
      </c>
    </row>
    <row r="40" spans="1:14">
      <c r="A40" t="s">
        <v>365</v>
      </c>
      <c r="B40" s="831" t="str">
        <f>VLOOKUP(A40,EQUIPOS!A10:D154,3,FALSE)</f>
        <v xml:space="preserve">Vibrocompatador, potencia 153 HP, peso 10 Ton. </v>
      </c>
      <c r="C40" s="832"/>
      <c r="D40" s="832"/>
      <c r="E40" s="832"/>
      <c r="F40" s="832"/>
      <c r="G40" s="832"/>
      <c r="H40" s="833"/>
      <c r="I40" s="42"/>
      <c r="J40" s="43"/>
      <c r="K40" s="281">
        <f>VLOOKUP(A40,EQUIPOS!A10:D167,4,FALSE)</f>
        <v>83219.519448030405</v>
      </c>
      <c r="L40" s="288"/>
      <c r="M40" s="289">
        <v>15</v>
      </c>
      <c r="N40" s="284">
        <f>K40/M40</f>
        <v>5547.967963202027</v>
      </c>
    </row>
    <row r="41" spans="1:14">
      <c r="B41" s="332"/>
      <c r="C41" s="333"/>
      <c r="D41" s="333"/>
      <c r="E41" s="333"/>
      <c r="F41" s="335"/>
      <c r="G41" s="335"/>
      <c r="H41" s="131"/>
      <c r="I41" s="42"/>
      <c r="J41" s="43"/>
      <c r="K41" s="286"/>
      <c r="L41" s="288"/>
      <c r="M41" s="289"/>
      <c r="N41" s="290"/>
    </row>
    <row r="42" spans="1:14">
      <c r="B42" s="838" t="s">
        <v>1036</v>
      </c>
      <c r="C42" s="839"/>
      <c r="D42" s="839"/>
      <c r="E42" s="44"/>
      <c r="F42" s="45"/>
      <c r="G42" s="45"/>
      <c r="H42" s="46"/>
      <c r="I42" s="42"/>
      <c r="J42" s="43"/>
      <c r="K42" s="291"/>
      <c r="L42" s="288"/>
      <c r="M42" s="413">
        <v>0.01</v>
      </c>
      <c r="N42" s="356">
        <f>N76*M42</f>
        <v>30.328365555555557</v>
      </c>
    </row>
    <row r="43" spans="1:14" ht="15.75" thickBot="1">
      <c r="B43" s="831"/>
      <c r="C43" s="832"/>
      <c r="D43" s="832"/>
      <c r="E43" s="832"/>
      <c r="F43" s="832"/>
      <c r="G43" s="832"/>
      <c r="H43" s="833"/>
      <c r="I43" s="840"/>
      <c r="J43" s="841"/>
      <c r="K43" s="47"/>
      <c r="L43" s="842"/>
      <c r="M43" s="843"/>
      <c r="N43" s="111"/>
    </row>
    <row r="44" spans="1:14" ht="15.75" thickBot="1">
      <c r="B44" s="818" t="s">
        <v>1037</v>
      </c>
      <c r="C44" s="819"/>
      <c r="D44" s="819"/>
      <c r="E44" s="819"/>
      <c r="F44" s="819"/>
      <c r="G44" s="819"/>
      <c r="H44" s="819"/>
      <c r="I44" s="819"/>
      <c r="J44" s="819"/>
      <c r="K44" s="819"/>
      <c r="L44" s="819"/>
      <c r="M44" s="820"/>
      <c r="N44" s="406">
        <f>SUM(N36:N43)</f>
        <v>61454.493173565272</v>
      </c>
    </row>
    <row r="45" spans="1:14">
      <c r="B45" s="292"/>
      <c r="C45" s="40"/>
      <c r="D45" s="40"/>
      <c r="E45" s="40"/>
      <c r="F45" s="40"/>
      <c r="G45" s="40"/>
      <c r="H45" s="40"/>
      <c r="I45" s="40"/>
      <c r="J45" s="40"/>
      <c r="K45" s="40"/>
      <c r="L45" s="40"/>
      <c r="M45" s="40"/>
      <c r="N45" s="41"/>
    </row>
    <row r="46" spans="1:14">
      <c r="B46" s="70" t="s">
        <v>1038</v>
      </c>
      <c r="C46" s="71"/>
      <c r="D46" s="71"/>
      <c r="E46" s="71"/>
      <c r="F46" s="71"/>
      <c r="G46" s="71"/>
      <c r="H46" s="71"/>
      <c r="I46" s="71"/>
      <c r="J46" s="71"/>
      <c r="K46" s="71"/>
      <c r="L46" s="71"/>
      <c r="M46" s="71"/>
      <c r="N46" s="72"/>
    </row>
    <row r="47" spans="1:14" ht="15.75" thickBot="1">
      <c r="B47" s="73"/>
      <c r="C47" s="68"/>
      <c r="D47" s="68"/>
      <c r="E47" s="68"/>
      <c r="F47" s="68"/>
      <c r="G47" s="68"/>
      <c r="H47" s="68"/>
      <c r="I47" s="68"/>
      <c r="J47" s="67"/>
      <c r="K47" s="67"/>
      <c r="L47" s="67"/>
      <c r="M47" s="67"/>
      <c r="N47" s="69"/>
    </row>
    <row r="48" spans="1:14">
      <c r="B48" s="809" t="s">
        <v>1028</v>
      </c>
      <c r="C48" s="810"/>
      <c r="D48" s="810"/>
      <c r="E48" s="810"/>
      <c r="F48" s="810"/>
      <c r="G48" s="810"/>
      <c r="H48" s="810"/>
      <c r="I48" s="811"/>
      <c r="J48" s="327" t="s">
        <v>1029</v>
      </c>
      <c r="K48" s="91" t="s">
        <v>1030</v>
      </c>
      <c r="L48" s="812" t="s">
        <v>1039</v>
      </c>
      <c r="M48" s="811"/>
      <c r="N48" s="92" t="s">
        <v>1035</v>
      </c>
    </row>
    <row r="49" spans="1:14">
      <c r="A49" t="s">
        <v>583</v>
      </c>
      <c r="B49" s="49" t="str">
        <f>VLOOKUP(A49,MATERIALES!A4:D373,3,FALSE)</f>
        <v>Mezcla densa en Caliente MDC-25</v>
      </c>
      <c r="C49" s="293"/>
      <c r="D49" s="293"/>
      <c r="E49" s="293"/>
      <c r="F49" s="293"/>
      <c r="G49" s="293"/>
      <c r="H49" s="293"/>
      <c r="I49" s="280"/>
      <c r="J49" s="236" t="str">
        <f>VLOOKUP(A49,MATERIALES!A5:D641,2,FALSE)</f>
        <v>m3</v>
      </c>
      <c r="K49" s="294">
        <v>0.153</v>
      </c>
      <c r="L49" s="279"/>
      <c r="M49" s="414">
        <f>VLOOKUP(A49,MATERIALES!A5:D396,4,FALSE)</f>
        <v>382125.63257229916</v>
      </c>
      <c r="N49" s="284">
        <f>K49*M49</f>
        <v>58465.22178356177</v>
      </c>
    </row>
    <row r="50" spans="1:14">
      <c r="A50" s="121"/>
      <c r="B50" s="49"/>
      <c r="C50" s="293"/>
      <c r="D50" s="293"/>
      <c r="E50" s="293"/>
      <c r="F50" s="293"/>
      <c r="G50" s="293"/>
      <c r="H50" s="293"/>
      <c r="I50" s="280"/>
      <c r="J50" s="236"/>
      <c r="K50" s="294"/>
      <c r="L50" s="279"/>
      <c r="M50" s="414"/>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SUM(N49:N53)</f>
        <v>58465.22178356177</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A59" t="s">
        <v>1448</v>
      </c>
      <c r="B59" s="52" t="str">
        <f>VLOOKUP(A59,TRANSPORTE!A5:D117,3,FALSE)</f>
        <v>Transporte de Mezcla densa en Caliente MDC-25</v>
      </c>
      <c r="C59" s="329"/>
      <c r="D59" s="329"/>
      <c r="E59" s="329"/>
      <c r="F59" s="329"/>
      <c r="G59" s="329"/>
      <c r="H59" s="323" t="s">
        <v>1552</v>
      </c>
      <c r="I59" s="425">
        <v>0.153</v>
      </c>
      <c r="J59" s="298">
        <v>1</v>
      </c>
      <c r="K59" s="425">
        <f>I59*J59</f>
        <v>0.153</v>
      </c>
      <c r="L59" s="822">
        <f>VLOOKUP(A59,TRANSPORTE!A5:D117,4,FALSE)</f>
        <v>946.969696969697</v>
      </c>
      <c r="M59" s="823"/>
      <c r="N59" s="299">
        <f>K59*L59</f>
        <v>144.88636363636363</v>
      </c>
    </row>
    <row r="60" spans="1:14">
      <c r="B60" s="52"/>
      <c r="C60" s="53"/>
      <c r="D60" s="53"/>
      <c r="E60" s="53"/>
      <c r="F60" s="53"/>
      <c r="G60" s="53"/>
      <c r="H60" s="323"/>
      <c r="I60" s="291"/>
      <c r="J60" s="298"/>
      <c r="K60" s="291"/>
      <c r="L60" s="822"/>
      <c r="M60" s="823"/>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459"/>
      <c r="C64" s="460"/>
      <c r="D64" s="460"/>
      <c r="E64" s="460"/>
      <c r="F64" s="460"/>
      <c r="G64" s="460"/>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f>N59+N60+N61+N62+N63</f>
        <v>144.88636363636363</v>
      </c>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15</v>
      </c>
      <c r="B70" s="55" t="str">
        <f>VLOOKUP(A70,'MANO DE OBRA'!A8:D68,3,FALSE)</f>
        <v>Obrero (6)</v>
      </c>
      <c r="C70" s="53"/>
      <c r="D70" s="53"/>
      <c r="E70" s="53"/>
      <c r="F70" s="53"/>
      <c r="G70" s="53"/>
      <c r="H70" s="53"/>
      <c r="I70" s="304">
        <f>K70/J70*100</f>
        <v>147543.4</v>
      </c>
      <c r="J70" s="305">
        <v>185</v>
      </c>
      <c r="K70" s="306">
        <f>VLOOKUP(A70,'MANO DE OBRA'!A8:D99,4,FALSE)</f>
        <v>272955.28999999998</v>
      </c>
      <c r="L70" s="56"/>
      <c r="M70" s="307">
        <v>120</v>
      </c>
      <c r="N70" s="407">
        <f>K70/M70</f>
        <v>2274.6274166666667</v>
      </c>
      <c r="O70" s="112"/>
    </row>
    <row r="71" spans="1:15">
      <c r="A71" t="s">
        <v>30</v>
      </c>
      <c r="B71" s="55" t="str">
        <f>VLOOKUP(A71,'MANO DE OBRA'!A8:D69,3,FALSE)</f>
        <v>Oficial</v>
      </c>
      <c r="C71" s="53"/>
      <c r="D71" s="53"/>
      <c r="E71" s="53"/>
      <c r="F71" s="53"/>
      <c r="G71" s="53"/>
      <c r="H71" s="53"/>
      <c r="I71" s="304">
        <f>K71/J71*100</f>
        <v>49181.133333333331</v>
      </c>
      <c r="J71" s="305">
        <v>185</v>
      </c>
      <c r="K71" s="306">
        <f>VLOOKUP(A71,'MANO DE OBRA'!A8:D100,4,FALSE)</f>
        <v>90985.096666666665</v>
      </c>
      <c r="L71" s="56"/>
      <c r="M71" s="311">
        <v>120</v>
      </c>
      <c r="N71" s="407">
        <f>K71/M71</f>
        <v>758.2091388888889</v>
      </c>
    </row>
    <row r="72" spans="1:15">
      <c r="B72" s="55"/>
      <c r="C72" s="53"/>
      <c r="D72" s="53"/>
      <c r="E72" s="53"/>
      <c r="F72" s="53"/>
      <c r="G72" s="53"/>
      <c r="H72" s="53"/>
      <c r="I72" s="304"/>
      <c r="J72" s="305"/>
      <c r="K72" s="306"/>
      <c r="L72" s="56"/>
      <c r="M72" s="312"/>
      <c r="N72" s="407"/>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24" t="s">
        <v>1037</v>
      </c>
      <c r="C76" s="825"/>
      <c r="D76" s="825"/>
      <c r="E76" s="825"/>
      <c r="F76" s="825"/>
      <c r="G76" s="825"/>
      <c r="H76" s="825"/>
      <c r="I76" s="825"/>
      <c r="J76" s="825"/>
      <c r="K76" s="825"/>
      <c r="L76" s="825"/>
      <c r="M76" s="826"/>
      <c r="N76" s="313">
        <f>SUM(N70:N75)</f>
        <v>3032.8365555555556</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N44+N54+N65+N76</f>
        <v>123097.43787631896</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24619.487575263793</v>
      </c>
      <c r="M83" s="853"/>
      <c r="N83" s="57"/>
    </row>
    <row r="84" spans="1:14">
      <c r="B84" s="95" t="s">
        <v>1057</v>
      </c>
      <c r="C84" s="96"/>
      <c r="D84" s="96"/>
      <c r="E84" s="96"/>
      <c r="F84" s="96"/>
      <c r="G84" s="96"/>
      <c r="H84" s="96"/>
      <c r="I84" s="93"/>
      <c r="J84" s="94"/>
      <c r="K84" s="316">
        <v>0.05</v>
      </c>
      <c r="L84" s="852">
        <f>N78*K84</f>
        <v>6154.8718938159482</v>
      </c>
      <c r="M84" s="853"/>
      <c r="N84" s="57"/>
    </row>
    <row r="85" spans="1:14" ht="15.75" thickBot="1">
      <c r="B85" s="97" t="s">
        <v>1058</v>
      </c>
      <c r="C85" s="98"/>
      <c r="D85" s="98"/>
      <c r="E85" s="98"/>
      <c r="F85" s="98"/>
      <c r="G85" s="98"/>
      <c r="H85" s="98"/>
      <c r="I85" s="99"/>
      <c r="J85" s="100"/>
      <c r="K85" s="317">
        <v>0.05</v>
      </c>
      <c r="L85" s="854">
        <f>N78*K85</f>
        <v>6154.8718938159482</v>
      </c>
      <c r="M85" s="855"/>
      <c r="N85" s="57"/>
    </row>
    <row r="86" spans="1:14" ht="15.75" thickBot="1">
      <c r="B86" s="818" t="s">
        <v>1037</v>
      </c>
      <c r="C86" s="819"/>
      <c r="D86" s="819"/>
      <c r="E86" s="819"/>
      <c r="F86" s="819"/>
      <c r="G86" s="819"/>
      <c r="H86" s="819"/>
      <c r="I86" s="819"/>
      <c r="J86" s="819"/>
      <c r="K86" s="819"/>
      <c r="L86" s="819"/>
      <c r="M86" s="820"/>
      <c r="N86" s="58">
        <f>L83+L84+L85</f>
        <v>36929.231362895691</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160026.66923921465</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7">
    <mergeCell ref="B88:M88"/>
    <mergeCell ref="B105:N106"/>
    <mergeCell ref="B107:N108"/>
    <mergeCell ref="F25:H25"/>
    <mergeCell ref="B27:N27"/>
    <mergeCell ref="L29:M29"/>
    <mergeCell ref="B83:H83"/>
    <mergeCell ref="L83:M83"/>
    <mergeCell ref="L84:M84"/>
    <mergeCell ref="L85:M85"/>
    <mergeCell ref="B86:M86"/>
    <mergeCell ref="B75:H75"/>
    <mergeCell ref="L75:M75"/>
    <mergeCell ref="B76:M76"/>
    <mergeCell ref="B78:M78"/>
    <mergeCell ref="B82:H82"/>
    <mergeCell ref="L82:M82"/>
    <mergeCell ref="L59:M59"/>
    <mergeCell ref="L60:M60"/>
    <mergeCell ref="L64:M64"/>
    <mergeCell ref="B65:M65"/>
    <mergeCell ref="B69:H69"/>
    <mergeCell ref="L69:M69"/>
    <mergeCell ref="C29:I29"/>
    <mergeCell ref="B39:H39"/>
    <mergeCell ref="I39:J39"/>
    <mergeCell ref="L58:M58"/>
    <mergeCell ref="B40:H40"/>
    <mergeCell ref="B42:D42"/>
    <mergeCell ref="B43:H43"/>
    <mergeCell ref="I43:J43"/>
    <mergeCell ref="L43:M43"/>
    <mergeCell ref="B44:M44"/>
    <mergeCell ref="B48:I48"/>
    <mergeCell ref="L48:M48"/>
    <mergeCell ref="B53:I53"/>
    <mergeCell ref="L53:M53"/>
    <mergeCell ref="B54:M54"/>
    <mergeCell ref="L39:M39"/>
    <mergeCell ref="L12:N12"/>
    <mergeCell ref="L5:L6"/>
    <mergeCell ref="M5:M6"/>
    <mergeCell ref="N5:N6"/>
    <mergeCell ref="C6:J6"/>
    <mergeCell ref="B10:E10"/>
    <mergeCell ref="I10:J10"/>
    <mergeCell ref="C30:I30"/>
    <mergeCell ref="L30:M30"/>
    <mergeCell ref="B35:H35"/>
    <mergeCell ref="I35:J35"/>
    <mergeCell ref="L35:M35"/>
    <mergeCell ref="J118:N119"/>
    <mergeCell ref="K1:K2"/>
    <mergeCell ref="C5:J5"/>
    <mergeCell ref="B1:B6"/>
    <mergeCell ref="K5:K6"/>
    <mergeCell ref="L1:N2"/>
    <mergeCell ref="C2:J2"/>
    <mergeCell ref="C3:J3"/>
    <mergeCell ref="K3:K4"/>
    <mergeCell ref="L3:N4"/>
    <mergeCell ref="C4:J4"/>
    <mergeCell ref="B36:H36"/>
    <mergeCell ref="B37:H37"/>
    <mergeCell ref="B38:H38"/>
    <mergeCell ref="D11:E11"/>
    <mergeCell ref="C1:J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399361"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399361" r:id="rId4"/>
      </mc:Fallback>
    </mc:AlternateContent>
  </oleObjects>
</worksheet>
</file>

<file path=xl/worksheets/sheet1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7">
    <tabColor rgb="FFFFFFCC"/>
  </sheetPr>
  <dimension ref="A1:O119"/>
  <sheetViews>
    <sheetView zoomScale="78" zoomScaleNormal="78" workbookViewId="0"/>
  </sheetViews>
  <sheetFormatPr baseColWidth="10" defaultRowHeight="15"/>
  <cols>
    <col min="1" max="1" width="10.28515625" bestFit="1" customWidth="1"/>
    <col min="2" max="2" width="17" customWidth="1"/>
    <col min="6" max="6" width="14.42578125" customWidth="1"/>
    <col min="9" max="9" width="12.5703125" bestFit="1" customWidth="1"/>
    <col min="10" max="10" width="15.5703125" customWidth="1"/>
    <col min="11" max="11" width="17.5703125" bestFit="1" customWidth="1"/>
    <col min="13" max="13" width="13.285156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1685</v>
      </c>
      <c r="C31" s="87" t="s">
        <v>2190</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152</v>
      </c>
      <c r="B36" s="831" t="str">
        <f>VLOOKUP(A36,EQUIPOS!A6:D154,3,FALSE)</f>
        <v xml:space="preserve">Carrotanque de agua(1000 Galones) </v>
      </c>
      <c r="C36" s="832"/>
      <c r="D36" s="832"/>
      <c r="E36" s="832"/>
      <c r="F36" s="832"/>
      <c r="G36" s="832"/>
      <c r="H36" s="833"/>
      <c r="I36" s="279"/>
      <c r="J36" s="280"/>
      <c r="K36" s="281">
        <f>VLOOKUP(A36,EQUIPOS!A6:D163,4,FALSE)</f>
        <v>67000</v>
      </c>
      <c r="L36" s="282"/>
      <c r="M36" s="283">
        <v>15</v>
      </c>
      <c r="N36" s="284">
        <f>K36/M36</f>
        <v>4466.666666666667</v>
      </c>
    </row>
    <row r="37" spans="1:14">
      <c r="A37" s="119" t="s">
        <v>154</v>
      </c>
      <c r="B37" s="831" t="str">
        <f>VLOOKUP(A37,EQUIPOS!A7:D154,3,FALSE)</f>
        <v>Carrotanque Irrigador de asfalto, 1000 GALONES DE CAPACIDAD</v>
      </c>
      <c r="C37" s="832"/>
      <c r="D37" s="832"/>
      <c r="E37" s="832"/>
      <c r="F37" s="832"/>
      <c r="G37" s="832"/>
      <c r="H37" s="833"/>
      <c r="I37" s="279"/>
      <c r="J37" s="280"/>
      <c r="K37" s="281">
        <f>VLOOKUP(A37,EQUIPOS!A7:D164,4,FALSE)</f>
        <v>63899.202672115338</v>
      </c>
      <c r="L37" s="282"/>
      <c r="M37" s="283">
        <v>15</v>
      </c>
      <c r="N37" s="284">
        <f>K37/M37</f>
        <v>4259.9468448076896</v>
      </c>
    </row>
    <row r="38" spans="1:14">
      <c r="A38" t="s">
        <v>269</v>
      </c>
      <c r="B38" s="831" t="str">
        <f>VLOOKUP(A38,EQUIPOS!A8:D154,3,FALSE)</f>
        <v>Motoniveladora  potencia 215 HP, ancho de cuchilla 4,27 m, peso 18 ton.</v>
      </c>
      <c r="C38" s="832"/>
      <c r="D38" s="832"/>
      <c r="E38" s="832"/>
      <c r="F38" s="832"/>
      <c r="G38" s="832"/>
      <c r="H38" s="833"/>
      <c r="I38" s="279"/>
      <c r="J38" s="280"/>
      <c r="K38" s="281">
        <f>VLOOKUP(A38,EQUIPOS!A8:D165,4,FALSE)</f>
        <v>154700</v>
      </c>
      <c r="L38" s="282"/>
      <c r="M38" s="283">
        <v>15</v>
      </c>
      <c r="N38" s="284">
        <f>K38/M38</f>
        <v>10313.333333333334</v>
      </c>
    </row>
    <row r="39" spans="1:14">
      <c r="A39" t="s">
        <v>299</v>
      </c>
      <c r="B39" s="831" t="str">
        <f>VLOOKUP(A39,EQUIPOS!A9:D154,3,FALSE)</f>
        <v xml:space="preserve">Recicladora, potencia 430HP </v>
      </c>
      <c r="C39" s="832"/>
      <c r="D39" s="832"/>
      <c r="E39" s="832"/>
      <c r="F39" s="832"/>
      <c r="G39" s="832"/>
      <c r="H39" s="833"/>
      <c r="I39" s="834"/>
      <c r="J39" s="815"/>
      <c r="K39" s="281">
        <f>VLOOKUP(A39,EQUIPOS!A9:D166,4,FALSE)</f>
        <v>552543.75</v>
      </c>
      <c r="L39" s="835">
        <v>15</v>
      </c>
      <c r="M39" s="836"/>
      <c r="N39" s="284">
        <f>K39/L39</f>
        <v>36836.25</v>
      </c>
    </row>
    <row r="40" spans="1:14">
      <c r="A40" t="s">
        <v>365</v>
      </c>
      <c r="B40" s="831" t="str">
        <f>VLOOKUP(A40,EQUIPOS!A10:D154,3,FALSE)</f>
        <v xml:space="preserve">Vibrocompatador, potencia 153 HP, peso 10 Ton. </v>
      </c>
      <c r="C40" s="832"/>
      <c r="D40" s="832"/>
      <c r="E40" s="832"/>
      <c r="F40" s="832"/>
      <c r="G40" s="832"/>
      <c r="H40" s="833"/>
      <c r="I40" s="42"/>
      <c r="J40" s="43"/>
      <c r="K40" s="281">
        <f>VLOOKUP(A40,EQUIPOS!A10:D167,4,FALSE)</f>
        <v>83219.519448030405</v>
      </c>
      <c r="L40" s="288"/>
      <c r="M40" s="289">
        <v>15</v>
      </c>
      <c r="N40" s="284">
        <f>K40/M40</f>
        <v>5547.967963202027</v>
      </c>
    </row>
    <row r="41" spans="1:14">
      <c r="B41" s="332"/>
      <c r="C41" s="333"/>
      <c r="D41" s="333"/>
      <c r="E41" s="333"/>
      <c r="F41" s="335"/>
      <c r="G41" s="335"/>
      <c r="H41" s="131"/>
      <c r="I41" s="42"/>
      <c r="J41" s="43"/>
      <c r="K41" s="286"/>
      <c r="L41" s="288"/>
      <c r="M41" s="289"/>
      <c r="N41" s="290"/>
    </row>
    <row r="42" spans="1:14">
      <c r="B42" s="838" t="s">
        <v>1036</v>
      </c>
      <c r="C42" s="839"/>
      <c r="D42" s="839"/>
      <c r="E42" s="44"/>
      <c r="F42" s="45"/>
      <c r="G42" s="45"/>
      <c r="H42" s="46"/>
      <c r="I42" s="42"/>
      <c r="J42" s="43"/>
      <c r="K42" s="291"/>
      <c r="L42" s="288"/>
      <c r="M42" s="413">
        <v>0.01</v>
      </c>
      <c r="N42" s="356">
        <f>N76*M42</f>
        <v>30.328365555555557</v>
      </c>
    </row>
    <row r="43" spans="1:14" ht="15.75" thickBot="1">
      <c r="B43" s="831"/>
      <c r="C43" s="832"/>
      <c r="D43" s="832"/>
      <c r="E43" s="832"/>
      <c r="F43" s="832"/>
      <c r="G43" s="832"/>
      <c r="H43" s="833"/>
      <c r="I43" s="840"/>
      <c r="J43" s="841"/>
      <c r="K43" s="47"/>
      <c r="L43" s="842"/>
      <c r="M43" s="843"/>
      <c r="N43" s="111"/>
    </row>
    <row r="44" spans="1:14" ht="15.75" thickBot="1">
      <c r="B44" s="818" t="s">
        <v>1037</v>
      </c>
      <c r="C44" s="819"/>
      <c r="D44" s="819"/>
      <c r="E44" s="819"/>
      <c r="F44" s="819"/>
      <c r="G44" s="819"/>
      <c r="H44" s="819"/>
      <c r="I44" s="819"/>
      <c r="J44" s="819"/>
      <c r="K44" s="819"/>
      <c r="L44" s="819"/>
      <c r="M44" s="820"/>
      <c r="N44" s="406">
        <f>SUM(N36:N43)</f>
        <v>61454.493173565272</v>
      </c>
    </row>
    <row r="45" spans="1:14">
      <c r="B45" s="292"/>
      <c r="C45" s="40"/>
      <c r="D45" s="40"/>
      <c r="E45" s="40"/>
      <c r="F45" s="40"/>
      <c r="G45" s="40"/>
      <c r="H45" s="40"/>
      <c r="I45" s="40"/>
      <c r="J45" s="40"/>
      <c r="K45" s="40"/>
      <c r="L45" s="40"/>
      <c r="M45" s="40"/>
      <c r="N45" s="41"/>
    </row>
    <row r="46" spans="1:14">
      <c r="B46" s="70" t="s">
        <v>1038</v>
      </c>
      <c r="C46" s="71"/>
      <c r="D46" s="71"/>
      <c r="E46" s="71"/>
      <c r="F46" s="71"/>
      <c r="G46" s="71"/>
      <c r="H46" s="71"/>
      <c r="I46" s="71"/>
      <c r="J46" s="71"/>
      <c r="K46" s="71"/>
      <c r="L46" s="71"/>
      <c r="M46" s="71"/>
      <c r="N46" s="72"/>
    </row>
    <row r="47" spans="1:14" ht="15.75" thickBot="1">
      <c r="B47" s="73"/>
      <c r="C47" s="68"/>
      <c r="D47" s="68"/>
      <c r="E47" s="68"/>
      <c r="F47" s="68"/>
      <c r="G47" s="68"/>
      <c r="H47" s="68"/>
      <c r="I47" s="68"/>
      <c r="J47" s="67"/>
      <c r="K47" s="67"/>
      <c r="L47" s="67"/>
      <c r="M47" s="67"/>
      <c r="N47" s="69"/>
    </row>
    <row r="48" spans="1:14">
      <c r="B48" s="809" t="s">
        <v>1028</v>
      </c>
      <c r="C48" s="810"/>
      <c r="D48" s="810"/>
      <c r="E48" s="810"/>
      <c r="F48" s="810"/>
      <c r="G48" s="810"/>
      <c r="H48" s="810"/>
      <c r="I48" s="811"/>
      <c r="J48" s="327" t="s">
        <v>1029</v>
      </c>
      <c r="K48" s="91" t="s">
        <v>1030</v>
      </c>
      <c r="L48" s="812" t="s">
        <v>1039</v>
      </c>
      <c r="M48" s="811"/>
      <c r="N48" s="92" t="s">
        <v>1035</v>
      </c>
    </row>
    <row r="49" spans="1:14">
      <c r="A49" t="s">
        <v>581</v>
      </c>
      <c r="B49" s="49" t="str">
        <f>VLOOKUP(A49,MATERIALES!A4:D373,3,FALSE)</f>
        <v>Mezcla densa en Caliente MDC-19</v>
      </c>
      <c r="C49" s="293"/>
      <c r="D49" s="293"/>
      <c r="E49" s="293"/>
      <c r="F49" s="293"/>
      <c r="G49" s="293"/>
      <c r="H49" s="293"/>
      <c r="I49" s="280"/>
      <c r="J49" s="236" t="str">
        <f>VLOOKUP(A49,MATERIALES!A5:D641,2,FALSE)</f>
        <v>m3</v>
      </c>
      <c r="K49" s="294">
        <v>0.153</v>
      </c>
      <c r="L49" s="279"/>
      <c r="M49" s="414">
        <f>VLOOKUP(A49,MATERIALES!A5:D396,4,FALSE)</f>
        <v>387178.29469477123</v>
      </c>
      <c r="N49" s="284">
        <f>K49*M49</f>
        <v>59238.279088299998</v>
      </c>
    </row>
    <row r="50" spans="1:14">
      <c r="A50" s="121"/>
      <c r="B50" s="49"/>
      <c r="C50" s="293"/>
      <c r="D50" s="293"/>
      <c r="E50" s="293"/>
      <c r="F50" s="293"/>
      <c r="G50" s="293"/>
      <c r="H50" s="293"/>
      <c r="I50" s="280"/>
      <c r="J50" s="236"/>
      <c r="K50" s="294"/>
      <c r="L50" s="279"/>
      <c r="M50" s="414"/>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SUM(N49:N53)</f>
        <v>59238.279088299998</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A59" t="s">
        <v>1446</v>
      </c>
      <c r="B59" s="52" t="str">
        <f>VLOOKUP(A59,TRANSPORTE!A5:D117,3,FALSE)</f>
        <v>Transporte de Mezcla Densa en Caliente MDC-19</v>
      </c>
      <c r="C59" s="329"/>
      <c r="D59" s="329"/>
      <c r="E59" s="329"/>
      <c r="F59" s="329"/>
      <c r="G59" s="329"/>
      <c r="H59" s="323" t="s">
        <v>1552</v>
      </c>
      <c r="I59" s="425">
        <v>0.153</v>
      </c>
      <c r="J59" s="298">
        <v>1</v>
      </c>
      <c r="K59" s="425">
        <f>I59*J59</f>
        <v>0.153</v>
      </c>
      <c r="L59" s="822">
        <f>VLOOKUP(A59,TRANSPORTE!A5:D117,4,FALSE)</f>
        <v>946.969696969697</v>
      </c>
      <c r="M59" s="823"/>
      <c r="N59" s="299">
        <f>K59*L59</f>
        <v>144.88636363636363</v>
      </c>
    </row>
    <row r="60" spans="1:14">
      <c r="B60" s="52"/>
      <c r="C60" s="53"/>
      <c r="D60" s="53"/>
      <c r="E60" s="53"/>
      <c r="F60" s="53"/>
      <c r="G60" s="53"/>
      <c r="H60" s="323"/>
      <c r="I60" s="291"/>
      <c r="J60" s="298"/>
      <c r="K60" s="291"/>
      <c r="L60" s="822"/>
      <c r="M60" s="823"/>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459"/>
      <c r="C64" s="460"/>
      <c r="D64" s="460"/>
      <c r="E64" s="460"/>
      <c r="F64" s="460"/>
      <c r="G64" s="460"/>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f>N59+N60+N61+N62+N63</f>
        <v>144.88636363636363</v>
      </c>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15</v>
      </c>
      <c r="B70" s="55" t="str">
        <f>VLOOKUP(A70,'MANO DE OBRA'!A8:D68,3,FALSE)</f>
        <v>Obrero (6)</v>
      </c>
      <c r="C70" s="53"/>
      <c r="D70" s="53"/>
      <c r="E70" s="53"/>
      <c r="F70" s="53"/>
      <c r="G70" s="53"/>
      <c r="H70" s="53"/>
      <c r="I70" s="304">
        <f>K70/J70*100</f>
        <v>147543.4</v>
      </c>
      <c r="J70" s="305">
        <v>185</v>
      </c>
      <c r="K70" s="306">
        <f>VLOOKUP(A70,'MANO DE OBRA'!A8:D99,4,FALSE)</f>
        <v>272955.28999999998</v>
      </c>
      <c r="L70" s="56"/>
      <c r="M70" s="307">
        <v>120</v>
      </c>
      <c r="N70" s="407">
        <f>K70/M70</f>
        <v>2274.6274166666667</v>
      </c>
      <c r="O70" s="112"/>
    </row>
    <row r="71" spans="1:15">
      <c r="A71" t="s">
        <v>30</v>
      </c>
      <c r="B71" s="55" t="str">
        <f>VLOOKUP(A71,'MANO DE OBRA'!A8:D69,3,FALSE)</f>
        <v>Oficial</v>
      </c>
      <c r="C71" s="53"/>
      <c r="D71" s="53"/>
      <c r="E71" s="53"/>
      <c r="F71" s="53"/>
      <c r="G71" s="53"/>
      <c r="H71" s="53"/>
      <c r="I71" s="304">
        <f>K71/J71*100</f>
        <v>49181.133333333331</v>
      </c>
      <c r="J71" s="305">
        <v>185</v>
      </c>
      <c r="K71" s="306">
        <f>VLOOKUP(A71,'MANO DE OBRA'!A8:D100,4,FALSE)</f>
        <v>90985.096666666665</v>
      </c>
      <c r="L71" s="56"/>
      <c r="M71" s="311">
        <v>120</v>
      </c>
      <c r="N71" s="407">
        <f>K71/M71</f>
        <v>758.2091388888889</v>
      </c>
    </row>
    <row r="72" spans="1:15">
      <c r="B72" s="55"/>
      <c r="C72" s="53"/>
      <c r="D72" s="53"/>
      <c r="E72" s="53"/>
      <c r="F72" s="53"/>
      <c r="G72" s="53"/>
      <c r="H72" s="53"/>
      <c r="I72" s="304"/>
      <c r="J72" s="305"/>
      <c r="K72" s="306"/>
      <c r="L72" s="56"/>
      <c r="M72" s="312"/>
      <c r="N72" s="407"/>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24" t="s">
        <v>1037</v>
      </c>
      <c r="C76" s="825"/>
      <c r="D76" s="825"/>
      <c r="E76" s="825"/>
      <c r="F76" s="825"/>
      <c r="G76" s="825"/>
      <c r="H76" s="825"/>
      <c r="I76" s="825"/>
      <c r="J76" s="825"/>
      <c r="K76" s="825"/>
      <c r="L76" s="825"/>
      <c r="M76" s="826"/>
      <c r="N76" s="313">
        <f>SUM(N70:N75)</f>
        <v>3032.8365555555556</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N44+N54+N65+N76</f>
        <v>123870.49518105718</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24774.099036211439</v>
      </c>
      <c r="M83" s="853"/>
      <c r="N83" s="57"/>
    </row>
    <row r="84" spans="1:14">
      <c r="B84" s="95" t="s">
        <v>1057</v>
      </c>
      <c r="C84" s="96"/>
      <c r="D84" s="96"/>
      <c r="E84" s="96"/>
      <c r="F84" s="96"/>
      <c r="G84" s="96"/>
      <c r="H84" s="96"/>
      <c r="I84" s="93"/>
      <c r="J84" s="94"/>
      <c r="K84" s="316">
        <v>0.05</v>
      </c>
      <c r="L84" s="852">
        <f>N78*K84</f>
        <v>6193.5247590528597</v>
      </c>
      <c r="M84" s="853"/>
      <c r="N84" s="57"/>
    </row>
    <row r="85" spans="1:14" ht="15.75" thickBot="1">
      <c r="B85" s="97" t="s">
        <v>1058</v>
      </c>
      <c r="C85" s="98"/>
      <c r="D85" s="98"/>
      <c r="E85" s="98"/>
      <c r="F85" s="98"/>
      <c r="G85" s="98"/>
      <c r="H85" s="98"/>
      <c r="I85" s="99"/>
      <c r="J85" s="100"/>
      <c r="K85" s="317">
        <v>0.05</v>
      </c>
      <c r="L85" s="854">
        <f>N78*K85</f>
        <v>6193.5247590528597</v>
      </c>
      <c r="M85" s="855"/>
      <c r="N85" s="57"/>
    </row>
    <row r="86" spans="1:14" ht="15.75" thickBot="1">
      <c r="B86" s="818" t="s">
        <v>1037</v>
      </c>
      <c r="C86" s="819"/>
      <c r="D86" s="819"/>
      <c r="E86" s="819"/>
      <c r="F86" s="819"/>
      <c r="G86" s="819"/>
      <c r="H86" s="819"/>
      <c r="I86" s="819"/>
      <c r="J86" s="819"/>
      <c r="K86" s="819"/>
      <c r="L86" s="819"/>
      <c r="M86" s="820"/>
      <c r="N86" s="58">
        <f>L83+L84+L85</f>
        <v>37161.148554317158</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161031.64373537432</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7">
    <mergeCell ref="B88:M88"/>
    <mergeCell ref="B105:N106"/>
    <mergeCell ref="B107:N108"/>
    <mergeCell ref="F25:H25"/>
    <mergeCell ref="B27:N27"/>
    <mergeCell ref="L29:M29"/>
    <mergeCell ref="B83:H83"/>
    <mergeCell ref="L83:M83"/>
    <mergeCell ref="L84:M84"/>
    <mergeCell ref="L85:M85"/>
    <mergeCell ref="B86:M86"/>
    <mergeCell ref="B75:H75"/>
    <mergeCell ref="L75:M75"/>
    <mergeCell ref="B76:M76"/>
    <mergeCell ref="B78:M78"/>
    <mergeCell ref="B82:H82"/>
    <mergeCell ref="L82:M82"/>
    <mergeCell ref="L59:M59"/>
    <mergeCell ref="L60:M60"/>
    <mergeCell ref="L64:M64"/>
    <mergeCell ref="B65:M65"/>
    <mergeCell ref="B69:H69"/>
    <mergeCell ref="L69:M69"/>
    <mergeCell ref="C29:I29"/>
    <mergeCell ref="B39:H39"/>
    <mergeCell ref="I39:J39"/>
    <mergeCell ref="L58:M58"/>
    <mergeCell ref="B40:H40"/>
    <mergeCell ref="B42:D42"/>
    <mergeCell ref="B43:H43"/>
    <mergeCell ref="I43:J43"/>
    <mergeCell ref="L43:M43"/>
    <mergeCell ref="B44:M44"/>
    <mergeCell ref="B48:I48"/>
    <mergeCell ref="L48:M48"/>
    <mergeCell ref="B53:I53"/>
    <mergeCell ref="L53:M53"/>
    <mergeCell ref="B54:M54"/>
    <mergeCell ref="L39:M39"/>
    <mergeCell ref="L12:N12"/>
    <mergeCell ref="L5:L6"/>
    <mergeCell ref="M5:M6"/>
    <mergeCell ref="N5:N6"/>
    <mergeCell ref="C6:J6"/>
    <mergeCell ref="B10:E10"/>
    <mergeCell ref="I10:J10"/>
    <mergeCell ref="C30:I30"/>
    <mergeCell ref="L30:M30"/>
    <mergeCell ref="B35:H35"/>
    <mergeCell ref="I35:J35"/>
    <mergeCell ref="L35:M35"/>
    <mergeCell ref="J118:N119"/>
    <mergeCell ref="K1:K2"/>
    <mergeCell ref="C5:J5"/>
    <mergeCell ref="B1:B6"/>
    <mergeCell ref="K5:K6"/>
    <mergeCell ref="L1:N2"/>
    <mergeCell ref="C2:J2"/>
    <mergeCell ref="C3:J3"/>
    <mergeCell ref="K3:K4"/>
    <mergeCell ref="L3:N4"/>
    <mergeCell ref="C4:J4"/>
    <mergeCell ref="B36:H36"/>
    <mergeCell ref="B37:H37"/>
    <mergeCell ref="B38:H38"/>
    <mergeCell ref="D11:E11"/>
    <mergeCell ref="C1:J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00385"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00385" r:id="rId4"/>
      </mc:Fallback>
    </mc:AlternateContent>
  </oleObjects>
</worksheet>
</file>

<file path=xl/worksheets/sheet1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8">
    <tabColor rgb="FFFFFFCC"/>
  </sheetPr>
  <dimension ref="A1:O119"/>
  <sheetViews>
    <sheetView zoomScale="78" zoomScaleNormal="78" workbookViewId="0"/>
  </sheetViews>
  <sheetFormatPr baseColWidth="10" defaultRowHeight="15"/>
  <cols>
    <col min="1" max="1" width="10.28515625" bestFit="1"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1172</v>
      </c>
      <c r="C31" s="87" t="s">
        <v>2191</v>
      </c>
      <c r="D31" s="88"/>
      <c r="E31" s="88"/>
      <c r="F31" s="88"/>
      <c r="G31" s="88"/>
      <c r="H31" s="88"/>
      <c r="I31" s="88"/>
      <c r="J31" s="89"/>
      <c r="K31" s="320"/>
      <c r="L31" s="318" t="s">
        <v>233</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283"/>
      <c r="N36" s="284"/>
    </row>
    <row r="37" spans="1:14">
      <c r="A37" s="119"/>
      <c r="B37" s="831"/>
      <c r="C37" s="832"/>
      <c r="D37" s="832"/>
      <c r="E37" s="832"/>
      <c r="F37" s="832"/>
      <c r="G37" s="832"/>
      <c r="H37" s="833"/>
      <c r="I37" s="279"/>
      <c r="J37" s="280"/>
      <c r="K37" s="281"/>
      <c r="L37" s="282"/>
      <c r="M37" s="283"/>
      <c r="N37" s="284"/>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1"/>
      <c r="L39" s="835"/>
      <c r="M39" s="836"/>
      <c r="N39" s="284"/>
    </row>
    <row r="40" spans="1:14">
      <c r="B40" s="831"/>
      <c r="C40" s="832"/>
      <c r="D40" s="832"/>
      <c r="E40" s="832"/>
      <c r="F40" s="832"/>
      <c r="G40" s="832"/>
      <c r="H40" s="833"/>
      <c r="I40" s="42"/>
      <c r="J40" s="43"/>
      <c r="K40" s="281"/>
      <c r="L40" s="288"/>
      <c r="M40" s="289"/>
      <c r="N40" s="284"/>
    </row>
    <row r="41" spans="1:14">
      <c r="B41" s="332"/>
      <c r="C41" s="333"/>
      <c r="D41" s="333"/>
      <c r="E41" s="333"/>
      <c r="F41" s="335"/>
      <c r="G41" s="335"/>
      <c r="H41" s="131"/>
      <c r="I41" s="42"/>
      <c r="J41" s="43"/>
      <c r="K41" s="286"/>
      <c r="L41" s="288"/>
      <c r="M41" s="289"/>
      <c r="N41" s="290"/>
    </row>
    <row r="42" spans="1:14">
      <c r="B42" s="838" t="s">
        <v>1036</v>
      </c>
      <c r="C42" s="839"/>
      <c r="D42" s="839"/>
      <c r="E42" s="44"/>
      <c r="F42" s="45"/>
      <c r="G42" s="45"/>
      <c r="H42" s="46"/>
      <c r="I42" s="42"/>
      <c r="J42" s="43"/>
      <c r="K42" s="291"/>
      <c r="L42" s="288"/>
      <c r="M42" s="413">
        <v>0.01</v>
      </c>
      <c r="N42" s="356">
        <f>N76*M42</f>
        <v>3.6394038666666666</v>
      </c>
    </row>
    <row r="43" spans="1:14" ht="15.75" thickBot="1">
      <c r="B43" s="831"/>
      <c r="C43" s="832"/>
      <c r="D43" s="832"/>
      <c r="E43" s="832"/>
      <c r="F43" s="832"/>
      <c r="G43" s="832"/>
      <c r="H43" s="833"/>
      <c r="I43" s="840"/>
      <c r="J43" s="841"/>
      <c r="K43" s="47"/>
      <c r="L43" s="842"/>
      <c r="M43" s="843"/>
      <c r="N43" s="111"/>
    </row>
    <row r="44" spans="1:14" ht="15.75" thickBot="1">
      <c r="B44" s="818" t="s">
        <v>1037</v>
      </c>
      <c r="C44" s="819"/>
      <c r="D44" s="819"/>
      <c r="E44" s="819"/>
      <c r="F44" s="819"/>
      <c r="G44" s="819"/>
      <c r="H44" s="819"/>
      <c r="I44" s="819"/>
      <c r="J44" s="819"/>
      <c r="K44" s="819"/>
      <c r="L44" s="819"/>
      <c r="M44" s="820"/>
      <c r="N44" s="406">
        <f>SUM(N36:N43)</f>
        <v>3.6394038666666666</v>
      </c>
    </row>
    <row r="45" spans="1:14">
      <c r="B45" s="292"/>
      <c r="C45" s="40"/>
      <c r="D45" s="40"/>
      <c r="E45" s="40"/>
      <c r="F45" s="40"/>
      <c r="G45" s="40"/>
      <c r="H45" s="40"/>
      <c r="I45" s="40"/>
      <c r="J45" s="40"/>
      <c r="K45" s="40"/>
      <c r="L45" s="40"/>
      <c r="M45" s="40"/>
      <c r="N45" s="41"/>
    </row>
    <row r="46" spans="1:14">
      <c r="B46" s="70" t="s">
        <v>1038</v>
      </c>
      <c r="C46" s="71"/>
      <c r="D46" s="71"/>
      <c r="E46" s="71"/>
      <c r="F46" s="71"/>
      <c r="G46" s="71"/>
      <c r="H46" s="71"/>
      <c r="I46" s="71"/>
      <c r="J46" s="71"/>
      <c r="K46" s="71"/>
      <c r="L46" s="71"/>
      <c r="M46" s="71"/>
      <c r="N46" s="72"/>
    </row>
    <row r="47" spans="1:14" ht="15.75" thickBot="1">
      <c r="B47" s="73"/>
      <c r="C47" s="68"/>
      <c r="D47" s="68"/>
      <c r="E47" s="68"/>
      <c r="F47" s="68"/>
      <c r="G47" s="68"/>
      <c r="H47" s="68"/>
      <c r="I47" s="68"/>
      <c r="J47" s="67"/>
      <c r="K47" s="67"/>
      <c r="L47" s="67"/>
      <c r="M47" s="67"/>
      <c r="N47" s="69"/>
    </row>
    <row r="48" spans="1:14">
      <c r="B48" s="809" t="s">
        <v>1028</v>
      </c>
      <c r="C48" s="810"/>
      <c r="D48" s="810"/>
      <c r="E48" s="810"/>
      <c r="F48" s="810"/>
      <c r="G48" s="810"/>
      <c r="H48" s="810"/>
      <c r="I48" s="811"/>
      <c r="J48" s="327" t="s">
        <v>1029</v>
      </c>
      <c r="K48" s="91" t="s">
        <v>1030</v>
      </c>
      <c r="L48" s="812" t="s">
        <v>1039</v>
      </c>
      <c r="M48" s="811"/>
      <c r="N48" s="92" t="s">
        <v>1035</v>
      </c>
    </row>
    <row r="49" spans="1:14">
      <c r="A49" t="s">
        <v>965</v>
      </c>
      <c r="B49" s="49" t="str">
        <f>VLOOKUP(A49,MATERIALES!A4:D373,3,FALSE)</f>
        <v>Geotextil Nt Repav 450 O Similar (Proveedores Pavco, Lafayet, Geomatrix, Tensar, Omnes U Otros)</v>
      </c>
      <c r="C49" s="293"/>
      <c r="D49" s="293"/>
      <c r="E49" s="293"/>
      <c r="F49" s="293"/>
      <c r="G49" s="293"/>
      <c r="H49" s="293"/>
      <c r="I49" s="280"/>
      <c r="J49" s="236" t="str">
        <f>VLOOKUP(A49,MATERIALES!A5:D641,2,FALSE)</f>
        <v>m2</v>
      </c>
      <c r="K49" s="294">
        <v>1.0549999999999999</v>
      </c>
      <c r="L49" s="279"/>
      <c r="M49" s="414">
        <f>VLOOKUP(A49,MATERIALES!A5:D396,4,FALSE)</f>
        <v>3485.5646033516596</v>
      </c>
      <c r="N49" s="284">
        <f>K49*M49</f>
        <v>3677.2706565360008</v>
      </c>
    </row>
    <row r="50" spans="1:14">
      <c r="A50" s="121"/>
      <c r="B50" s="49"/>
      <c r="C50" s="293"/>
      <c r="D50" s="293"/>
      <c r="E50" s="293"/>
      <c r="F50" s="293"/>
      <c r="G50" s="293"/>
      <c r="H50" s="293"/>
      <c r="I50" s="280"/>
      <c r="J50" s="236"/>
      <c r="K50" s="294"/>
      <c r="L50" s="279"/>
      <c r="M50" s="414"/>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SUM(N49:N53)</f>
        <v>3677.2706565360008</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B59" s="52"/>
      <c r="C59" s="329"/>
      <c r="D59" s="329"/>
      <c r="E59" s="329"/>
      <c r="F59" s="329"/>
      <c r="G59" s="329"/>
      <c r="H59" s="323"/>
      <c r="I59" s="291"/>
      <c r="J59" s="298"/>
      <c r="K59" s="291"/>
      <c r="L59" s="822"/>
      <c r="M59" s="823"/>
      <c r="N59" s="299"/>
    </row>
    <row r="60" spans="1:14">
      <c r="B60" s="52"/>
      <c r="C60" s="53"/>
      <c r="D60" s="53"/>
      <c r="E60" s="53"/>
      <c r="F60" s="53"/>
      <c r="G60" s="53"/>
      <c r="H60" s="323"/>
      <c r="I60" s="291"/>
      <c r="J60" s="298"/>
      <c r="K60" s="291"/>
      <c r="L60" s="822"/>
      <c r="M60" s="823"/>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459"/>
      <c r="C64" s="460"/>
      <c r="D64" s="460"/>
      <c r="E64" s="460"/>
      <c r="F64" s="460"/>
      <c r="G64" s="460"/>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t="s">
        <v>15</v>
      </c>
      <c r="B70" s="55" t="str">
        <f>VLOOKUP(A70,'MANO DE OBRA'!A8:D68,3,FALSE)</f>
        <v>Obrero (6)</v>
      </c>
      <c r="C70" s="53"/>
      <c r="D70" s="53"/>
      <c r="E70" s="53"/>
      <c r="F70" s="53"/>
      <c r="G70" s="53"/>
      <c r="H70" s="53"/>
      <c r="I70" s="304">
        <f>K70/J70*100</f>
        <v>147543.4</v>
      </c>
      <c r="J70" s="305">
        <v>185</v>
      </c>
      <c r="K70" s="306">
        <f>VLOOKUP(A70,'MANO DE OBRA'!A8:D99,4,FALSE)</f>
        <v>272955.28999999998</v>
      </c>
      <c r="L70" s="56"/>
      <c r="M70" s="307">
        <v>1000</v>
      </c>
      <c r="N70" s="407">
        <f>K70/M70</f>
        <v>272.95528999999999</v>
      </c>
      <c r="O70" s="112"/>
    </row>
    <row r="71" spans="1:15">
      <c r="A71" t="s">
        <v>30</v>
      </c>
      <c r="B71" s="55" t="str">
        <f>VLOOKUP(A71,'MANO DE OBRA'!A8:D69,3,FALSE)</f>
        <v>Oficial</v>
      </c>
      <c r="C71" s="53"/>
      <c r="D71" s="53"/>
      <c r="E71" s="53"/>
      <c r="F71" s="53"/>
      <c r="G71" s="53"/>
      <c r="H71" s="53"/>
      <c r="I71" s="304">
        <f>K71/J71*100</f>
        <v>49181.133333333331</v>
      </c>
      <c r="J71" s="305">
        <v>185</v>
      </c>
      <c r="K71" s="306">
        <f>VLOOKUP(A71,'MANO DE OBRA'!A8:D100,4,FALSE)</f>
        <v>90985.096666666665</v>
      </c>
      <c r="L71" s="56"/>
      <c r="M71" s="311">
        <v>1000</v>
      </c>
      <c r="N71" s="407">
        <f>K71/M71</f>
        <v>90.985096666666664</v>
      </c>
    </row>
    <row r="72" spans="1:15">
      <c r="B72" s="55"/>
      <c r="C72" s="53"/>
      <c r="D72" s="53"/>
      <c r="E72" s="53"/>
      <c r="F72" s="53"/>
      <c r="G72" s="53"/>
      <c r="H72" s="53"/>
      <c r="I72" s="304"/>
      <c r="J72" s="305"/>
      <c r="K72" s="306"/>
      <c r="L72" s="56"/>
      <c r="M72" s="312"/>
      <c r="N72" s="407"/>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24" t="s">
        <v>1037</v>
      </c>
      <c r="C76" s="825"/>
      <c r="D76" s="825"/>
      <c r="E76" s="825"/>
      <c r="F76" s="825"/>
      <c r="G76" s="825"/>
      <c r="H76" s="825"/>
      <c r="I76" s="825"/>
      <c r="J76" s="825"/>
      <c r="K76" s="825"/>
      <c r="L76" s="825"/>
      <c r="M76" s="826"/>
      <c r="N76" s="313">
        <f>SUM(N70:N75)</f>
        <v>363.94038666666665</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N44+N54+N65+N76</f>
        <v>4044.8504470693342</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808.97008941386684</v>
      </c>
      <c r="M83" s="853"/>
      <c r="N83" s="57"/>
    </row>
    <row r="84" spans="1:14">
      <c r="B84" s="95" t="s">
        <v>1057</v>
      </c>
      <c r="C84" s="96"/>
      <c r="D84" s="96"/>
      <c r="E84" s="96"/>
      <c r="F84" s="96"/>
      <c r="G84" s="96"/>
      <c r="H84" s="96"/>
      <c r="I84" s="93"/>
      <c r="J84" s="94"/>
      <c r="K84" s="316">
        <v>0.05</v>
      </c>
      <c r="L84" s="852">
        <f>N78*K84</f>
        <v>202.24252235346671</v>
      </c>
      <c r="M84" s="853"/>
      <c r="N84" s="57"/>
    </row>
    <row r="85" spans="1:14" ht="15.75" thickBot="1">
      <c r="B85" s="97" t="s">
        <v>1058</v>
      </c>
      <c r="C85" s="98"/>
      <c r="D85" s="98"/>
      <c r="E85" s="98"/>
      <c r="F85" s="98"/>
      <c r="G85" s="98"/>
      <c r="H85" s="98"/>
      <c r="I85" s="99"/>
      <c r="J85" s="100"/>
      <c r="K85" s="317">
        <v>0.05</v>
      </c>
      <c r="L85" s="854">
        <f>N78*K85</f>
        <v>202.24252235346671</v>
      </c>
      <c r="M85" s="855"/>
      <c r="N85" s="57"/>
    </row>
    <row r="86" spans="1:14" ht="15.75" thickBot="1">
      <c r="B86" s="818" t="s">
        <v>1037</v>
      </c>
      <c r="C86" s="819"/>
      <c r="D86" s="819"/>
      <c r="E86" s="819"/>
      <c r="F86" s="819"/>
      <c r="G86" s="819"/>
      <c r="H86" s="819"/>
      <c r="I86" s="819"/>
      <c r="J86" s="819"/>
      <c r="K86" s="819"/>
      <c r="L86" s="819"/>
      <c r="M86" s="820"/>
      <c r="N86" s="58">
        <f>L83+L84+L85</f>
        <v>1213.4551341208003</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5258.305581190134</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30"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c r="B118" s="62" t="s">
        <v>2326</v>
      </c>
      <c r="C118" s="61"/>
      <c r="D118" s="61"/>
      <c r="E118" s="18"/>
      <c r="F118" s="18"/>
      <c r="G118" s="18"/>
      <c r="H118" s="18"/>
      <c r="I118" s="18"/>
      <c r="J118" s="795"/>
      <c r="K118" s="795"/>
      <c r="L118" s="795"/>
      <c r="M118" s="795"/>
      <c r="N118" s="796"/>
    </row>
    <row r="119" spans="2:14" ht="15.75" thickBot="1">
      <c r="B119" s="273" t="s">
        <v>2327</v>
      </c>
      <c r="C119" s="405"/>
      <c r="D119" s="405"/>
      <c r="E119" s="63"/>
      <c r="F119" s="63"/>
      <c r="G119" s="63"/>
      <c r="H119" s="63"/>
      <c r="I119" s="63"/>
      <c r="J119" s="797"/>
      <c r="K119" s="797"/>
      <c r="L119" s="797"/>
      <c r="M119" s="797"/>
      <c r="N119" s="798"/>
    </row>
  </sheetData>
  <mergeCells count="67">
    <mergeCell ref="B88:M88"/>
    <mergeCell ref="B105:N106"/>
    <mergeCell ref="B107:N108"/>
    <mergeCell ref="F25:H25"/>
    <mergeCell ref="B27:N27"/>
    <mergeCell ref="L29:M29"/>
    <mergeCell ref="B83:H83"/>
    <mergeCell ref="L83:M83"/>
    <mergeCell ref="L84:M84"/>
    <mergeCell ref="L85:M85"/>
    <mergeCell ref="B86:M86"/>
    <mergeCell ref="B75:H75"/>
    <mergeCell ref="L75:M75"/>
    <mergeCell ref="B76:M76"/>
    <mergeCell ref="B78:M78"/>
    <mergeCell ref="B82:H82"/>
    <mergeCell ref="L82:M82"/>
    <mergeCell ref="L59:M59"/>
    <mergeCell ref="L60:M60"/>
    <mergeCell ref="L64:M64"/>
    <mergeCell ref="B65:M65"/>
    <mergeCell ref="B69:H69"/>
    <mergeCell ref="L69:M69"/>
    <mergeCell ref="C29:I29"/>
    <mergeCell ref="B39:H39"/>
    <mergeCell ref="I39:J39"/>
    <mergeCell ref="L58:M58"/>
    <mergeCell ref="B40:H40"/>
    <mergeCell ref="B42:D42"/>
    <mergeCell ref="B43:H43"/>
    <mergeCell ref="I43:J43"/>
    <mergeCell ref="L43:M43"/>
    <mergeCell ref="B44:M44"/>
    <mergeCell ref="B48:I48"/>
    <mergeCell ref="L48:M48"/>
    <mergeCell ref="B53:I53"/>
    <mergeCell ref="L53:M53"/>
    <mergeCell ref="B54:M54"/>
    <mergeCell ref="L39:M39"/>
    <mergeCell ref="L12:N12"/>
    <mergeCell ref="L5:L6"/>
    <mergeCell ref="M5:M6"/>
    <mergeCell ref="N5:N6"/>
    <mergeCell ref="C6:J6"/>
    <mergeCell ref="B10:E10"/>
    <mergeCell ref="I10:J10"/>
    <mergeCell ref="C30:I30"/>
    <mergeCell ref="L30:M30"/>
    <mergeCell ref="B35:H35"/>
    <mergeCell ref="I35:J35"/>
    <mergeCell ref="L35:M35"/>
    <mergeCell ref="J118:N119"/>
    <mergeCell ref="K1:K2"/>
    <mergeCell ref="C5:J5"/>
    <mergeCell ref="B1:B6"/>
    <mergeCell ref="K5:K6"/>
    <mergeCell ref="L1:N2"/>
    <mergeCell ref="C2:J2"/>
    <mergeCell ref="C3:J3"/>
    <mergeCell ref="K3:K4"/>
    <mergeCell ref="L3:N4"/>
    <mergeCell ref="C4:J4"/>
    <mergeCell ref="B36:H36"/>
    <mergeCell ref="B37:H37"/>
    <mergeCell ref="B38:H38"/>
    <mergeCell ref="D11:E11"/>
    <mergeCell ref="C1:J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01409"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01409" r:id="rId4"/>
      </mc:Fallback>
    </mc:AlternateContent>
  </oleObjects>
</worksheet>
</file>

<file path=xl/worksheets/sheet1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9">
    <tabColor rgb="FFFFFFCC"/>
  </sheetPr>
  <dimension ref="A1:O123"/>
  <sheetViews>
    <sheetView zoomScale="78" zoomScaleNormal="78" workbookViewId="0"/>
  </sheetViews>
  <sheetFormatPr baseColWidth="10" defaultRowHeight="15"/>
  <cols>
    <col min="1" max="1" width="10.28515625" bestFit="1"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1173</v>
      </c>
      <c r="C31" s="229" t="s">
        <v>2192</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164</v>
      </c>
      <c r="B36" s="831" t="str">
        <f>VLOOKUP(A36,EQUIPOS!A6:D154,3,FALSE)</f>
        <v>Compactador manual de rodillo</v>
      </c>
      <c r="C36" s="832"/>
      <c r="D36" s="832"/>
      <c r="E36" s="832"/>
      <c r="F36" s="832"/>
      <c r="G36" s="832"/>
      <c r="H36" s="833"/>
      <c r="I36" s="279"/>
      <c r="J36" s="280"/>
      <c r="K36" s="281">
        <f>VLOOKUP(A36,EQUIPOS!A6:D163,4,FALSE)</f>
        <v>21361.500000000004</v>
      </c>
      <c r="L36" s="282"/>
      <c r="M36" s="283">
        <v>2</v>
      </c>
      <c r="N36" s="284">
        <f>K36/M36</f>
        <v>10680.750000000002</v>
      </c>
    </row>
    <row r="37" spans="1:14">
      <c r="A37" s="119" t="s">
        <v>180</v>
      </c>
      <c r="B37" s="831" t="str">
        <f>VLOOKUP(A37,EQUIPOS!A7:D154,3,FALSE)</f>
        <v>Compresor 120 HP, con martillo.</v>
      </c>
      <c r="C37" s="832"/>
      <c r="D37" s="832"/>
      <c r="E37" s="832"/>
      <c r="F37" s="832"/>
      <c r="G37" s="832"/>
      <c r="H37" s="833"/>
      <c r="I37" s="279"/>
      <c r="J37" s="280"/>
      <c r="K37" s="281">
        <f>VLOOKUP(A37,EQUIPOS!A7:D164,4,FALSE)</f>
        <v>75000</v>
      </c>
      <c r="L37" s="282"/>
      <c r="M37" s="283">
        <v>4</v>
      </c>
      <c r="N37" s="284">
        <f>K37/M37</f>
        <v>18750</v>
      </c>
    </row>
    <row r="38" spans="1:14">
      <c r="A38" t="s">
        <v>184</v>
      </c>
      <c r="B38" s="831" t="str">
        <f>VLOOKUP(A38,EQUIPOS!A8:D154,3,FALSE)</f>
        <v>Cortadora de pavimento, Máxima profundidad de corte: 160 mm. Capacidad de disco: desde 12´´ hasta 18´´ de diámetro. Peso operacional: 135 kg, 13.5 hp de potencia</v>
      </c>
      <c r="C38" s="832"/>
      <c r="D38" s="832"/>
      <c r="E38" s="832"/>
      <c r="F38" s="832"/>
      <c r="G38" s="832"/>
      <c r="H38" s="833"/>
      <c r="I38" s="279"/>
      <c r="J38" s="280"/>
      <c r="K38" s="281">
        <f>VLOOKUP(A38,EQUIPOS!A8:D165,4,FALSE)</f>
        <v>14112.261793381927</v>
      </c>
      <c r="L38" s="282"/>
      <c r="M38" s="283">
        <v>10</v>
      </c>
      <c r="N38" s="284">
        <f>K38/M38</f>
        <v>1411.2261793381927</v>
      </c>
    </row>
    <row r="39" spans="1:14">
      <c r="A39" t="s">
        <v>303</v>
      </c>
      <c r="B39" s="831" t="str">
        <f>VLOOKUP(A39,EQUIPOS!A9:D154,3,FALSE)</f>
        <v>Retrocargador, pala de 1,1 m3 de capacidad, profundidad de excavación de 4.400 mm y una altura de 5.680 mm</v>
      </c>
      <c r="C39" s="832"/>
      <c r="D39" s="832"/>
      <c r="E39" s="832"/>
      <c r="F39" s="832"/>
      <c r="G39" s="832"/>
      <c r="H39" s="833"/>
      <c r="I39" s="279"/>
      <c r="J39" s="280"/>
      <c r="K39" s="281">
        <f>VLOOKUP(A39,EQUIPOS!A9:D166,4,FALSE)</f>
        <v>112105.23044875312</v>
      </c>
      <c r="L39" s="282"/>
      <c r="M39" s="283">
        <v>10</v>
      </c>
      <c r="N39" s="284">
        <f>K39/M39</f>
        <v>11210.523044875312</v>
      </c>
    </row>
    <row r="40" spans="1:14">
      <c r="A40" t="s">
        <v>129</v>
      </c>
      <c r="B40" s="831" t="str">
        <f>VLOOKUP(A40,EQUIPOS!A10:D154,3,FALSE)</f>
        <v xml:space="preserve">Buldozer, Potencia al volante de 140 HP, motor de 2200 RPM, longitud de hoja 4,80m. </v>
      </c>
      <c r="C40" s="832"/>
      <c r="D40" s="832"/>
      <c r="E40" s="832"/>
      <c r="F40" s="832"/>
      <c r="G40" s="832"/>
      <c r="H40" s="833"/>
      <c r="I40" s="279"/>
      <c r="J40" s="280"/>
      <c r="K40" s="281">
        <f>VLOOKUP(A40,EQUIPOS!A10:D167,4,FALSE)</f>
        <v>196350</v>
      </c>
      <c r="L40" s="282"/>
      <c r="M40" s="283">
        <v>100</v>
      </c>
      <c r="N40" s="284">
        <f>K40/M40</f>
        <v>1963.5</v>
      </c>
    </row>
    <row r="41" spans="1:14">
      <c r="B41" s="831"/>
      <c r="C41" s="832"/>
      <c r="D41" s="832"/>
      <c r="E41" s="832"/>
      <c r="F41" s="832"/>
      <c r="G41" s="832"/>
      <c r="H41" s="833"/>
      <c r="I41" s="279"/>
      <c r="J41" s="280"/>
      <c r="K41" s="281"/>
      <c r="L41" s="282"/>
      <c r="M41" s="283"/>
      <c r="N41" s="284"/>
    </row>
    <row r="42" spans="1:14">
      <c r="B42" s="831"/>
      <c r="C42" s="832"/>
      <c r="D42" s="832"/>
      <c r="E42" s="832"/>
      <c r="F42" s="832"/>
      <c r="G42" s="832"/>
      <c r="H42" s="833"/>
      <c r="I42" s="279"/>
      <c r="J42" s="280"/>
      <c r="K42" s="281"/>
      <c r="L42" s="282"/>
      <c r="M42" s="283"/>
      <c r="N42" s="284"/>
    </row>
    <row r="43" spans="1:14">
      <c r="B43" s="831"/>
      <c r="C43" s="832"/>
      <c r="D43" s="832"/>
      <c r="E43" s="832"/>
      <c r="F43" s="832"/>
      <c r="G43" s="832"/>
      <c r="H43" s="833"/>
      <c r="I43" s="279"/>
      <c r="J43" s="280"/>
      <c r="K43" s="281"/>
      <c r="L43" s="282"/>
      <c r="M43" s="283"/>
      <c r="N43" s="284"/>
    </row>
    <row r="44" spans="1:14">
      <c r="B44" s="831"/>
      <c r="C44" s="832"/>
      <c r="D44" s="832"/>
      <c r="E44" s="832"/>
      <c r="F44" s="832"/>
      <c r="G44" s="832"/>
      <c r="H44" s="833"/>
      <c r="I44" s="834"/>
      <c r="J44" s="815"/>
      <c r="K44" s="281"/>
      <c r="L44" s="835"/>
      <c r="M44" s="836"/>
      <c r="N44" s="284"/>
    </row>
    <row r="45" spans="1:14">
      <c r="B45" s="831"/>
      <c r="C45" s="832"/>
      <c r="D45" s="832"/>
      <c r="E45" s="837"/>
      <c r="F45" s="832"/>
      <c r="G45" s="832"/>
      <c r="H45" s="833"/>
      <c r="I45" s="42"/>
      <c r="J45" s="43"/>
      <c r="K45" s="286"/>
      <c r="L45" s="288"/>
      <c r="M45" s="289"/>
      <c r="N45" s="290"/>
    </row>
    <row r="46" spans="1:14">
      <c r="B46" s="838" t="s">
        <v>1036</v>
      </c>
      <c r="C46" s="839"/>
      <c r="D46" s="839"/>
      <c r="E46" s="44"/>
      <c r="F46" s="45"/>
      <c r="G46" s="45"/>
      <c r="H46" s="46"/>
      <c r="I46" s="42"/>
      <c r="J46" s="43"/>
      <c r="K46" s="291"/>
      <c r="L46" s="288"/>
      <c r="M46" s="413">
        <v>0.1</v>
      </c>
      <c r="N46" s="356">
        <f>N80*M46</f>
        <v>1137.3137083333334</v>
      </c>
    </row>
    <row r="47" spans="1:14" ht="15.75" thickBot="1">
      <c r="B47" s="831"/>
      <c r="C47" s="832"/>
      <c r="D47" s="832"/>
      <c r="E47" s="832"/>
      <c r="F47" s="832"/>
      <c r="G47" s="832"/>
      <c r="H47" s="833"/>
      <c r="I47" s="840"/>
      <c r="J47" s="841"/>
      <c r="K47" s="47"/>
      <c r="L47" s="842"/>
      <c r="M47" s="843"/>
      <c r="N47" s="111"/>
    </row>
    <row r="48" spans="1:14" ht="15.75" thickBot="1">
      <c r="B48" s="818" t="s">
        <v>1037</v>
      </c>
      <c r="C48" s="819"/>
      <c r="D48" s="819"/>
      <c r="E48" s="819"/>
      <c r="F48" s="819"/>
      <c r="G48" s="819"/>
      <c r="H48" s="819"/>
      <c r="I48" s="819"/>
      <c r="J48" s="819"/>
      <c r="K48" s="819"/>
      <c r="L48" s="819"/>
      <c r="M48" s="820"/>
      <c r="N48" s="406">
        <f>SUM(N36:N47)</f>
        <v>45153.31293254684</v>
      </c>
    </row>
    <row r="49" spans="1:14">
      <c r="B49" s="292"/>
      <c r="C49" s="40"/>
      <c r="D49" s="40"/>
      <c r="E49" s="40"/>
      <c r="F49" s="40"/>
      <c r="G49" s="40"/>
      <c r="H49" s="40"/>
      <c r="I49" s="40"/>
      <c r="J49" s="40"/>
      <c r="K49" s="40"/>
      <c r="L49" s="40"/>
      <c r="M49" s="40"/>
      <c r="N49" s="41"/>
    </row>
    <row r="50" spans="1:14">
      <c r="B50" s="70" t="s">
        <v>1038</v>
      </c>
      <c r="C50" s="71"/>
      <c r="D50" s="71"/>
      <c r="E50" s="71"/>
      <c r="F50" s="71"/>
      <c r="G50" s="71"/>
      <c r="H50" s="71"/>
      <c r="I50" s="71"/>
      <c r="J50" s="71"/>
      <c r="K50" s="71"/>
      <c r="L50" s="71"/>
      <c r="M50" s="71"/>
      <c r="N50" s="72"/>
    </row>
    <row r="51" spans="1:14" ht="15.75" thickBot="1">
      <c r="B51" s="73"/>
      <c r="C51" s="68"/>
      <c r="D51" s="68"/>
      <c r="E51" s="68"/>
      <c r="F51" s="68"/>
      <c r="G51" s="68"/>
      <c r="H51" s="68"/>
      <c r="I51" s="68"/>
      <c r="J51" s="67"/>
      <c r="K51" s="67"/>
      <c r="L51" s="67"/>
      <c r="M51" s="67"/>
      <c r="N51" s="69"/>
    </row>
    <row r="52" spans="1:14">
      <c r="B52" s="809" t="s">
        <v>1028</v>
      </c>
      <c r="C52" s="810"/>
      <c r="D52" s="810"/>
      <c r="E52" s="810"/>
      <c r="F52" s="810"/>
      <c r="G52" s="810"/>
      <c r="H52" s="810"/>
      <c r="I52" s="811"/>
      <c r="J52" s="327" t="s">
        <v>1029</v>
      </c>
      <c r="K52" s="91" t="s">
        <v>1030</v>
      </c>
      <c r="L52" s="812" t="s">
        <v>1039</v>
      </c>
      <c r="M52" s="811"/>
      <c r="N52" s="92" t="s">
        <v>1035</v>
      </c>
    </row>
    <row r="53" spans="1:14">
      <c r="A53" t="s">
        <v>448</v>
      </c>
      <c r="B53" s="49" t="str">
        <f>VLOOKUP(A53,MATERIALES!A5:D373,3,FALSE)</f>
        <v xml:space="preserve">Derechos de explotación y/o disposición de materiales
</v>
      </c>
      <c r="C53" s="293"/>
      <c r="D53" s="293"/>
      <c r="E53" s="293"/>
      <c r="F53" s="293"/>
      <c r="G53" s="293"/>
      <c r="H53" s="293"/>
      <c r="I53" s="280"/>
      <c r="J53" s="236" t="str">
        <f>VLOOKUP(A53,MATERIALES!A7:D645,2,FALSE)</f>
        <v>m3</v>
      </c>
      <c r="K53" s="294">
        <v>1</v>
      </c>
      <c r="L53" s="279"/>
      <c r="M53" s="414">
        <f>VLOOKUP(A53,MATERIALES!A5:D396,4,FALSE)</f>
        <v>2784.8822775658364</v>
      </c>
      <c r="N53" s="284">
        <f>K53*M53</f>
        <v>2784.8822775658364</v>
      </c>
    </row>
    <row r="54" spans="1:14">
      <c r="A54" s="122"/>
      <c r="B54" s="49"/>
      <c r="C54" s="293"/>
      <c r="D54" s="293"/>
      <c r="E54" s="293"/>
      <c r="F54" s="293"/>
      <c r="G54" s="293"/>
      <c r="H54" s="293"/>
      <c r="I54" s="280"/>
      <c r="J54" s="236"/>
      <c r="K54" s="294"/>
      <c r="L54" s="279"/>
      <c r="M54" s="414"/>
      <c r="N54" s="284"/>
    </row>
    <row r="55" spans="1:14">
      <c r="B55" s="49"/>
      <c r="C55" s="293"/>
      <c r="D55" s="293"/>
      <c r="E55" s="293"/>
      <c r="F55" s="293"/>
      <c r="G55" s="293"/>
      <c r="H55" s="293"/>
      <c r="I55" s="280"/>
      <c r="J55" s="236"/>
      <c r="K55" s="294"/>
      <c r="L55" s="279"/>
      <c r="M55" s="295"/>
      <c r="N55" s="296"/>
    </row>
    <row r="56" spans="1:14">
      <c r="B56" s="49"/>
      <c r="C56" s="293"/>
      <c r="D56" s="293"/>
      <c r="E56" s="293"/>
      <c r="F56" s="293"/>
      <c r="G56" s="293"/>
      <c r="H56" s="293"/>
      <c r="I56" s="280"/>
      <c r="J56" s="236"/>
      <c r="K56" s="294"/>
      <c r="L56" s="279"/>
      <c r="M56" s="295"/>
      <c r="N56" s="296"/>
    </row>
    <row r="57" spans="1:14" ht="15.75" thickBot="1">
      <c r="B57" s="813"/>
      <c r="C57" s="814"/>
      <c r="D57" s="814"/>
      <c r="E57" s="814"/>
      <c r="F57" s="814"/>
      <c r="G57" s="814"/>
      <c r="H57" s="814"/>
      <c r="I57" s="815"/>
      <c r="J57" s="48"/>
      <c r="K57" s="50"/>
      <c r="L57" s="816"/>
      <c r="M57" s="817"/>
      <c r="N57" s="51"/>
    </row>
    <row r="58" spans="1:14" ht="15.75" thickBot="1">
      <c r="B58" s="818" t="s">
        <v>1037</v>
      </c>
      <c r="C58" s="819"/>
      <c r="D58" s="819"/>
      <c r="E58" s="819"/>
      <c r="F58" s="819"/>
      <c r="G58" s="819"/>
      <c r="H58" s="819"/>
      <c r="I58" s="819"/>
      <c r="J58" s="819"/>
      <c r="K58" s="819"/>
      <c r="L58" s="819"/>
      <c r="M58" s="820"/>
      <c r="N58" s="406">
        <f>SUM(N53:N57)</f>
        <v>2784.8822775658364</v>
      </c>
    </row>
    <row r="59" spans="1:14">
      <c r="B59" s="39"/>
      <c r="C59" s="40"/>
      <c r="D59" s="40"/>
      <c r="E59" s="40"/>
      <c r="F59" s="40"/>
      <c r="G59" s="40"/>
      <c r="H59" s="40"/>
      <c r="I59" s="40"/>
      <c r="J59" s="40"/>
      <c r="K59" s="40"/>
      <c r="L59" s="40"/>
      <c r="M59" s="40"/>
      <c r="N59" s="41"/>
    </row>
    <row r="60" spans="1:14">
      <c r="B60" s="70" t="s">
        <v>1040</v>
      </c>
      <c r="C60" s="71"/>
      <c r="D60" s="71"/>
      <c r="E60" s="71"/>
      <c r="F60" s="71"/>
      <c r="G60" s="71"/>
      <c r="H60" s="71"/>
      <c r="I60" s="71"/>
      <c r="J60" s="71"/>
      <c r="K60" s="71"/>
      <c r="L60" s="71"/>
      <c r="M60" s="71"/>
      <c r="N60" s="72"/>
    </row>
    <row r="61" spans="1:14" ht="15.75" thickBot="1">
      <c r="B61" s="74"/>
      <c r="C61" s="67"/>
      <c r="D61" s="67"/>
      <c r="E61" s="67"/>
      <c r="F61" s="67"/>
      <c r="G61" s="67"/>
      <c r="H61" s="67"/>
      <c r="I61" s="67"/>
      <c r="J61" s="67"/>
      <c r="K61" s="67"/>
      <c r="L61" s="67"/>
      <c r="M61" s="67"/>
      <c r="N61" s="69"/>
    </row>
    <row r="62" spans="1:14" ht="25.5">
      <c r="B62" s="325" t="s">
        <v>1041</v>
      </c>
      <c r="C62" s="326"/>
      <c r="D62" s="326"/>
      <c r="E62" s="326"/>
      <c r="F62" s="326"/>
      <c r="G62" s="326"/>
      <c r="H62" s="79" t="s">
        <v>1029</v>
      </c>
      <c r="I62" s="80" t="s">
        <v>1042</v>
      </c>
      <c r="J62" s="81" t="s">
        <v>1043</v>
      </c>
      <c r="K62" s="79" t="s">
        <v>1044</v>
      </c>
      <c r="L62" s="821" t="s">
        <v>1045</v>
      </c>
      <c r="M62" s="794"/>
      <c r="N62" s="82" t="s">
        <v>1035</v>
      </c>
    </row>
    <row r="63" spans="1:14">
      <c r="A63" t="s">
        <v>1340</v>
      </c>
      <c r="B63" s="52" t="str">
        <f>VLOOKUP(A63,TRANSPORTE!A5:D117,3,FALSE)</f>
        <v>Transporte de material de excavación</v>
      </c>
      <c r="C63" s="329"/>
      <c r="D63" s="329"/>
      <c r="E63" s="329"/>
      <c r="F63" s="329"/>
      <c r="G63" s="329"/>
      <c r="H63" s="323" t="s">
        <v>1552</v>
      </c>
      <c r="I63" s="291">
        <v>1.3</v>
      </c>
      <c r="J63" s="298">
        <v>1</v>
      </c>
      <c r="K63" s="291">
        <f>I63*J63</f>
        <v>1.3</v>
      </c>
      <c r="L63" s="822">
        <f>VLOOKUP(A63,TRANSPORTE!A5:D117,4,FALSE)</f>
        <v>946.969696969697</v>
      </c>
      <c r="M63" s="823"/>
      <c r="N63" s="299">
        <f>K63*L63</f>
        <v>1231.0606060606062</v>
      </c>
    </row>
    <row r="64" spans="1:14">
      <c r="B64" s="52"/>
      <c r="C64" s="53"/>
      <c r="D64" s="53"/>
      <c r="E64" s="53"/>
      <c r="F64" s="53"/>
      <c r="G64" s="53"/>
      <c r="H64" s="323"/>
      <c r="I64" s="291"/>
      <c r="J64" s="298"/>
      <c r="K64" s="291"/>
      <c r="L64" s="822"/>
      <c r="M64" s="823"/>
      <c r="N64" s="299"/>
    </row>
    <row r="65" spans="1:15">
      <c r="B65" s="52"/>
      <c r="C65" s="53"/>
      <c r="D65" s="53"/>
      <c r="E65" s="53"/>
      <c r="F65" s="53"/>
      <c r="G65" s="53"/>
      <c r="H65" s="300"/>
      <c r="I65" s="291"/>
      <c r="J65" s="291"/>
      <c r="K65" s="291"/>
      <c r="L65" s="301"/>
      <c r="M65" s="302"/>
      <c r="N65" s="303"/>
    </row>
    <row r="66" spans="1:15">
      <c r="B66" s="52"/>
      <c r="C66" s="53"/>
      <c r="D66" s="53"/>
      <c r="E66" s="53"/>
      <c r="F66" s="53"/>
      <c r="G66" s="53"/>
      <c r="H66" s="300"/>
      <c r="I66" s="291"/>
      <c r="J66" s="291"/>
      <c r="K66" s="291"/>
      <c r="L66" s="301"/>
      <c r="M66" s="302"/>
      <c r="N66" s="303"/>
    </row>
    <row r="67" spans="1:15">
      <c r="B67" s="52"/>
      <c r="C67" s="53"/>
      <c r="D67" s="53"/>
      <c r="E67" s="53"/>
      <c r="F67" s="53"/>
      <c r="G67" s="53"/>
      <c r="H67" s="300"/>
      <c r="I67" s="291"/>
      <c r="J67" s="291"/>
      <c r="K67" s="291"/>
      <c r="L67" s="301"/>
      <c r="M67" s="302"/>
      <c r="N67" s="303"/>
    </row>
    <row r="68" spans="1:15" ht="15.75" thickBot="1">
      <c r="B68" s="459"/>
      <c r="C68" s="460"/>
      <c r="D68" s="460"/>
      <c r="E68" s="460"/>
      <c r="F68" s="460"/>
      <c r="G68" s="460"/>
      <c r="H68" s="54"/>
      <c r="I68" s="132"/>
      <c r="J68" s="132"/>
      <c r="K68" s="132"/>
      <c r="L68" s="807"/>
      <c r="M68" s="808"/>
      <c r="N68" s="133"/>
    </row>
    <row r="69" spans="1:15" ht="15.75" thickBot="1">
      <c r="B69" s="824" t="s">
        <v>1037</v>
      </c>
      <c r="C69" s="825"/>
      <c r="D69" s="825"/>
      <c r="E69" s="825"/>
      <c r="F69" s="825"/>
      <c r="G69" s="825"/>
      <c r="H69" s="825"/>
      <c r="I69" s="825"/>
      <c r="J69" s="825"/>
      <c r="K69" s="825"/>
      <c r="L69" s="825"/>
      <c r="M69" s="826"/>
      <c r="N69" s="110">
        <f>N63+N64+N65+N66+N67</f>
        <v>1231.0606060606062</v>
      </c>
    </row>
    <row r="70" spans="1:15">
      <c r="B70" s="39"/>
      <c r="C70" s="40"/>
      <c r="D70" s="40"/>
      <c r="E70" s="40"/>
      <c r="F70" s="40"/>
      <c r="G70" s="40"/>
      <c r="H70" s="40"/>
      <c r="I70" s="40"/>
      <c r="J70" s="40"/>
      <c r="K70" s="40"/>
      <c r="L70" s="40"/>
      <c r="M70" s="40"/>
      <c r="N70" s="41"/>
    </row>
    <row r="71" spans="1:15">
      <c r="B71" s="70" t="s">
        <v>1046</v>
      </c>
      <c r="C71" s="71"/>
      <c r="D71" s="71"/>
      <c r="E71" s="71"/>
      <c r="F71" s="71"/>
      <c r="G71" s="71"/>
      <c r="H71" s="71"/>
      <c r="I71" s="71"/>
      <c r="J71" s="71"/>
      <c r="K71" s="71"/>
      <c r="L71" s="71"/>
      <c r="M71" s="71"/>
      <c r="N71" s="72"/>
    </row>
    <row r="72" spans="1:15" ht="15.75" thickBot="1">
      <c r="B72" s="74"/>
      <c r="C72" s="67"/>
      <c r="D72" s="67"/>
      <c r="E72" s="67"/>
      <c r="F72" s="67"/>
      <c r="G72" s="67"/>
      <c r="H72" s="67"/>
      <c r="I72" s="67"/>
      <c r="J72" s="67"/>
      <c r="K72" s="67"/>
      <c r="L72" s="67"/>
      <c r="M72" s="67"/>
      <c r="N72" s="69"/>
    </row>
    <row r="73" spans="1:15" ht="25.5">
      <c r="B73" s="844" t="s">
        <v>1047</v>
      </c>
      <c r="C73" s="845"/>
      <c r="D73" s="845"/>
      <c r="E73" s="845"/>
      <c r="F73" s="845"/>
      <c r="G73" s="845"/>
      <c r="H73" s="845"/>
      <c r="I73" s="79" t="s">
        <v>1048</v>
      </c>
      <c r="J73" s="81" t="s">
        <v>1494</v>
      </c>
      <c r="K73" s="80" t="s">
        <v>1050</v>
      </c>
      <c r="L73" s="846" t="s">
        <v>1034</v>
      </c>
      <c r="M73" s="847"/>
      <c r="N73" s="104" t="s">
        <v>1035</v>
      </c>
    </row>
    <row r="74" spans="1:15">
      <c r="A74" t="s">
        <v>15</v>
      </c>
      <c r="B74" s="55" t="str">
        <f>VLOOKUP(A74,'MANO DE OBRA'!A8:D68,3,FALSE)</f>
        <v>Obrero (6)</v>
      </c>
      <c r="C74" s="53"/>
      <c r="D74" s="53"/>
      <c r="E74" s="53"/>
      <c r="F74" s="53"/>
      <c r="G74" s="53"/>
      <c r="H74" s="53"/>
      <c r="I74" s="304">
        <f>K74/J74*100</f>
        <v>147543.4</v>
      </c>
      <c r="J74" s="305">
        <v>185</v>
      </c>
      <c r="K74" s="306">
        <f>VLOOKUP(A74,'MANO DE OBRA'!A8:D99,4,FALSE)</f>
        <v>272955.28999999998</v>
      </c>
      <c r="L74" s="56"/>
      <c r="M74" s="307">
        <v>32</v>
      </c>
      <c r="N74" s="407">
        <f>K74/M74</f>
        <v>8529.8528124999993</v>
      </c>
      <c r="O74" s="112"/>
    </row>
    <row r="75" spans="1:15">
      <c r="A75" t="s">
        <v>30</v>
      </c>
      <c r="B75" s="55" t="str">
        <f>VLOOKUP(A75,'MANO DE OBRA'!A8:D69,3,FALSE)</f>
        <v>Oficial</v>
      </c>
      <c r="C75" s="53"/>
      <c r="D75" s="53"/>
      <c r="E75" s="53"/>
      <c r="F75" s="53"/>
      <c r="G75" s="53"/>
      <c r="H75" s="53"/>
      <c r="I75" s="304">
        <f>K75/J75*100</f>
        <v>49181.133333333331</v>
      </c>
      <c r="J75" s="305">
        <v>185</v>
      </c>
      <c r="K75" s="306">
        <f>VLOOKUP(A75,'MANO DE OBRA'!A8:D100,4,FALSE)</f>
        <v>90985.096666666665</v>
      </c>
      <c r="L75" s="56"/>
      <c r="M75" s="311">
        <v>32</v>
      </c>
      <c r="N75" s="407">
        <f>K75/M75</f>
        <v>2843.2842708333333</v>
      </c>
    </row>
    <row r="76" spans="1:15">
      <c r="B76" s="55"/>
      <c r="C76" s="53"/>
      <c r="D76" s="53"/>
      <c r="E76" s="53"/>
      <c r="F76" s="53"/>
      <c r="G76" s="53"/>
      <c r="H76" s="53"/>
      <c r="I76" s="304"/>
      <c r="J76" s="305"/>
      <c r="K76" s="306"/>
      <c r="L76" s="56"/>
      <c r="M76" s="312"/>
      <c r="N76" s="407"/>
    </row>
    <row r="77" spans="1:15">
      <c r="B77" s="55"/>
      <c r="C77" s="53"/>
      <c r="D77" s="53"/>
      <c r="E77" s="53"/>
      <c r="F77" s="53"/>
      <c r="G77" s="53"/>
      <c r="H77" s="53"/>
      <c r="I77" s="291"/>
      <c r="J77" s="309"/>
      <c r="K77" s="310"/>
      <c r="L77" s="330"/>
      <c r="M77" s="312"/>
      <c r="N77" s="308"/>
    </row>
    <row r="78" spans="1:15">
      <c r="B78" s="55"/>
      <c r="C78" s="53"/>
      <c r="D78" s="53"/>
      <c r="E78" s="53"/>
      <c r="F78" s="53"/>
      <c r="G78" s="53"/>
      <c r="H78" s="53"/>
      <c r="I78" s="291"/>
      <c r="J78" s="309"/>
      <c r="K78" s="310"/>
      <c r="L78" s="330"/>
      <c r="M78" s="312"/>
      <c r="N78" s="308"/>
    </row>
    <row r="79" spans="1:15" ht="15.75" thickBot="1">
      <c r="B79" s="805"/>
      <c r="C79" s="806"/>
      <c r="D79" s="806"/>
      <c r="E79" s="806"/>
      <c r="F79" s="806"/>
      <c r="G79" s="806"/>
      <c r="H79" s="806"/>
      <c r="I79" s="132"/>
      <c r="J79" s="132"/>
      <c r="K79" s="132"/>
      <c r="L79" s="906"/>
      <c r="M79" s="906"/>
      <c r="N79" s="133"/>
    </row>
    <row r="80" spans="1:15" ht="15.75" thickBot="1">
      <c r="B80" s="824" t="s">
        <v>1037</v>
      </c>
      <c r="C80" s="825"/>
      <c r="D80" s="825"/>
      <c r="E80" s="825"/>
      <c r="F80" s="825"/>
      <c r="G80" s="825"/>
      <c r="H80" s="825"/>
      <c r="I80" s="825"/>
      <c r="J80" s="825"/>
      <c r="K80" s="825"/>
      <c r="L80" s="825"/>
      <c r="M80" s="826"/>
      <c r="N80" s="472">
        <f>SUM(N74:N79)</f>
        <v>11373.137083333333</v>
      </c>
    </row>
    <row r="81" spans="1:14" ht="15.75" thickBot="1">
      <c r="B81" s="39"/>
      <c r="C81" s="40"/>
      <c r="D81" s="40"/>
      <c r="E81" s="40"/>
      <c r="F81" s="40"/>
      <c r="G81" s="40"/>
      <c r="H81" s="40"/>
      <c r="I81" s="40"/>
      <c r="J81" s="40"/>
      <c r="K81" s="40"/>
      <c r="L81" s="40"/>
      <c r="M81" s="40"/>
      <c r="N81" s="41"/>
    </row>
    <row r="82" spans="1:14" ht="15.75" thickBot="1">
      <c r="B82" s="818" t="s">
        <v>1051</v>
      </c>
      <c r="C82" s="819"/>
      <c r="D82" s="819"/>
      <c r="E82" s="819"/>
      <c r="F82" s="819"/>
      <c r="G82" s="819"/>
      <c r="H82" s="819"/>
      <c r="I82" s="819"/>
      <c r="J82" s="819"/>
      <c r="K82" s="819"/>
      <c r="L82" s="819"/>
      <c r="M82" s="820"/>
      <c r="N82" s="105">
        <f>N48+N58+N69+N80</f>
        <v>60542.392899506616</v>
      </c>
    </row>
    <row r="83" spans="1:14">
      <c r="B83" s="39"/>
      <c r="C83" s="40"/>
      <c r="D83" s="40"/>
      <c r="E83" s="40"/>
      <c r="F83" s="40"/>
      <c r="G83" s="40"/>
      <c r="H83" s="40"/>
      <c r="I83" s="40"/>
      <c r="J83" s="40"/>
      <c r="K83" s="40"/>
      <c r="L83" s="40"/>
      <c r="M83" s="40"/>
      <c r="N83" s="41"/>
    </row>
    <row r="84" spans="1:14">
      <c r="B84" s="70" t="s">
        <v>1052</v>
      </c>
      <c r="C84" s="71"/>
      <c r="D84" s="71"/>
      <c r="E84" s="71"/>
      <c r="F84" s="71"/>
      <c r="G84" s="71"/>
      <c r="H84" s="71"/>
      <c r="I84" s="71"/>
      <c r="J84" s="71"/>
      <c r="K84" s="71"/>
      <c r="L84" s="71"/>
      <c r="M84" s="71"/>
      <c r="N84" s="72"/>
    </row>
    <row r="85" spans="1:14" ht="15.75" thickBot="1">
      <c r="B85" s="74"/>
      <c r="C85" s="67"/>
      <c r="D85" s="67"/>
      <c r="E85" s="67"/>
      <c r="F85" s="67"/>
      <c r="G85" s="67"/>
      <c r="H85" s="67"/>
      <c r="I85" s="67"/>
      <c r="J85" s="67"/>
      <c r="K85" s="67"/>
      <c r="L85" s="67"/>
      <c r="M85" s="67"/>
      <c r="N85" s="69"/>
    </row>
    <row r="86" spans="1:14">
      <c r="B86" s="809" t="s">
        <v>1053</v>
      </c>
      <c r="C86" s="810"/>
      <c r="D86" s="810"/>
      <c r="E86" s="810"/>
      <c r="F86" s="810"/>
      <c r="G86" s="810"/>
      <c r="H86" s="810"/>
      <c r="I86" s="326"/>
      <c r="J86" s="346"/>
      <c r="K86" s="314" t="s">
        <v>1054</v>
      </c>
      <c r="L86" s="848" t="s">
        <v>1055</v>
      </c>
      <c r="M86" s="849"/>
      <c r="N86" s="315"/>
    </row>
    <row r="87" spans="1:14">
      <c r="B87" s="850" t="s">
        <v>1056</v>
      </c>
      <c r="C87" s="851"/>
      <c r="D87" s="851"/>
      <c r="E87" s="851"/>
      <c r="F87" s="851"/>
      <c r="G87" s="851"/>
      <c r="H87" s="851"/>
      <c r="I87" s="93"/>
      <c r="J87" s="94"/>
      <c r="K87" s="316">
        <v>0.2</v>
      </c>
      <c r="L87" s="852">
        <f>N82*K87</f>
        <v>12108.478579901324</v>
      </c>
      <c r="M87" s="853"/>
      <c r="N87" s="57"/>
    </row>
    <row r="88" spans="1:14">
      <c r="B88" s="95" t="s">
        <v>1057</v>
      </c>
      <c r="C88" s="96"/>
      <c r="D88" s="96"/>
      <c r="E88" s="96"/>
      <c r="F88" s="96"/>
      <c r="G88" s="96"/>
      <c r="H88" s="96"/>
      <c r="I88" s="93"/>
      <c r="J88" s="94"/>
      <c r="K88" s="316">
        <v>0.05</v>
      </c>
      <c r="L88" s="852">
        <f>N82*K88</f>
        <v>3027.1196449753311</v>
      </c>
      <c r="M88" s="853"/>
      <c r="N88" s="57"/>
    </row>
    <row r="89" spans="1:14" ht="15.75" thickBot="1">
      <c r="B89" s="97" t="s">
        <v>1058</v>
      </c>
      <c r="C89" s="98"/>
      <c r="D89" s="98"/>
      <c r="E89" s="98"/>
      <c r="F89" s="98"/>
      <c r="G89" s="98"/>
      <c r="H89" s="98"/>
      <c r="I89" s="99"/>
      <c r="J89" s="100"/>
      <c r="K89" s="317">
        <v>0.05</v>
      </c>
      <c r="L89" s="854">
        <f>N82*K89</f>
        <v>3027.1196449753311</v>
      </c>
      <c r="M89" s="855"/>
      <c r="N89" s="57"/>
    </row>
    <row r="90" spans="1:14" ht="15.75" thickBot="1">
      <c r="B90" s="818" t="s">
        <v>1037</v>
      </c>
      <c r="C90" s="819"/>
      <c r="D90" s="819"/>
      <c r="E90" s="819"/>
      <c r="F90" s="819"/>
      <c r="G90" s="819"/>
      <c r="H90" s="819"/>
      <c r="I90" s="819"/>
      <c r="J90" s="819"/>
      <c r="K90" s="819"/>
      <c r="L90" s="819"/>
      <c r="M90" s="820"/>
      <c r="N90" s="58">
        <f>L87+L88+L89</f>
        <v>18162.717869851986</v>
      </c>
    </row>
    <row r="91" spans="1:14" ht="15.75" thickBot="1">
      <c r="B91" s="39"/>
      <c r="C91" s="40"/>
      <c r="D91" s="40"/>
      <c r="E91" s="40"/>
      <c r="F91" s="40"/>
      <c r="G91" s="40"/>
      <c r="H91" s="40"/>
      <c r="I91" s="40"/>
      <c r="J91" s="40"/>
      <c r="K91" s="40"/>
      <c r="L91" s="40"/>
      <c r="M91" s="40"/>
      <c r="N91" s="41"/>
    </row>
    <row r="92" spans="1:14" ht="15.75" thickBot="1">
      <c r="A92" t="s">
        <v>2122</v>
      </c>
      <c r="B92" s="818" t="s">
        <v>1059</v>
      </c>
      <c r="C92" s="819"/>
      <c r="D92" s="819"/>
      <c r="E92" s="819"/>
      <c r="F92" s="819"/>
      <c r="G92" s="819"/>
      <c r="H92" s="819"/>
      <c r="I92" s="819"/>
      <c r="J92" s="819"/>
      <c r="K92" s="819"/>
      <c r="L92" s="819"/>
      <c r="M92" s="820"/>
      <c r="N92" s="197">
        <f>N82+N90</f>
        <v>78705.110769358609</v>
      </c>
    </row>
    <row r="93" spans="1:14">
      <c r="B93" s="19"/>
      <c r="C93" s="20"/>
      <c r="D93" s="20"/>
      <c r="E93" s="20"/>
      <c r="F93" s="20"/>
      <c r="G93" s="20"/>
      <c r="H93" s="20"/>
      <c r="I93" s="20"/>
      <c r="J93" s="20"/>
      <c r="K93" s="20"/>
      <c r="L93" s="20"/>
      <c r="M93" s="20"/>
      <c r="N93" s="21"/>
    </row>
    <row r="94" spans="1:14">
      <c r="B94" s="22"/>
      <c r="C94" s="18"/>
      <c r="D94" s="18"/>
      <c r="E94" s="18"/>
      <c r="F94" s="18"/>
      <c r="G94" s="18"/>
      <c r="H94" s="18"/>
      <c r="I94" s="18"/>
      <c r="J94" s="18"/>
      <c r="K94" s="18"/>
      <c r="L94" s="18"/>
      <c r="M94" s="18"/>
      <c r="N94" s="23"/>
    </row>
    <row r="95" spans="1:14">
      <c r="B95" s="22"/>
      <c r="C95" s="18"/>
      <c r="D95" s="18"/>
      <c r="E95" s="18"/>
      <c r="F95" s="18"/>
      <c r="G95" s="18"/>
      <c r="H95" s="18"/>
      <c r="I95" s="18"/>
      <c r="J95" s="18"/>
      <c r="K95" s="18"/>
      <c r="L95" s="18"/>
      <c r="M95" s="18"/>
      <c r="N95" s="23"/>
    </row>
    <row r="96" spans="1:14">
      <c r="B96" s="22"/>
      <c r="C96" s="18"/>
      <c r="D96" s="18"/>
      <c r="E96" s="18"/>
      <c r="F96" s="18"/>
      <c r="G96" s="18"/>
      <c r="H96" s="18"/>
      <c r="I96" s="18"/>
      <c r="J96" s="18"/>
      <c r="K96" s="18"/>
      <c r="L96" s="18"/>
      <c r="M96" s="18"/>
      <c r="N96" s="23"/>
    </row>
    <row r="97" spans="2:14">
      <c r="B97" s="22"/>
      <c r="C97" s="18"/>
      <c r="D97" s="18"/>
      <c r="E97" s="59" t="s">
        <v>1060</v>
      </c>
      <c r="F97" s="59"/>
      <c r="G97" s="59"/>
      <c r="H97" s="59"/>
      <c r="I97" s="59"/>
      <c r="J97" s="59"/>
      <c r="K97" s="18"/>
      <c r="L97" s="18"/>
      <c r="M97" s="18"/>
      <c r="N97" s="23"/>
    </row>
    <row r="98" spans="2:14">
      <c r="B98" s="22"/>
      <c r="C98" s="18"/>
      <c r="D98" s="18"/>
      <c r="E98" s="18" t="s">
        <v>1061</v>
      </c>
      <c r="F98" s="18"/>
      <c r="G98" s="18"/>
      <c r="H98" s="18"/>
      <c r="I98" s="18"/>
      <c r="J98" s="18"/>
      <c r="K98" s="18"/>
      <c r="L98" s="18"/>
      <c r="M98" s="18"/>
      <c r="N98" s="23"/>
    </row>
    <row r="99" spans="2:14">
      <c r="B99" s="22"/>
      <c r="C99" s="18"/>
      <c r="D99" s="18"/>
      <c r="E99" s="18" t="s">
        <v>1062</v>
      </c>
      <c r="F99" s="18"/>
      <c r="G99" s="18"/>
      <c r="H99" s="18"/>
      <c r="I99" s="18"/>
      <c r="J99" s="18"/>
      <c r="K99" s="18"/>
      <c r="L99" s="18"/>
      <c r="M99" s="18"/>
      <c r="N99" s="23"/>
    </row>
    <row r="100" spans="2:14">
      <c r="B100" s="22"/>
      <c r="C100" s="18"/>
      <c r="D100" s="18"/>
      <c r="E100" s="18" t="s">
        <v>1063</v>
      </c>
      <c r="F100" s="18"/>
      <c r="G100" s="18"/>
      <c r="H100" s="18"/>
      <c r="I100" s="18"/>
      <c r="J100" s="18"/>
      <c r="K100" s="18"/>
      <c r="L100" s="18"/>
      <c r="M100" s="18"/>
      <c r="N100" s="23"/>
    </row>
    <row r="101" spans="2:14" ht="15.75" thickBot="1">
      <c r="B101" s="22"/>
      <c r="C101" s="18"/>
      <c r="D101" s="18"/>
      <c r="E101" s="18"/>
      <c r="F101" s="18" t="s">
        <v>1064</v>
      </c>
      <c r="G101" s="18"/>
      <c r="H101" s="18"/>
      <c r="I101" s="18"/>
      <c r="J101" s="18"/>
      <c r="K101" s="18"/>
      <c r="L101" s="18"/>
      <c r="M101" s="18"/>
      <c r="N101" s="23"/>
    </row>
    <row r="102" spans="2:14">
      <c r="B102" s="239" t="s">
        <v>2322</v>
      </c>
      <c r="C102" s="240"/>
      <c r="D102" s="240"/>
      <c r="E102" s="240"/>
      <c r="F102" s="240"/>
      <c r="G102" s="240"/>
      <c r="H102" s="240"/>
      <c r="I102" s="240"/>
      <c r="J102" s="240"/>
      <c r="K102" s="240"/>
      <c r="L102" s="240"/>
      <c r="M102" s="240"/>
      <c r="N102" s="241"/>
    </row>
    <row r="103" spans="2:14">
      <c r="B103" s="242"/>
      <c r="C103" s="243"/>
      <c r="D103" s="243"/>
      <c r="E103" s="243"/>
      <c r="F103" s="243"/>
      <c r="G103" s="243"/>
      <c r="H103" s="243"/>
      <c r="I103" s="243"/>
      <c r="J103" s="243"/>
      <c r="K103" s="243"/>
      <c r="L103" s="243"/>
      <c r="M103" s="243"/>
      <c r="N103" s="244"/>
    </row>
    <row r="104" spans="2:14">
      <c r="B104" s="242"/>
      <c r="C104" s="243"/>
      <c r="D104" s="243"/>
      <c r="E104" s="243"/>
      <c r="F104" s="243"/>
      <c r="G104" s="243"/>
      <c r="H104" s="243"/>
      <c r="I104" s="243"/>
      <c r="J104" s="243"/>
      <c r="K104" s="243"/>
      <c r="L104" s="243"/>
      <c r="M104" s="243"/>
      <c r="N104" s="244"/>
    </row>
    <row r="105" spans="2:14">
      <c r="B105" s="242"/>
      <c r="C105" s="243"/>
      <c r="D105" s="243"/>
      <c r="E105" s="243"/>
      <c r="F105" s="243"/>
      <c r="G105" s="243"/>
      <c r="H105" s="243"/>
      <c r="I105" s="243"/>
      <c r="J105" s="243"/>
      <c r="K105" s="243"/>
      <c r="L105" s="243"/>
      <c r="M105" s="243"/>
      <c r="N105" s="244"/>
    </row>
    <row r="106" spans="2:14" ht="15.75" thickBot="1">
      <c r="B106" s="245"/>
      <c r="C106" s="246"/>
      <c r="D106" s="246"/>
      <c r="E106" s="246"/>
      <c r="F106" s="246"/>
      <c r="G106" s="246"/>
      <c r="H106" s="246"/>
      <c r="I106" s="246"/>
      <c r="J106" s="246"/>
      <c r="K106" s="246"/>
      <c r="L106" s="246"/>
      <c r="M106" s="246"/>
      <c r="N106" s="247"/>
    </row>
    <row r="107" spans="2:14">
      <c r="B107" s="248"/>
      <c r="C107" s="249"/>
      <c r="D107" s="249"/>
      <c r="E107" s="249"/>
      <c r="F107" s="249"/>
      <c r="G107" s="249"/>
      <c r="H107" s="249"/>
      <c r="I107" s="249"/>
      <c r="J107" s="249"/>
      <c r="K107" s="249"/>
      <c r="L107" s="249"/>
      <c r="M107" s="249"/>
      <c r="N107" s="250"/>
    </row>
    <row r="108" spans="2:14">
      <c r="B108" s="234" t="s">
        <v>2323</v>
      </c>
      <c r="C108" s="37"/>
      <c r="D108" s="37"/>
      <c r="E108" s="37"/>
      <c r="F108" s="37"/>
      <c r="G108" s="37"/>
      <c r="H108" s="37"/>
      <c r="I108" s="37"/>
      <c r="J108" s="37"/>
      <c r="K108" s="37"/>
      <c r="L108" s="37"/>
      <c r="M108" s="37"/>
      <c r="N108" s="38"/>
    </row>
    <row r="109" spans="2:14" ht="15" customHeight="1">
      <c r="B109" s="856" t="s">
        <v>2324</v>
      </c>
      <c r="C109" s="857"/>
      <c r="D109" s="857"/>
      <c r="E109" s="857"/>
      <c r="F109" s="857"/>
      <c r="G109" s="857"/>
      <c r="H109" s="857"/>
      <c r="I109" s="857"/>
      <c r="J109" s="857"/>
      <c r="K109" s="857"/>
      <c r="L109" s="857"/>
      <c r="M109" s="857"/>
      <c r="N109" s="858"/>
    </row>
    <row r="110" spans="2:14" ht="15" customHeight="1">
      <c r="B110" s="856"/>
      <c r="C110" s="857"/>
      <c r="D110" s="857"/>
      <c r="E110" s="857"/>
      <c r="F110" s="857"/>
      <c r="G110" s="857"/>
      <c r="H110" s="857"/>
      <c r="I110" s="857"/>
      <c r="J110" s="857"/>
      <c r="K110" s="857"/>
      <c r="L110" s="857"/>
      <c r="M110" s="857"/>
      <c r="N110" s="858"/>
    </row>
    <row r="111" spans="2:14" ht="30" customHeight="1">
      <c r="B111" s="859" t="s">
        <v>2325</v>
      </c>
      <c r="C111" s="860"/>
      <c r="D111" s="860"/>
      <c r="E111" s="860"/>
      <c r="F111" s="860"/>
      <c r="G111" s="860"/>
      <c r="H111" s="860"/>
      <c r="I111" s="860"/>
      <c r="J111" s="860"/>
      <c r="K111" s="860"/>
      <c r="L111" s="860"/>
      <c r="M111" s="860"/>
      <c r="N111" s="861"/>
    </row>
    <row r="112" spans="2:14">
      <c r="B112" s="859"/>
      <c r="C112" s="860"/>
      <c r="D112" s="860"/>
      <c r="E112" s="860"/>
      <c r="F112" s="860"/>
      <c r="G112" s="860"/>
      <c r="H112" s="860"/>
      <c r="I112" s="860"/>
      <c r="J112" s="860"/>
      <c r="K112" s="860"/>
      <c r="L112" s="860"/>
      <c r="M112" s="860"/>
      <c r="N112" s="861"/>
    </row>
    <row r="113" spans="2:14">
      <c r="B113" s="343"/>
      <c r="C113" s="344"/>
      <c r="D113" s="344"/>
      <c r="E113" s="344"/>
      <c r="F113" s="344"/>
      <c r="G113" s="344"/>
      <c r="H113" s="344"/>
      <c r="I113" s="344"/>
      <c r="J113" s="344"/>
      <c r="K113" s="344"/>
      <c r="L113" s="344"/>
      <c r="M113" s="344"/>
      <c r="N113" s="345"/>
    </row>
    <row r="114" spans="2:14">
      <c r="B114" s="343"/>
      <c r="C114" s="344"/>
      <c r="D114" s="344"/>
      <c r="E114" s="344"/>
      <c r="F114" s="344"/>
      <c r="G114" s="344"/>
      <c r="H114" s="344"/>
      <c r="I114" s="344"/>
      <c r="J114" s="344"/>
      <c r="K114" s="344"/>
      <c r="L114" s="344"/>
      <c r="M114" s="344"/>
      <c r="N114" s="345"/>
    </row>
    <row r="115" spans="2:14">
      <c r="B115" s="343"/>
      <c r="C115" s="344"/>
      <c r="D115" s="344"/>
      <c r="E115" s="344"/>
      <c r="F115" s="344"/>
      <c r="G115" s="344"/>
      <c r="H115" s="344"/>
      <c r="I115" s="344"/>
      <c r="J115" s="344"/>
      <c r="K115" s="344"/>
      <c r="L115" s="344"/>
      <c r="M115" s="344"/>
      <c r="N115" s="345"/>
    </row>
    <row r="116" spans="2:14">
      <c r="B116" s="234"/>
      <c r="C116" s="37"/>
      <c r="D116" s="37"/>
      <c r="E116" s="37"/>
      <c r="F116" s="37"/>
      <c r="G116" s="37"/>
      <c r="H116" s="37"/>
      <c r="I116" s="37"/>
      <c r="J116" s="37"/>
      <c r="K116" s="37"/>
      <c r="L116" s="37"/>
      <c r="M116" s="37"/>
      <c r="N116" s="38"/>
    </row>
    <row r="117" spans="2:14">
      <c r="B117" s="22"/>
      <c r="C117" s="18"/>
      <c r="D117" s="18"/>
      <c r="E117" s="18" t="s">
        <v>1060</v>
      </c>
      <c r="F117" s="59"/>
      <c r="G117" s="59"/>
      <c r="H117" s="18"/>
      <c r="I117" s="18"/>
      <c r="J117" s="18"/>
      <c r="K117" s="18"/>
      <c r="L117" s="18"/>
      <c r="M117" s="18"/>
      <c r="N117" s="23"/>
    </row>
    <row r="118" spans="2:14">
      <c r="B118" s="22"/>
      <c r="C118" s="18"/>
      <c r="D118" s="18"/>
      <c r="E118" s="60" t="s">
        <v>1061</v>
      </c>
      <c r="F118" s="18"/>
      <c r="G118" s="18"/>
      <c r="H118" s="60"/>
      <c r="I118" s="60"/>
      <c r="J118" s="60"/>
      <c r="K118" s="18"/>
      <c r="L118" s="18"/>
      <c r="M118" s="18"/>
      <c r="N118" s="23"/>
    </row>
    <row r="119" spans="2:14">
      <c r="B119" s="22"/>
      <c r="C119" s="18"/>
      <c r="D119" s="18"/>
      <c r="E119" s="61" t="s">
        <v>1065</v>
      </c>
      <c r="F119" s="18"/>
      <c r="G119" s="18"/>
      <c r="H119" s="61"/>
      <c r="I119" s="61"/>
      <c r="J119" s="61"/>
      <c r="K119" s="18"/>
      <c r="L119" s="18"/>
      <c r="M119" s="18"/>
      <c r="N119" s="23"/>
    </row>
    <row r="120" spans="2:14">
      <c r="B120" s="62"/>
      <c r="C120" s="37"/>
      <c r="D120" s="37"/>
      <c r="E120" s="18" t="s">
        <v>1063</v>
      </c>
      <c r="F120" s="18"/>
      <c r="G120" s="18"/>
      <c r="H120" s="18"/>
      <c r="I120" s="18"/>
      <c r="J120" s="18"/>
      <c r="K120" s="37"/>
      <c r="L120" s="37"/>
      <c r="M120" s="37"/>
      <c r="N120" s="38"/>
    </row>
    <row r="121" spans="2:14">
      <c r="B121" s="62"/>
      <c r="C121" s="37"/>
      <c r="D121" s="37"/>
      <c r="E121" s="37"/>
      <c r="F121" s="18"/>
      <c r="G121" s="18"/>
      <c r="H121" s="18"/>
      <c r="I121" s="18"/>
      <c r="J121" s="18"/>
      <c r="K121" s="37"/>
      <c r="L121" s="37"/>
      <c r="M121" s="37"/>
      <c r="N121" s="38"/>
    </row>
    <row r="122" spans="2:14">
      <c r="B122" s="62" t="s">
        <v>2326</v>
      </c>
      <c r="C122" s="61"/>
      <c r="D122" s="61"/>
      <c r="E122" s="18"/>
      <c r="F122" s="18"/>
      <c r="G122" s="18"/>
      <c r="H122" s="18"/>
      <c r="I122" s="18"/>
      <c r="J122" s="795"/>
      <c r="K122" s="795"/>
      <c r="L122" s="795"/>
      <c r="M122" s="795"/>
      <c r="N122" s="796"/>
    </row>
    <row r="123" spans="2:14" ht="15.75" thickBot="1">
      <c r="B123" s="273" t="s">
        <v>2327</v>
      </c>
      <c r="C123" s="405"/>
      <c r="D123" s="405"/>
      <c r="E123" s="63"/>
      <c r="F123" s="63"/>
      <c r="G123" s="63"/>
      <c r="H123" s="63"/>
      <c r="I123" s="63"/>
      <c r="J123" s="797"/>
      <c r="K123" s="797"/>
      <c r="L123" s="797"/>
      <c r="M123" s="797"/>
      <c r="N123" s="798"/>
    </row>
  </sheetData>
  <mergeCells count="72">
    <mergeCell ref="B10:E10"/>
    <mergeCell ref="I10:J10"/>
    <mergeCell ref="F25:H25"/>
    <mergeCell ref="B27:N27"/>
    <mergeCell ref="L29:M29"/>
    <mergeCell ref="D11:E11"/>
    <mergeCell ref="B1:B6"/>
    <mergeCell ref="K5:K6"/>
    <mergeCell ref="L5:L6"/>
    <mergeCell ref="M5:M6"/>
    <mergeCell ref="N5:N6"/>
    <mergeCell ref="C6:J6"/>
    <mergeCell ref="K1:K2"/>
    <mergeCell ref="L1:N2"/>
    <mergeCell ref="C2:J2"/>
    <mergeCell ref="C3:J3"/>
    <mergeCell ref="K3:K4"/>
    <mergeCell ref="L3:N4"/>
    <mergeCell ref="C4:J4"/>
    <mergeCell ref="C1:J1"/>
    <mergeCell ref="C5:J5"/>
    <mergeCell ref="I35:J35"/>
    <mergeCell ref="L35:M35"/>
    <mergeCell ref="L12:N12"/>
    <mergeCell ref="C30:I30"/>
    <mergeCell ref="L30:M30"/>
    <mergeCell ref="C29:I29"/>
    <mergeCell ref="B41:H41"/>
    <mergeCell ref="B42:H42"/>
    <mergeCell ref="B43:H43"/>
    <mergeCell ref="B44:H44"/>
    <mergeCell ref="B35:H35"/>
    <mergeCell ref="B36:H36"/>
    <mergeCell ref="B37:H37"/>
    <mergeCell ref="B38:H38"/>
    <mergeCell ref="B39:H39"/>
    <mergeCell ref="B40:H40"/>
    <mergeCell ref="I44:J44"/>
    <mergeCell ref="L44:M44"/>
    <mergeCell ref="L64:M64"/>
    <mergeCell ref="B46:D46"/>
    <mergeCell ref="B47:H47"/>
    <mergeCell ref="I47:J47"/>
    <mergeCell ref="L47:M47"/>
    <mergeCell ref="B48:M48"/>
    <mergeCell ref="B52:I52"/>
    <mergeCell ref="L52:M52"/>
    <mergeCell ref="B57:I57"/>
    <mergeCell ref="L57:M57"/>
    <mergeCell ref="B58:M58"/>
    <mergeCell ref="L62:M62"/>
    <mergeCell ref="L63:M63"/>
    <mergeCell ref="B45:H45"/>
    <mergeCell ref="L68:M68"/>
    <mergeCell ref="B69:M69"/>
    <mergeCell ref="B73:H73"/>
    <mergeCell ref="L73:M73"/>
    <mergeCell ref="B79:H79"/>
    <mergeCell ref="L79:M79"/>
    <mergeCell ref="B80:M80"/>
    <mergeCell ref="B82:M82"/>
    <mergeCell ref="B86:H86"/>
    <mergeCell ref="L86:M86"/>
    <mergeCell ref="B87:H87"/>
    <mergeCell ref="L87:M87"/>
    <mergeCell ref="J122:N123"/>
    <mergeCell ref="L88:M88"/>
    <mergeCell ref="L89:M89"/>
    <mergeCell ref="B90:M90"/>
    <mergeCell ref="B92:M92"/>
    <mergeCell ref="B109:N110"/>
    <mergeCell ref="B111:N112"/>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04481"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04481" r:id="rId4"/>
      </mc:Fallback>
    </mc:AlternateContent>
  </oleObjects>
</worksheet>
</file>

<file path=xl/worksheets/sheet1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00">
    <tabColor rgb="FFFFFFCC"/>
  </sheetPr>
  <dimension ref="A1:O123"/>
  <sheetViews>
    <sheetView zoomScale="78" zoomScaleNormal="78" workbookViewId="0"/>
  </sheetViews>
  <sheetFormatPr baseColWidth="10" defaultRowHeight="15"/>
  <cols>
    <col min="1" max="1" width="10" bestFit="1"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1686</v>
      </c>
      <c r="C31" s="87" t="s">
        <v>2193</v>
      </c>
      <c r="D31" s="88"/>
      <c r="E31" s="88"/>
      <c r="F31" s="88"/>
      <c r="G31" s="88"/>
      <c r="H31" s="88"/>
      <c r="I31" s="88"/>
      <c r="J31" s="89"/>
      <c r="K31" s="320"/>
      <c r="L31" s="318" t="s">
        <v>388</v>
      </c>
      <c r="M31" s="214"/>
      <c r="N31" s="90"/>
    </row>
    <row r="32" spans="1:14" ht="9"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160</v>
      </c>
      <c r="B36" s="831" t="str">
        <f>VLOOKUP(A36,EQUIPOS!A6:D154,3,FALSE)</f>
        <v>COMPACTADOR MANUAL VIBRATORIO (RANA) con motor de 6 HP</v>
      </c>
      <c r="C36" s="832"/>
      <c r="D36" s="832"/>
      <c r="E36" s="832"/>
      <c r="F36" s="832"/>
      <c r="G36" s="832"/>
      <c r="H36" s="833"/>
      <c r="I36" s="279"/>
      <c r="J36" s="280"/>
      <c r="K36" s="281">
        <f>VLOOKUP(A36,EQUIPOS!A6:D163,4,FALSE)</f>
        <v>7446.5698568969328</v>
      </c>
      <c r="L36" s="282"/>
      <c r="M36" s="283">
        <v>2</v>
      </c>
      <c r="N36" s="284">
        <f>K36/M36</f>
        <v>3723.2849284484664</v>
      </c>
    </row>
    <row r="37" spans="1:14">
      <c r="A37" s="119" t="s">
        <v>303</v>
      </c>
      <c r="B37" s="831" t="str">
        <f>VLOOKUP(A37,EQUIPOS!A7:D154,3,FALSE)</f>
        <v>Retrocargador, pala de 1,1 m3 de capacidad, profundidad de excavación de 4.400 mm y una altura de 5.680 mm</v>
      </c>
      <c r="C37" s="832"/>
      <c r="D37" s="832"/>
      <c r="E37" s="832"/>
      <c r="F37" s="832"/>
      <c r="G37" s="832"/>
      <c r="H37" s="833"/>
      <c r="I37" s="279"/>
      <c r="J37" s="280"/>
      <c r="K37" s="281">
        <f>VLOOKUP(A37,EQUIPOS!A7:D164,4,FALSE)</f>
        <v>112105.23044875312</v>
      </c>
      <c r="L37" s="282"/>
      <c r="M37" s="283">
        <v>10</v>
      </c>
      <c r="N37" s="284">
        <f>K37/M37</f>
        <v>11210.523044875312</v>
      </c>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279"/>
      <c r="J39" s="280"/>
      <c r="K39" s="281"/>
      <c r="L39" s="282"/>
      <c r="M39" s="283"/>
      <c r="N39" s="284"/>
    </row>
    <row r="40" spans="1:14">
      <c r="B40" s="831"/>
      <c r="C40" s="832"/>
      <c r="D40" s="832"/>
      <c r="E40" s="832"/>
      <c r="F40" s="832"/>
      <c r="G40" s="832"/>
      <c r="H40" s="833"/>
      <c r="I40" s="279"/>
      <c r="J40" s="280"/>
      <c r="K40" s="281"/>
      <c r="L40" s="282"/>
      <c r="M40" s="283"/>
      <c r="N40" s="284"/>
    </row>
    <row r="41" spans="1:14">
      <c r="B41" s="831"/>
      <c r="C41" s="832"/>
      <c r="D41" s="832"/>
      <c r="E41" s="832"/>
      <c r="F41" s="832"/>
      <c r="G41" s="832"/>
      <c r="H41" s="833"/>
      <c r="I41" s="279"/>
      <c r="J41" s="280"/>
      <c r="K41" s="281"/>
      <c r="L41" s="282"/>
      <c r="M41" s="283"/>
      <c r="N41" s="284"/>
    </row>
    <row r="42" spans="1:14">
      <c r="B42" s="831"/>
      <c r="C42" s="832"/>
      <c r="D42" s="832"/>
      <c r="E42" s="832"/>
      <c r="F42" s="832"/>
      <c r="G42" s="832"/>
      <c r="H42" s="833"/>
      <c r="I42" s="279"/>
      <c r="J42" s="280"/>
      <c r="K42" s="281"/>
      <c r="L42" s="282"/>
      <c r="M42" s="283"/>
      <c r="N42" s="284"/>
    </row>
    <row r="43" spans="1:14">
      <c r="B43" s="831"/>
      <c r="C43" s="832"/>
      <c r="D43" s="832"/>
      <c r="E43" s="832"/>
      <c r="F43" s="832"/>
      <c r="G43" s="832"/>
      <c r="H43" s="833"/>
      <c r="I43" s="279"/>
      <c r="J43" s="280"/>
      <c r="K43" s="281"/>
      <c r="L43" s="282"/>
      <c r="M43" s="283"/>
      <c r="N43" s="284"/>
    </row>
    <row r="44" spans="1:14">
      <c r="B44" s="831"/>
      <c r="C44" s="832"/>
      <c r="D44" s="832"/>
      <c r="E44" s="832"/>
      <c r="F44" s="832"/>
      <c r="G44" s="832"/>
      <c r="H44" s="833"/>
      <c r="I44" s="834"/>
      <c r="J44" s="815"/>
      <c r="K44" s="281"/>
      <c r="L44" s="835"/>
      <c r="M44" s="836"/>
      <c r="N44" s="284"/>
    </row>
    <row r="45" spans="1:14">
      <c r="B45" s="831"/>
      <c r="C45" s="832"/>
      <c r="D45" s="832"/>
      <c r="E45" s="837"/>
      <c r="F45" s="832"/>
      <c r="G45" s="832"/>
      <c r="H45" s="833"/>
      <c r="I45" s="42"/>
      <c r="J45" s="43"/>
      <c r="K45" s="286"/>
      <c r="L45" s="288"/>
      <c r="M45" s="289"/>
      <c r="N45" s="290"/>
    </row>
    <row r="46" spans="1:14">
      <c r="B46" s="838" t="s">
        <v>1036</v>
      </c>
      <c r="C46" s="839"/>
      <c r="D46" s="839"/>
      <c r="E46" s="44"/>
      <c r="F46" s="45"/>
      <c r="G46" s="45"/>
      <c r="H46" s="46"/>
      <c r="I46" s="42"/>
      <c r="J46" s="43"/>
      <c r="K46" s="291"/>
      <c r="L46" s="288"/>
      <c r="M46" s="413">
        <v>0.05</v>
      </c>
      <c r="N46" s="356">
        <f>N80*M46</f>
        <v>227.46274166666669</v>
      </c>
    </row>
    <row r="47" spans="1:14" ht="15.75" thickBot="1">
      <c r="B47" s="831"/>
      <c r="C47" s="832"/>
      <c r="D47" s="832"/>
      <c r="E47" s="832"/>
      <c r="F47" s="832"/>
      <c r="G47" s="832"/>
      <c r="H47" s="833"/>
      <c r="I47" s="840"/>
      <c r="J47" s="841"/>
      <c r="K47" s="47"/>
      <c r="L47" s="842"/>
      <c r="M47" s="843"/>
      <c r="N47" s="111"/>
    </row>
    <row r="48" spans="1:14" ht="15.75" thickBot="1">
      <c r="B48" s="818" t="s">
        <v>1037</v>
      </c>
      <c r="C48" s="819"/>
      <c r="D48" s="819"/>
      <c r="E48" s="819"/>
      <c r="F48" s="819"/>
      <c r="G48" s="819"/>
      <c r="H48" s="819"/>
      <c r="I48" s="819"/>
      <c r="J48" s="819"/>
      <c r="K48" s="819"/>
      <c r="L48" s="819"/>
      <c r="M48" s="820"/>
      <c r="N48" s="406">
        <f>SUM(N36:N47)</f>
        <v>15161.270714990445</v>
      </c>
    </row>
    <row r="49" spans="1:14">
      <c r="B49" s="292"/>
      <c r="C49" s="40"/>
      <c r="D49" s="40"/>
      <c r="E49" s="40"/>
      <c r="F49" s="40"/>
      <c r="G49" s="40"/>
      <c r="H49" s="40"/>
      <c r="I49" s="40"/>
      <c r="J49" s="40"/>
      <c r="K49" s="40"/>
      <c r="L49" s="40"/>
      <c r="M49" s="40"/>
      <c r="N49" s="41"/>
    </row>
    <row r="50" spans="1:14">
      <c r="B50" s="70" t="s">
        <v>1038</v>
      </c>
      <c r="C50" s="71"/>
      <c r="D50" s="71"/>
      <c r="E50" s="71"/>
      <c r="F50" s="71"/>
      <c r="G50" s="71"/>
      <c r="H50" s="71"/>
      <c r="I50" s="71"/>
      <c r="J50" s="71"/>
      <c r="K50" s="71"/>
      <c r="L50" s="71"/>
      <c r="M50" s="71"/>
      <c r="N50" s="72"/>
    </row>
    <row r="51" spans="1:14" ht="15.75" thickBot="1">
      <c r="B51" s="73"/>
      <c r="C51" s="68"/>
      <c r="D51" s="68"/>
      <c r="E51" s="68"/>
      <c r="F51" s="68"/>
      <c r="G51" s="68"/>
      <c r="H51" s="68"/>
      <c r="I51" s="68"/>
      <c r="J51" s="67"/>
      <c r="K51" s="67"/>
      <c r="L51" s="67"/>
      <c r="M51" s="67"/>
      <c r="N51" s="69"/>
    </row>
    <row r="52" spans="1:14">
      <c r="B52" s="809" t="s">
        <v>1028</v>
      </c>
      <c r="C52" s="810"/>
      <c r="D52" s="810"/>
      <c r="E52" s="810"/>
      <c r="F52" s="810"/>
      <c r="G52" s="810"/>
      <c r="H52" s="810"/>
      <c r="I52" s="811"/>
      <c r="J52" s="327" t="s">
        <v>1029</v>
      </c>
      <c r="K52" s="91" t="s">
        <v>1030</v>
      </c>
      <c r="L52" s="812" t="s">
        <v>1039</v>
      </c>
      <c r="M52" s="811"/>
      <c r="N52" s="92" t="s">
        <v>1035</v>
      </c>
    </row>
    <row r="53" spans="1:14">
      <c r="B53" s="49"/>
      <c r="C53" s="293"/>
      <c r="D53" s="293"/>
      <c r="E53" s="293"/>
      <c r="F53" s="293"/>
      <c r="G53" s="293"/>
      <c r="H53" s="293"/>
      <c r="I53" s="280"/>
      <c r="J53" s="236"/>
      <c r="K53" s="294"/>
      <c r="L53" s="279"/>
      <c r="M53" s="414"/>
      <c r="N53" s="284"/>
    </row>
    <row r="54" spans="1:14">
      <c r="A54" s="122"/>
      <c r="B54" s="49"/>
      <c r="C54" s="293"/>
      <c r="D54" s="293"/>
      <c r="E54" s="293"/>
      <c r="F54" s="293"/>
      <c r="G54" s="293"/>
      <c r="H54" s="293"/>
      <c r="I54" s="280"/>
      <c r="J54" s="236"/>
      <c r="K54" s="294"/>
      <c r="L54" s="279"/>
      <c r="M54" s="414"/>
      <c r="N54" s="284"/>
    </row>
    <row r="55" spans="1:14">
      <c r="B55" s="49"/>
      <c r="C55" s="293"/>
      <c r="D55" s="293"/>
      <c r="E55" s="293"/>
      <c r="F55" s="293"/>
      <c r="G55" s="293"/>
      <c r="H55" s="293"/>
      <c r="I55" s="280"/>
      <c r="J55" s="236"/>
      <c r="K55" s="294"/>
      <c r="L55" s="279"/>
      <c r="M55" s="295"/>
      <c r="N55" s="296"/>
    </row>
    <row r="56" spans="1:14">
      <c r="B56" s="49"/>
      <c r="C56" s="293"/>
      <c r="D56" s="293"/>
      <c r="E56" s="293"/>
      <c r="F56" s="293"/>
      <c r="G56" s="293"/>
      <c r="H56" s="293"/>
      <c r="I56" s="280"/>
      <c r="J56" s="236"/>
      <c r="K56" s="294"/>
      <c r="L56" s="279"/>
      <c r="M56" s="295"/>
      <c r="N56" s="296"/>
    </row>
    <row r="57" spans="1:14" ht="15.75" thickBot="1">
      <c r="B57" s="813"/>
      <c r="C57" s="814"/>
      <c r="D57" s="814"/>
      <c r="E57" s="814"/>
      <c r="F57" s="814"/>
      <c r="G57" s="814"/>
      <c r="H57" s="814"/>
      <c r="I57" s="815"/>
      <c r="J57" s="48"/>
      <c r="K57" s="50"/>
      <c r="L57" s="816"/>
      <c r="M57" s="817"/>
      <c r="N57" s="51"/>
    </row>
    <row r="58" spans="1:14" ht="15.75" thickBot="1">
      <c r="B58" s="818" t="s">
        <v>1037</v>
      </c>
      <c r="C58" s="819"/>
      <c r="D58" s="819"/>
      <c r="E58" s="819"/>
      <c r="F58" s="819"/>
      <c r="G58" s="819"/>
      <c r="H58" s="819"/>
      <c r="I58" s="819"/>
      <c r="J58" s="819"/>
      <c r="K58" s="819"/>
      <c r="L58" s="819"/>
      <c r="M58" s="820"/>
      <c r="N58" s="406"/>
    </row>
    <row r="59" spans="1:14">
      <c r="B59" s="39"/>
      <c r="C59" s="40"/>
      <c r="D59" s="40"/>
      <c r="E59" s="40"/>
      <c r="F59" s="40"/>
      <c r="G59" s="40"/>
      <c r="H59" s="40"/>
      <c r="I59" s="40"/>
      <c r="J59" s="40"/>
      <c r="K59" s="40"/>
      <c r="L59" s="40"/>
      <c r="M59" s="40"/>
      <c r="N59" s="41"/>
    </row>
    <row r="60" spans="1:14">
      <c r="B60" s="70" t="s">
        <v>1040</v>
      </c>
      <c r="C60" s="71"/>
      <c r="D60" s="71"/>
      <c r="E60" s="71"/>
      <c r="F60" s="71"/>
      <c r="G60" s="71"/>
      <c r="H60" s="71"/>
      <c r="I60" s="71"/>
      <c r="J60" s="71"/>
      <c r="K60" s="71"/>
      <c r="L60" s="71"/>
      <c r="M60" s="71"/>
      <c r="N60" s="72"/>
    </row>
    <row r="61" spans="1:14" ht="15.75" thickBot="1">
      <c r="B61" s="74"/>
      <c r="C61" s="67"/>
      <c r="D61" s="67"/>
      <c r="E61" s="67"/>
      <c r="F61" s="67"/>
      <c r="G61" s="67"/>
      <c r="H61" s="67"/>
      <c r="I61" s="67"/>
      <c r="J61" s="67"/>
      <c r="K61" s="67"/>
      <c r="L61" s="67"/>
      <c r="M61" s="67"/>
      <c r="N61" s="69"/>
    </row>
    <row r="62" spans="1:14" ht="25.5">
      <c r="B62" s="325" t="s">
        <v>1041</v>
      </c>
      <c r="C62" s="326"/>
      <c r="D62" s="326"/>
      <c r="E62" s="326"/>
      <c r="F62" s="326"/>
      <c r="G62" s="326"/>
      <c r="H62" s="79" t="s">
        <v>1029</v>
      </c>
      <c r="I62" s="80" t="s">
        <v>1042</v>
      </c>
      <c r="J62" s="81" t="s">
        <v>1043</v>
      </c>
      <c r="K62" s="79" t="s">
        <v>1044</v>
      </c>
      <c r="L62" s="821" t="s">
        <v>1045</v>
      </c>
      <c r="M62" s="794"/>
      <c r="N62" s="82" t="s">
        <v>1035</v>
      </c>
    </row>
    <row r="63" spans="1:14">
      <c r="B63" s="52"/>
      <c r="C63" s="329"/>
      <c r="D63" s="329"/>
      <c r="E63" s="329"/>
      <c r="F63" s="329"/>
      <c r="G63" s="329"/>
      <c r="H63" s="323"/>
      <c r="I63" s="291"/>
      <c r="J63" s="298"/>
      <c r="K63" s="291"/>
      <c r="L63" s="822"/>
      <c r="M63" s="823"/>
      <c r="N63" s="299"/>
    </row>
    <row r="64" spans="1:14">
      <c r="B64" s="52"/>
      <c r="C64" s="53"/>
      <c r="D64" s="53"/>
      <c r="E64" s="53"/>
      <c r="F64" s="53"/>
      <c r="G64" s="53"/>
      <c r="H64" s="323"/>
      <c r="I64" s="291"/>
      <c r="J64" s="298"/>
      <c r="K64" s="291"/>
      <c r="L64" s="822"/>
      <c r="M64" s="823"/>
      <c r="N64" s="299"/>
    </row>
    <row r="65" spans="1:15">
      <c r="B65" s="52"/>
      <c r="C65" s="53"/>
      <c r="D65" s="53"/>
      <c r="E65" s="53"/>
      <c r="F65" s="53"/>
      <c r="G65" s="53"/>
      <c r="H65" s="300"/>
      <c r="I65" s="291"/>
      <c r="J65" s="291"/>
      <c r="K65" s="291"/>
      <c r="L65" s="301"/>
      <c r="M65" s="302"/>
      <c r="N65" s="303"/>
    </row>
    <row r="66" spans="1:15">
      <c r="B66" s="52"/>
      <c r="C66" s="53"/>
      <c r="D66" s="53"/>
      <c r="E66" s="53"/>
      <c r="F66" s="53"/>
      <c r="G66" s="53"/>
      <c r="H66" s="300"/>
      <c r="I66" s="291"/>
      <c r="J66" s="291"/>
      <c r="K66" s="291"/>
      <c r="L66" s="301"/>
      <c r="M66" s="302"/>
      <c r="N66" s="303"/>
    </row>
    <row r="67" spans="1:15">
      <c r="B67" s="52"/>
      <c r="C67" s="53"/>
      <c r="D67" s="53"/>
      <c r="E67" s="53"/>
      <c r="F67" s="53"/>
      <c r="G67" s="53"/>
      <c r="H67" s="300"/>
      <c r="I67" s="291"/>
      <c r="J67" s="291"/>
      <c r="K67" s="291"/>
      <c r="L67" s="301"/>
      <c r="M67" s="302"/>
      <c r="N67" s="303"/>
    </row>
    <row r="68" spans="1:15" ht="15.75" thickBot="1">
      <c r="B68" s="459"/>
      <c r="C68" s="460"/>
      <c r="D68" s="460"/>
      <c r="E68" s="460"/>
      <c r="F68" s="460"/>
      <c r="G68" s="460"/>
      <c r="H68" s="54"/>
      <c r="I68" s="132"/>
      <c r="J68" s="132"/>
      <c r="K68" s="132"/>
      <c r="L68" s="807"/>
      <c r="M68" s="808"/>
      <c r="N68" s="133"/>
    </row>
    <row r="69" spans="1:15" ht="15.75" thickBot="1">
      <c r="B69" s="824" t="s">
        <v>1037</v>
      </c>
      <c r="C69" s="825"/>
      <c r="D69" s="825"/>
      <c r="E69" s="825"/>
      <c r="F69" s="825"/>
      <c r="G69" s="825"/>
      <c r="H69" s="825"/>
      <c r="I69" s="825"/>
      <c r="J69" s="825"/>
      <c r="K69" s="825"/>
      <c r="L69" s="825"/>
      <c r="M69" s="826"/>
      <c r="N69" s="110"/>
    </row>
    <row r="70" spans="1:15">
      <c r="B70" s="39"/>
      <c r="C70" s="40"/>
      <c r="D70" s="40"/>
      <c r="E70" s="40"/>
      <c r="F70" s="40"/>
      <c r="G70" s="40"/>
      <c r="H70" s="40"/>
      <c r="I70" s="40"/>
      <c r="J70" s="40"/>
      <c r="K70" s="40"/>
      <c r="L70" s="40"/>
      <c r="M70" s="40"/>
      <c r="N70" s="41"/>
    </row>
    <row r="71" spans="1:15">
      <c r="B71" s="70" t="s">
        <v>1046</v>
      </c>
      <c r="C71" s="71"/>
      <c r="D71" s="71"/>
      <c r="E71" s="71"/>
      <c r="F71" s="71"/>
      <c r="G71" s="71"/>
      <c r="H71" s="71"/>
      <c r="I71" s="71"/>
      <c r="J71" s="71"/>
      <c r="K71" s="71"/>
      <c r="L71" s="71"/>
      <c r="M71" s="71"/>
      <c r="N71" s="72"/>
    </row>
    <row r="72" spans="1:15" ht="15.75" thickBot="1">
      <c r="B72" s="74"/>
      <c r="C72" s="67"/>
      <c r="D72" s="67"/>
      <c r="E72" s="67"/>
      <c r="F72" s="67"/>
      <c r="G72" s="67"/>
      <c r="H72" s="67"/>
      <c r="I72" s="67"/>
      <c r="J72" s="67"/>
      <c r="K72" s="67"/>
      <c r="L72" s="67"/>
      <c r="M72" s="67"/>
      <c r="N72" s="69"/>
    </row>
    <row r="73" spans="1:15" ht="25.5">
      <c r="B73" s="844" t="s">
        <v>1047</v>
      </c>
      <c r="C73" s="845"/>
      <c r="D73" s="845"/>
      <c r="E73" s="845"/>
      <c r="F73" s="845"/>
      <c r="G73" s="845"/>
      <c r="H73" s="845"/>
      <c r="I73" s="79" t="s">
        <v>1048</v>
      </c>
      <c r="J73" s="81" t="s">
        <v>1494</v>
      </c>
      <c r="K73" s="80" t="s">
        <v>1050</v>
      </c>
      <c r="L73" s="846" t="s">
        <v>1034</v>
      </c>
      <c r="M73" s="847"/>
      <c r="N73" s="104" t="s">
        <v>1035</v>
      </c>
    </row>
    <row r="74" spans="1:15">
      <c r="A74" t="s">
        <v>15</v>
      </c>
      <c r="B74" s="55" t="str">
        <f>VLOOKUP(A74,'MANO DE OBRA'!A8:D68,3,FALSE)</f>
        <v>Obrero (6)</v>
      </c>
      <c r="C74" s="53"/>
      <c r="D74" s="53"/>
      <c r="E74" s="53"/>
      <c r="F74" s="53"/>
      <c r="G74" s="53"/>
      <c r="H74" s="53"/>
      <c r="I74" s="304">
        <f>K74/J74*100</f>
        <v>147543.4</v>
      </c>
      <c r="J74" s="305">
        <v>185</v>
      </c>
      <c r="K74" s="306">
        <f>VLOOKUP(A74,'MANO DE OBRA'!A8:D99,4,FALSE)</f>
        <v>272955.28999999998</v>
      </c>
      <c r="L74" s="56"/>
      <c r="M74" s="307">
        <v>80</v>
      </c>
      <c r="N74" s="407">
        <f>K74/M74</f>
        <v>3411.9411249999998</v>
      </c>
      <c r="O74" s="112"/>
    </row>
    <row r="75" spans="1:15">
      <c r="A75" t="s">
        <v>30</v>
      </c>
      <c r="B75" s="55" t="str">
        <f>VLOOKUP(A75,'MANO DE OBRA'!A8:D69,3,FALSE)</f>
        <v>Oficial</v>
      </c>
      <c r="C75" s="53"/>
      <c r="D75" s="53"/>
      <c r="E75" s="53"/>
      <c r="F75" s="53"/>
      <c r="G75" s="53"/>
      <c r="H75" s="53"/>
      <c r="I75" s="304">
        <f>K75/J75*100</f>
        <v>49181.133333333331</v>
      </c>
      <c r="J75" s="305">
        <v>185</v>
      </c>
      <c r="K75" s="306">
        <f>VLOOKUP(A75,'MANO DE OBRA'!A8:D100,4,FALSE)</f>
        <v>90985.096666666665</v>
      </c>
      <c r="L75" s="56"/>
      <c r="M75" s="311">
        <v>80</v>
      </c>
      <c r="N75" s="407">
        <f>K75/M75</f>
        <v>1137.3137083333334</v>
      </c>
    </row>
    <row r="76" spans="1:15">
      <c r="B76" s="55"/>
      <c r="C76" s="53"/>
      <c r="D76" s="53"/>
      <c r="E76" s="53"/>
      <c r="F76" s="53"/>
      <c r="G76" s="53"/>
      <c r="H76" s="53"/>
      <c r="I76" s="304"/>
      <c r="J76" s="305"/>
      <c r="K76" s="306"/>
      <c r="L76" s="56"/>
      <c r="M76" s="312"/>
      <c r="N76" s="407"/>
    </row>
    <row r="77" spans="1:15">
      <c r="B77" s="55"/>
      <c r="C77" s="53"/>
      <c r="D77" s="53"/>
      <c r="E77" s="53"/>
      <c r="F77" s="53"/>
      <c r="G77" s="53"/>
      <c r="H77" s="53"/>
      <c r="I77" s="291"/>
      <c r="J77" s="309"/>
      <c r="K77" s="310"/>
      <c r="L77" s="330"/>
      <c r="M77" s="312"/>
      <c r="N77" s="308"/>
    </row>
    <row r="78" spans="1:15">
      <c r="B78" s="55"/>
      <c r="C78" s="53"/>
      <c r="D78" s="53"/>
      <c r="E78" s="53"/>
      <c r="F78" s="53"/>
      <c r="G78" s="53"/>
      <c r="H78" s="53"/>
      <c r="I78" s="291"/>
      <c r="J78" s="309"/>
      <c r="K78" s="310"/>
      <c r="L78" s="330"/>
      <c r="M78" s="312"/>
      <c r="N78" s="308"/>
    </row>
    <row r="79" spans="1:15" ht="15.75" thickBot="1">
      <c r="B79" s="805"/>
      <c r="C79" s="806"/>
      <c r="D79" s="806"/>
      <c r="E79" s="806"/>
      <c r="F79" s="806"/>
      <c r="G79" s="806"/>
      <c r="H79" s="806"/>
      <c r="I79" s="132"/>
      <c r="J79" s="132"/>
      <c r="K79" s="132"/>
      <c r="L79" s="906"/>
      <c r="M79" s="906"/>
      <c r="N79" s="51"/>
    </row>
    <row r="80" spans="1:15" ht="15.75" thickBot="1">
      <c r="B80" s="824" t="s">
        <v>1037</v>
      </c>
      <c r="C80" s="825"/>
      <c r="D80" s="825"/>
      <c r="E80" s="825"/>
      <c r="F80" s="825"/>
      <c r="G80" s="825"/>
      <c r="H80" s="825"/>
      <c r="I80" s="825"/>
      <c r="J80" s="825"/>
      <c r="K80" s="825"/>
      <c r="L80" s="825"/>
      <c r="M80" s="826"/>
      <c r="N80" s="313">
        <f>SUM(N74:N79)</f>
        <v>4549.2548333333334</v>
      </c>
    </row>
    <row r="81" spans="1:14" ht="15.75" thickBot="1">
      <c r="B81" s="39"/>
      <c r="C81" s="40"/>
      <c r="D81" s="40"/>
      <c r="E81" s="40"/>
      <c r="F81" s="40"/>
      <c r="G81" s="40"/>
      <c r="H81" s="40"/>
      <c r="I81" s="40"/>
      <c r="J81" s="40"/>
      <c r="K81" s="40"/>
      <c r="L81" s="40"/>
      <c r="M81" s="40"/>
      <c r="N81" s="41"/>
    </row>
    <row r="82" spans="1:14" ht="15.75" thickBot="1">
      <c r="B82" s="818" t="s">
        <v>1051</v>
      </c>
      <c r="C82" s="819"/>
      <c r="D82" s="819"/>
      <c r="E82" s="819"/>
      <c r="F82" s="819"/>
      <c r="G82" s="819"/>
      <c r="H82" s="819"/>
      <c r="I82" s="819"/>
      <c r="J82" s="819"/>
      <c r="K82" s="819"/>
      <c r="L82" s="819"/>
      <c r="M82" s="820"/>
      <c r="N82" s="105">
        <f>N48+N58+N69+N80</f>
        <v>19710.525548323778</v>
      </c>
    </row>
    <row r="83" spans="1:14">
      <c r="B83" s="39"/>
      <c r="C83" s="40"/>
      <c r="D83" s="40"/>
      <c r="E83" s="40"/>
      <c r="F83" s="40"/>
      <c r="G83" s="40"/>
      <c r="H83" s="40"/>
      <c r="I83" s="40"/>
      <c r="J83" s="40"/>
      <c r="K83" s="40"/>
      <c r="L83" s="40"/>
      <c r="M83" s="40"/>
      <c r="N83" s="41"/>
    </row>
    <row r="84" spans="1:14">
      <c r="B84" s="70" t="s">
        <v>1052</v>
      </c>
      <c r="C84" s="71"/>
      <c r="D84" s="71"/>
      <c r="E84" s="71"/>
      <c r="F84" s="71"/>
      <c r="G84" s="71"/>
      <c r="H84" s="71"/>
      <c r="I84" s="71"/>
      <c r="J84" s="71"/>
      <c r="K84" s="71"/>
      <c r="L84" s="71"/>
      <c r="M84" s="71"/>
      <c r="N84" s="72"/>
    </row>
    <row r="85" spans="1:14" ht="15.75" thickBot="1">
      <c r="B85" s="74"/>
      <c r="C85" s="67"/>
      <c r="D85" s="67"/>
      <c r="E85" s="67"/>
      <c r="F85" s="67"/>
      <c r="G85" s="67"/>
      <c r="H85" s="67"/>
      <c r="I85" s="67"/>
      <c r="J85" s="67"/>
      <c r="K85" s="67"/>
      <c r="L85" s="67"/>
      <c r="M85" s="67"/>
      <c r="N85" s="69"/>
    </row>
    <row r="86" spans="1:14">
      <c r="B86" s="809" t="s">
        <v>1053</v>
      </c>
      <c r="C86" s="810"/>
      <c r="D86" s="810"/>
      <c r="E86" s="810"/>
      <c r="F86" s="810"/>
      <c r="G86" s="810"/>
      <c r="H86" s="810"/>
      <c r="I86" s="326"/>
      <c r="J86" s="346"/>
      <c r="K86" s="314" t="s">
        <v>1054</v>
      </c>
      <c r="L86" s="848" t="s">
        <v>1055</v>
      </c>
      <c r="M86" s="849"/>
      <c r="N86" s="315"/>
    </row>
    <row r="87" spans="1:14">
      <c r="B87" s="850" t="s">
        <v>1056</v>
      </c>
      <c r="C87" s="851"/>
      <c r="D87" s="851"/>
      <c r="E87" s="851"/>
      <c r="F87" s="851"/>
      <c r="G87" s="851"/>
      <c r="H87" s="851"/>
      <c r="I87" s="93"/>
      <c r="J87" s="94"/>
      <c r="K87" s="316">
        <v>0.2</v>
      </c>
      <c r="L87" s="852">
        <f>N82*K87</f>
        <v>3942.1051096647557</v>
      </c>
      <c r="M87" s="853"/>
      <c r="N87" s="57"/>
    </row>
    <row r="88" spans="1:14">
      <c r="B88" s="95" t="s">
        <v>1057</v>
      </c>
      <c r="C88" s="96"/>
      <c r="D88" s="96"/>
      <c r="E88" s="96"/>
      <c r="F88" s="96"/>
      <c r="G88" s="96"/>
      <c r="H88" s="96"/>
      <c r="I88" s="93"/>
      <c r="J88" s="94"/>
      <c r="K88" s="316">
        <v>0.05</v>
      </c>
      <c r="L88" s="852">
        <f>N82*K88</f>
        <v>985.52627741618892</v>
      </c>
      <c r="M88" s="853"/>
      <c r="N88" s="57"/>
    </row>
    <row r="89" spans="1:14" ht="15.75" thickBot="1">
      <c r="B89" s="97" t="s">
        <v>1058</v>
      </c>
      <c r="C89" s="98"/>
      <c r="D89" s="98"/>
      <c r="E89" s="98"/>
      <c r="F89" s="98"/>
      <c r="G89" s="98"/>
      <c r="H89" s="98"/>
      <c r="I89" s="99"/>
      <c r="J89" s="100"/>
      <c r="K89" s="317">
        <v>0.05</v>
      </c>
      <c r="L89" s="854">
        <f>N82*K89</f>
        <v>985.52627741618892</v>
      </c>
      <c r="M89" s="855"/>
      <c r="N89" s="57"/>
    </row>
    <row r="90" spans="1:14" ht="15.75" thickBot="1">
      <c r="B90" s="818" t="s">
        <v>1037</v>
      </c>
      <c r="C90" s="819"/>
      <c r="D90" s="819"/>
      <c r="E90" s="819"/>
      <c r="F90" s="819"/>
      <c r="G90" s="819"/>
      <c r="H90" s="819"/>
      <c r="I90" s="819"/>
      <c r="J90" s="819"/>
      <c r="K90" s="819"/>
      <c r="L90" s="819"/>
      <c r="M90" s="820"/>
      <c r="N90" s="58">
        <f>L87+L88+L89</f>
        <v>5913.1576644971337</v>
      </c>
    </row>
    <row r="91" spans="1:14" ht="15.75" thickBot="1">
      <c r="B91" s="39"/>
      <c r="C91" s="40"/>
      <c r="D91" s="40"/>
      <c r="E91" s="40"/>
      <c r="F91" s="40"/>
      <c r="G91" s="40"/>
      <c r="H91" s="40"/>
      <c r="I91" s="40"/>
      <c r="J91" s="40"/>
      <c r="K91" s="40"/>
      <c r="L91" s="40"/>
      <c r="M91" s="40"/>
      <c r="N91" s="41"/>
    </row>
    <row r="92" spans="1:14" ht="15.75" thickBot="1">
      <c r="A92" t="s">
        <v>2122</v>
      </c>
      <c r="B92" s="818" t="s">
        <v>1059</v>
      </c>
      <c r="C92" s="819"/>
      <c r="D92" s="819"/>
      <c r="E92" s="819"/>
      <c r="F92" s="819"/>
      <c r="G92" s="819"/>
      <c r="H92" s="819"/>
      <c r="I92" s="819"/>
      <c r="J92" s="819"/>
      <c r="K92" s="819"/>
      <c r="L92" s="819"/>
      <c r="M92" s="820"/>
      <c r="N92" s="197">
        <f>N82+N90</f>
        <v>25623.683212820913</v>
      </c>
    </row>
    <row r="93" spans="1:14">
      <c r="B93" s="19"/>
      <c r="C93" s="20"/>
      <c r="D93" s="20"/>
      <c r="E93" s="20"/>
      <c r="F93" s="20"/>
      <c r="G93" s="20"/>
      <c r="H93" s="20"/>
      <c r="I93" s="20"/>
      <c r="J93" s="20"/>
      <c r="K93" s="20"/>
      <c r="L93" s="20"/>
      <c r="M93" s="20"/>
      <c r="N93" s="21"/>
    </row>
    <row r="94" spans="1:14">
      <c r="B94" s="22"/>
      <c r="C94" s="18"/>
      <c r="D94" s="18"/>
      <c r="E94" s="18"/>
      <c r="F94" s="18"/>
      <c r="G94" s="18"/>
      <c r="H94" s="18"/>
      <c r="I94" s="18"/>
      <c r="J94" s="18"/>
      <c r="K94" s="18"/>
      <c r="L94" s="18"/>
      <c r="M94" s="18"/>
      <c r="N94" s="23"/>
    </row>
    <row r="95" spans="1:14">
      <c r="B95" s="22"/>
      <c r="C95" s="18"/>
      <c r="D95" s="18"/>
      <c r="E95" s="18"/>
      <c r="F95" s="18"/>
      <c r="G95" s="18"/>
      <c r="H95" s="18"/>
      <c r="I95" s="18"/>
      <c r="J95" s="18"/>
      <c r="K95" s="18"/>
      <c r="L95" s="18"/>
      <c r="M95" s="18"/>
      <c r="N95" s="23"/>
    </row>
    <row r="96" spans="1:14">
      <c r="B96" s="22"/>
      <c r="C96" s="18"/>
      <c r="D96" s="18"/>
      <c r="E96" s="18"/>
      <c r="F96" s="18"/>
      <c r="G96" s="18"/>
      <c r="H96" s="18"/>
      <c r="I96" s="18"/>
      <c r="J96" s="18"/>
      <c r="K96" s="18"/>
      <c r="L96" s="18"/>
      <c r="M96" s="18"/>
      <c r="N96" s="23"/>
    </row>
    <row r="97" spans="2:14">
      <c r="B97" s="22"/>
      <c r="C97" s="18"/>
      <c r="D97" s="18"/>
      <c r="E97" s="59" t="s">
        <v>1060</v>
      </c>
      <c r="F97" s="59"/>
      <c r="G97" s="59"/>
      <c r="H97" s="59"/>
      <c r="I97" s="59"/>
      <c r="J97" s="59"/>
      <c r="K97" s="18"/>
      <c r="L97" s="18"/>
      <c r="M97" s="18"/>
      <c r="N97" s="23"/>
    </row>
    <row r="98" spans="2:14">
      <c r="B98" s="22"/>
      <c r="C98" s="18"/>
      <c r="D98" s="18"/>
      <c r="E98" s="18" t="s">
        <v>1061</v>
      </c>
      <c r="F98" s="18"/>
      <c r="G98" s="18"/>
      <c r="H98" s="18"/>
      <c r="I98" s="18"/>
      <c r="J98" s="18"/>
      <c r="K98" s="18"/>
      <c r="L98" s="18"/>
      <c r="M98" s="18"/>
      <c r="N98" s="23"/>
    </row>
    <row r="99" spans="2:14">
      <c r="B99" s="22"/>
      <c r="C99" s="18"/>
      <c r="D99" s="18"/>
      <c r="E99" s="18" t="s">
        <v>1062</v>
      </c>
      <c r="F99" s="18"/>
      <c r="G99" s="18"/>
      <c r="H99" s="18"/>
      <c r="I99" s="18"/>
      <c r="J99" s="18"/>
      <c r="K99" s="18"/>
      <c r="L99" s="18"/>
      <c r="M99" s="18"/>
      <c r="N99" s="23"/>
    </row>
    <row r="100" spans="2:14">
      <c r="B100" s="22"/>
      <c r="C100" s="18"/>
      <c r="D100" s="18"/>
      <c r="E100" s="18" t="s">
        <v>1063</v>
      </c>
      <c r="F100" s="18"/>
      <c r="G100" s="18"/>
      <c r="H100" s="18"/>
      <c r="I100" s="18"/>
      <c r="J100" s="18"/>
      <c r="K100" s="18"/>
      <c r="L100" s="18"/>
      <c r="M100" s="18"/>
      <c r="N100" s="23"/>
    </row>
    <row r="101" spans="2:14" ht="15.75" thickBot="1">
      <c r="B101" s="22"/>
      <c r="C101" s="18"/>
      <c r="D101" s="18"/>
      <c r="E101" s="18"/>
      <c r="F101" s="18" t="s">
        <v>1064</v>
      </c>
      <c r="G101" s="18"/>
      <c r="H101" s="18"/>
      <c r="I101" s="18"/>
      <c r="J101" s="18"/>
      <c r="K101" s="18"/>
      <c r="L101" s="18"/>
      <c r="M101" s="18"/>
      <c r="N101" s="23"/>
    </row>
    <row r="102" spans="2:14">
      <c r="B102" s="239" t="s">
        <v>2322</v>
      </c>
      <c r="C102" s="240"/>
      <c r="D102" s="240"/>
      <c r="E102" s="240"/>
      <c r="F102" s="240"/>
      <c r="G102" s="240"/>
      <c r="H102" s="240"/>
      <c r="I102" s="240"/>
      <c r="J102" s="240"/>
      <c r="K102" s="240"/>
      <c r="L102" s="240"/>
      <c r="M102" s="240"/>
      <c r="N102" s="241"/>
    </row>
    <row r="103" spans="2:14">
      <c r="B103" s="242"/>
      <c r="C103" s="243"/>
      <c r="D103" s="243"/>
      <c r="E103" s="243"/>
      <c r="F103" s="243"/>
      <c r="G103" s="243"/>
      <c r="H103" s="243"/>
      <c r="I103" s="243"/>
      <c r="J103" s="243"/>
      <c r="K103" s="243"/>
      <c r="L103" s="243"/>
      <c r="M103" s="243"/>
      <c r="N103" s="244"/>
    </row>
    <row r="104" spans="2:14">
      <c r="B104" s="242"/>
      <c r="C104" s="243"/>
      <c r="D104" s="243"/>
      <c r="E104" s="243"/>
      <c r="F104" s="243"/>
      <c r="G104" s="243"/>
      <c r="H104" s="243"/>
      <c r="I104" s="243"/>
      <c r="J104" s="243"/>
      <c r="K104" s="243"/>
      <c r="L104" s="243"/>
      <c r="M104" s="243"/>
      <c r="N104" s="244"/>
    </row>
    <row r="105" spans="2:14">
      <c r="B105" s="242"/>
      <c r="C105" s="243"/>
      <c r="D105" s="243"/>
      <c r="E105" s="243"/>
      <c r="F105" s="243"/>
      <c r="G105" s="243"/>
      <c r="H105" s="243"/>
      <c r="I105" s="243"/>
      <c r="J105" s="243"/>
      <c r="K105" s="243"/>
      <c r="L105" s="243"/>
      <c r="M105" s="243"/>
      <c r="N105" s="244"/>
    </row>
    <row r="106" spans="2:14" ht="15.75" thickBot="1">
      <c r="B106" s="245"/>
      <c r="C106" s="246"/>
      <c r="D106" s="246"/>
      <c r="E106" s="246"/>
      <c r="F106" s="246"/>
      <c r="G106" s="246"/>
      <c r="H106" s="246"/>
      <c r="I106" s="246"/>
      <c r="J106" s="246"/>
      <c r="K106" s="246"/>
      <c r="L106" s="246"/>
      <c r="M106" s="246"/>
      <c r="N106" s="247"/>
    </row>
    <row r="107" spans="2:14">
      <c r="B107" s="248"/>
      <c r="C107" s="249"/>
      <c r="D107" s="249"/>
      <c r="E107" s="249"/>
      <c r="F107" s="249"/>
      <c r="G107" s="249"/>
      <c r="H107" s="249"/>
      <c r="I107" s="249"/>
      <c r="J107" s="249"/>
      <c r="K107" s="249"/>
      <c r="L107" s="249"/>
      <c r="M107" s="249"/>
      <c r="N107" s="250"/>
    </row>
    <row r="108" spans="2:14">
      <c r="B108" s="234" t="s">
        <v>2323</v>
      </c>
      <c r="C108" s="37"/>
      <c r="D108" s="37"/>
      <c r="E108" s="37"/>
      <c r="F108" s="37"/>
      <c r="G108" s="37"/>
      <c r="H108" s="37"/>
      <c r="I108" s="37"/>
      <c r="J108" s="37"/>
      <c r="K108" s="37"/>
      <c r="L108" s="37"/>
      <c r="M108" s="37"/>
      <c r="N108" s="38"/>
    </row>
    <row r="109" spans="2:14" ht="15" customHeight="1">
      <c r="B109" s="856" t="s">
        <v>2324</v>
      </c>
      <c r="C109" s="857"/>
      <c r="D109" s="857"/>
      <c r="E109" s="857"/>
      <c r="F109" s="857"/>
      <c r="G109" s="857"/>
      <c r="H109" s="857"/>
      <c r="I109" s="857"/>
      <c r="J109" s="857"/>
      <c r="K109" s="857"/>
      <c r="L109" s="857"/>
      <c r="M109" s="857"/>
      <c r="N109" s="858"/>
    </row>
    <row r="110" spans="2:14" ht="15" customHeight="1">
      <c r="B110" s="856"/>
      <c r="C110" s="857"/>
      <c r="D110" s="857"/>
      <c r="E110" s="857"/>
      <c r="F110" s="857"/>
      <c r="G110" s="857"/>
      <c r="H110" s="857"/>
      <c r="I110" s="857"/>
      <c r="J110" s="857"/>
      <c r="K110" s="857"/>
      <c r="L110" s="857"/>
      <c r="M110" s="857"/>
      <c r="N110" s="858"/>
    </row>
    <row r="111" spans="2:14" ht="30" customHeight="1">
      <c r="B111" s="859" t="s">
        <v>2325</v>
      </c>
      <c r="C111" s="860"/>
      <c r="D111" s="860"/>
      <c r="E111" s="860"/>
      <c r="F111" s="860"/>
      <c r="G111" s="860"/>
      <c r="H111" s="860"/>
      <c r="I111" s="860"/>
      <c r="J111" s="860"/>
      <c r="K111" s="860"/>
      <c r="L111" s="860"/>
      <c r="M111" s="860"/>
      <c r="N111" s="861"/>
    </row>
    <row r="112" spans="2:14">
      <c r="B112" s="859"/>
      <c r="C112" s="860"/>
      <c r="D112" s="860"/>
      <c r="E112" s="860"/>
      <c r="F112" s="860"/>
      <c r="G112" s="860"/>
      <c r="H112" s="860"/>
      <c r="I112" s="860"/>
      <c r="J112" s="860"/>
      <c r="K112" s="860"/>
      <c r="L112" s="860"/>
      <c r="M112" s="860"/>
      <c r="N112" s="861"/>
    </row>
    <row r="113" spans="2:14">
      <c r="B113" s="343"/>
      <c r="C113" s="344"/>
      <c r="D113" s="344"/>
      <c r="E113" s="344"/>
      <c r="F113" s="344"/>
      <c r="G113" s="344"/>
      <c r="H113" s="344"/>
      <c r="I113" s="344"/>
      <c r="J113" s="344"/>
      <c r="K113" s="344"/>
      <c r="L113" s="344"/>
      <c r="M113" s="344"/>
      <c r="N113" s="345"/>
    </row>
    <row r="114" spans="2:14">
      <c r="B114" s="343"/>
      <c r="C114" s="344"/>
      <c r="D114" s="344"/>
      <c r="E114" s="344"/>
      <c r="F114" s="344"/>
      <c r="G114" s="344"/>
      <c r="H114" s="344"/>
      <c r="I114" s="344"/>
      <c r="J114" s="344"/>
      <c r="K114" s="344"/>
      <c r="L114" s="344"/>
      <c r="M114" s="344"/>
      <c r="N114" s="345"/>
    </row>
    <row r="115" spans="2:14">
      <c r="B115" s="343"/>
      <c r="C115" s="344"/>
      <c r="D115" s="344"/>
      <c r="E115" s="344"/>
      <c r="F115" s="344"/>
      <c r="G115" s="344"/>
      <c r="H115" s="344"/>
      <c r="I115" s="344"/>
      <c r="J115" s="344"/>
      <c r="K115" s="344"/>
      <c r="L115" s="344"/>
      <c r="M115" s="344"/>
      <c r="N115" s="345"/>
    </row>
    <row r="116" spans="2:14">
      <c r="B116" s="234"/>
      <c r="C116" s="37"/>
      <c r="D116" s="37"/>
      <c r="E116" s="37"/>
      <c r="F116" s="37"/>
      <c r="G116" s="37"/>
      <c r="H116" s="37"/>
      <c r="I116" s="37"/>
      <c r="J116" s="37"/>
      <c r="K116" s="37"/>
      <c r="L116" s="37"/>
      <c r="M116" s="37"/>
      <c r="N116" s="38"/>
    </row>
    <row r="117" spans="2:14">
      <c r="B117" s="22"/>
      <c r="C117" s="18"/>
      <c r="D117" s="18"/>
      <c r="E117" s="18" t="s">
        <v>1060</v>
      </c>
      <c r="F117" s="59"/>
      <c r="G117" s="59"/>
      <c r="H117" s="18"/>
      <c r="I117" s="18"/>
      <c r="J117" s="18"/>
      <c r="K117" s="18"/>
      <c r="L117" s="18"/>
      <c r="M117" s="18"/>
      <c r="N117" s="23"/>
    </row>
    <row r="118" spans="2:14">
      <c r="B118" s="22"/>
      <c r="C118" s="18"/>
      <c r="D118" s="18"/>
      <c r="E118" s="60" t="s">
        <v>1061</v>
      </c>
      <c r="F118" s="18"/>
      <c r="G118" s="18"/>
      <c r="H118" s="60"/>
      <c r="I118" s="60"/>
      <c r="J118" s="60"/>
      <c r="K118" s="18"/>
      <c r="L118" s="18"/>
      <c r="M118" s="18"/>
      <c r="N118" s="23"/>
    </row>
    <row r="119" spans="2:14">
      <c r="B119" s="22"/>
      <c r="C119" s="18"/>
      <c r="D119" s="18"/>
      <c r="E119" s="61" t="s">
        <v>1065</v>
      </c>
      <c r="F119" s="18"/>
      <c r="G119" s="18"/>
      <c r="H119" s="61"/>
      <c r="I119" s="61"/>
      <c r="J119" s="61"/>
      <c r="K119" s="18"/>
      <c r="L119" s="18"/>
      <c r="M119" s="18"/>
      <c r="N119" s="23"/>
    </row>
    <row r="120" spans="2:14">
      <c r="B120" s="62"/>
      <c r="C120" s="37"/>
      <c r="D120" s="37"/>
      <c r="E120" s="18" t="s">
        <v>1063</v>
      </c>
      <c r="F120" s="18"/>
      <c r="G120" s="18"/>
      <c r="H120" s="18"/>
      <c r="I120" s="18"/>
      <c r="J120" s="18"/>
      <c r="K120" s="37"/>
      <c r="L120" s="37"/>
      <c r="M120" s="37"/>
      <c r="N120" s="38"/>
    </row>
    <row r="121" spans="2:14">
      <c r="B121" s="62"/>
      <c r="C121" s="37"/>
      <c r="D121" s="37"/>
      <c r="E121" s="37"/>
      <c r="F121" s="18"/>
      <c r="G121" s="18"/>
      <c r="H121" s="18"/>
      <c r="I121" s="18"/>
      <c r="J121" s="18"/>
      <c r="K121" s="37"/>
      <c r="L121" s="37"/>
      <c r="M121" s="37"/>
      <c r="N121" s="38"/>
    </row>
    <row r="122" spans="2:14">
      <c r="B122" s="62" t="s">
        <v>2326</v>
      </c>
      <c r="C122" s="61"/>
      <c r="D122" s="61"/>
      <c r="E122" s="18"/>
      <c r="F122" s="18"/>
      <c r="G122" s="18"/>
      <c r="H122" s="18"/>
      <c r="I122" s="18"/>
      <c r="J122" s="795"/>
      <c r="K122" s="795"/>
      <c r="L122" s="795"/>
      <c r="M122" s="795"/>
      <c r="N122" s="796"/>
    </row>
    <row r="123" spans="2:14" ht="15.75" thickBot="1">
      <c r="B123" s="273" t="s">
        <v>2327</v>
      </c>
      <c r="C123" s="405"/>
      <c r="D123" s="405"/>
      <c r="E123" s="63"/>
      <c r="F123" s="63"/>
      <c r="G123" s="63"/>
      <c r="H123" s="63"/>
      <c r="I123" s="63"/>
      <c r="J123" s="797"/>
      <c r="K123" s="797"/>
      <c r="L123" s="797"/>
      <c r="M123" s="797"/>
      <c r="N123" s="798"/>
    </row>
  </sheetData>
  <mergeCells count="72">
    <mergeCell ref="B10:E10"/>
    <mergeCell ref="I10:J10"/>
    <mergeCell ref="F25:H25"/>
    <mergeCell ref="B27:N27"/>
    <mergeCell ref="L29:M29"/>
    <mergeCell ref="D11:E11"/>
    <mergeCell ref="B1:B6"/>
    <mergeCell ref="K5:K6"/>
    <mergeCell ref="L5:L6"/>
    <mergeCell ref="M5:M6"/>
    <mergeCell ref="N5:N6"/>
    <mergeCell ref="C6:J6"/>
    <mergeCell ref="K1:K2"/>
    <mergeCell ref="L1:N2"/>
    <mergeCell ref="C2:J2"/>
    <mergeCell ref="C3:J3"/>
    <mergeCell ref="K3:K4"/>
    <mergeCell ref="L3:N4"/>
    <mergeCell ref="C4:J4"/>
    <mergeCell ref="C1:J1"/>
    <mergeCell ref="C5:J5"/>
    <mergeCell ref="I35:J35"/>
    <mergeCell ref="L35:M35"/>
    <mergeCell ref="L12:N12"/>
    <mergeCell ref="C30:I30"/>
    <mergeCell ref="L30:M30"/>
    <mergeCell ref="C29:I29"/>
    <mergeCell ref="B41:H41"/>
    <mergeCell ref="B42:H42"/>
    <mergeCell ref="B43:H43"/>
    <mergeCell ref="B44:H44"/>
    <mergeCell ref="B35:H35"/>
    <mergeCell ref="B36:H36"/>
    <mergeCell ref="B37:H37"/>
    <mergeCell ref="B38:H38"/>
    <mergeCell ref="B39:H39"/>
    <mergeCell ref="B40:H40"/>
    <mergeCell ref="I44:J44"/>
    <mergeCell ref="L44:M44"/>
    <mergeCell ref="L64:M64"/>
    <mergeCell ref="B46:D46"/>
    <mergeCell ref="B47:H47"/>
    <mergeCell ref="I47:J47"/>
    <mergeCell ref="L47:M47"/>
    <mergeCell ref="B48:M48"/>
    <mergeCell ref="B52:I52"/>
    <mergeCell ref="L52:M52"/>
    <mergeCell ref="B57:I57"/>
    <mergeCell ref="L57:M57"/>
    <mergeCell ref="B58:M58"/>
    <mergeCell ref="L62:M62"/>
    <mergeCell ref="L63:M63"/>
    <mergeCell ref="B45:H45"/>
    <mergeCell ref="L68:M68"/>
    <mergeCell ref="B69:M69"/>
    <mergeCell ref="B73:H73"/>
    <mergeCell ref="L73:M73"/>
    <mergeCell ref="B79:H79"/>
    <mergeCell ref="L79:M79"/>
    <mergeCell ref="B80:M80"/>
    <mergeCell ref="B82:M82"/>
    <mergeCell ref="B86:H86"/>
    <mergeCell ref="L86:M86"/>
    <mergeCell ref="B87:H87"/>
    <mergeCell ref="L87:M87"/>
    <mergeCell ref="J122:N123"/>
    <mergeCell ref="L88:M88"/>
    <mergeCell ref="L89:M89"/>
    <mergeCell ref="B90:M90"/>
    <mergeCell ref="B92:M92"/>
    <mergeCell ref="B109:N110"/>
    <mergeCell ref="B111:N112"/>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06529"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06529" r:id="rId4"/>
      </mc:Fallback>
    </mc:AlternateContent>
  </oleObjects>
</worksheet>
</file>

<file path=xl/worksheets/sheet1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01">
    <tabColor rgb="FFFFFFCC"/>
  </sheetPr>
  <dimension ref="A1:O123"/>
  <sheetViews>
    <sheetView zoomScale="78" zoomScaleNormal="78" workbookViewId="0"/>
  </sheetViews>
  <sheetFormatPr baseColWidth="10" defaultRowHeight="15"/>
  <cols>
    <col min="1" max="1" width="10" bestFit="1"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1174</v>
      </c>
      <c r="C31" s="87" t="s">
        <v>2144</v>
      </c>
      <c r="D31" s="88"/>
      <c r="E31" s="88"/>
      <c r="F31" s="88"/>
      <c r="G31" s="88"/>
      <c r="H31" s="88"/>
      <c r="I31" s="88"/>
      <c r="J31" s="89"/>
      <c r="K31" s="320"/>
      <c r="L31" s="318" t="s">
        <v>144</v>
      </c>
      <c r="M31" s="214"/>
      <c r="N31" s="90"/>
    </row>
    <row r="32" spans="1:14" ht="9"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1687</v>
      </c>
      <c r="B36" s="831" t="str">
        <f>VLOOKUP(A36,EQUIPOS!A6:D154,3,FALSE)</f>
        <v>Derretidora de asfalto (crafco o similar)</v>
      </c>
      <c r="C36" s="832"/>
      <c r="D36" s="832"/>
      <c r="E36" s="832"/>
      <c r="F36" s="832"/>
      <c r="G36" s="832"/>
      <c r="H36" s="833"/>
      <c r="I36" s="279"/>
      <c r="J36" s="280"/>
      <c r="K36" s="281">
        <f>VLOOKUP(A36,EQUIPOS!A6:D163,4,FALSE)</f>
        <v>2379.3750000000005</v>
      </c>
      <c r="L36" s="282"/>
      <c r="M36" s="283">
        <v>60</v>
      </c>
      <c r="N36" s="284">
        <f>K36/M36</f>
        <v>39.656250000000007</v>
      </c>
    </row>
    <row r="37" spans="1:14">
      <c r="A37" s="119" t="s">
        <v>176</v>
      </c>
      <c r="B37" s="831" t="str">
        <f>VLOOKUP(A37,EQUIPOS!A7:D154,3,FALSE)</f>
        <v xml:space="preserve">Compresor (barrido y soplado)
</v>
      </c>
      <c r="C37" s="832"/>
      <c r="D37" s="832"/>
      <c r="E37" s="832"/>
      <c r="F37" s="832"/>
      <c r="G37" s="832"/>
      <c r="H37" s="833"/>
      <c r="I37" s="279"/>
      <c r="J37" s="280"/>
      <c r="K37" s="281">
        <f>VLOOKUP(A37,EQUIPOS!A7:D164,4,FALSE)</f>
        <v>61024.370771264701</v>
      </c>
      <c r="L37" s="282"/>
      <c r="M37" s="283">
        <v>60</v>
      </c>
      <c r="N37" s="284">
        <f>K37/M37</f>
        <v>1017.072846187745</v>
      </c>
    </row>
    <row r="38" spans="1:14">
      <c r="A38" t="s">
        <v>138</v>
      </c>
      <c r="B38" s="831" t="str">
        <f>VLOOKUP(A38,EQUIPOS!A8:D154,3,FALSE)</f>
        <v>Camioneta D-300</v>
      </c>
      <c r="C38" s="832"/>
      <c r="D38" s="832"/>
      <c r="E38" s="832"/>
      <c r="F38" s="832"/>
      <c r="G38" s="832"/>
      <c r="H38" s="833"/>
      <c r="I38" s="279"/>
      <c r="J38" s="280"/>
      <c r="K38" s="281">
        <f>VLOOKUP(A38,EQUIPOS!A8:D165,4,FALSE)</f>
        <v>38000</v>
      </c>
      <c r="L38" s="282"/>
      <c r="M38" s="283">
        <v>60</v>
      </c>
      <c r="N38" s="284">
        <f>K38/M38</f>
        <v>633.33333333333337</v>
      </c>
    </row>
    <row r="39" spans="1:14">
      <c r="B39" s="831"/>
      <c r="C39" s="832"/>
      <c r="D39" s="832"/>
      <c r="E39" s="832"/>
      <c r="F39" s="832"/>
      <c r="G39" s="832"/>
      <c r="H39" s="833"/>
      <c r="I39" s="279"/>
      <c r="J39" s="280"/>
      <c r="K39" s="281"/>
      <c r="L39" s="282"/>
      <c r="M39" s="283"/>
      <c r="N39" s="284"/>
    </row>
    <row r="40" spans="1:14">
      <c r="B40" s="831"/>
      <c r="C40" s="832"/>
      <c r="D40" s="832"/>
      <c r="E40" s="832"/>
      <c r="F40" s="832"/>
      <c r="G40" s="832"/>
      <c r="H40" s="833"/>
      <c r="I40" s="279"/>
      <c r="J40" s="280"/>
      <c r="K40" s="281"/>
      <c r="L40" s="282"/>
      <c r="M40" s="283"/>
      <c r="N40" s="284"/>
    </row>
    <row r="41" spans="1:14">
      <c r="B41" s="831"/>
      <c r="C41" s="832"/>
      <c r="D41" s="832"/>
      <c r="E41" s="832"/>
      <c r="F41" s="832"/>
      <c r="G41" s="832"/>
      <c r="H41" s="833"/>
      <c r="I41" s="279"/>
      <c r="J41" s="280"/>
      <c r="K41" s="281"/>
      <c r="L41" s="282"/>
      <c r="M41" s="283"/>
      <c r="N41" s="284"/>
    </row>
    <row r="42" spans="1:14">
      <c r="B42" s="831"/>
      <c r="C42" s="832"/>
      <c r="D42" s="832"/>
      <c r="E42" s="832"/>
      <c r="F42" s="832"/>
      <c r="G42" s="832"/>
      <c r="H42" s="833"/>
      <c r="I42" s="279"/>
      <c r="J42" s="280"/>
      <c r="K42" s="281"/>
      <c r="L42" s="282"/>
      <c r="M42" s="283"/>
      <c r="N42" s="284"/>
    </row>
    <row r="43" spans="1:14">
      <c r="B43" s="831"/>
      <c r="C43" s="832"/>
      <c r="D43" s="832"/>
      <c r="E43" s="832"/>
      <c r="F43" s="832"/>
      <c r="G43" s="832"/>
      <c r="H43" s="833"/>
      <c r="I43" s="279"/>
      <c r="J43" s="280"/>
      <c r="K43" s="281"/>
      <c r="L43" s="282"/>
      <c r="M43" s="283"/>
      <c r="N43" s="284"/>
    </row>
    <row r="44" spans="1:14">
      <c r="B44" s="831"/>
      <c r="C44" s="832"/>
      <c r="D44" s="832"/>
      <c r="E44" s="832"/>
      <c r="F44" s="832"/>
      <c r="G44" s="832"/>
      <c r="H44" s="833"/>
      <c r="I44" s="834"/>
      <c r="J44" s="815"/>
      <c r="K44" s="281"/>
      <c r="L44" s="835"/>
      <c r="M44" s="836"/>
      <c r="N44" s="284"/>
    </row>
    <row r="45" spans="1:14">
      <c r="B45" s="831"/>
      <c r="C45" s="832"/>
      <c r="D45" s="832"/>
      <c r="E45" s="837"/>
      <c r="F45" s="832"/>
      <c r="G45" s="832"/>
      <c r="H45" s="833"/>
      <c r="I45" s="42"/>
      <c r="J45" s="43"/>
      <c r="K45" s="286"/>
      <c r="L45" s="288"/>
      <c r="M45" s="289"/>
      <c r="N45" s="290"/>
    </row>
    <row r="46" spans="1:14">
      <c r="B46" s="838" t="s">
        <v>1036</v>
      </c>
      <c r="C46" s="839"/>
      <c r="D46" s="839"/>
      <c r="E46" s="44"/>
      <c r="F46" s="45"/>
      <c r="G46" s="45"/>
      <c r="H46" s="46"/>
      <c r="I46" s="42"/>
      <c r="J46" s="43"/>
      <c r="K46" s="291"/>
      <c r="L46" s="288"/>
      <c r="M46" s="413">
        <v>0.05</v>
      </c>
      <c r="N46" s="356">
        <f>N80*M46</f>
        <v>18.955228472222224</v>
      </c>
    </row>
    <row r="47" spans="1:14" ht="15.75" thickBot="1">
      <c r="B47" s="831"/>
      <c r="C47" s="832"/>
      <c r="D47" s="832"/>
      <c r="E47" s="832"/>
      <c r="F47" s="832"/>
      <c r="G47" s="832"/>
      <c r="H47" s="833"/>
      <c r="I47" s="840"/>
      <c r="J47" s="841"/>
      <c r="K47" s="47"/>
      <c r="L47" s="842"/>
      <c r="M47" s="843"/>
      <c r="N47" s="111"/>
    </row>
    <row r="48" spans="1:14" ht="15.75" thickBot="1">
      <c r="B48" s="818" t="s">
        <v>1037</v>
      </c>
      <c r="C48" s="819"/>
      <c r="D48" s="819"/>
      <c r="E48" s="819"/>
      <c r="F48" s="819"/>
      <c r="G48" s="819"/>
      <c r="H48" s="819"/>
      <c r="I48" s="819"/>
      <c r="J48" s="819"/>
      <c r="K48" s="819"/>
      <c r="L48" s="819"/>
      <c r="M48" s="820"/>
      <c r="N48" s="406">
        <f>SUM(N36:N47)</f>
        <v>1709.0176579933004</v>
      </c>
    </row>
    <row r="49" spans="1:14">
      <c r="B49" s="292"/>
      <c r="C49" s="40"/>
      <c r="D49" s="40"/>
      <c r="E49" s="40"/>
      <c r="F49" s="40"/>
      <c r="G49" s="40"/>
      <c r="H49" s="40"/>
      <c r="I49" s="40"/>
      <c r="J49" s="40"/>
      <c r="K49" s="40"/>
      <c r="L49" s="40"/>
      <c r="M49" s="40"/>
      <c r="N49" s="41"/>
    </row>
    <row r="50" spans="1:14">
      <c r="B50" s="70" t="s">
        <v>1038</v>
      </c>
      <c r="C50" s="71"/>
      <c r="D50" s="71"/>
      <c r="E50" s="71"/>
      <c r="F50" s="71"/>
      <c r="G50" s="71"/>
      <c r="H50" s="71"/>
      <c r="I50" s="71"/>
      <c r="J50" s="71"/>
      <c r="K50" s="71"/>
      <c r="L50" s="71"/>
      <c r="M50" s="71"/>
      <c r="N50" s="72"/>
    </row>
    <row r="51" spans="1:14" ht="15.75" thickBot="1">
      <c r="B51" s="73"/>
      <c r="C51" s="68"/>
      <c r="D51" s="68"/>
      <c r="E51" s="68"/>
      <c r="F51" s="68"/>
      <c r="G51" s="68"/>
      <c r="H51" s="68"/>
      <c r="I51" s="68"/>
      <c r="J51" s="67"/>
      <c r="K51" s="67"/>
      <c r="L51" s="67"/>
      <c r="M51" s="67"/>
      <c r="N51" s="69"/>
    </row>
    <row r="52" spans="1:14">
      <c r="B52" s="809" t="s">
        <v>1028</v>
      </c>
      <c r="C52" s="810"/>
      <c r="D52" s="810"/>
      <c r="E52" s="810"/>
      <c r="F52" s="810"/>
      <c r="G52" s="810"/>
      <c r="H52" s="810"/>
      <c r="I52" s="811"/>
      <c r="J52" s="327" t="s">
        <v>1029</v>
      </c>
      <c r="K52" s="91" t="s">
        <v>1030</v>
      </c>
      <c r="L52" s="812" t="s">
        <v>1039</v>
      </c>
      <c r="M52" s="811"/>
      <c r="N52" s="92" t="s">
        <v>1035</v>
      </c>
    </row>
    <row r="53" spans="1:14">
      <c r="A53" t="s">
        <v>934</v>
      </c>
      <c r="B53" s="49" t="str">
        <f>VLOOKUP(A53,MATERIALES!A5:D373,3,FALSE)</f>
        <v>Emulsión CRR-2</v>
      </c>
      <c r="C53" s="293"/>
      <c r="D53" s="293"/>
      <c r="E53" s="293"/>
      <c r="F53" s="293"/>
      <c r="G53" s="293"/>
      <c r="H53" s="293"/>
      <c r="I53" s="280"/>
      <c r="J53" s="236" t="str">
        <f>VLOOKUP(A53,MATERIALES!A7:D645,2,FALSE)</f>
        <v>lt</v>
      </c>
      <c r="K53" s="294">
        <v>0.12</v>
      </c>
      <c r="L53" s="279"/>
      <c r="M53" s="414">
        <f>VLOOKUP(A53,MATERIALES!A5:D396,4,FALSE)</f>
        <v>1583.8899999999999</v>
      </c>
      <c r="N53" s="284">
        <f>K53*M53</f>
        <v>190.06679999999997</v>
      </c>
    </row>
    <row r="54" spans="1:14">
      <c r="A54" s="122"/>
      <c r="B54" s="49"/>
      <c r="C54" s="293"/>
      <c r="D54" s="293"/>
      <c r="E54" s="293"/>
      <c r="F54" s="293"/>
      <c r="G54" s="293"/>
      <c r="H54" s="293"/>
      <c r="I54" s="280"/>
      <c r="J54" s="236"/>
      <c r="K54" s="294"/>
      <c r="L54" s="279"/>
      <c r="M54" s="414"/>
      <c r="N54" s="284"/>
    </row>
    <row r="55" spans="1:14">
      <c r="B55" s="49"/>
      <c r="C55" s="293"/>
      <c r="D55" s="293"/>
      <c r="E55" s="293"/>
      <c r="F55" s="293"/>
      <c r="G55" s="293"/>
      <c r="H55" s="293"/>
      <c r="I55" s="280"/>
      <c r="J55" s="236"/>
      <c r="K55" s="294"/>
      <c r="L55" s="279"/>
      <c r="M55" s="295"/>
      <c r="N55" s="296"/>
    </row>
    <row r="56" spans="1:14">
      <c r="B56" s="49"/>
      <c r="C56" s="293"/>
      <c r="D56" s="293"/>
      <c r="E56" s="293"/>
      <c r="F56" s="293"/>
      <c r="G56" s="293"/>
      <c r="H56" s="293"/>
      <c r="I56" s="280"/>
      <c r="J56" s="236"/>
      <c r="K56" s="294"/>
      <c r="L56" s="279"/>
      <c r="M56" s="295"/>
      <c r="N56" s="296"/>
    </row>
    <row r="57" spans="1:14" ht="15.75" thickBot="1">
      <c r="B57" s="813"/>
      <c r="C57" s="814"/>
      <c r="D57" s="814"/>
      <c r="E57" s="814"/>
      <c r="F57" s="814"/>
      <c r="G57" s="814"/>
      <c r="H57" s="814"/>
      <c r="I57" s="815"/>
      <c r="J57" s="48"/>
      <c r="K57" s="50"/>
      <c r="L57" s="816"/>
      <c r="M57" s="817"/>
      <c r="N57" s="51"/>
    </row>
    <row r="58" spans="1:14" ht="15.75" thickBot="1">
      <c r="B58" s="818" t="s">
        <v>1037</v>
      </c>
      <c r="C58" s="819"/>
      <c r="D58" s="819"/>
      <c r="E58" s="819"/>
      <c r="F58" s="819"/>
      <c r="G58" s="819"/>
      <c r="H58" s="819"/>
      <c r="I58" s="819"/>
      <c r="J58" s="819"/>
      <c r="K58" s="819"/>
      <c r="L58" s="819"/>
      <c r="M58" s="820"/>
      <c r="N58" s="406">
        <f>SUM(N53:N57)</f>
        <v>190.06679999999997</v>
      </c>
    </row>
    <row r="59" spans="1:14">
      <c r="B59" s="39"/>
      <c r="C59" s="40"/>
      <c r="D59" s="40"/>
      <c r="E59" s="40"/>
      <c r="F59" s="40"/>
      <c r="G59" s="40"/>
      <c r="H59" s="40"/>
      <c r="I59" s="40"/>
      <c r="J59" s="40"/>
      <c r="K59" s="40"/>
      <c r="L59" s="40"/>
      <c r="M59" s="40"/>
      <c r="N59" s="41"/>
    </row>
    <row r="60" spans="1:14">
      <c r="B60" s="70" t="s">
        <v>1040</v>
      </c>
      <c r="C60" s="71"/>
      <c r="D60" s="71"/>
      <c r="E60" s="71"/>
      <c r="F60" s="71"/>
      <c r="G60" s="71"/>
      <c r="H60" s="71"/>
      <c r="I60" s="71"/>
      <c r="J60" s="71"/>
      <c r="K60" s="71"/>
      <c r="L60" s="71"/>
      <c r="M60" s="71"/>
      <c r="N60" s="72"/>
    </row>
    <row r="61" spans="1:14" ht="15.75" thickBot="1">
      <c r="B61" s="74"/>
      <c r="C61" s="67"/>
      <c r="D61" s="67"/>
      <c r="E61" s="67"/>
      <c r="F61" s="67"/>
      <c r="G61" s="67"/>
      <c r="H61" s="67"/>
      <c r="I61" s="67"/>
      <c r="J61" s="67"/>
      <c r="K61" s="67"/>
      <c r="L61" s="67"/>
      <c r="M61" s="67"/>
      <c r="N61" s="69"/>
    </row>
    <row r="62" spans="1:14" ht="25.5">
      <c r="B62" s="325" t="s">
        <v>1041</v>
      </c>
      <c r="C62" s="326"/>
      <c r="D62" s="326"/>
      <c r="E62" s="326"/>
      <c r="F62" s="326"/>
      <c r="G62" s="326"/>
      <c r="H62" s="79" t="s">
        <v>1029</v>
      </c>
      <c r="I62" s="80" t="s">
        <v>1042</v>
      </c>
      <c r="J62" s="81" t="s">
        <v>1043</v>
      </c>
      <c r="K62" s="79" t="s">
        <v>1044</v>
      </c>
      <c r="L62" s="821" t="s">
        <v>1045</v>
      </c>
      <c r="M62" s="794"/>
      <c r="N62" s="82" t="s">
        <v>1035</v>
      </c>
    </row>
    <row r="63" spans="1:14">
      <c r="B63" s="52"/>
      <c r="C63" s="329"/>
      <c r="D63" s="329"/>
      <c r="E63" s="329"/>
      <c r="F63" s="329"/>
      <c r="G63" s="329"/>
      <c r="H63" s="323"/>
      <c r="I63" s="291"/>
      <c r="J63" s="298"/>
      <c r="K63" s="291"/>
      <c r="L63" s="822"/>
      <c r="M63" s="823"/>
      <c r="N63" s="299"/>
    </row>
    <row r="64" spans="1:14">
      <c r="B64" s="52"/>
      <c r="C64" s="53"/>
      <c r="D64" s="53"/>
      <c r="E64" s="53"/>
      <c r="F64" s="53"/>
      <c r="G64" s="53"/>
      <c r="H64" s="323"/>
      <c r="I64" s="291"/>
      <c r="J64" s="298"/>
      <c r="K64" s="291"/>
      <c r="L64" s="822"/>
      <c r="M64" s="823"/>
      <c r="N64" s="299"/>
    </row>
    <row r="65" spans="1:15">
      <c r="B65" s="52"/>
      <c r="C65" s="53"/>
      <c r="D65" s="53"/>
      <c r="E65" s="53"/>
      <c r="F65" s="53"/>
      <c r="G65" s="53"/>
      <c r="H65" s="300"/>
      <c r="I65" s="291"/>
      <c r="J65" s="291"/>
      <c r="K65" s="291"/>
      <c r="L65" s="301"/>
      <c r="M65" s="302"/>
      <c r="N65" s="303"/>
    </row>
    <row r="66" spans="1:15">
      <c r="B66" s="52"/>
      <c r="C66" s="53"/>
      <c r="D66" s="53"/>
      <c r="E66" s="53"/>
      <c r="F66" s="53"/>
      <c r="G66" s="53"/>
      <c r="H66" s="300"/>
      <c r="I66" s="291"/>
      <c r="J66" s="291"/>
      <c r="K66" s="291"/>
      <c r="L66" s="301"/>
      <c r="M66" s="302"/>
      <c r="N66" s="303"/>
    </row>
    <row r="67" spans="1:15">
      <c r="B67" s="52"/>
      <c r="C67" s="53"/>
      <c r="D67" s="53"/>
      <c r="E67" s="53"/>
      <c r="F67" s="53"/>
      <c r="G67" s="53"/>
      <c r="H67" s="300"/>
      <c r="I67" s="291"/>
      <c r="J67" s="291"/>
      <c r="K67" s="291"/>
      <c r="L67" s="301"/>
      <c r="M67" s="302"/>
      <c r="N67" s="303"/>
    </row>
    <row r="68" spans="1:15" ht="15.75" thickBot="1">
      <c r="B68" s="459"/>
      <c r="C68" s="460"/>
      <c r="D68" s="460"/>
      <c r="E68" s="460"/>
      <c r="F68" s="460"/>
      <c r="G68" s="460"/>
      <c r="H68" s="54"/>
      <c r="I68" s="132"/>
      <c r="J68" s="132"/>
      <c r="K68" s="132"/>
      <c r="L68" s="807"/>
      <c r="M68" s="808"/>
      <c r="N68" s="133"/>
    </row>
    <row r="69" spans="1:15" ht="15.75" thickBot="1">
      <c r="B69" s="824" t="s">
        <v>1037</v>
      </c>
      <c r="C69" s="825"/>
      <c r="D69" s="825"/>
      <c r="E69" s="825"/>
      <c r="F69" s="825"/>
      <c r="G69" s="825"/>
      <c r="H69" s="825"/>
      <c r="I69" s="825"/>
      <c r="J69" s="825"/>
      <c r="K69" s="825"/>
      <c r="L69" s="825"/>
      <c r="M69" s="826"/>
      <c r="N69" s="110"/>
    </row>
    <row r="70" spans="1:15">
      <c r="B70" s="39"/>
      <c r="C70" s="40"/>
      <c r="D70" s="40"/>
      <c r="E70" s="40"/>
      <c r="F70" s="40"/>
      <c r="G70" s="40"/>
      <c r="H70" s="40"/>
      <c r="I70" s="40"/>
      <c r="J70" s="40"/>
      <c r="K70" s="40"/>
      <c r="L70" s="40"/>
      <c r="M70" s="40"/>
      <c r="N70" s="41"/>
    </row>
    <row r="71" spans="1:15">
      <c r="B71" s="70" t="s">
        <v>1046</v>
      </c>
      <c r="C71" s="71"/>
      <c r="D71" s="71"/>
      <c r="E71" s="71"/>
      <c r="F71" s="71"/>
      <c r="G71" s="71"/>
      <c r="H71" s="71"/>
      <c r="I71" s="71"/>
      <c r="J71" s="71"/>
      <c r="K71" s="71"/>
      <c r="L71" s="71"/>
      <c r="M71" s="71"/>
      <c r="N71" s="72"/>
    </row>
    <row r="72" spans="1:15" ht="15.75" thickBot="1">
      <c r="B72" s="74"/>
      <c r="C72" s="67"/>
      <c r="D72" s="67"/>
      <c r="E72" s="67"/>
      <c r="F72" s="67"/>
      <c r="G72" s="67"/>
      <c r="H72" s="67"/>
      <c r="I72" s="67"/>
      <c r="J72" s="67"/>
      <c r="K72" s="67"/>
      <c r="L72" s="67"/>
      <c r="M72" s="67"/>
      <c r="N72" s="69"/>
    </row>
    <row r="73" spans="1:15" ht="25.5">
      <c r="B73" s="844" t="s">
        <v>1047</v>
      </c>
      <c r="C73" s="845"/>
      <c r="D73" s="845"/>
      <c r="E73" s="845"/>
      <c r="F73" s="845"/>
      <c r="G73" s="845"/>
      <c r="H73" s="845"/>
      <c r="I73" s="79" t="s">
        <v>1048</v>
      </c>
      <c r="J73" s="81" t="s">
        <v>1494</v>
      </c>
      <c r="K73" s="80" t="s">
        <v>1050</v>
      </c>
      <c r="L73" s="846" t="s">
        <v>1034</v>
      </c>
      <c r="M73" s="847"/>
      <c r="N73" s="104" t="s">
        <v>1035</v>
      </c>
    </row>
    <row r="74" spans="1:15">
      <c r="A74" t="s">
        <v>7</v>
      </c>
      <c r="B74" s="55" t="str">
        <f>VLOOKUP(A74,'MANO DE OBRA'!A8:D68,3,FALSE)</f>
        <v>Obrero (2)</v>
      </c>
      <c r="C74" s="53"/>
      <c r="D74" s="53"/>
      <c r="E74" s="53"/>
      <c r="F74" s="53"/>
      <c r="G74" s="53"/>
      <c r="H74" s="53"/>
      <c r="I74" s="304">
        <f>K74/J74*100</f>
        <v>49181.133333333331</v>
      </c>
      <c r="J74" s="305">
        <v>185</v>
      </c>
      <c r="K74" s="306">
        <f>VLOOKUP(A74,'MANO DE OBRA'!A8:D99,4,FALSE)</f>
        <v>90985.096666666665</v>
      </c>
      <c r="L74" s="56"/>
      <c r="M74" s="307">
        <v>480</v>
      </c>
      <c r="N74" s="407">
        <f>K74/M74</f>
        <v>189.55228472222223</v>
      </c>
      <c r="O74" s="112"/>
    </row>
    <row r="75" spans="1:15">
      <c r="A75" t="s">
        <v>30</v>
      </c>
      <c r="B75" s="55" t="str">
        <f>VLOOKUP(A75,'MANO DE OBRA'!A8:D69,3,FALSE)</f>
        <v>Oficial</v>
      </c>
      <c r="C75" s="53"/>
      <c r="D75" s="53"/>
      <c r="E75" s="53"/>
      <c r="F75" s="53"/>
      <c r="G75" s="53"/>
      <c r="H75" s="53"/>
      <c r="I75" s="304">
        <f>K75/J75*100</f>
        <v>49181.133333333331</v>
      </c>
      <c r="J75" s="305">
        <v>185</v>
      </c>
      <c r="K75" s="306">
        <f>VLOOKUP(A75,'MANO DE OBRA'!A8:D100,4,FALSE)</f>
        <v>90985.096666666665</v>
      </c>
      <c r="L75" s="56"/>
      <c r="M75" s="311">
        <v>480</v>
      </c>
      <c r="N75" s="407">
        <f>K75/M75</f>
        <v>189.55228472222223</v>
      </c>
    </row>
    <row r="76" spans="1:15">
      <c r="B76" s="55"/>
      <c r="C76" s="53"/>
      <c r="D76" s="53"/>
      <c r="E76" s="53"/>
      <c r="F76" s="53"/>
      <c r="G76" s="53"/>
      <c r="H76" s="53"/>
      <c r="I76" s="304"/>
      <c r="J76" s="305"/>
      <c r="K76" s="306"/>
      <c r="L76" s="56"/>
      <c r="M76" s="312"/>
      <c r="N76" s="407"/>
    </row>
    <row r="77" spans="1:15">
      <c r="B77" s="55"/>
      <c r="C77" s="53"/>
      <c r="D77" s="53"/>
      <c r="E77" s="53"/>
      <c r="F77" s="53"/>
      <c r="G77" s="53"/>
      <c r="H77" s="53"/>
      <c r="I77" s="291"/>
      <c r="J77" s="309"/>
      <c r="K77" s="310"/>
      <c r="L77" s="330"/>
      <c r="M77" s="312"/>
      <c r="N77" s="308"/>
    </row>
    <row r="78" spans="1:15">
      <c r="B78" s="55"/>
      <c r="C78" s="53"/>
      <c r="D78" s="53"/>
      <c r="E78" s="53"/>
      <c r="F78" s="53"/>
      <c r="G78" s="53"/>
      <c r="H78" s="53"/>
      <c r="I78" s="291"/>
      <c r="J78" s="309"/>
      <c r="K78" s="310"/>
      <c r="L78" s="330"/>
      <c r="M78" s="312"/>
      <c r="N78" s="308"/>
    </row>
    <row r="79" spans="1:15" ht="15.75" thickBot="1">
      <c r="B79" s="805"/>
      <c r="C79" s="806"/>
      <c r="D79" s="806"/>
      <c r="E79" s="806"/>
      <c r="F79" s="806"/>
      <c r="G79" s="806"/>
      <c r="H79" s="806"/>
      <c r="I79" s="132"/>
      <c r="J79" s="132"/>
      <c r="K79" s="132"/>
      <c r="L79" s="906"/>
      <c r="M79" s="906"/>
      <c r="N79" s="51"/>
    </row>
    <row r="80" spans="1:15" ht="15.75" thickBot="1">
      <c r="B80" s="824" t="s">
        <v>1037</v>
      </c>
      <c r="C80" s="825"/>
      <c r="D80" s="825"/>
      <c r="E80" s="825"/>
      <c r="F80" s="825"/>
      <c r="G80" s="825"/>
      <c r="H80" s="825"/>
      <c r="I80" s="825"/>
      <c r="J80" s="825"/>
      <c r="K80" s="825"/>
      <c r="L80" s="825"/>
      <c r="M80" s="826"/>
      <c r="N80" s="313">
        <f>SUM(N74:N79)</f>
        <v>379.10456944444445</v>
      </c>
    </row>
    <row r="81" spans="1:14" ht="15.75" thickBot="1">
      <c r="B81" s="39"/>
      <c r="C81" s="40"/>
      <c r="D81" s="40"/>
      <c r="E81" s="40"/>
      <c r="F81" s="40"/>
      <c r="G81" s="40"/>
      <c r="H81" s="40"/>
      <c r="I81" s="40"/>
      <c r="J81" s="40"/>
      <c r="K81" s="40"/>
      <c r="L81" s="40"/>
      <c r="M81" s="40"/>
      <c r="N81" s="41"/>
    </row>
    <row r="82" spans="1:14" ht="15.75" thickBot="1">
      <c r="B82" s="818" t="s">
        <v>1051</v>
      </c>
      <c r="C82" s="819"/>
      <c r="D82" s="819"/>
      <c r="E82" s="819"/>
      <c r="F82" s="819"/>
      <c r="G82" s="819"/>
      <c r="H82" s="819"/>
      <c r="I82" s="819"/>
      <c r="J82" s="819"/>
      <c r="K82" s="819"/>
      <c r="L82" s="819"/>
      <c r="M82" s="820"/>
      <c r="N82" s="105">
        <f>N48+N58+N69+N80</f>
        <v>2278.1890274377447</v>
      </c>
    </row>
    <row r="83" spans="1:14">
      <c r="B83" s="39"/>
      <c r="C83" s="40"/>
      <c r="D83" s="40"/>
      <c r="E83" s="40"/>
      <c r="F83" s="40"/>
      <c r="G83" s="40"/>
      <c r="H83" s="40"/>
      <c r="I83" s="40"/>
      <c r="J83" s="40"/>
      <c r="K83" s="40"/>
      <c r="L83" s="40"/>
      <c r="M83" s="40"/>
      <c r="N83" s="41"/>
    </row>
    <row r="84" spans="1:14">
      <c r="B84" s="70" t="s">
        <v>1052</v>
      </c>
      <c r="C84" s="71"/>
      <c r="D84" s="71"/>
      <c r="E84" s="71"/>
      <c r="F84" s="71"/>
      <c r="G84" s="71"/>
      <c r="H84" s="71"/>
      <c r="I84" s="71"/>
      <c r="J84" s="71"/>
      <c r="K84" s="71"/>
      <c r="L84" s="71"/>
      <c r="M84" s="71"/>
      <c r="N84" s="72"/>
    </row>
    <row r="85" spans="1:14" ht="15.75" thickBot="1">
      <c r="B85" s="74"/>
      <c r="C85" s="67"/>
      <c r="D85" s="67"/>
      <c r="E85" s="67"/>
      <c r="F85" s="67"/>
      <c r="G85" s="67"/>
      <c r="H85" s="67"/>
      <c r="I85" s="67"/>
      <c r="J85" s="67"/>
      <c r="K85" s="67"/>
      <c r="L85" s="67"/>
      <c r="M85" s="67"/>
      <c r="N85" s="69"/>
    </row>
    <row r="86" spans="1:14">
      <c r="B86" s="809" t="s">
        <v>1053</v>
      </c>
      <c r="C86" s="810"/>
      <c r="D86" s="810"/>
      <c r="E86" s="810"/>
      <c r="F86" s="810"/>
      <c r="G86" s="810"/>
      <c r="H86" s="810"/>
      <c r="I86" s="326"/>
      <c r="J86" s="346"/>
      <c r="K86" s="314" t="s">
        <v>1054</v>
      </c>
      <c r="L86" s="848" t="s">
        <v>1055</v>
      </c>
      <c r="M86" s="849"/>
      <c r="N86" s="315"/>
    </row>
    <row r="87" spans="1:14">
      <c r="B87" s="850" t="s">
        <v>1056</v>
      </c>
      <c r="C87" s="851"/>
      <c r="D87" s="851"/>
      <c r="E87" s="851"/>
      <c r="F87" s="851"/>
      <c r="G87" s="851"/>
      <c r="H87" s="851"/>
      <c r="I87" s="93"/>
      <c r="J87" s="94"/>
      <c r="K87" s="316">
        <v>0.2</v>
      </c>
      <c r="L87" s="852">
        <f>N82*K87</f>
        <v>455.63780548754897</v>
      </c>
      <c r="M87" s="853"/>
      <c r="N87" s="57"/>
    </row>
    <row r="88" spans="1:14">
      <c r="B88" s="95" t="s">
        <v>1057</v>
      </c>
      <c r="C88" s="96"/>
      <c r="D88" s="96"/>
      <c r="E88" s="96"/>
      <c r="F88" s="96"/>
      <c r="G88" s="96"/>
      <c r="H88" s="96"/>
      <c r="I88" s="93"/>
      <c r="J88" s="94"/>
      <c r="K88" s="316">
        <v>0.05</v>
      </c>
      <c r="L88" s="852">
        <f>N82*K88</f>
        <v>113.90945137188724</v>
      </c>
      <c r="M88" s="853"/>
      <c r="N88" s="57"/>
    </row>
    <row r="89" spans="1:14" ht="15.75" thickBot="1">
      <c r="B89" s="97" t="s">
        <v>1058</v>
      </c>
      <c r="C89" s="98"/>
      <c r="D89" s="98"/>
      <c r="E89" s="98"/>
      <c r="F89" s="98"/>
      <c r="G89" s="98"/>
      <c r="H89" s="98"/>
      <c r="I89" s="99"/>
      <c r="J89" s="100"/>
      <c r="K89" s="317">
        <v>0.05</v>
      </c>
      <c r="L89" s="854">
        <f>N82*K89</f>
        <v>113.90945137188724</v>
      </c>
      <c r="M89" s="855"/>
      <c r="N89" s="57"/>
    </row>
    <row r="90" spans="1:14" ht="15.75" thickBot="1">
      <c r="B90" s="818" t="s">
        <v>1037</v>
      </c>
      <c r="C90" s="819"/>
      <c r="D90" s="819"/>
      <c r="E90" s="819"/>
      <c r="F90" s="819"/>
      <c r="G90" s="819"/>
      <c r="H90" s="819"/>
      <c r="I90" s="819"/>
      <c r="J90" s="819"/>
      <c r="K90" s="819"/>
      <c r="L90" s="819"/>
      <c r="M90" s="820"/>
      <c r="N90" s="58">
        <f>L87+L88+L89</f>
        <v>683.45670823132343</v>
      </c>
    </row>
    <row r="91" spans="1:14" ht="15.75" thickBot="1">
      <c r="B91" s="39"/>
      <c r="C91" s="40"/>
      <c r="D91" s="40"/>
      <c r="E91" s="40"/>
      <c r="F91" s="40"/>
      <c r="G91" s="40"/>
      <c r="H91" s="40"/>
      <c r="I91" s="40"/>
      <c r="J91" s="40"/>
      <c r="K91" s="40"/>
      <c r="L91" s="40"/>
      <c r="M91" s="40"/>
      <c r="N91" s="41"/>
    </row>
    <row r="92" spans="1:14" ht="15.75" thickBot="1">
      <c r="A92" t="s">
        <v>2122</v>
      </c>
      <c r="B92" s="818" t="s">
        <v>1059</v>
      </c>
      <c r="C92" s="819"/>
      <c r="D92" s="819"/>
      <c r="E92" s="819"/>
      <c r="F92" s="819"/>
      <c r="G92" s="819"/>
      <c r="H92" s="819"/>
      <c r="I92" s="819"/>
      <c r="J92" s="819"/>
      <c r="K92" s="819"/>
      <c r="L92" s="819"/>
      <c r="M92" s="820"/>
      <c r="N92" s="197">
        <f>N82+N90</f>
        <v>2961.645735669068</v>
      </c>
    </row>
    <row r="93" spans="1:14">
      <c r="B93" s="19"/>
      <c r="C93" s="20"/>
      <c r="D93" s="20"/>
      <c r="E93" s="20"/>
      <c r="F93" s="20"/>
      <c r="G93" s="20"/>
      <c r="H93" s="20"/>
      <c r="I93" s="20"/>
      <c r="J93" s="20"/>
      <c r="K93" s="20"/>
      <c r="L93" s="20"/>
      <c r="M93" s="20"/>
      <c r="N93" s="21"/>
    </row>
    <row r="94" spans="1:14">
      <c r="B94" s="22"/>
      <c r="C94" s="18"/>
      <c r="D94" s="18"/>
      <c r="E94" s="18"/>
      <c r="F94" s="18"/>
      <c r="G94" s="18"/>
      <c r="H94" s="18"/>
      <c r="I94" s="18"/>
      <c r="J94" s="18"/>
      <c r="K94" s="18"/>
      <c r="L94" s="18"/>
      <c r="M94" s="18"/>
      <c r="N94" s="23"/>
    </row>
    <row r="95" spans="1:14">
      <c r="B95" s="22"/>
      <c r="C95" s="18"/>
      <c r="D95" s="18"/>
      <c r="E95" s="18"/>
      <c r="F95" s="18"/>
      <c r="G95" s="18"/>
      <c r="H95" s="18"/>
      <c r="I95" s="18"/>
      <c r="J95" s="18"/>
      <c r="K95" s="18"/>
      <c r="L95" s="18"/>
      <c r="M95" s="18"/>
      <c r="N95" s="23"/>
    </row>
    <row r="96" spans="1:14">
      <c r="B96" s="22"/>
      <c r="C96" s="18"/>
      <c r="D96" s="18"/>
      <c r="E96" s="18"/>
      <c r="F96" s="18"/>
      <c r="G96" s="18"/>
      <c r="H96" s="18"/>
      <c r="I96" s="18"/>
      <c r="J96" s="18"/>
      <c r="K96" s="18"/>
      <c r="L96" s="18"/>
      <c r="M96" s="18"/>
      <c r="N96" s="23"/>
    </row>
    <row r="97" spans="2:14">
      <c r="B97" s="22"/>
      <c r="C97" s="18"/>
      <c r="D97" s="18"/>
      <c r="E97" s="59" t="s">
        <v>1060</v>
      </c>
      <c r="F97" s="59"/>
      <c r="G97" s="59"/>
      <c r="H97" s="59"/>
      <c r="I97" s="59"/>
      <c r="J97" s="59"/>
      <c r="K97" s="18"/>
      <c r="L97" s="18"/>
      <c r="M97" s="18"/>
      <c r="N97" s="23"/>
    </row>
    <row r="98" spans="2:14">
      <c r="B98" s="22"/>
      <c r="C98" s="18"/>
      <c r="D98" s="18"/>
      <c r="E98" s="18" t="s">
        <v>1061</v>
      </c>
      <c r="F98" s="18"/>
      <c r="G98" s="18"/>
      <c r="H98" s="18"/>
      <c r="I98" s="18"/>
      <c r="J98" s="18"/>
      <c r="K98" s="18"/>
      <c r="L98" s="18"/>
      <c r="M98" s="18"/>
      <c r="N98" s="23"/>
    </row>
    <row r="99" spans="2:14">
      <c r="B99" s="22"/>
      <c r="C99" s="18"/>
      <c r="D99" s="18"/>
      <c r="E99" s="18" t="s">
        <v>1062</v>
      </c>
      <c r="F99" s="18"/>
      <c r="G99" s="18"/>
      <c r="H99" s="18"/>
      <c r="I99" s="18"/>
      <c r="J99" s="18"/>
      <c r="K99" s="18"/>
      <c r="L99" s="18"/>
      <c r="M99" s="18"/>
      <c r="N99" s="23"/>
    </row>
    <row r="100" spans="2:14">
      <c r="B100" s="22"/>
      <c r="C100" s="18"/>
      <c r="D100" s="18"/>
      <c r="E100" s="18" t="s">
        <v>1063</v>
      </c>
      <c r="F100" s="18"/>
      <c r="G100" s="18"/>
      <c r="H100" s="18"/>
      <c r="I100" s="18"/>
      <c r="J100" s="18"/>
      <c r="K100" s="18"/>
      <c r="L100" s="18"/>
      <c r="M100" s="18"/>
      <c r="N100" s="23"/>
    </row>
    <row r="101" spans="2:14" ht="15.75" thickBot="1">
      <c r="B101" s="22"/>
      <c r="C101" s="18"/>
      <c r="D101" s="18"/>
      <c r="E101" s="18"/>
      <c r="F101" s="18" t="s">
        <v>1064</v>
      </c>
      <c r="G101" s="18"/>
      <c r="H101" s="18"/>
      <c r="I101" s="18"/>
      <c r="J101" s="18"/>
      <c r="K101" s="18"/>
      <c r="L101" s="18"/>
      <c r="M101" s="18"/>
      <c r="N101" s="23"/>
    </row>
    <row r="102" spans="2:14">
      <c r="B102" s="239" t="s">
        <v>2322</v>
      </c>
      <c r="C102" s="240"/>
      <c r="D102" s="240"/>
      <c r="E102" s="240"/>
      <c r="F102" s="240"/>
      <c r="G102" s="240"/>
      <c r="H102" s="240"/>
      <c r="I102" s="240"/>
      <c r="J102" s="240"/>
      <c r="K102" s="240"/>
      <c r="L102" s="240"/>
      <c r="M102" s="240"/>
      <c r="N102" s="241"/>
    </row>
    <row r="103" spans="2:14">
      <c r="B103" s="242"/>
      <c r="C103" s="243"/>
      <c r="D103" s="243"/>
      <c r="E103" s="243"/>
      <c r="F103" s="243"/>
      <c r="G103" s="243"/>
      <c r="H103" s="243"/>
      <c r="I103" s="243"/>
      <c r="J103" s="243"/>
      <c r="K103" s="243"/>
      <c r="L103" s="243"/>
      <c r="M103" s="243"/>
      <c r="N103" s="244"/>
    </row>
    <row r="104" spans="2:14">
      <c r="B104" s="242"/>
      <c r="C104" s="243"/>
      <c r="D104" s="243"/>
      <c r="E104" s="243"/>
      <c r="F104" s="243"/>
      <c r="G104" s="243"/>
      <c r="H104" s="243"/>
      <c r="I104" s="243"/>
      <c r="J104" s="243"/>
      <c r="K104" s="243"/>
      <c r="L104" s="243"/>
      <c r="M104" s="243"/>
      <c r="N104" s="244"/>
    </row>
    <row r="105" spans="2:14">
      <c r="B105" s="242"/>
      <c r="C105" s="243"/>
      <c r="D105" s="243"/>
      <c r="E105" s="243"/>
      <c r="F105" s="243"/>
      <c r="G105" s="243"/>
      <c r="H105" s="243"/>
      <c r="I105" s="243"/>
      <c r="J105" s="243"/>
      <c r="K105" s="243"/>
      <c r="L105" s="243"/>
      <c r="M105" s="243"/>
      <c r="N105" s="244"/>
    </row>
    <row r="106" spans="2:14" ht="15.75" thickBot="1">
      <c r="B106" s="245"/>
      <c r="C106" s="246"/>
      <c r="D106" s="246"/>
      <c r="E106" s="246"/>
      <c r="F106" s="246"/>
      <c r="G106" s="246"/>
      <c r="H106" s="246"/>
      <c r="I106" s="246"/>
      <c r="J106" s="246"/>
      <c r="K106" s="246"/>
      <c r="L106" s="246"/>
      <c r="M106" s="246"/>
      <c r="N106" s="247"/>
    </row>
    <row r="107" spans="2:14">
      <c r="B107" s="248"/>
      <c r="C107" s="249"/>
      <c r="D107" s="249"/>
      <c r="E107" s="249"/>
      <c r="F107" s="249"/>
      <c r="G107" s="249"/>
      <c r="H107" s="249"/>
      <c r="I107" s="249"/>
      <c r="J107" s="249"/>
      <c r="K107" s="249"/>
      <c r="L107" s="249"/>
      <c r="M107" s="249"/>
      <c r="N107" s="250"/>
    </row>
    <row r="108" spans="2:14">
      <c r="B108" s="234" t="s">
        <v>2323</v>
      </c>
      <c r="C108" s="37"/>
      <c r="D108" s="37"/>
      <c r="E108" s="37"/>
      <c r="F108" s="37"/>
      <c r="G108" s="37"/>
      <c r="H108" s="37"/>
      <c r="I108" s="37"/>
      <c r="J108" s="37"/>
      <c r="K108" s="37"/>
      <c r="L108" s="37"/>
      <c r="M108" s="37"/>
      <c r="N108" s="38"/>
    </row>
    <row r="109" spans="2:14" ht="15" customHeight="1">
      <c r="B109" s="856" t="s">
        <v>2324</v>
      </c>
      <c r="C109" s="857"/>
      <c r="D109" s="857"/>
      <c r="E109" s="857"/>
      <c r="F109" s="857"/>
      <c r="G109" s="857"/>
      <c r="H109" s="857"/>
      <c r="I109" s="857"/>
      <c r="J109" s="857"/>
      <c r="K109" s="857"/>
      <c r="L109" s="857"/>
      <c r="M109" s="857"/>
      <c r="N109" s="858"/>
    </row>
    <row r="110" spans="2:14" ht="15" customHeight="1">
      <c r="B110" s="856"/>
      <c r="C110" s="857"/>
      <c r="D110" s="857"/>
      <c r="E110" s="857"/>
      <c r="F110" s="857"/>
      <c r="G110" s="857"/>
      <c r="H110" s="857"/>
      <c r="I110" s="857"/>
      <c r="J110" s="857"/>
      <c r="K110" s="857"/>
      <c r="L110" s="857"/>
      <c r="M110" s="857"/>
      <c r="N110" s="858"/>
    </row>
    <row r="111" spans="2:14" ht="30" customHeight="1">
      <c r="B111" s="859" t="s">
        <v>2325</v>
      </c>
      <c r="C111" s="860"/>
      <c r="D111" s="860"/>
      <c r="E111" s="860"/>
      <c r="F111" s="860"/>
      <c r="G111" s="860"/>
      <c r="H111" s="860"/>
      <c r="I111" s="860"/>
      <c r="J111" s="860"/>
      <c r="K111" s="860"/>
      <c r="L111" s="860"/>
      <c r="M111" s="860"/>
      <c r="N111" s="861"/>
    </row>
    <row r="112" spans="2:14">
      <c r="B112" s="859"/>
      <c r="C112" s="860"/>
      <c r="D112" s="860"/>
      <c r="E112" s="860"/>
      <c r="F112" s="860"/>
      <c r="G112" s="860"/>
      <c r="H112" s="860"/>
      <c r="I112" s="860"/>
      <c r="J112" s="860"/>
      <c r="K112" s="860"/>
      <c r="L112" s="860"/>
      <c r="M112" s="860"/>
      <c r="N112" s="861"/>
    </row>
    <row r="113" spans="2:14">
      <c r="B113" s="343"/>
      <c r="C113" s="344"/>
      <c r="D113" s="344"/>
      <c r="E113" s="344"/>
      <c r="F113" s="344"/>
      <c r="G113" s="344"/>
      <c r="H113" s="344"/>
      <c r="I113" s="344"/>
      <c r="J113" s="344"/>
      <c r="K113" s="344"/>
      <c r="L113" s="344"/>
      <c r="M113" s="344"/>
      <c r="N113" s="345"/>
    </row>
    <row r="114" spans="2:14">
      <c r="B114" s="343"/>
      <c r="C114" s="344"/>
      <c r="D114" s="344"/>
      <c r="E114" s="344"/>
      <c r="F114" s="344"/>
      <c r="G114" s="344"/>
      <c r="H114" s="344"/>
      <c r="I114" s="344"/>
      <c r="J114" s="344"/>
      <c r="K114" s="344"/>
      <c r="L114" s="344"/>
      <c r="M114" s="344"/>
      <c r="N114" s="345"/>
    </row>
    <row r="115" spans="2:14">
      <c r="B115" s="343"/>
      <c r="C115" s="344"/>
      <c r="D115" s="344"/>
      <c r="E115" s="344"/>
      <c r="F115" s="344"/>
      <c r="G115" s="344"/>
      <c r="H115" s="344"/>
      <c r="I115" s="344"/>
      <c r="J115" s="344"/>
      <c r="K115" s="344"/>
      <c r="L115" s="344"/>
      <c r="M115" s="344"/>
      <c r="N115" s="345"/>
    </row>
    <row r="116" spans="2:14">
      <c r="B116" s="234"/>
      <c r="C116" s="37"/>
      <c r="D116" s="37"/>
      <c r="E116" s="37"/>
      <c r="F116" s="37"/>
      <c r="G116" s="37"/>
      <c r="H116" s="37"/>
      <c r="I116" s="37"/>
      <c r="J116" s="37"/>
      <c r="K116" s="37"/>
      <c r="L116" s="37"/>
      <c r="M116" s="37"/>
      <c r="N116" s="38"/>
    </row>
    <row r="117" spans="2:14">
      <c r="B117" s="22"/>
      <c r="C117" s="18"/>
      <c r="D117" s="18"/>
      <c r="E117" s="18" t="s">
        <v>1060</v>
      </c>
      <c r="F117" s="59"/>
      <c r="G117" s="59"/>
      <c r="H117" s="18"/>
      <c r="I117" s="18"/>
      <c r="J117" s="18"/>
      <c r="K117" s="18"/>
      <c r="L117" s="18"/>
      <c r="M117" s="18"/>
      <c r="N117" s="23"/>
    </row>
    <row r="118" spans="2:14">
      <c r="B118" s="22"/>
      <c r="C118" s="18"/>
      <c r="D118" s="18"/>
      <c r="E118" s="60" t="s">
        <v>1061</v>
      </c>
      <c r="F118" s="18"/>
      <c r="G118" s="18"/>
      <c r="H118" s="60"/>
      <c r="I118" s="60"/>
      <c r="J118" s="60"/>
      <c r="K118" s="18"/>
      <c r="L118" s="18"/>
      <c r="M118" s="18"/>
      <c r="N118" s="23"/>
    </row>
    <row r="119" spans="2:14">
      <c r="B119" s="22"/>
      <c r="C119" s="18"/>
      <c r="D119" s="18"/>
      <c r="E119" s="61" t="s">
        <v>1065</v>
      </c>
      <c r="F119" s="18"/>
      <c r="G119" s="18"/>
      <c r="H119" s="61"/>
      <c r="I119" s="61"/>
      <c r="J119" s="61"/>
      <c r="K119" s="18"/>
      <c r="L119" s="18"/>
      <c r="M119" s="18"/>
      <c r="N119" s="23"/>
    </row>
    <row r="120" spans="2:14">
      <c r="B120" s="62"/>
      <c r="C120" s="37"/>
      <c r="D120" s="37"/>
      <c r="E120" s="18" t="s">
        <v>1063</v>
      </c>
      <c r="F120" s="18"/>
      <c r="G120" s="18"/>
      <c r="H120" s="18"/>
      <c r="I120" s="18"/>
      <c r="J120" s="18"/>
      <c r="K120" s="37"/>
      <c r="L120" s="37"/>
      <c r="M120" s="37"/>
      <c r="N120" s="38"/>
    </row>
    <row r="121" spans="2:14">
      <c r="B121" s="62"/>
      <c r="C121" s="37"/>
      <c r="D121" s="37"/>
      <c r="E121" s="37"/>
      <c r="F121" s="18"/>
      <c r="G121" s="18"/>
      <c r="H121" s="18"/>
      <c r="I121" s="18"/>
      <c r="J121" s="18"/>
      <c r="K121" s="37"/>
      <c r="L121" s="37"/>
      <c r="M121" s="37"/>
      <c r="N121" s="38"/>
    </row>
    <row r="122" spans="2:14">
      <c r="B122" s="62" t="s">
        <v>2326</v>
      </c>
      <c r="C122" s="61"/>
      <c r="D122" s="61"/>
      <c r="E122" s="18"/>
      <c r="F122" s="18"/>
      <c r="G122" s="18"/>
      <c r="H122" s="18"/>
      <c r="I122" s="18"/>
      <c r="J122" s="795"/>
      <c r="K122" s="795"/>
      <c r="L122" s="795"/>
      <c r="M122" s="795"/>
      <c r="N122" s="796"/>
    </row>
    <row r="123" spans="2:14" ht="15.75" thickBot="1">
      <c r="B123" s="273" t="s">
        <v>2327</v>
      </c>
      <c r="C123" s="405"/>
      <c r="D123" s="405"/>
      <c r="E123" s="63"/>
      <c r="F123" s="63"/>
      <c r="G123" s="63"/>
      <c r="H123" s="63"/>
      <c r="I123" s="63"/>
      <c r="J123" s="797"/>
      <c r="K123" s="797"/>
      <c r="L123" s="797"/>
      <c r="M123" s="797"/>
      <c r="N123" s="798"/>
    </row>
  </sheetData>
  <mergeCells count="72">
    <mergeCell ref="B10:E10"/>
    <mergeCell ref="I10:J10"/>
    <mergeCell ref="F25:H25"/>
    <mergeCell ref="B27:N27"/>
    <mergeCell ref="L29:M29"/>
    <mergeCell ref="D11:E11"/>
    <mergeCell ref="B1:B6"/>
    <mergeCell ref="K5:K6"/>
    <mergeCell ref="L5:L6"/>
    <mergeCell ref="M5:M6"/>
    <mergeCell ref="N5:N6"/>
    <mergeCell ref="C6:J6"/>
    <mergeCell ref="K1:K2"/>
    <mergeCell ref="L1:N2"/>
    <mergeCell ref="C2:J2"/>
    <mergeCell ref="C3:J3"/>
    <mergeCell ref="K3:K4"/>
    <mergeCell ref="L3:N4"/>
    <mergeCell ref="C4:J4"/>
    <mergeCell ref="C1:J1"/>
    <mergeCell ref="C5:J5"/>
    <mergeCell ref="I35:J35"/>
    <mergeCell ref="L35:M35"/>
    <mergeCell ref="L12:N12"/>
    <mergeCell ref="C30:I30"/>
    <mergeCell ref="L30:M30"/>
    <mergeCell ref="C29:I29"/>
    <mergeCell ref="B41:H41"/>
    <mergeCell ref="B42:H42"/>
    <mergeCell ref="B43:H43"/>
    <mergeCell ref="B44:H44"/>
    <mergeCell ref="B35:H35"/>
    <mergeCell ref="B36:H36"/>
    <mergeCell ref="B37:H37"/>
    <mergeCell ref="B38:H38"/>
    <mergeCell ref="B39:H39"/>
    <mergeCell ref="B40:H40"/>
    <mergeCell ref="I44:J44"/>
    <mergeCell ref="L44:M44"/>
    <mergeCell ref="L64:M64"/>
    <mergeCell ref="B46:D46"/>
    <mergeCell ref="B47:H47"/>
    <mergeCell ref="I47:J47"/>
    <mergeCell ref="L47:M47"/>
    <mergeCell ref="B48:M48"/>
    <mergeCell ref="B52:I52"/>
    <mergeCell ref="L52:M52"/>
    <mergeCell ref="B57:I57"/>
    <mergeCell ref="L57:M57"/>
    <mergeCell ref="B58:M58"/>
    <mergeCell ref="L62:M62"/>
    <mergeCell ref="L63:M63"/>
    <mergeCell ref="B45:H45"/>
    <mergeCell ref="L68:M68"/>
    <mergeCell ref="B69:M69"/>
    <mergeCell ref="B73:H73"/>
    <mergeCell ref="L73:M73"/>
    <mergeCell ref="B79:H79"/>
    <mergeCell ref="L79:M79"/>
    <mergeCell ref="B80:M80"/>
    <mergeCell ref="B82:M82"/>
    <mergeCell ref="B86:H86"/>
    <mergeCell ref="L86:M86"/>
    <mergeCell ref="B87:H87"/>
    <mergeCell ref="L87:M87"/>
    <mergeCell ref="J122:N123"/>
    <mergeCell ref="L88:M88"/>
    <mergeCell ref="L89:M89"/>
    <mergeCell ref="B90:M90"/>
    <mergeCell ref="B92:M92"/>
    <mergeCell ref="B109:N110"/>
    <mergeCell ref="B111:N112"/>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07553"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07553" r:id="rId4"/>
      </mc:Fallback>
    </mc:AlternateContent>
  </oleObjects>
</worksheet>
</file>

<file path=xl/worksheets/sheet1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02">
    <tabColor rgb="FFFFFFCC"/>
  </sheetPr>
  <dimension ref="A1:O127"/>
  <sheetViews>
    <sheetView zoomScale="78" zoomScaleNormal="78" workbookViewId="0"/>
  </sheetViews>
  <sheetFormatPr baseColWidth="10" defaultRowHeight="15"/>
  <cols>
    <col min="1" max="1" width="10" bestFit="1" customWidth="1"/>
    <col min="2" max="2" width="17" customWidth="1"/>
    <col min="6" max="6" width="14.42578125" customWidth="1"/>
    <col min="9" max="9" width="12.5703125" bestFit="1" customWidth="1"/>
    <col min="10" max="10" width="15.5703125" customWidth="1"/>
    <col min="11" max="11" width="17.5703125" bestFit="1" customWidth="1"/>
    <col min="13" max="13" width="12.285156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1175</v>
      </c>
      <c r="C31" s="87" t="s">
        <v>1689</v>
      </c>
      <c r="D31" s="88"/>
      <c r="E31" s="88"/>
      <c r="F31" s="88"/>
      <c r="G31" s="88"/>
      <c r="H31" s="88"/>
      <c r="I31" s="88"/>
      <c r="J31" s="89"/>
      <c r="K31" s="320"/>
      <c r="L31" s="318" t="s">
        <v>144</v>
      </c>
      <c r="M31" s="214"/>
      <c r="N31" s="90"/>
    </row>
    <row r="32" spans="1:14" ht="9"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1687</v>
      </c>
      <c r="B36" s="831" t="str">
        <f>VLOOKUP(A36,EQUIPOS!A6:D154,3,FALSE)</f>
        <v>Derretidora de asfalto (crafco o similar)</v>
      </c>
      <c r="C36" s="832"/>
      <c r="D36" s="832"/>
      <c r="E36" s="832"/>
      <c r="F36" s="832"/>
      <c r="G36" s="832"/>
      <c r="H36" s="833"/>
      <c r="I36" s="279"/>
      <c r="J36" s="280"/>
      <c r="K36" s="281">
        <f>VLOOKUP(A36,EQUIPOS!A6:D163,4,FALSE)</f>
        <v>2379.3750000000005</v>
      </c>
      <c r="L36" s="282"/>
      <c r="M36" s="283">
        <v>60</v>
      </c>
      <c r="N36" s="284">
        <f t="shared" ref="N36:N39" si="0">K36/M36</f>
        <v>39.656250000000007</v>
      </c>
    </row>
    <row r="37" spans="1:14">
      <c r="A37" s="119" t="s">
        <v>324</v>
      </c>
      <c r="B37" s="831" t="str">
        <f>VLOOKUP(A37,EQUIPOS!A7:D154,3,FALSE)</f>
        <v xml:space="preserve">Ruteadora </v>
      </c>
      <c r="C37" s="832"/>
      <c r="D37" s="832"/>
      <c r="E37" s="832"/>
      <c r="F37" s="832"/>
      <c r="G37" s="832"/>
      <c r="H37" s="833"/>
      <c r="I37" s="279"/>
      <c r="J37" s="280"/>
      <c r="K37" s="281">
        <f>VLOOKUP(A37,EQUIPOS!A7:D164,4,FALSE)</f>
        <v>4124.25</v>
      </c>
      <c r="L37" s="282"/>
      <c r="M37" s="283">
        <v>60</v>
      </c>
      <c r="N37" s="284">
        <f t="shared" si="0"/>
        <v>68.737499999999997</v>
      </c>
    </row>
    <row r="38" spans="1:14">
      <c r="A38" t="s">
        <v>176</v>
      </c>
      <c r="B38" s="831" t="str">
        <f>VLOOKUP(A38,EQUIPOS!A8:D154,3,FALSE)</f>
        <v xml:space="preserve">Compresor (barrido y soplado)
</v>
      </c>
      <c r="C38" s="832"/>
      <c r="D38" s="832"/>
      <c r="E38" s="832"/>
      <c r="F38" s="832"/>
      <c r="G38" s="832"/>
      <c r="H38" s="833"/>
      <c r="I38" s="279"/>
      <c r="J38" s="280"/>
      <c r="K38" s="281">
        <f>VLOOKUP(A38,EQUIPOS!A8:D165,4,FALSE)</f>
        <v>61024.370771264701</v>
      </c>
      <c r="L38" s="282"/>
      <c r="M38" s="283">
        <v>60</v>
      </c>
      <c r="N38" s="284">
        <f t="shared" si="0"/>
        <v>1017.072846187745</v>
      </c>
    </row>
    <row r="39" spans="1:14">
      <c r="A39" t="s">
        <v>138</v>
      </c>
      <c r="B39" s="831" t="str">
        <f>VLOOKUP(A39,EQUIPOS!A9:D154,3,FALSE)</f>
        <v>Camioneta D-300</v>
      </c>
      <c r="C39" s="832"/>
      <c r="D39" s="832"/>
      <c r="E39" s="832"/>
      <c r="F39" s="832"/>
      <c r="G39" s="832"/>
      <c r="H39" s="833"/>
      <c r="I39" s="279"/>
      <c r="J39" s="280"/>
      <c r="K39" s="281">
        <f>VLOOKUP(A39,EQUIPOS!A9:D166,4,FALSE)</f>
        <v>38000</v>
      </c>
      <c r="L39" s="282"/>
      <c r="M39" s="283">
        <v>60</v>
      </c>
      <c r="N39" s="284">
        <f t="shared" si="0"/>
        <v>633.33333333333337</v>
      </c>
    </row>
    <row r="40" spans="1:14">
      <c r="B40" s="831"/>
      <c r="C40" s="832"/>
      <c r="D40" s="832"/>
      <c r="E40" s="832"/>
      <c r="F40" s="832"/>
      <c r="G40" s="832"/>
      <c r="H40" s="833"/>
      <c r="I40" s="279"/>
      <c r="J40" s="280"/>
      <c r="K40" s="281"/>
      <c r="L40" s="282"/>
      <c r="M40" s="283"/>
      <c r="N40" s="284"/>
    </row>
    <row r="41" spans="1:14">
      <c r="B41" s="831"/>
      <c r="C41" s="832"/>
      <c r="D41" s="832"/>
      <c r="E41" s="832"/>
      <c r="F41" s="832"/>
      <c r="G41" s="832"/>
      <c r="H41" s="833"/>
      <c r="I41" s="279"/>
      <c r="J41" s="280"/>
      <c r="K41" s="281"/>
      <c r="L41" s="282"/>
      <c r="M41" s="283"/>
      <c r="N41" s="284"/>
    </row>
    <row r="42" spans="1:14">
      <c r="B42" s="831"/>
      <c r="C42" s="832"/>
      <c r="D42" s="832"/>
      <c r="E42" s="832"/>
      <c r="F42" s="832"/>
      <c r="G42" s="832"/>
      <c r="H42" s="833"/>
      <c r="I42" s="279"/>
      <c r="J42" s="280"/>
      <c r="K42" s="281"/>
      <c r="L42" s="282"/>
      <c r="M42" s="283"/>
      <c r="N42" s="284"/>
    </row>
    <row r="43" spans="1:14">
      <c r="B43" s="831"/>
      <c r="C43" s="832"/>
      <c r="D43" s="832"/>
      <c r="E43" s="832"/>
      <c r="F43" s="832"/>
      <c r="G43" s="832"/>
      <c r="H43" s="833"/>
      <c r="I43" s="279"/>
      <c r="J43" s="280"/>
      <c r="K43" s="281"/>
      <c r="L43" s="282"/>
      <c r="M43" s="283"/>
      <c r="N43" s="284"/>
    </row>
    <row r="44" spans="1:14">
      <c r="B44" s="831"/>
      <c r="C44" s="832"/>
      <c r="D44" s="832"/>
      <c r="E44" s="832"/>
      <c r="F44" s="832"/>
      <c r="G44" s="832"/>
      <c r="H44" s="833"/>
      <c r="I44" s="834"/>
      <c r="J44" s="815"/>
      <c r="K44" s="281"/>
      <c r="L44" s="835"/>
      <c r="M44" s="836"/>
      <c r="N44" s="284"/>
    </row>
    <row r="45" spans="1:14">
      <c r="B45" s="831"/>
      <c r="C45" s="832"/>
      <c r="D45" s="832"/>
      <c r="E45" s="837"/>
      <c r="F45" s="832"/>
      <c r="G45" s="832"/>
      <c r="H45" s="833"/>
      <c r="I45" s="42"/>
      <c r="J45" s="43"/>
      <c r="K45" s="286"/>
      <c r="L45" s="288"/>
      <c r="M45" s="289"/>
      <c r="N45" s="290"/>
    </row>
    <row r="46" spans="1:14">
      <c r="B46" s="838" t="s">
        <v>1036</v>
      </c>
      <c r="C46" s="839"/>
      <c r="D46" s="839"/>
      <c r="E46" s="44"/>
      <c r="F46" s="45"/>
      <c r="G46" s="45"/>
      <c r="H46" s="46"/>
      <c r="I46" s="42"/>
      <c r="J46" s="43"/>
      <c r="K46" s="291"/>
      <c r="L46" s="288"/>
      <c r="M46" s="413">
        <v>0.05</v>
      </c>
      <c r="N46" s="356">
        <f>N84*M46</f>
        <v>18.955228472222224</v>
      </c>
    </row>
    <row r="47" spans="1:14" ht="15.75" thickBot="1">
      <c r="B47" s="831"/>
      <c r="C47" s="832"/>
      <c r="D47" s="832"/>
      <c r="E47" s="832"/>
      <c r="F47" s="832"/>
      <c r="G47" s="832"/>
      <c r="H47" s="833"/>
      <c r="I47" s="840"/>
      <c r="J47" s="841"/>
      <c r="K47" s="47"/>
      <c r="L47" s="842"/>
      <c r="M47" s="843"/>
      <c r="N47" s="111"/>
    </row>
    <row r="48" spans="1:14" ht="15.75" thickBot="1">
      <c r="B48" s="818" t="s">
        <v>1037</v>
      </c>
      <c r="C48" s="819"/>
      <c r="D48" s="819"/>
      <c r="E48" s="819"/>
      <c r="F48" s="819"/>
      <c r="G48" s="819"/>
      <c r="H48" s="819"/>
      <c r="I48" s="819"/>
      <c r="J48" s="819"/>
      <c r="K48" s="819"/>
      <c r="L48" s="819"/>
      <c r="M48" s="820"/>
      <c r="N48" s="406">
        <f>SUM(N36:N47)</f>
        <v>1777.7551579933006</v>
      </c>
    </row>
    <row r="49" spans="1:14">
      <c r="B49" s="292"/>
      <c r="C49" s="40"/>
      <c r="D49" s="40"/>
      <c r="E49" s="40"/>
      <c r="F49" s="40"/>
      <c r="G49" s="40"/>
      <c r="H49" s="40"/>
      <c r="I49" s="40"/>
      <c r="J49" s="40"/>
      <c r="K49" s="40"/>
      <c r="L49" s="40"/>
      <c r="M49" s="40"/>
      <c r="N49" s="41"/>
    </row>
    <row r="50" spans="1:14">
      <c r="B50" s="70" t="s">
        <v>1038</v>
      </c>
      <c r="C50" s="71"/>
      <c r="D50" s="71"/>
      <c r="E50" s="71"/>
      <c r="F50" s="71"/>
      <c r="G50" s="71"/>
      <c r="H50" s="71"/>
      <c r="I50" s="71"/>
      <c r="J50" s="71"/>
      <c r="K50" s="71"/>
      <c r="L50" s="71"/>
      <c r="M50" s="71"/>
      <c r="N50" s="72"/>
    </row>
    <row r="51" spans="1:14" ht="15.75" thickBot="1">
      <c r="B51" s="73"/>
      <c r="C51" s="68"/>
      <c r="D51" s="68"/>
      <c r="E51" s="68"/>
      <c r="F51" s="68"/>
      <c r="G51" s="68"/>
      <c r="H51" s="68"/>
      <c r="I51" s="68"/>
      <c r="J51" s="67"/>
      <c r="K51" s="67"/>
      <c r="L51" s="67"/>
      <c r="M51" s="67"/>
      <c r="N51" s="69"/>
    </row>
    <row r="52" spans="1:14">
      <c r="B52" s="809" t="s">
        <v>1028</v>
      </c>
      <c r="C52" s="810"/>
      <c r="D52" s="810"/>
      <c r="E52" s="810"/>
      <c r="F52" s="810"/>
      <c r="G52" s="810"/>
      <c r="H52" s="810"/>
      <c r="I52" s="811"/>
      <c r="J52" s="327" t="s">
        <v>1029</v>
      </c>
      <c r="K52" s="91" t="s">
        <v>1030</v>
      </c>
      <c r="L52" s="812" t="s">
        <v>1039</v>
      </c>
      <c r="M52" s="811"/>
      <c r="N52" s="92" t="s">
        <v>1035</v>
      </c>
    </row>
    <row r="53" spans="1:14">
      <c r="A53" t="s">
        <v>870</v>
      </c>
      <c r="B53" s="49" t="str">
        <f>VLOOKUP(A53,MATERIALES!A5:D373,3,FALSE)</f>
        <v>Arena de Trituración</v>
      </c>
      <c r="C53" s="293"/>
      <c r="D53" s="293"/>
      <c r="E53" s="293"/>
      <c r="F53" s="293"/>
      <c r="G53" s="293"/>
      <c r="H53" s="293"/>
      <c r="I53" s="280"/>
      <c r="J53" s="236" t="str">
        <f>VLOOKUP(A53,MATERIALES!A7:D645,2,FALSE)</f>
        <v>m3</v>
      </c>
      <c r="K53" s="294">
        <v>7.0000000000000001E-3</v>
      </c>
      <c r="L53" s="279"/>
      <c r="M53" s="414">
        <f>VLOOKUP(A53,MATERIALES!A5:D396,4,FALSE)</f>
        <v>33320</v>
      </c>
      <c r="N53" s="284">
        <f t="shared" ref="N53:N54" si="1">K53*M53</f>
        <v>233.24</v>
      </c>
    </row>
    <row r="54" spans="1:14">
      <c r="A54" s="122" t="s">
        <v>934</v>
      </c>
      <c r="B54" s="49" t="str">
        <f>VLOOKUP(A54,MATERIALES!A6:D373,3,FALSE)</f>
        <v>Emulsión CRR-2</v>
      </c>
      <c r="C54" s="293"/>
      <c r="D54" s="293"/>
      <c r="E54" s="293"/>
      <c r="F54" s="293"/>
      <c r="G54" s="293"/>
      <c r="H54" s="293"/>
      <c r="I54" s="280"/>
      <c r="J54" s="236" t="str">
        <f>VLOOKUP(A54,MATERIALES!A8:D646,2,FALSE)</f>
        <v>lt</v>
      </c>
      <c r="K54" s="294">
        <v>0.12</v>
      </c>
      <c r="L54" s="279"/>
      <c r="M54" s="414">
        <f>VLOOKUP(A54,MATERIALES!A6:D397,4,FALSE)</f>
        <v>1583.8899999999999</v>
      </c>
      <c r="N54" s="284">
        <f t="shared" si="1"/>
        <v>190.06679999999997</v>
      </c>
    </row>
    <row r="55" spans="1:14">
      <c r="A55" s="122"/>
      <c r="B55" s="49"/>
      <c r="C55" s="293"/>
      <c r="D55" s="293"/>
      <c r="E55" s="293"/>
      <c r="F55" s="293"/>
      <c r="G55" s="293"/>
      <c r="H55" s="293"/>
      <c r="I55" s="280"/>
      <c r="J55" s="236"/>
      <c r="K55" s="294"/>
      <c r="L55" s="279"/>
      <c r="M55" s="414"/>
      <c r="N55" s="284"/>
    </row>
    <row r="56" spans="1:14">
      <c r="A56" s="122"/>
      <c r="B56" s="49"/>
      <c r="C56" s="293"/>
      <c r="D56" s="293"/>
      <c r="E56" s="293"/>
      <c r="F56" s="293"/>
      <c r="G56" s="293"/>
      <c r="H56" s="293"/>
      <c r="I56" s="280"/>
      <c r="J56" s="236"/>
      <c r="K56" s="294"/>
      <c r="L56" s="279"/>
      <c r="M56" s="414"/>
      <c r="N56" s="284"/>
    </row>
    <row r="57" spans="1:14">
      <c r="A57" s="122"/>
      <c r="B57" s="49"/>
      <c r="C57" s="293"/>
      <c r="D57" s="293"/>
      <c r="E57" s="293"/>
      <c r="F57" s="293"/>
      <c r="G57" s="293"/>
      <c r="H57" s="293"/>
      <c r="I57" s="280"/>
      <c r="J57" s="236"/>
      <c r="K57" s="294"/>
      <c r="L57" s="279"/>
      <c r="M57" s="414"/>
      <c r="N57" s="284"/>
    </row>
    <row r="58" spans="1:14">
      <c r="A58" s="122"/>
      <c r="B58" s="49"/>
      <c r="C58" s="293"/>
      <c r="D58" s="293"/>
      <c r="E58" s="293"/>
      <c r="F58" s="293"/>
      <c r="G58" s="293"/>
      <c r="H58" s="293"/>
      <c r="I58" s="280"/>
      <c r="J58" s="236"/>
      <c r="K58" s="294"/>
      <c r="L58" s="279"/>
      <c r="M58" s="414"/>
      <c r="N58" s="284"/>
    </row>
    <row r="59" spans="1:14">
      <c r="B59" s="49"/>
      <c r="C59" s="293"/>
      <c r="D59" s="293"/>
      <c r="E59" s="293"/>
      <c r="F59" s="293"/>
      <c r="G59" s="293"/>
      <c r="H59" s="293"/>
      <c r="I59" s="280"/>
      <c r="J59" s="236"/>
      <c r="K59" s="294"/>
      <c r="L59" s="279"/>
      <c r="M59" s="295"/>
      <c r="N59" s="296"/>
    </row>
    <row r="60" spans="1:14">
      <c r="B60" s="49"/>
      <c r="C60" s="293"/>
      <c r="D60" s="293"/>
      <c r="E60" s="293"/>
      <c r="F60" s="293"/>
      <c r="G60" s="293"/>
      <c r="H60" s="293"/>
      <c r="I60" s="280"/>
      <c r="J60" s="236"/>
      <c r="K60" s="294"/>
      <c r="L60" s="279"/>
      <c r="M60" s="295"/>
      <c r="N60" s="296"/>
    </row>
    <row r="61" spans="1:14" ht="15.75" thickBot="1">
      <c r="B61" s="813"/>
      <c r="C61" s="814"/>
      <c r="D61" s="814"/>
      <c r="E61" s="814"/>
      <c r="F61" s="814"/>
      <c r="G61" s="814"/>
      <c r="H61" s="814"/>
      <c r="I61" s="815"/>
      <c r="J61" s="48"/>
      <c r="K61" s="50"/>
      <c r="L61" s="816"/>
      <c r="M61" s="817"/>
      <c r="N61" s="51"/>
    </row>
    <row r="62" spans="1:14" ht="15.75" thickBot="1">
      <c r="B62" s="818" t="s">
        <v>1037</v>
      </c>
      <c r="C62" s="819"/>
      <c r="D62" s="819"/>
      <c r="E62" s="819"/>
      <c r="F62" s="819"/>
      <c r="G62" s="819"/>
      <c r="H62" s="819"/>
      <c r="I62" s="819"/>
      <c r="J62" s="819"/>
      <c r="K62" s="819"/>
      <c r="L62" s="819"/>
      <c r="M62" s="820"/>
      <c r="N62" s="406">
        <f>SUM(N53:N61)</f>
        <v>423.30679999999995</v>
      </c>
    </row>
    <row r="63" spans="1:14">
      <c r="B63" s="39"/>
      <c r="C63" s="40"/>
      <c r="D63" s="40"/>
      <c r="E63" s="40"/>
      <c r="F63" s="40"/>
      <c r="G63" s="40"/>
      <c r="H63" s="40"/>
      <c r="I63" s="40"/>
      <c r="J63" s="40"/>
      <c r="K63" s="40"/>
      <c r="L63" s="40"/>
      <c r="M63" s="40"/>
      <c r="N63" s="41"/>
    </row>
    <row r="64" spans="1:14">
      <c r="B64" s="70" t="s">
        <v>1040</v>
      </c>
      <c r="C64" s="71"/>
      <c r="D64" s="71"/>
      <c r="E64" s="71"/>
      <c r="F64" s="71"/>
      <c r="G64" s="71"/>
      <c r="H64" s="71"/>
      <c r="I64" s="71"/>
      <c r="J64" s="71"/>
      <c r="K64" s="71"/>
      <c r="L64" s="71"/>
      <c r="M64" s="71"/>
      <c r="N64" s="72"/>
    </row>
    <row r="65" spans="1:15" ht="15.75" thickBot="1">
      <c r="B65" s="74"/>
      <c r="C65" s="67"/>
      <c r="D65" s="67"/>
      <c r="E65" s="67"/>
      <c r="F65" s="67"/>
      <c r="G65" s="67"/>
      <c r="H65" s="67"/>
      <c r="I65" s="67"/>
      <c r="J65" s="67"/>
      <c r="K65" s="67"/>
      <c r="L65" s="67"/>
      <c r="M65" s="67"/>
      <c r="N65" s="69"/>
    </row>
    <row r="66" spans="1:15" ht="25.5">
      <c r="B66" s="325" t="s">
        <v>1041</v>
      </c>
      <c r="C66" s="326"/>
      <c r="D66" s="326"/>
      <c r="E66" s="326"/>
      <c r="F66" s="326"/>
      <c r="G66" s="326"/>
      <c r="H66" s="79" t="s">
        <v>1029</v>
      </c>
      <c r="I66" s="80" t="s">
        <v>1042</v>
      </c>
      <c r="J66" s="81" t="s">
        <v>1043</v>
      </c>
      <c r="K66" s="79" t="s">
        <v>1044</v>
      </c>
      <c r="L66" s="821" t="s">
        <v>1045</v>
      </c>
      <c r="M66" s="794"/>
      <c r="N66" s="82" t="s">
        <v>1035</v>
      </c>
    </row>
    <row r="67" spans="1:15">
      <c r="A67" t="s">
        <v>1311</v>
      </c>
      <c r="B67" s="52" t="str">
        <f>VLOOKUP(A67,TRANSPORTE!A5:D117,3,FALSE)</f>
        <v>Transporte de Arena</v>
      </c>
      <c r="C67" s="329"/>
      <c r="D67" s="329"/>
      <c r="E67" s="329"/>
      <c r="F67" s="329"/>
      <c r="G67" s="329"/>
      <c r="H67" s="323" t="s">
        <v>339</v>
      </c>
      <c r="I67" s="425">
        <v>7.0000000000000001E-3</v>
      </c>
      <c r="J67" s="298">
        <v>1</v>
      </c>
      <c r="K67" s="425">
        <f>I67*J67</f>
        <v>7.0000000000000001E-3</v>
      </c>
      <c r="L67" s="822">
        <f>VLOOKUP(A67,TRANSPORTE!A6:D120,4,FALSE)</f>
        <v>946.969696969697</v>
      </c>
      <c r="M67" s="823"/>
      <c r="N67" s="299">
        <f>L67*K67</f>
        <v>6.6287878787878789</v>
      </c>
    </row>
    <row r="68" spans="1:15">
      <c r="B68" s="52"/>
      <c r="C68" s="53"/>
      <c r="D68" s="53"/>
      <c r="E68" s="53"/>
      <c r="F68" s="53"/>
      <c r="G68" s="53"/>
      <c r="H68" s="323"/>
      <c r="I68" s="291"/>
      <c r="J68" s="298"/>
      <c r="K68" s="291"/>
      <c r="L68" s="822"/>
      <c r="M68" s="823"/>
      <c r="N68" s="299"/>
    </row>
    <row r="69" spans="1:15">
      <c r="B69" s="52"/>
      <c r="C69" s="53"/>
      <c r="D69" s="53"/>
      <c r="E69" s="53"/>
      <c r="F69" s="53"/>
      <c r="G69" s="53"/>
      <c r="H69" s="300"/>
      <c r="I69" s="291"/>
      <c r="J69" s="291"/>
      <c r="K69" s="291"/>
      <c r="L69" s="301"/>
      <c r="M69" s="302"/>
      <c r="N69" s="303"/>
    </row>
    <row r="70" spans="1:15">
      <c r="B70" s="52"/>
      <c r="C70" s="53"/>
      <c r="D70" s="53"/>
      <c r="E70" s="53"/>
      <c r="F70" s="53"/>
      <c r="G70" s="53"/>
      <c r="H70" s="300"/>
      <c r="I70" s="291"/>
      <c r="J70" s="291"/>
      <c r="K70" s="291"/>
      <c r="L70" s="301"/>
      <c r="M70" s="302"/>
      <c r="N70" s="303"/>
    </row>
    <row r="71" spans="1:15">
      <c r="B71" s="52"/>
      <c r="C71" s="53"/>
      <c r="D71" s="53"/>
      <c r="E71" s="53"/>
      <c r="F71" s="53"/>
      <c r="G71" s="53"/>
      <c r="H71" s="300"/>
      <c r="I71" s="291"/>
      <c r="J71" s="291"/>
      <c r="K71" s="291"/>
      <c r="L71" s="301"/>
      <c r="M71" s="302"/>
      <c r="N71" s="303"/>
    </row>
    <row r="72" spans="1:15" ht="15.75" thickBot="1">
      <c r="B72" s="459"/>
      <c r="C72" s="460"/>
      <c r="D72" s="460"/>
      <c r="E72" s="460"/>
      <c r="F72" s="460"/>
      <c r="G72" s="460"/>
      <c r="H72" s="54"/>
      <c r="I72" s="132"/>
      <c r="J72" s="132"/>
      <c r="K72" s="132"/>
      <c r="L72" s="807"/>
      <c r="M72" s="808"/>
      <c r="N72" s="133"/>
    </row>
    <row r="73" spans="1:15" ht="15.75" thickBot="1">
      <c r="B73" s="824" t="s">
        <v>1037</v>
      </c>
      <c r="C73" s="825"/>
      <c r="D73" s="825"/>
      <c r="E73" s="825"/>
      <c r="F73" s="825"/>
      <c r="G73" s="825"/>
      <c r="H73" s="825"/>
      <c r="I73" s="825"/>
      <c r="J73" s="825"/>
      <c r="K73" s="825"/>
      <c r="L73" s="825"/>
      <c r="M73" s="826"/>
      <c r="N73" s="110">
        <f>N67+N68+N69+N70+N71</f>
        <v>6.6287878787878789</v>
      </c>
    </row>
    <row r="74" spans="1:15">
      <c r="B74" s="39"/>
      <c r="C74" s="40"/>
      <c r="D74" s="40"/>
      <c r="E74" s="40"/>
      <c r="F74" s="40"/>
      <c r="G74" s="40"/>
      <c r="H74" s="40"/>
      <c r="I74" s="40"/>
      <c r="J74" s="40"/>
      <c r="K74" s="40"/>
      <c r="L74" s="40"/>
      <c r="M74" s="40"/>
      <c r="N74" s="41"/>
    </row>
    <row r="75" spans="1:15">
      <c r="B75" s="70" t="s">
        <v>1046</v>
      </c>
      <c r="C75" s="71"/>
      <c r="D75" s="71"/>
      <c r="E75" s="71"/>
      <c r="F75" s="71"/>
      <c r="G75" s="71"/>
      <c r="H75" s="71"/>
      <c r="I75" s="71"/>
      <c r="J75" s="71"/>
      <c r="K75" s="71"/>
      <c r="L75" s="71"/>
      <c r="M75" s="71"/>
      <c r="N75" s="72"/>
    </row>
    <row r="76" spans="1:15" ht="15.75" thickBot="1">
      <c r="B76" s="74"/>
      <c r="C76" s="67"/>
      <c r="D76" s="67"/>
      <c r="E76" s="67"/>
      <c r="F76" s="67"/>
      <c r="G76" s="67"/>
      <c r="H76" s="67"/>
      <c r="I76" s="67"/>
      <c r="J76" s="67"/>
      <c r="K76" s="67"/>
      <c r="L76" s="67"/>
      <c r="M76" s="67"/>
      <c r="N76" s="69"/>
    </row>
    <row r="77" spans="1:15" ht="25.5">
      <c r="B77" s="844" t="s">
        <v>1047</v>
      </c>
      <c r="C77" s="845"/>
      <c r="D77" s="845"/>
      <c r="E77" s="845"/>
      <c r="F77" s="845"/>
      <c r="G77" s="845"/>
      <c r="H77" s="845"/>
      <c r="I77" s="79" t="s">
        <v>1048</v>
      </c>
      <c r="J77" s="81" t="s">
        <v>1494</v>
      </c>
      <c r="K77" s="80" t="s">
        <v>1050</v>
      </c>
      <c r="L77" s="846" t="s">
        <v>1034</v>
      </c>
      <c r="M77" s="847"/>
      <c r="N77" s="104" t="s">
        <v>1035</v>
      </c>
    </row>
    <row r="78" spans="1:15">
      <c r="A78" t="s">
        <v>7</v>
      </c>
      <c r="B78" s="55" t="str">
        <f>VLOOKUP(A78,'MANO DE OBRA'!A8:D68,3,FALSE)</f>
        <v>Obrero (2)</v>
      </c>
      <c r="C78" s="53"/>
      <c r="D78" s="53"/>
      <c r="E78" s="53"/>
      <c r="F78" s="53"/>
      <c r="G78" s="53"/>
      <c r="H78" s="53"/>
      <c r="I78" s="304">
        <f>K78/J78*100</f>
        <v>49181.133333333331</v>
      </c>
      <c r="J78" s="305">
        <v>185</v>
      </c>
      <c r="K78" s="306">
        <f>VLOOKUP(A78,'MANO DE OBRA'!A8:D99,4,FALSE)</f>
        <v>90985.096666666665</v>
      </c>
      <c r="L78" s="56"/>
      <c r="M78" s="307">
        <v>480</v>
      </c>
      <c r="N78" s="407">
        <f>K78/M78</f>
        <v>189.55228472222223</v>
      </c>
      <c r="O78" s="112"/>
    </row>
    <row r="79" spans="1:15">
      <c r="A79" t="s">
        <v>30</v>
      </c>
      <c r="B79" s="55" t="str">
        <f>VLOOKUP(A79,'MANO DE OBRA'!A8:D69,3,FALSE)</f>
        <v>Oficial</v>
      </c>
      <c r="C79" s="53"/>
      <c r="D79" s="53"/>
      <c r="E79" s="53"/>
      <c r="F79" s="53"/>
      <c r="G79" s="53"/>
      <c r="H79" s="53"/>
      <c r="I79" s="304">
        <f>K79/J79*100</f>
        <v>49181.133333333331</v>
      </c>
      <c r="J79" s="305">
        <v>185</v>
      </c>
      <c r="K79" s="306">
        <f>VLOOKUP(A79,'MANO DE OBRA'!A8:D100,4,FALSE)</f>
        <v>90985.096666666665</v>
      </c>
      <c r="L79" s="56"/>
      <c r="M79" s="311">
        <v>480</v>
      </c>
      <c r="N79" s="407">
        <f>K79/M79</f>
        <v>189.55228472222223</v>
      </c>
    </row>
    <row r="80" spans="1:15">
      <c r="B80" s="55"/>
      <c r="C80" s="53"/>
      <c r="D80" s="53"/>
      <c r="E80" s="53"/>
      <c r="F80" s="53"/>
      <c r="G80" s="53"/>
      <c r="H80" s="53"/>
      <c r="I80" s="304"/>
      <c r="J80" s="305"/>
      <c r="K80" s="306"/>
      <c r="L80" s="56"/>
      <c r="M80" s="312"/>
      <c r="N80" s="407"/>
    </row>
    <row r="81" spans="1:14">
      <c r="B81" s="55"/>
      <c r="C81" s="53"/>
      <c r="D81" s="53"/>
      <c r="E81" s="53"/>
      <c r="F81" s="53"/>
      <c r="G81" s="53"/>
      <c r="H81" s="53"/>
      <c r="I81" s="291"/>
      <c r="J81" s="309"/>
      <c r="K81" s="310"/>
      <c r="L81" s="330"/>
      <c r="M81" s="312"/>
      <c r="N81" s="308"/>
    </row>
    <row r="82" spans="1:14">
      <c r="B82" s="55"/>
      <c r="C82" s="53"/>
      <c r="D82" s="53"/>
      <c r="E82" s="53"/>
      <c r="F82" s="53"/>
      <c r="G82" s="53"/>
      <c r="H82" s="53"/>
      <c r="I82" s="291"/>
      <c r="J82" s="309"/>
      <c r="K82" s="310"/>
      <c r="L82" s="330"/>
      <c r="M82" s="312"/>
      <c r="N82" s="308"/>
    </row>
    <row r="83" spans="1:14" ht="15.75" thickBot="1">
      <c r="B83" s="805"/>
      <c r="C83" s="806"/>
      <c r="D83" s="806"/>
      <c r="E83" s="806"/>
      <c r="F83" s="806"/>
      <c r="G83" s="806"/>
      <c r="H83" s="806"/>
      <c r="I83" s="132"/>
      <c r="J83" s="132"/>
      <c r="K83" s="132"/>
      <c r="L83" s="906"/>
      <c r="M83" s="906"/>
      <c r="N83" s="51"/>
    </row>
    <row r="84" spans="1:14" ht="15.75" thickBot="1">
      <c r="B84" s="824" t="s">
        <v>1037</v>
      </c>
      <c r="C84" s="825"/>
      <c r="D84" s="825"/>
      <c r="E84" s="825"/>
      <c r="F84" s="825"/>
      <c r="G84" s="825"/>
      <c r="H84" s="825"/>
      <c r="I84" s="825"/>
      <c r="J84" s="825"/>
      <c r="K84" s="825"/>
      <c r="L84" s="825"/>
      <c r="M84" s="826"/>
      <c r="N84" s="313">
        <f>SUM(N78:N83)</f>
        <v>379.10456944444445</v>
      </c>
    </row>
    <row r="85" spans="1:14" ht="15.75" thickBot="1">
      <c r="B85" s="39"/>
      <c r="C85" s="40"/>
      <c r="D85" s="40"/>
      <c r="E85" s="40"/>
      <c r="F85" s="40"/>
      <c r="G85" s="40"/>
      <c r="H85" s="40"/>
      <c r="I85" s="40"/>
      <c r="J85" s="40"/>
      <c r="K85" s="40"/>
      <c r="L85" s="40"/>
      <c r="M85" s="40"/>
      <c r="N85" s="41"/>
    </row>
    <row r="86" spans="1:14" ht="15.75" thickBot="1">
      <c r="B86" s="818" t="s">
        <v>1051</v>
      </c>
      <c r="C86" s="819"/>
      <c r="D86" s="819"/>
      <c r="E86" s="819"/>
      <c r="F86" s="819"/>
      <c r="G86" s="819"/>
      <c r="H86" s="819"/>
      <c r="I86" s="819"/>
      <c r="J86" s="819"/>
      <c r="K86" s="819"/>
      <c r="L86" s="819"/>
      <c r="M86" s="820"/>
      <c r="N86" s="105">
        <f>N48+N62+N73+N84</f>
        <v>2586.7953153165327</v>
      </c>
    </row>
    <row r="87" spans="1:14">
      <c r="B87" s="39"/>
      <c r="C87" s="40"/>
      <c r="D87" s="40"/>
      <c r="E87" s="40"/>
      <c r="F87" s="40"/>
      <c r="G87" s="40"/>
      <c r="H87" s="40"/>
      <c r="I87" s="40"/>
      <c r="J87" s="40"/>
      <c r="K87" s="40"/>
      <c r="L87" s="40"/>
      <c r="M87" s="40"/>
      <c r="N87" s="41"/>
    </row>
    <row r="88" spans="1:14">
      <c r="B88" s="70" t="s">
        <v>1052</v>
      </c>
      <c r="C88" s="71"/>
      <c r="D88" s="71"/>
      <c r="E88" s="71"/>
      <c r="F88" s="71"/>
      <c r="G88" s="71"/>
      <c r="H88" s="71"/>
      <c r="I88" s="71"/>
      <c r="J88" s="71"/>
      <c r="K88" s="71"/>
      <c r="L88" s="71"/>
      <c r="M88" s="71"/>
      <c r="N88" s="72"/>
    </row>
    <row r="89" spans="1:14" ht="15.75" thickBot="1">
      <c r="B89" s="74"/>
      <c r="C89" s="67"/>
      <c r="D89" s="67"/>
      <c r="E89" s="67"/>
      <c r="F89" s="67"/>
      <c r="G89" s="67"/>
      <c r="H89" s="67"/>
      <c r="I89" s="67"/>
      <c r="J89" s="67"/>
      <c r="K89" s="67"/>
      <c r="L89" s="67"/>
      <c r="M89" s="67"/>
      <c r="N89" s="69"/>
    </row>
    <row r="90" spans="1:14">
      <c r="B90" s="809" t="s">
        <v>1053</v>
      </c>
      <c r="C90" s="810"/>
      <c r="D90" s="810"/>
      <c r="E90" s="810"/>
      <c r="F90" s="810"/>
      <c r="G90" s="810"/>
      <c r="H90" s="810"/>
      <c r="I90" s="326"/>
      <c r="J90" s="346"/>
      <c r="K90" s="314" t="s">
        <v>1054</v>
      </c>
      <c r="L90" s="848" t="s">
        <v>1055</v>
      </c>
      <c r="M90" s="849"/>
      <c r="N90" s="315"/>
    </row>
    <row r="91" spans="1:14">
      <c r="B91" s="850" t="s">
        <v>1056</v>
      </c>
      <c r="C91" s="851"/>
      <c r="D91" s="851"/>
      <c r="E91" s="851"/>
      <c r="F91" s="851"/>
      <c r="G91" s="851"/>
      <c r="H91" s="851"/>
      <c r="I91" s="93"/>
      <c r="J91" s="94"/>
      <c r="K91" s="316">
        <v>0.2</v>
      </c>
      <c r="L91" s="852">
        <f>N86*K91</f>
        <v>517.35906306330651</v>
      </c>
      <c r="M91" s="853"/>
      <c r="N91" s="57"/>
    </row>
    <row r="92" spans="1:14">
      <c r="B92" s="95" t="s">
        <v>1057</v>
      </c>
      <c r="C92" s="96"/>
      <c r="D92" s="96"/>
      <c r="E92" s="96"/>
      <c r="F92" s="96"/>
      <c r="G92" s="96"/>
      <c r="H92" s="96"/>
      <c r="I92" s="93"/>
      <c r="J92" s="94"/>
      <c r="K92" s="316">
        <v>0.05</v>
      </c>
      <c r="L92" s="852">
        <f>N86*K92</f>
        <v>129.33976576582663</v>
      </c>
      <c r="M92" s="853"/>
      <c r="N92" s="57"/>
    </row>
    <row r="93" spans="1:14" ht="15.75" thickBot="1">
      <c r="B93" s="97" t="s">
        <v>1058</v>
      </c>
      <c r="C93" s="98"/>
      <c r="D93" s="98"/>
      <c r="E93" s="98"/>
      <c r="F93" s="98"/>
      <c r="G93" s="98"/>
      <c r="H93" s="98"/>
      <c r="I93" s="99"/>
      <c r="J93" s="100"/>
      <c r="K93" s="317">
        <v>0.05</v>
      </c>
      <c r="L93" s="854">
        <f>N86*K93</f>
        <v>129.33976576582663</v>
      </c>
      <c r="M93" s="855"/>
      <c r="N93" s="57"/>
    </row>
    <row r="94" spans="1:14" ht="15.75" thickBot="1">
      <c r="B94" s="818" t="s">
        <v>1037</v>
      </c>
      <c r="C94" s="819"/>
      <c r="D94" s="819"/>
      <c r="E94" s="819"/>
      <c r="F94" s="819"/>
      <c r="G94" s="819"/>
      <c r="H94" s="819"/>
      <c r="I94" s="819"/>
      <c r="J94" s="819"/>
      <c r="K94" s="819"/>
      <c r="L94" s="819"/>
      <c r="M94" s="820"/>
      <c r="N94" s="58">
        <f>L91+L92+L93</f>
        <v>776.03859459495982</v>
      </c>
    </row>
    <row r="95" spans="1:14" ht="15.75" thickBot="1">
      <c r="B95" s="39"/>
      <c r="C95" s="40"/>
      <c r="D95" s="40"/>
      <c r="E95" s="40"/>
      <c r="F95" s="40"/>
      <c r="G95" s="40"/>
      <c r="H95" s="40"/>
      <c r="I95" s="40"/>
      <c r="J95" s="40"/>
      <c r="K95" s="40"/>
      <c r="L95" s="40"/>
      <c r="M95" s="40"/>
      <c r="N95" s="41"/>
    </row>
    <row r="96" spans="1:14" ht="15.75" thickBot="1">
      <c r="A96" t="s">
        <v>2122</v>
      </c>
      <c r="B96" s="818" t="s">
        <v>1059</v>
      </c>
      <c r="C96" s="819"/>
      <c r="D96" s="819"/>
      <c r="E96" s="819"/>
      <c r="F96" s="819"/>
      <c r="G96" s="819"/>
      <c r="H96" s="819"/>
      <c r="I96" s="819"/>
      <c r="J96" s="819"/>
      <c r="K96" s="819"/>
      <c r="L96" s="819"/>
      <c r="M96" s="820"/>
      <c r="N96" s="197">
        <f>N86+N94</f>
        <v>3362.8339099114924</v>
      </c>
    </row>
    <row r="97" spans="2:14">
      <c r="B97" s="19"/>
      <c r="C97" s="20"/>
      <c r="D97" s="20"/>
      <c r="E97" s="20"/>
      <c r="F97" s="20"/>
      <c r="G97" s="20"/>
      <c r="H97" s="20"/>
      <c r="I97" s="20"/>
      <c r="J97" s="20"/>
      <c r="K97" s="20"/>
      <c r="L97" s="20"/>
      <c r="M97" s="20"/>
      <c r="N97" s="21"/>
    </row>
    <row r="98" spans="2:14">
      <c r="B98" s="22"/>
      <c r="C98" s="18"/>
      <c r="D98" s="18"/>
      <c r="E98" s="18"/>
      <c r="F98" s="18"/>
      <c r="G98" s="18"/>
      <c r="H98" s="18"/>
      <c r="I98" s="18"/>
      <c r="J98" s="18"/>
      <c r="K98" s="18"/>
      <c r="L98" s="18"/>
      <c r="M98" s="18"/>
      <c r="N98" s="23"/>
    </row>
    <row r="99" spans="2:14">
      <c r="B99" s="22"/>
      <c r="C99" s="18"/>
      <c r="D99" s="18"/>
      <c r="E99" s="18"/>
      <c r="F99" s="18"/>
      <c r="G99" s="18"/>
      <c r="H99" s="18"/>
      <c r="I99" s="18"/>
      <c r="J99" s="18"/>
      <c r="K99" s="18"/>
      <c r="L99" s="18"/>
      <c r="M99" s="18"/>
      <c r="N99" s="23"/>
    </row>
    <row r="100" spans="2:14">
      <c r="B100" s="22"/>
      <c r="C100" s="18"/>
      <c r="D100" s="18"/>
      <c r="E100" s="18"/>
      <c r="F100" s="18"/>
      <c r="G100" s="18"/>
      <c r="H100" s="18"/>
      <c r="I100" s="18"/>
      <c r="J100" s="18"/>
      <c r="K100" s="18"/>
      <c r="L100" s="18"/>
      <c r="M100" s="18"/>
      <c r="N100" s="23"/>
    </row>
    <row r="101" spans="2:14">
      <c r="B101" s="22"/>
      <c r="C101" s="18"/>
      <c r="D101" s="18"/>
      <c r="E101" s="59" t="s">
        <v>1060</v>
      </c>
      <c r="F101" s="59"/>
      <c r="G101" s="59"/>
      <c r="H101" s="59"/>
      <c r="I101" s="59"/>
      <c r="J101" s="59"/>
      <c r="K101" s="18"/>
      <c r="L101" s="18"/>
      <c r="M101" s="18"/>
      <c r="N101" s="23"/>
    </row>
    <row r="102" spans="2:14">
      <c r="B102" s="22"/>
      <c r="C102" s="18"/>
      <c r="D102" s="18"/>
      <c r="E102" s="18" t="s">
        <v>1061</v>
      </c>
      <c r="F102" s="18"/>
      <c r="G102" s="18"/>
      <c r="H102" s="18"/>
      <c r="I102" s="18"/>
      <c r="J102" s="18"/>
      <c r="K102" s="18"/>
      <c r="L102" s="18"/>
      <c r="M102" s="18"/>
      <c r="N102" s="23"/>
    </row>
    <row r="103" spans="2:14">
      <c r="B103" s="22"/>
      <c r="C103" s="18"/>
      <c r="D103" s="18"/>
      <c r="E103" s="18" t="s">
        <v>1062</v>
      </c>
      <c r="F103" s="18"/>
      <c r="G103" s="18"/>
      <c r="H103" s="18"/>
      <c r="I103" s="18"/>
      <c r="J103" s="18"/>
      <c r="K103" s="18"/>
      <c r="L103" s="18"/>
      <c r="M103" s="18"/>
      <c r="N103" s="23"/>
    </row>
    <row r="104" spans="2:14">
      <c r="B104" s="22"/>
      <c r="C104" s="18"/>
      <c r="D104" s="18"/>
      <c r="E104" s="18" t="s">
        <v>1063</v>
      </c>
      <c r="F104" s="18"/>
      <c r="G104" s="18"/>
      <c r="H104" s="18"/>
      <c r="I104" s="18"/>
      <c r="J104" s="18"/>
      <c r="K104" s="18"/>
      <c r="L104" s="18"/>
      <c r="M104" s="18"/>
      <c r="N104" s="23"/>
    </row>
    <row r="105" spans="2:14" ht="15.75" thickBot="1">
      <c r="B105" s="22"/>
      <c r="C105" s="18"/>
      <c r="D105" s="18"/>
      <c r="E105" s="18"/>
      <c r="F105" s="18" t="s">
        <v>1064</v>
      </c>
      <c r="G105" s="18"/>
      <c r="H105" s="18"/>
      <c r="I105" s="18"/>
      <c r="J105" s="18"/>
      <c r="K105" s="18"/>
      <c r="L105" s="18"/>
      <c r="M105" s="18"/>
      <c r="N105" s="23"/>
    </row>
    <row r="106" spans="2:14">
      <c r="B106" s="239" t="s">
        <v>2322</v>
      </c>
      <c r="C106" s="240"/>
      <c r="D106" s="240"/>
      <c r="E106" s="240"/>
      <c r="F106" s="240"/>
      <c r="G106" s="240"/>
      <c r="H106" s="240"/>
      <c r="I106" s="240"/>
      <c r="J106" s="240"/>
      <c r="K106" s="240"/>
      <c r="L106" s="240"/>
      <c r="M106" s="240"/>
      <c r="N106" s="241"/>
    </row>
    <row r="107" spans="2:14">
      <c r="B107" s="242"/>
      <c r="C107" s="243"/>
      <c r="D107" s="243"/>
      <c r="E107" s="243"/>
      <c r="F107" s="243"/>
      <c r="G107" s="243"/>
      <c r="H107" s="243"/>
      <c r="I107" s="243"/>
      <c r="J107" s="243"/>
      <c r="K107" s="243"/>
      <c r="L107" s="243"/>
      <c r="M107" s="243"/>
      <c r="N107" s="244"/>
    </row>
    <row r="108" spans="2:14">
      <c r="B108" s="242"/>
      <c r="C108" s="243"/>
      <c r="D108" s="243"/>
      <c r="E108" s="243"/>
      <c r="F108" s="243"/>
      <c r="G108" s="243"/>
      <c r="H108" s="243"/>
      <c r="I108" s="243"/>
      <c r="J108" s="243"/>
      <c r="K108" s="243"/>
      <c r="L108" s="243"/>
      <c r="M108" s="243"/>
      <c r="N108" s="244"/>
    </row>
    <row r="109" spans="2:14">
      <c r="B109" s="242"/>
      <c r="C109" s="243"/>
      <c r="D109" s="243"/>
      <c r="E109" s="243"/>
      <c r="F109" s="243"/>
      <c r="G109" s="243"/>
      <c r="H109" s="243"/>
      <c r="I109" s="243"/>
      <c r="J109" s="243"/>
      <c r="K109" s="243"/>
      <c r="L109" s="243"/>
      <c r="M109" s="243"/>
      <c r="N109" s="244"/>
    </row>
    <row r="110" spans="2:14" ht="15.75" thickBot="1">
      <c r="B110" s="245"/>
      <c r="C110" s="246"/>
      <c r="D110" s="246"/>
      <c r="E110" s="246"/>
      <c r="F110" s="246"/>
      <c r="G110" s="246"/>
      <c r="H110" s="246"/>
      <c r="I110" s="246"/>
      <c r="J110" s="246"/>
      <c r="K110" s="246"/>
      <c r="L110" s="246"/>
      <c r="M110" s="246"/>
      <c r="N110" s="247"/>
    </row>
    <row r="111" spans="2:14">
      <c r="B111" s="248"/>
      <c r="C111" s="249"/>
      <c r="D111" s="249"/>
      <c r="E111" s="249"/>
      <c r="F111" s="249"/>
      <c r="G111" s="249"/>
      <c r="H111" s="249"/>
      <c r="I111" s="249"/>
      <c r="J111" s="249"/>
      <c r="K111" s="249"/>
      <c r="L111" s="249"/>
      <c r="M111" s="249"/>
      <c r="N111" s="250"/>
    </row>
    <row r="112" spans="2:14">
      <c r="B112" s="234" t="s">
        <v>2323</v>
      </c>
      <c r="C112" s="37"/>
      <c r="D112" s="37"/>
      <c r="E112" s="37"/>
      <c r="F112" s="37"/>
      <c r="G112" s="37"/>
      <c r="H112" s="37"/>
      <c r="I112" s="37"/>
      <c r="J112" s="37"/>
      <c r="K112" s="37"/>
      <c r="L112" s="37"/>
      <c r="M112" s="37"/>
      <c r="N112" s="38"/>
    </row>
    <row r="113" spans="2:14" ht="15" customHeight="1">
      <c r="B113" s="856" t="s">
        <v>2324</v>
      </c>
      <c r="C113" s="857"/>
      <c r="D113" s="857"/>
      <c r="E113" s="857"/>
      <c r="F113" s="857"/>
      <c r="G113" s="857"/>
      <c r="H113" s="857"/>
      <c r="I113" s="857"/>
      <c r="J113" s="857"/>
      <c r="K113" s="857"/>
      <c r="L113" s="857"/>
      <c r="M113" s="857"/>
      <c r="N113" s="858"/>
    </row>
    <row r="114" spans="2:14" ht="15" customHeight="1">
      <c r="B114" s="856"/>
      <c r="C114" s="857"/>
      <c r="D114" s="857"/>
      <c r="E114" s="857"/>
      <c r="F114" s="857"/>
      <c r="G114" s="857"/>
      <c r="H114" s="857"/>
      <c r="I114" s="857"/>
      <c r="J114" s="857"/>
      <c r="K114" s="857"/>
      <c r="L114" s="857"/>
      <c r="M114" s="857"/>
      <c r="N114" s="858"/>
    </row>
    <row r="115" spans="2:14" ht="30" customHeight="1">
      <c r="B115" s="859" t="s">
        <v>2325</v>
      </c>
      <c r="C115" s="860"/>
      <c r="D115" s="860"/>
      <c r="E115" s="860"/>
      <c r="F115" s="860"/>
      <c r="G115" s="860"/>
      <c r="H115" s="860"/>
      <c r="I115" s="860"/>
      <c r="J115" s="860"/>
      <c r="K115" s="860"/>
      <c r="L115" s="860"/>
      <c r="M115" s="860"/>
      <c r="N115" s="861"/>
    </row>
    <row r="116" spans="2:14">
      <c r="B116" s="859"/>
      <c r="C116" s="860"/>
      <c r="D116" s="860"/>
      <c r="E116" s="860"/>
      <c r="F116" s="860"/>
      <c r="G116" s="860"/>
      <c r="H116" s="860"/>
      <c r="I116" s="860"/>
      <c r="J116" s="860"/>
      <c r="K116" s="860"/>
      <c r="L116" s="860"/>
      <c r="M116" s="860"/>
      <c r="N116" s="861"/>
    </row>
    <row r="117" spans="2:14">
      <c r="B117" s="343"/>
      <c r="C117" s="344"/>
      <c r="D117" s="344"/>
      <c r="E117" s="344"/>
      <c r="F117" s="344"/>
      <c r="G117" s="344"/>
      <c r="H117" s="344"/>
      <c r="I117" s="344"/>
      <c r="J117" s="344"/>
      <c r="K117" s="344"/>
      <c r="L117" s="344"/>
      <c r="M117" s="344"/>
      <c r="N117" s="345"/>
    </row>
    <row r="118" spans="2:14">
      <c r="B118" s="343"/>
      <c r="C118" s="344"/>
      <c r="D118" s="344"/>
      <c r="E118" s="344"/>
      <c r="F118" s="344"/>
      <c r="G118" s="344"/>
      <c r="H118" s="344"/>
      <c r="I118" s="344"/>
      <c r="J118" s="344"/>
      <c r="K118" s="344"/>
      <c r="L118" s="344"/>
      <c r="M118" s="344"/>
      <c r="N118" s="345"/>
    </row>
    <row r="119" spans="2:14">
      <c r="B119" s="343"/>
      <c r="C119" s="344"/>
      <c r="D119" s="344"/>
      <c r="E119" s="344"/>
      <c r="F119" s="344"/>
      <c r="G119" s="344"/>
      <c r="H119" s="344"/>
      <c r="I119" s="344"/>
      <c r="J119" s="344"/>
      <c r="K119" s="344"/>
      <c r="L119" s="344"/>
      <c r="M119" s="344"/>
      <c r="N119" s="345"/>
    </row>
    <row r="120" spans="2:14">
      <c r="B120" s="234"/>
      <c r="C120" s="37"/>
      <c r="D120" s="37"/>
      <c r="E120" s="37"/>
      <c r="F120" s="37"/>
      <c r="G120" s="37"/>
      <c r="H120" s="37"/>
      <c r="I120" s="37"/>
      <c r="J120" s="37"/>
      <c r="K120" s="37"/>
      <c r="L120" s="37"/>
      <c r="M120" s="37"/>
      <c r="N120" s="38"/>
    </row>
    <row r="121" spans="2:14">
      <c r="B121" s="22"/>
      <c r="C121" s="18"/>
      <c r="D121" s="18"/>
      <c r="E121" s="18" t="s">
        <v>1060</v>
      </c>
      <c r="F121" s="59"/>
      <c r="G121" s="59"/>
      <c r="H121" s="18"/>
      <c r="I121" s="18"/>
      <c r="J121" s="18"/>
      <c r="K121" s="18"/>
      <c r="L121" s="18"/>
      <c r="M121" s="18"/>
      <c r="N121" s="23"/>
    </row>
    <row r="122" spans="2:14">
      <c r="B122" s="22"/>
      <c r="C122" s="18"/>
      <c r="D122" s="18"/>
      <c r="E122" s="60" t="s">
        <v>1061</v>
      </c>
      <c r="F122" s="18"/>
      <c r="G122" s="18"/>
      <c r="H122" s="60"/>
      <c r="I122" s="60"/>
      <c r="J122" s="60"/>
      <c r="K122" s="18"/>
      <c r="L122" s="18"/>
      <c r="M122" s="18"/>
      <c r="N122" s="23"/>
    </row>
    <row r="123" spans="2:14">
      <c r="B123" s="22"/>
      <c r="C123" s="18"/>
      <c r="D123" s="18"/>
      <c r="E123" s="61" t="s">
        <v>1065</v>
      </c>
      <c r="F123" s="18"/>
      <c r="G123" s="18"/>
      <c r="H123" s="61"/>
      <c r="I123" s="61"/>
      <c r="J123" s="61"/>
      <c r="K123" s="18"/>
      <c r="L123" s="18"/>
      <c r="M123" s="18"/>
      <c r="N123" s="23"/>
    </row>
    <row r="124" spans="2:14">
      <c r="B124" s="62"/>
      <c r="C124" s="37"/>
      <c r="D124" s="37"/>
      <c r="E124" s="18" t="s">
        <v>1063</v>
      </c>
      <c r="F124" s="18"/>
      <c r="G124" s="18"/>
      <c r="H124" s="18"/>
      <c r="I124" s="18"/>
      <c r="J124" s="18"/>
      <c r="K124" s="37"/>
      <c r="L124" s="37"/>
      <c r="M124" s="37"/>
      <c r="N124" s="38"/>
    </row>
    <row r="125" spans="2:14">
      <c r="B125" s="62"/>
      <c r="C125" s="37"/>
      <c r="D125" s="37"/>
      <c r="E125" s="37"/>
      <c r="F125" s="18"/>
      <c r="G125" s="18"/>
      <c r="H125" s="18"/>
      <c r="I125" s="18"/>
      <c r="J125" s="18"/>
      <c r="K125" s="37"/>
      <c r="L125" s="37"/>
      <c r="M125" s="37"/>
      <c r="N125" s="38"/>
    </row>
    <row r="126" spans="2:14">
      <c r="B126" s="62" t="s">
        <v>2326</v>
      </c>
      <c r="C126" s="61"/>
      <c r="D126" s="61"/>
      <c r="E126" s="18"/>
      <c r="F126" s="18"/>
      <c r="G126" s="18"/>
      <c r="H126" s="18"/>
      <c r="I126" s="18"/>
      <c r="J126" s="795"/>
      <c r="K126" s="795"/>
      <c r="L126" s="795"/>
      <c r="M126" s="795"/>
      <c r="N126" s="796"/>
    </row>
    <row r="127" spans="2:14" ht="15.75" thickBot="1">
      <c r="B127" s="273" t="s">
        <v>2327</v>
      </c>
      <c r="C127" s="405"/>
      <c r="D127" s="405"/>
      <c r="E127" s="63"/>
      <c r="F127" s="63"/>
      <c r="G127" s="63"/>
      <c r="H127" s="63"/>
      <c r="I127" s="63"/>
      <c r="J127" s="797"/>
      <c r="K127" s="797"/>
      <c r="L127" s="797"/>
      <c r="M127" s="797"/>
      <c r="N127" s="798"/>
    </row>
  </sheetData>
  <mergeCells count="72">
    <mergeCell ref="B10:E10"/>
    <mergeCell ref="I10:J10"/>
    <mergeCell ref="F25:H25"/>
    <mergeCell ref="B27:N27"/>
    <mergeCell ref="L29:M29"/>
    <mergeCell ref="D11:E11"/>
    <mergeCell ref="B1:B6"/>
    <mergeCell ref="K5:K6"/>
    <mergeCell ref="L5:L6"/>
    <mergeCell ref="M5:M6"/>
    <mergeCell ref="N5:N6"/>
    <mergeCell ref="C6:J6"/>
    <mergeCell ref="K1:K2"/>
    <mergeCell ref="L1:N2"/>
    <mergeCell ref="C2:J2"/>
    <mergeCell ref="C3:J3"/>
    <mergeCell ref="K3:K4"/>
    <mergeCell ref="L3:N4"/>
    <mergeCell ref="C4:J4"/>
    <mergeCell ref="C1:J1"/>
    <mergeCell ref="C5:J5"/>
    <mergeCell ref="I35:J35"/>
    <mergeCell ref="L35:M35"/>
    <mergeCell ref="L12:N12"/>
    <mergeCell ref="C30:I30"/>
    <mergeCell ref="L30:M30"/>
    <mergeCell ref="C29:I29"/>
    <mergeCell ref="B41:H41"/>
    <mergeCell ref="B42:H42"/>
    <mergeCell ref="B43:H43"/>
    <mergeCell ref="B44:H44"/>
    <mergeCell ref="B35:H35"/>
    <mergeCell ref="B36:H36"/>
    <mergeCell ref="B37:H37"/>
    <mergeCell ref="B38:H38"/>
    <mergeCell ref="B39:H39"/>
    <mergeCell ref="B40:H40"/>
    <mergeCell ref="I44:J44"/>
    <mergeCell ref="L44:M44"/>
    <mergeCell ref="L68:M68"/>
    <mergeCell ref="B46:D46"/>
    <mergeCell ref="B47:H47"/>
    <mergeCell ref="I47:J47"/>
    <mergeCell ref="L47:M47"/>
    <mergeCell ref="B48:M48"/>
    <mergeCell ref="B52:I52"/>
    <mergeCell ref="L52:M52"/>
    <mergeCell ref="B61:I61"/>
    <mergeCell ref="L61:M61"/>
    <mergeCell ref="B62:M62"/>
    <mergeCell ref="L66:M66"/>
    <mergeCell ref="L67:M67"/>
    <mergeCell ref="B45:H45"/>
    <mergeCell ref="L72:M72"/>
    <mergeCell ref="B73:M73"/>
    <mergeCell ref="B77:H77"/>
    <mergeCell ref="L77:M77"/>
    <mergeCell ref="B83:H83"/>
    <mergeCell ref="L83:M83"/>
    <mergeCell ref="B84:M84"/>
    <mergeCell ref="B86:M86"/>
    <mergeCell ref="B90:H90"/>
    <mergeCell ref="L90:M90"/>
    <mergeCell ref="B91:H91"/>
    <mergeCell ref="L91:M91"/>
    <mergeCell ref="J126:N127"/>
    <mergeCell ref="L92:M92"/>
    <mergeCell ref="L93:M93"/>
    <mergeCell ref="B94:M94"/>
    <mergeCell ref="B96:M96"/>
    <mergeCell ref="B113:N114"/>
    <mergeCell ref="B115:N116"/>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08577"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08577" r:id="rId4"/>
      </mc:Fallback>
    </mc:AlternateContent>
  </oleObjects>
</worksheet>
</file>

<file path=xl/worksheets/sheet1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03">
    <tabColor rgb="FFFFFFCC"/>
  </sheetPr>
  <dimension ref="A1:O126"/>
  <sheetViews>
    <sheetView zoomScale="78" zoomScaleNormal="78" workbookViewId="0"/>
  </sheetViews>
  <sheetFormatPr baseColWidth="10" defaultRowHeight="15"/>
  <cols>
    <col min="1" max="1" width="10" bestFit="1" customWidth="1"/>
    <col min="2" max="2" width="17" customWidth="1"/>
    <col min="6" max="6" width="14.42578125" customWidth="1"/>
    <col min="9" max="9" width="12.5703125" bestFit="1" customWidth="1"/>
    <col min="10" max="10" width="15.5703125" customWidth="1"/>
    <col min="11" max="11" width="17.5703125" bestFit="1" customWidth="1"/>
    <col min="13" max="13" width="13"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7.25" hidden="1" customHeight="1" thickBot="1">
      <c r="B30" s="77" t="s">
        <v>1027</v>
      </c>
      <c r="C30" s="827" t="s">
        <v>1028</v>
      </c>
      <c r="D30" s="828"/>
      <c r="E30" s="828"/>
      <c r="F30" s="828"/>
      <c r="G30" s="828"/>
      <c r="H30" s="828"/>
      <c r="I30" s="828"/>
      <c r="J30" s="78"/>
      <c r="K30" s="319"/>
      <c r="L30" s="829" t="s">
        <v>1029</v>
      </c>
      <c r="M30" s="830"/>
      <c r="N30" s="77" t="s">
        <v>1030</v>
      </c>
    </row>
    <row r="31" spans="1:14" ht="15.75" customHeight="1" thickBot="1">
      <c r="A31" t="s">
        <v>1929</v>
      </c>
      <c r="B31" s="86" t="s">
        <v>1176</v>
      </c>
      <c r="C31" s="87" t="s">
        <v>2145</v>
      </c>
      <c r="D31" s="88"/>
      <c r="E31" s="88"/>
      <c r="F31" s="88"/>
      <c r="G31" s="88"/>
      <c r="H31" s="88"/>
      <c r="I31" s="88"/>
      <c r="J31" s="88"/>
      <c r="K31" s="465"/>
      <c r="L31" s="318" t="s">
        <v>388</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112</v>
      </c>
      <c r="B36" s="831" t="str">
        <f>VLOOKUP(A36,EQUIPOS!A6:D154,3,FALSE)</f>
        <v xml:space="preserve">Aspersor manual
</v>
      </c>
      <c r="C36" s="832"/>
      <c r="D36" s="832"/>
      <c r="E36" s="832"/>
      <c r="F36" s="832"/>
      <c r="G36" s="832"/>
      <c r="H36" s="833"/>
      <c r="I36" s="279"/>
      <c r="J36" s="280"/>
      <c r="K36" s="281">
        <f>VLOOKUP(A36,EQUIPOS!A6:D163,4,FALSE)</f>
        <v>1852.7262937927351</v>
      </c>
      <c r="L36" s="282"/>
      <c r="M36" s="283">
        <v>6.25</v>
      </c>
      <c r="N36" s="284">
        <f t="shared" ref="N36:N41" si="0">K36/M36</f>
        <v>296.43620700683761</v>
      </c>
    </row>
    <row r="37" spans="1:14">
      <c r="A37" s="119" t="s">
        <v>176</v>
      </c>
      <c r="B37" s="831" t="str">
        <f>VLOOKUP(A37,EQUIPOS!A7:D154,3,FALSE)</f>
        <v xml:space="preserve">Compresor (barrido y soplado)
</v>
      </c>
      <c r="C37" s="832"/>
      <c r="D37" s="832"/>
      <c r="E37" s="832"/>
      <c r="F37" s="832"/>
      <c r="G37" s="832"/>
      <c r="H37" s="833"/>
      <c r="I37" s="279"/>
      <c r="J37" s="280"/>
      <c r="K37" s="281">
        <f>VLOOKUP(A37,EQUIPOS!A7:D164,4,FALSE)</f>
        <v>61024.370771264701</v>
      </c>
      <c r="L37" s="282"/>
      <c r="M37" s="283">
        <v>50</v>
      </c>
      <c r="N37" s="284">
        <f t="shared" si="0"/>
        <v>1220.4874154252941</v>
      </c>
    </row>
    <row r="38" spans="1:14">
      <c r="A38" t="s">
        <v>184</v>
      </c>
      <c r="B38" s="831" t="str">
        <f>VLOOKUP(A38,EQUIPOS!A8:D154,3,FALSE)</f>
        <v>Cortadora de pavimento, Máxima profundidad de corte: 160 mm. Capacidad de disco: desde 12´´ hasta 18´´ de diámetro. Peso operacional: 135 kg, 13.5 hp de potencia</v>
      </c>
      <c r="C38" s="832"/>
      <c r="D38" s="832"/>
      <c r="E38" s="832"/>
      <c r="F38" s="832"/>
      <c r="G38" s="832"/>
      <c r="H38" s="833"/>
      <c r="I38" s="279"/>
      <c r="J38" s="280"/>
      <c r="K38" s="281">
        <f>VLOOKUP(A38,EQUIPOS!A8:D165,4,FALSE)</f>
        <v>14112.261793381927</v>
      </c>
      <c r="L38" s="282"/>
      <c r="M38" s="283">
        <v>3.75</v>
      </c>
      <c r="N38" s="284">
        <f t="shared" si="0"/>
        <v>3763.2698115685139</v>
      </c>
    </row>
    <row r="39" spans="1:14">
      <c r="A39" t="s">
        <v>228</v>
      </c>
      <c r="B39" s="831" t="str">
        <f>VLOOKUP(A39,EQUIPOS!A9:D154,3,FALSE)</f>
        <v xml:space="preserve">Formaleta metálica (concreto hidráulico)
</v>
      </c>
      <c r="C39" s="832"/>
      <c r="D39" s="832"/>
      <c r="E39" s="832"/>
      <c r="F39" s="832"/>
      <c r="G39" s="832"/>
      <c r="H39" s="833"/>
      <c r="I39" s="279"/>
      <c r="J39" s="280"/>
      <c r="K39" s="281">
        <f>VLOOKUP(A39,EQUIPOS!A9:D166,4,FALSE)</f>
        <v>2617.6186646339188</v>
      </c>
      <c r="L39" s="282"/>
      <c r="M39" s="283">
        <v>6.25</v>
      </c>
      <c r="N39" s="284">
        <f t="shared" si="0"/>
        <v>418.81898634142703</v>
      </c>
    </row>
    <row r="40" spans="1:14">
      <c r="A40" t="s">
        <v>301</v>
      </c>
      <c r="B40" s="831" t="str">
        <f>VLOOKUP(A40,EQUIPOS!A10:D154,3,FALSE)</f>
        <v>Regla vibratoria, de longitud de 3 a 5 m, motor de 3600 rpm, potencia 6 HP</v>
      </c>
      <c r="C40" s="832"/>
      <c r="D40" s="832"/>
      <c r="E40" s="832"/>
      <c r="F40" s="832"/>
      <c r="G40" s="832"/>
      <c r="H40" s="833"/>
      <c r="I40" s="279"/>
      <c r="J40" s="280"/>
      <c r="K40" s="281">
        <f>VLOOKUP(A40,EQUIPOS!A10:D167,4,FALSE)</f>
        <v>6662.2500000000009</v>
      </c>
      <c r="L40" s="282"/>
      <c r="M40" s="283">
        <v>6.25</v>
      </c>
      <c r="N40" s="284">
        <f t="shared" si="0"/>
        <v>1065.96</v>
      </c>
    </row>
    <row r="41" spans="1:14">
      <c r="A41" t="s">
        <v>363</v>
      </c>
      <c r="B41" s="831" t="str">
        <f>VLOOKUP(A41,EQUIPOS!A11:D155,3,FALSE)</f>
        <v>Vibrador de concreto, Motor de 3 hp a 18.000 rpm Mangueras de 4 mt</v>
      </c>
      <c r="C41" s="832"/>
      <c r="D41" s="832"/>
      <c r="E41" s="832"/>
      <c r="F41" s="832"/>
      <c r="G41" s="832"/>
      <c r="H41" s="833"/>
      <c r="I41" s="279"/>
      <c r="J41" s="280"/>
      <c r="K41" s="281">
        <f>VLOOKUP(A41,EQUIPOS!A11:D168,4,FALSE)</f>
        <v>4930.173608391553</v>
      </c>
      <c r="L41" s="282"/>
      <c r="M41" s="283">
        <v>6.25</v>
      </c>
      <c r="N41" s="284">
        <f t="shared" si="0"/>
        <v>788.82777734264846</v>
      </c>
    </row>
    <row r="42" spans="1:14">
      <c r="B42" s="332"/>
      <c r="C42" s="333"/>
      <c r="D42" s="333"/>
      <c r="E42" s="333"/>
      <c r="F42" s="333"/>
      <c r="G42" s="333"/>
      <c r="H42" s="334"/>
      <c r="I42" s="279"/>
      <c r="J42" s="280"/>
      <c r="K42" s="281"/>
      <c r="L42" s="282"/>
      <c r="M42" s="283"/>
      <c r="N42" s="284"/>
    </row>
    <row r="43" spans="1:14">
      <c r="B43" s="332"/>
      <c r="C43" s="333"/>
      <c r="D43" s="333"/>
      <c r="E43" s="333"/>
      <c r="F43" s="333"/>
      <c r="G43" s="333"/>
      <c r="H43" s="334"/>
      <c r="I43" s="279"/>
      <c r="J43" s="280"/>
      <c r="K43" s="281"/>
      <c r="L43" s="282"/>
      <c r="M43" s="283"/>
      <c r="N43" s="284"/>
    </row>
    <row r="44" spans="1:14">
      <c r="B44" s="831"/>
      <c r="C44" s="832"/>
      <c r="D44" s="832"/>
      <c r="E44" s="832"/>
      <c r="F44" s="832"/>
      <c r="G44" s="832"/>
      <c r="H44" s="833"/>
      <c r="I44" s="834"/>
      <c r="J44" s="815"/>
      <c r="K44" s="281"/>
      <c r="L44" s="835"/>
      <c r="M44" s="836"/>
      <c r="N44" s="284"/>
    </row>
    <row r="45" spans="1:14">
      <c r="B45" s="831"/>
      <c r="C45" s="832"/>
      <c r="D45" s="832"/>
      <c r="E45" s="837"/>
      <c r="F45" s="832"/>
      <c r="G45" s="832"/>
      <c r="H45" s="833"/>
      <c r="I45" s="42"/>
      <c r="J45" s="43"/>
      <c r="K45" s="286"/>
      <c r="L45" s="288"/>
      <c r="M45" s="289"/>
      <c r="N45" s="290"/>
    </row>
    <row r="46" spans="1:14">
      <c r="B46" s="838" t="s">
        <v>1036</v>
      </c>
      <c r="C46" s="839"/>
      <c r="D46" s="839"/>
      <c r="E46" s="44"/>
      <c r="F46" s="45"/>
      <c r="G46" s="45"/>
      <c r="H46" s="46"/>
      <c r="I46" s="42"/>
      <c r="J46" s="43"/>
      <c r="K46" s="291"/>
      <c r="L46" s="288"/>
      <c r="M46" s="413">
        <v>0.1</v>
      </c>
      <c r="N46" s="356">
        <f>N83*M46</f>
        <v>818.86587000000009</v>
      </c>
    </row>
    <row r="47" spans="1:14" ht="15.75" thickBot="1">
      <c r="B47" s="831"/>
      <c r="C47" s="832"/>
      <c r="D47" s="832"/>
      <c r="E47" s="832"/>
      <c r="F47" s="832"/>
      <c r="G47" s="832"/>
      <c r="H47" s="833"/>
      <c r="I47" s="840"/>
      <c r="J47" s="841"/>
      <c r="K47" s="47"/>
      <c r="L47" s="842"/>
      <c r="M47" s="843"/>
      <c r="N47" s="111"/>
    </row>
    <row r="48" spans="1:14" ht="15.75" thickBot="1">
      <c r="B48" s="818" t="s">
        <v>1037</v>
      </c>
      <c r="C48" s="819"/>
      <c r="D48" s="819"/>
      <c r="E48" s="819"/>
      <c r="F48" s="819"/>
      <c r="G48" s="819"/>
      <c r="H48" s="819"/>
      <c r="I48" s="819"/>
      <c r="J48" s="819"/>
      <c r="K48" s="819"/>
      <c r="L48" s="819"/>
      <c r="M48" s="820"/>
      <c r="N48" s="406">
        <f>SUM(N36:N47)</f>
        <v>8372.6660676847205</v>
      </c>
    </row>
    <row r="49" spans="1:14">
      <c r="B49" s="292"/>
      <c r="C49" s="40"/>
      <c r="D49" s="40"/>
      <c r="E49" s="40"/>
      <c r="F49" s="40"/>
      <c r="G49" s="40"/>
      <c r="H49" s="40"/>
      <c r="I49" s="40"/>
      <c r="J49" s="40"/>
      <c r="K49" s="40"/>
      <c r="L49" s="40"/>
      <c r="M49" s="40"/>
      <c r="N49" s="41"/>
    </row>
    <row r="50" spans="1:14">
      <c r="B50" s="70" t="s">
        <v>1038</v>
      </c>
      <c r="C50" s="71"/>
      <c r="D50" s="71"/>
      <c r="E50" s="71"/>
      <c r="F50" s="71"/>
      <c r="G50" s="71"/>
      <c r="H50" s="71"/>
      <c r="I50" s="71"/>
      <c r="J50" s="71"/>
      <c r="K50" s="71"/>
      <c r="L50" s="71"/>
      <c r="M50" s="71"/>
      <c r="N50" s="72"/>
    </row>
    <row r="51" spans="1:14" ht="15.75" thickBot="1">
      <c r="B51" s="73"/>
      <c r="C51" s="68"/>
      <c r="D51" s="68"/>
      <c r="E51" s="68"/>
      <c r="F51" s="68"/>
      <c r="G51" s="68"/>
      <c r="H51" s="68"/>
      <c r="I51" s="68"/>
      <c r="J51" s="67"/>
      <c r="K51" s="67"/>
      <c r="L51" s="67"/>
      <c r="M51" s="67"/>
      <c r="N51" s="69"/>
    </row>
    <row r="52" spans="1:14">
      <c r="B52" s="809" t="s">
        <v>1028</v>
      </c>
      <c r="C52" s="810"/>
      <c r="D52" s="810"/>
      <c r="E52" s="810"/>
      <c r="F52" s="810"/>
      <c r="G52" s="810"/>
      <c r="H52" s="810"/>
      <c r="I52" s="811"/>
      <c r="J52" s="327" t="s">
        <v>1029</v>
      </c>
      <c r="K52" s="91" t="s">
        <v>1030</v>
      </c>
      <c r="L52" s="812" t="s">
        <v>1039</v>
      </c>
      <c r="M52" s="811"/>
      <c r="N52" s="92" t="s">
        <v>1035</v>
      </c>
    </row>
    <row r="53" spans="1:14">
      <c r="A53" s="150" t="s">
        <v>383</v>
      </c>
      <c r="B53" s="49" t="str">
        <f>VLOOKUP(A53,MATERIALES!A5:D373,3,FALSE)</f>
        <v>Barras de transferencia de carga (1'')</v>
      </c>
      <c r="C53" s="293"/>
      <c r="D53" s="293"/>
      <c r="E53" s="293"/>
      <c r="F53" s="293"/>
      <c r="G53" s="293"/>
      <c r="H53" s="293"/>
      <c r="I53" s="280"/>
      <c r="J53" s="236" t="str">
        <f>VLOOKUP(A53,MATERIALES!A7:D645,2,FALSE)</f>
        <v>kg</v>
      </c>
      <c r="K53" s="419">
        <v>6.1342592592592586</v>
      </c>
      <c r="L53" s="279"/>
      <c r="M53" s="414">
        <f>VLOOKUP(A53,MATERIALES!A5:D396,4,FALSE)</f>
        <v>2831.4701547203908</v>
      </c>
      <c r="N53" s="284">
        <f>K53*M53</f>
        <v>17368.972013909803</v>
      </c>
    </row>
    <row r="54" spans="1:14">
      <c r="A54" s="150" t="s">
        <v>385</v>
      </c>
      <c r="B54" s="49" t="str">
        <f>VLOOKUP(A54,MATERIALES!A6:D373,3,FALSE)</f>
        <v>Barras de unión de 1/2´´</v>
      </c>
      <c r="C54" s="293"/>
      <c r="D54" s="293"/>
      <c r="E54" s="293"/>
      <c r="F54" s="293"/>
      <c r="G54" s="293"/>
      <c r="H54" s="293"/>
      <c r="I54" s="280"/>
      <c r="J54" s="236" t="str">
        <f>VLOOKUP(A54,MATERIALES!A8:D646,2,FALSE)</f>
        <v>kg</v>
      </c>
      <c r="K54" s="294">
        <v>0.37037037037037041</v>
      </c>
      <c r="L54" s="279"/>
      <c r="M54" s="414">
        <f>VLOOKUP(A54,MATERIALES!A6:D397,4,FALSE)</f>
        <v>2400</v>
      </c>
      <c r="N54" s="284">
        <f>K54*M54</f>
        <v>888.88888888888903</v>
      </c>
    </row>
    <row r="55" spans="1:14">
      <c r="A55" s="150" t="s">
        <v>420</v>
      </c>
      <c r="B55" s="49" t="str">
        <f>VLOOKUP(A55,MATERIALES!A6:D373,3,FALSE)</f>
        <v>Cintilla De Poliuretano (Sikarod) (Pavimentos De Concreto Hidráulico)</v>
      </c>
      <c r="C55" s="293"/>
      <c r="D55" s="293"/>
      <c r="E55" s="293"/>
      <c r="F55" s="293"/>
      <c r="G55" s="293"/>
      <c r="H55" s="293"/>
      <c r="I55" s="280"/>
      <c r="J55" s="236" t="str">
        <f>VLOOKUP(A55,MATERIALES!A9:D647,2,FALSE)</f>
        <v>m</v>
      </c>
      <c r="K55" s="294">
        <v>1.1111111111111112</v>
      </c>
      <c r="L55" s="279"/>
      <c r="M55" s="414">
        <f>VLOOKUP(A55,MATERIALES!A6:D398,4,FALSE)</f>
        <v>634.8528152729308</v>
      </c>
      <c r="N55" s="284">
        <f>K55*M55</f>
        <v>705.39201696992313</v>
      </c>
    </row>
    <row r="56" spans="1:14">
      <c r="A56" s="150" t="s">
        <v>684</v>
      </c>
      <c r="B56" s="49" t="str">
        <f>VLOOKUP(A56,MATERIALES!A6:D373,3,FALSE)</f>
        <v>Sello de silicona o sellador autonivelante</v>
      </c>
      <c r="C56" s="293"/>
      <c r="D56" s="293"/>
      <c r="E56" s="293"/>
      <c r="F56" s="293"/>
      <c r="G56" s="293"/>
      <c r="H56" s="293"/>
      <c r="I56" s="280"/>
      <c r="J56" s="236" t="str">
        <f>VLOOKUP(A56,MATERIALES!A10:D648,2,FALSE)</f>
        <v>m</v>
      </c>
      <c r="K56" s="294">
        <v>1.1111111111111112</v>
      </c>
      <c r="L56" s="279"/>
      <c r="M56" s="414">
        <f>VLOOKUP(A56,MATERIALES!A6:D399,4,FALSE)</f>
        <v>3414.1779097521817</v>
      </c>
      <c r="N56" s="284">
        <f>K56*M56</f>
        <v>3793.5310108357576</v>
      </c>
    </row>
    <row r="57" spans="1:14">
      <c r="A57" s="150" t="s">
        <v>849</v>
      </c>
      <c r="B57" s="813" t="str">
        <f>VLOOKUP(A57,MATERIALES!A7:D373,3,FALSE)</f>
        <v>Antisol blanco (presentación 20 kg)</v>
      </c>
      <c r="C57" s="814" t="e">
        <f>VLOOKUP(B57,MATERIALES!B7:E373,3,FALSE)</f>
        <v>#N/A</v>
      </c>
      <c r="D57" s="814" t="e">
        <f>VLOOKUP(C57,MATERIALES!C7:F373,3,FALSE)</f>
        <v>#N/A</v>
      </c>
      <c r="E57" s="814" t="e">
        <f>VLOOKUP(D57,MATERIALES!D7:G373,3,FALSE)</f>
        <v>#N/A</v>
      </c>
      <c r="F57" s="814" t="e">
        <f>VLOOKUP(E57,MATERIALES!E7:H373,3,FALSE)</f>
        <v>#N/A</v>
      </c>
      <c r="G57" s="814" t="e">
        <f>VLOOKUP(F57,MATERIALES!F7:I373,3,FALSE)</f>
        <v>#N/A</v>
      </c>
      <c r="H57" s="814" t="e">
        <f>VLOOKUP(G57,MATERIALES!G7:J373,3,FALSE)</f>
        <v>#N/A</v>
      </c>
      <c r="I57" s="814" t="e">
        <f>VLOOKUP(H57,MATERIALES!H7:K373,3,FALSE)</f>
        <v>#N/A</v>
      </c>
      <c r="J57" s="323" t="str">
        <f>VLOOKUP(A57,MATERIALES!A11:D649,2,FALSE)</f>
        <v>kg</v>
      </c>
      <c r="K57" s="50">
        <v>1.1200000000000001</v>
      </c>
      <c r="L57" s="822">
        <f>VLOOKUP(A57,MATERIALES!A4:D373,4,FALSE)</f>
        <v>5550</v>
      </c>
      <c r="M57" s="823"/>
      <c r="N57" s="284">
        <f>K57*L57</f>
        <v>6216.0000000000009</v>
      </c>
    </row>
    <row r="58" spans="1:14">
      <c r="A58" s="150" t="s">
        <v>910</v>
      </c>
      <c r="B58" s="328" t="str">
        <f>VLOOKUP(A58,MATERIALES!A8:D373,3,FALSE)</f>
        <v xml:space="preserve">Concreto hidráulico para pavimento MR-43
</v>
      </c>
      <c r="C58" s="329"/>
      <c r="D58" s="329"/>
      <c r="E58" s="329"/>
      <c r="F58" s="329"/>
      <c r="G58" s="329"/>
      <c r="H58" s="329"/>
      <c r="I58" s="329"/>
      <c r="J58" s="323" t="str">
        <f>VLOOKUP(A58,MATERIALES!A11:D650,2,FALSE)</f>
        <v>m3</v>
      </c>
      <c r="K58" s="50">
        <v>1.01</v>
      </c>
      <c r="L58" s="330"/>
      <c r="M58" s="426">
        <f>VLOOKUP(A58,MATERIALES!A8:D401,4,FALSE)</f>
        <v>503608</v>
      </c>
      <c r="N58" s="284">
        <f>K58*M58</f>
        <v>508644.08</v>
      </c>
    </row>
    <row r="59" spans="1:14">
      <c r="B59" s="328"/>
      <c r="C59" s="329"/>
      <c r="D59" s="329"/>
      <c r="E59" s="329"/>
      <c r="F59" s="329"/>
      <c r="G59" s="329"/>
      <c r="H59" s="329"/>
      <c r="I59" s="329"/>
      <c r="J59" s="50"/>
      <c r="K59" s="50"/>
      <c r="L59" s="330"/>
      <c r="M59" s="331"/>
      <c r="N59" s="51"/>
    </row>
    <row r="60" spans="1:14" ht="15.75" thickBot="1">
      <c r="B60" s="321"/>
      <c r="C60" s="322"/>
      <c r="D60" s="322"/>
      <c r="E60" s="322"/>
      <c r="F60" s="322"/>
      <c r="G60" s="322"/>
      <c r="H60" s="322"/>
      <c r="I60" s="322"/>
      <c r="J60" s="132"/>
      <c r="K60" s="132"/>
      <c r="L60" s="337"/>
      <c r="M60" s="336"/>
      <c r="N60" s="133"/>
    </row>
    <row r="61" spans="1:14" ht="15.75" thickBot="1">
      <c r="B61" s="818" t="s">
        <v>1037</v>
      </c>
      <c r="C61" s="819"/>
      <c r="D61" s="819"/>
      <c r="E61" s="819"/>
      <c r="F61" s="819"/>
      <c r="G61" s="819"/>
      <c r="H61" s="819"/>
      <c r="I61" s="819"/>
      <c r="J61" s="819"/>
      <c r="K61" s="819"/>
      <c r="L61" s="819"/>
      <c r="M61" s="820"/>
      <c r="N61" s="406">
        <f>SUM(N53:N60)</f>
        <v>537616.86393060442</v>
      </c>
    </row>
    <row r="62" spans="1:14">
      <c r="B62" s="39"/>
      <c r="C62" s="40"/>
      <c r="D62" s="40"/>
      <c r="E62" s="40"/>
      <c r="F62" s="40"/>
      <c r="G62" s="40"/>
      <c r="H62" s="40"/>
      <c r="I62" s="40"/>
      <c r="J62" s="40"/>
      <c r="K62" s="40"/>
      <c r="L62" s="40"/>
      <c r="M62" s="40"/>
      <c r="N62" s="41"/>
    </row>
    <row r="63" spans="1:14">
      <c r="B63" s="70" t="s">
        <v>1040</v>
      </c>
      <c r="C63" s="71"/>
      <c r="D63" s="71"/>
      <c r="E63" s="71"/>
      <c r="F63" s="71"/>
      <c r="G63" s="71"/>
      <c r="H63" s="71"/>
      <c r="I63" s="71"/>
      <c r="J63" s="71"/>
      <c r="K63" s="71"/>
      <c r="L63" s="71"/>
      <c r="M63" s="71"/>
      <c r="N63" s="72"/>
    </row>
    <row r="64" spans="1:14" ht="15.75" thickBot="1">
      <c r="B64" s="74"/>
      <c r="C64" s="67"/>
      <c r="D64" s="67"/>
      <c r="E64" s="67"/>
      <c r="F64" s="67"/>
      <c r="G64" s="67"/>
      <c r="H64" s="67"/>
      <c r="I64" s="67"/>
      <c r="J64" s="67"/>
      <c r="K64" s="67"/>
      <c r="L64" s="67"/>
      <c r="M64" s="67"/>
      <c r="N64" s="69"/>
    </row>
    <row r="65" spans="1:15" ht="25.5">
      <c r="B65" s="325" t="s">
        <v>1041</v>
      </c>
      <c r="C65" s="326"/>
      <c r="D65" s="326"/>
      <c r="E65" s="326"/>
      <c r="F65" s="326"/>
      <c r="G65" s="326"/>
      <c r="H65" s="79" t="s">
        <v>1029</v>
      </c>
      <c r="I65" s="80" t="s">
        <v>1042</v>
      </c>
      <c r="J65" s="81" t="s">
        <v>1043</v>
      </c>
      <c r="K65" s="79" t="s">
        <v>1044</v>
      </c>
      <c r="L65" s="821" t="s">
        <v>1045</v>
      </c>
      <c r="M65" s="794"/>
      <c r="N65" s="82" t="s">
        <v>1035</v>
      </c>
    </row>
    <row r="66" spans="1:15">
      <c r="A66" t="s">
        <v>1323</v>
      </c>
      <c r="B66" s="52" t="str">
        <f>VLOOKUP(A66,TRANSPORTE!A5:D117,3,FALSE)</f>
        <v>Transporte de concreto</v>
      </c>
      <c r="C66" s="329"/>
      <c r="D66" s="329"/>
      <c r="E66" s="329"/>
      <c r="F66" s="329"/>
      <c r="G66" s="329"/>
      <c r="H66" s="323" t="s">
        <v>1552</v>
      </c>
      <c r="I66" s="291">
        <v>1.01</v>
      </c>
      <c r="J66" s="298">
        <v>1</v>
      </c>
      <c r="K66" s="291">
        <f>I66*J66</f>
        <v>1.01</v>
      </c>
      <c r="L66" s="822">
        <f>VLOOKUP(A66,TRANSPORTE!A5:D117,4,FALSE)</f>
        <v>946.969696969697</v>
      </c>
      <c r="M66" s="823"/>
      <c r="N66" s="299">
        <f>K66*L66</f>
        <v>956.43939393939399</v>
      </c>
    </row>
    <row r="67" spans="1:15">
      <c r="B67" s="52"/>
      <c r="C67" s="53"/>
      <c r="D67" s="53"/>
      <c r="E67" s="53"/>
      <c r="F67" s="53"/>
      <c r="G67" s="53"/>
      <c r="H67" s="300"/>
      <c r="I67" s="291"/>
      <c r="J67" s="291"/>
      <c r="K67" s="291"/>
      <c r="L67" s="301"/>
      <c r="M67" s="302"/>
      <c r="N67" s="303"/>
    </row>
    <row r="68" spans="1:15">
      <c r="B68" s="52"/>
      <c r="C68" s="53"/>
      <c r="D68" s="53"/>
      <c r="E68" s="53"/>
      <c r="F68" s="53"/>
      <c r="G68" s="53"/>
      <c r="H68" s="300"/>
      <c r="I68" s="291"/>
      <c r="J68" s="291"/>
      <c r="K68" s="291"/>
      <c r="L68" s="301"/>
      <c r="M68" s="302"/>
      <c r="N68" s="303"/>
    </row>
    <row r="69" spans="1:15">
      <c r="B69" s="52"/>
      <c r="C69" s="53"/>
      <c r="D69" s="53"/>
      <c r="E69" s="53"/>
      <c r="F69" s="53"/>
      <c r="G69" s="53"/>
      <c r="H69" s="300"/>
      <c r="I69" s="291"/>
      <c r="J69" s="291"/>
      <c r="K69" s="291"/>
      <c r="L69" s="301"/>
      <c r="M69" s="302"/>
      <c r="N69" s="303"/>
    </row>
    <row r="70" spans="1:15">
      <c r="B70" s="52"/>
      <c r="C70" s="53"/>
      <c r="D70" s="53"/>
      <c r="E70" s="53"/>
      <c r="F70" s="53"/>
      <c r="G70" s="53"/>
      <c r="H70" s="300"/>
      <c r="I70" s="291"/>
      <c r="J70" s="291"/>
      <c r="K70" s="291"/>
      <c r="L70" s="301"/>
      <c r="M70" s="302"/>
      <c r="N70" s="303"/>
    </row>
    <row r="71" spans="1:15" ht="15.75" thickBot="1">
      <c r="B71" s="459"/>
      <c r="C71" s="460"/>
      <c r="D71" s="460"/>
      <c r="E71" s="460"/>
      <c r="F71" s="460"/>
      <c r="G71" s="460"/>
      <c r="H71" s="54"/>
      <c r="I71" s="132"/>
      <c r="J71" s="132"/>
      <c r="K71" s="132"/>
      <c r="L71" s="807"/>
      <c r="M71" s="808"/>
      <c r="N71" s="133"/>
    </row>
    <row r="72" spans="1:15" ht="15.75" thickBot="1">
      <c r="B72" s="824" t="s">
        <v>1037</v>
      </c>
      <c r="C72" s="825"/>
      <c r="D72" s="825"/>
      <c r="E72" s="825"/>
      <c r="F72" s="825"/>
      <c r="G72" s="825"/>
      <c r="H72" s="825"/>
      <c r="I72" s="825"/>
      <c r="J72" s="825"/>
      <c r="K72" s="825"/>
      <c r="L72" s="825"/>
      <c r="M72" s="826"/>
      <c r="N72" s="110">
        <f>N66+N67+N68+N69+N70</f>
        <v>956.43939393939399</v>
      </c>
    </row>
    <row r="73" spans="1:15">
      <c r="B73" s="39"/>
      <c r="C73" s="40"/>
      <c r="D73" s="40"/>
      <c r="E73" s="40"/>
      <c r="F73" s="40"/>
      <c r="G73" s="40"/>
      <c r="H73" s="40"/>
      <c r="I73" s="40"/>
      <c r="J73" s="40"/>
      <c r="K73" s="40"/>
      <c r="L73" s="40"/>
      <c r="M73" s="40"/>
      <c r="N73" s="41"/>
    </row>
    <row r="74" spans="1:15">
      <c r="B74" s="70" t="s">
        <v>1046</v>
      </c>
      <c r="C74" s="71"/>
      <c r="D74" s="71"/>
      <c r="E74" s="71"/>
      <c r="F74" s="71"/>
      <c r="G74" s="71"/>
      <c r="H74" s="71"/>
      <c r="I74" s="71"/>
      <c r="J74" s="71"/>
      <c r="K74" s="71"/>
      <c r="L74" s="71"/>
      <c r="M74" s="71"/>
      <c r="N74" s="72"/>
    </row>
    <row r="75" spans="1:15" ht="15.75" thickBot="1">
      <c r="B75" s="74"/>
      <c r="C75" s="67"/>
      <c r="D75" s="67"/>
      <c r="E75" s="67"/>
      <c r="F75" s="67"/>
      <c r="G75" s="67"/>
      <c r="H75" s="67"/>
      <c r="I75" s="67"/>
      <c r="J75" s="67"/>
      <c r="K75" s="67"/>
      <c r="L75" s="67"/>
      <c r="M75" s="67"/>
      <c r="N75" s="69"/>
    </row>
    <row r="76" spans="1:15" ht="25.5">
      <c r="B76" s="844" t="s">
        <v>1047</v>
      </c>
      <c r="C76" s="845"/>
      <c r="D76" s="845"/>
      <c r="E76" s="845"/>
      <c r="F76" s="845"/>
      <c r="G76" s="845"/>
      <c r="H76" s="845"/>
      <c r="I76" s="79" t="s">
        <v>1048</v>
      </c>
      <c r="J76" s="81" t="s">
        <v>1494</v>
      </c>
      <c r="K76" s="80" t="s">
        <v>1050</v>
      </c>
      <c r="L76" s="846" t="s">
        <v>1034</v>
      </c>
      <c r="M76" s="847"/>
      <c r="N76" s="104" t="s">
        <v>1035</v>
      </c>
    </row>
    <row r="77" spans="1:15">
      <c r="A77" s="151" t="s">
        <v>17</v>
      </c>
      <c r="B77" s="55" t="str">
        <f>VLOOKUP(A77,'MANO DE OBRA'!A8:D68,3,FALSE)</f>
        <v>Obrero (7)</v>
      </c>
      <c r="C77" s="53"/>
      <c r="D77" s="53"/>
      <c r="E77" s="53"/>
      <c r="F77" s="53"/>
      <c r="G77" s="53"/>
      <c r="H77" s="53"/>
      <c r="I77" s="304">
        <f>K77/J77*100</f>
        <v>172133.96666666665</v>
      </c>
      <c r="J77" s="305">
        <v>185</v>
      </c>
      <c r="K77" s="306">
        <f>VLOOKUP(A77,'MANO DE OBRA'!A8:D99,4,FALSE)</f>
        <v>318447.83833333332</v>
      </c>
      <c r="L77" s="56"/>
      <c r="M77" s="307">
        <v>50</v>
      </c>
      <c r="N77" s="407">
        <f>K77/M77</f>
        <v>6368.9567666666662</v>
      </c>
      <c r="O77" s="112"/>
    </row>
    <row r="78" spans="1:15">
      <c r="A78" s="151" t="s">
        <v>30</v>
      </c>
      <c r="B78" s="55" t="str">
        <f>VLOOKUP(A78,'MANO DE OBRA'!A8:D69,3,FALSE)</f>
        <v>Oficial</v>
      </c>
      <c r="C78" s="53"/>
      <c r="D78" s="53"/>
      <c r="E78" s="53"/>
      <c r="F78" s="53"/>
      <c r="G78" s="53"/>
      <c r="H78" s="53"/>
      <c r="I78" s="304">
        <f>K78/J78*100</f>
        <v>49181.133333333331</v>
      </c>
      <c r="J78" s="305">
        <v>185</v>
      </c>
      <c r="K78" s="306">
        <f>VLOOKUP(A78,'MANO DE OBRA'!A8:D100,4,FALSE)</f>
        <v>90985.096666666665</v>
      </c>
      <c r="L78" s="56"/>
      <c r="M78" s="311">
        <v>50</v>
      </c>
      <c r="N78" s="407">
        <f>K78/M78</f>
        <v>1819.7019333333333</v>
      </c>
    </row>
    <row r="79" spans="1:15">
      <c r="B79" s="55"/>
      <c r="C79" s="53"/>
      <c r="D79" s="53"/>
      <c r="E79" s="53"/>
      <c r="F79" s="53"/>
      <c r="G79" s="53"/>
      <c r="H79" s="53"/>
      <c r="I79" s="291"/>
      <c r="J79" s="309"/>
      <c r="K79" s="310"/>
      <c r="L79" s="56"/>
      <c r="M79" s="312"/>
      <c r="N79" s="308"/>
    </row>
    <row r="80" spans="1:15">
      <c r="B80" s="55"/>
      <c r="C80" s="53"/>
      <c r="D80" s="53"/>
      <c r="E80" s="53"/>
      <c r="F80" s="53"/>
      <c r="G80" s="53"/>
      <c r="H80" s="53"/>
      <c r="I80" s="291"/>
      <c r="J80" s="309"/>
      <c r="K80" s="310"/>
      <c r="L80" s="330"/>
      <c r="M80" s="312"/>
      <c r="N80" s="308"/>
    </row>
    <row r="81" spans="1:14">
      <c r="B81" s="55"/>
      <c r="C81" s="53"/>
      <c r="D81" s="53"/>
      <c r="E81" s="53"/>
      <c r="F81" s="53"/>
      <c r="G81" s="53"/>
      <c r="H81" s="53"/>
      <c r="I81" s="291"/>
      <c r="J81" s="309"/>
      <c r="K81" s="310"/>
      <c r="L81" s="330"/>
      <c r="M81" s="312"/>
      <c r="N81" s="308"/>
    </row>
    <row r="82" spans="1:14" ht="15.75" thickBot="1">
      <c r="B82" s="805"/>
      <c r="C82" s="806"/>
      <c r="D82" s="806"/>
      <c r="E82" s="806"/>
      <c r="F82" s="806"/>
      <c r="G82" s="806"/>
      <c r="H82" s="806"/>
      <c r="I82" s="132"/>
      <c r="J82" s="132"/>
      <c r="K82" s="132"/>
      <c r="L82" s="906"/>
      <c r="M82" s="906"/>
      <c r="N82" s="133"/>
    </row>
    <row r="83" spans="1:14" ht="15.75" thickBot="1">
      <c r="B83" s="824" t="s">
        <v>1037</v>
      </c>
      <c r="C83" s="825"/>
      <c r="D83" s="825"/>
      <c r="E83" s="825"/>
      <c r="F83" s="825"/>
      <c r="G83" s="825"/>
      <c r="H83" s="825"/>
      <c r="I83" s="825"/>
      <c r="J83" s="825"/>
      <c r="K83" s="825"/>
      <c r="L83" s="825"/>
      <c r="M83" s="826"/>
      <c r="N83" s="472">
        <f>SUM(N77:N82)</f>
        <v>8188.6587</v>
      </c>
    </row>
    <row r="84" spans="1:14" ht="15.75" thickBot="1">
      <c r="B84" s="39"/>
      <c r="C84" s="40"/>
      <c r="D84" s="40"/>
      <c r="E84" s="40"/>
      <c r="F84" s="40"/>
      <c r="G84" s="40"/>
      <c r="H84" s="40"/>
      <c r="I84" s="40"/>
      <c r="J84" s="40"/>
      <c r="K84" s="40"/>
      <c r="L84" s="40"/>
      <c r="M84" s="40"/>
      <c r="N84" s="41"/>
    </row>
    <row r="85" spans="1:14" ht="15.75" thickBot="1">
      <c r="B85" s="818" t="s">
        <v>1051</v>
      </c>
      <c r="C85" s="819"/>
      <c r="D85" s="819"/>
      <c r="E85" s="819"/>
      <c r="F85" s="819"/>
      <c r="G85" s="819"/>
      <c r="H85" s="819"/>
      <c r="I85" s="819"/>
      <c r="J85" s="819"/>
      <c r="K85" s="819"/>
      <c r="L85" s="819"/>
      <c r="M85" s="820"/>
      <c r="N85" s="105">
        <f>N48+N61+N72+N83</f>
        <v>555134.62809222867</v>
      </c>
    </row>
    <row r="86" spans="1:14">
      <c r="B86" s="39"/>
      <c r="C86" s="40"/>
      <c r="D86" s="40"/>
      <c r="E86" s="40"/>
      <c r="F86" s="40"/>
      <c r="G86" s="40"/>
      <c r="H86" s="40"/>
      <c r="I86" s="40"/>
      <c r="J86" s="40"/>
      <c r="K86" s="40"/>
      <c r="L86" s="40"/>
      <c r="M86" s="40"/>
      <c r="N86" s="41"/>
    </row>
    <row r="87" spans="1:14">
      <c r="B87" s="70" t="s">
        <v>1052</v>
      </c>
      <c r="C87" s="71"/>
      <c r="D87" s="71"/>
      <c r="E87" s="71"/>
      <c r="F87" s="71"/>
      <c r="G87" s="71"/>
      <c r="H87" s="71"/>
      <c r="I87" s="71"/>
      <c r="J87" s="71"/>
      <c r="K87" s="71"/>
      <c r="L87" s="71"/>
      <c r="M87" s="71"/>
      <c r="N87" s="72"/>
    </row>
    <row r="88" spans="1:14" ht="15.75" thickBot="1">
      <c r="B88" s="74"/>
      <c r="C88" s="67"/>
      <c r="D88" s="67"/>
      <c r="E88" s="67"/>
      <c r="F88" s="67"/>
      <c r="G88" s="67"/>
      <c r="H88" s="67"/>
      <c r="I88" s="67"/>
      <c r="J88" s="67"/>
      <c r="K88" s="67"/>
      <c r="L88" s="67"/>
      <c r="M88" s="67"/>
      <c r="N88" s="69"/>
    </row>
    <row r="89" spans="1:14">
      <c r="B89" s="809" t="s">
        <v>1053</v>
      </c>
      <c r="C89" s="810"/>
      <c r="D89" s="810"/>
      <c r="E89" s="810"/>
      <c r="F89" s="810"/>
      <c r="G89" s="810"/>
      <c r="H89" s="810"/>
      <c r="I89" s="326"/>
      <c r="J89" s="346"/>
      <c r="K89" s="314" t="s">
        <v>1054</v>
      </c>
      <c r="L89" s="848" t="s">
        <v>1055</v>
      </c>
      <c r="M89" s="849"/>
      <c r="N89" s="315"/>
    </row>
    <row r="90" spans="1:14">
      <c r="B90" s="850" t="s">
        <v>1056</v>
      </c>
      <c r="C90" s="851"/>
      <c r="D90" s="851"/>
      <c r="E90" s="851"/>
      <c r="F90" s="851"/>
      <c r="G90" s="851"/>
      <c r="H90" s="851"/>
      <c r="I90" s="93"/>
      <c r="J90" s="94"/>
      <c r="K90" s="316">
        <v>0.2</v>
      </c>
      <c r="L90" s="852">
        <f>N85*K90</f>
        <v>111026.92561844573</v>
      </c>
      <c r="M90" s="853"/>
      <c r="N90" s="57"/>
    </row>
    <row r="91" spans="1:14">
      <c r="B91" s="95" t="s">
        <v>1057</v>
      </c>
      <c r="C91" s="96"/>
      <c r="D91" s="96"/>
      <c r="E91" s="96"/>
      <c r="F91" s="96"/>
      <c r="G91" s="96"/>
      <c r="H91" s="96"/>
      <c r="I91" s="93"/>
      <c r="J91" s="94"/>
      <c r="K91" s="316">
        <v>0.05</v>
      </c>
      <c r="L91" s="852">
        <f>N85*K91</f>
        <v>27756.731404611433</v>
      </c>
      <c r="M91" s="853"/>
      <c r="N91" s="57"/>
    </row>
    <row r="92" spans="1:14" ht="15.75" thickBot="1">
      <c r="B92" s="97" t="s">
        <v>1058</v>
      </c>
      <c r="C92" s="98"/>
      <c r="D92" s="98"/>
      <c r="E92" s="98"/>
      <c r="F92" s="98"/>
      <c r="G92" s="98"/>
      <c r="H92" s="98"/>
      <c r="I92" s="99"/>
      <c r="J92" s="100"/>
      <c r="K92" s="317">
        <v>0.05</v>
      </c>
      <c r="L92" s="854">
        <f>N85*K92</f>
        <v>27756.731404611433</v>
      </c>
      <c r="M92" s="855"/>
      <c r="N92" s="57"/>
    </row>
    <row r="93" spans="1:14" ht="15.75" thickBot="1">
      <c r="B93" s="818" t="s">
        <v>1037</v>
      </c>
      <c r="C93" s="819"/>
      <c r="D93" s="819"/>
      <c r="E93" s="819"/>
      <c r="F93" s="819"/>
      <c r="G93" s="819"/>
      <c r="H93" s="819"/>
      <c r="I93" s="819"/>
      <c r="J93" s="819"/>
      <c r="K93" s="819"/>
      <c r="L93" s="819"/>
      <c r="M93" s="820"/>
      <c r="N93" s="58">
        <f>L90+L91+L92</f>
        <v>166540.3884276686</v>
      </c>
    </row>
    <row r="94" spans="1:14" ht="15.75" thickBot="1">
      <c r="B94" s="39"/>
      <c r="C94" s="40"/>
      <c r="D94" s="40"/>
      <c r="E94" s="40"/>
      <c r="F94" s="40"/>
      <c r="G94" s="40"/>
      <c r="H94" s="40"/>
      <c r="I94" s="40"/>
      <c r="J94" s="40"/>
      <c r="K94" s="40"/>
      <c r="L94" s="40"/>
      <c r="M94" s="40"/>
      <c r="N94" s="41"/>
    </row>
    <row r="95" spans="1:14" ht="15.75" thickBot="1">
      <c r="A95" t="s">
        <v>2122</v>
      </c>
      <c r="B95" s="818" t="s">
        <v>1059</v>
      </c>
      <c r="C95" s="819"/>
      <c r="D95" s="819"/>
      <c r="E95" s="819"/>
      <c r="F95" s="819"/>
      <c r="G95" s="819"/>
      <c r="H95" s="819"/>
      <c r="I95" s="819"/>
      <c r="J95" s="819"/>
      <c r="K95" s="819"/>
      <c r="L95" s="819"/>
      <c r="M95" s="820"/>
      <c r="N95" s="197">
        <f>N85+N93</f>
        <v>721675.01651989727</v>
      </c>
    </row>
    <row r="96" spans="1:14">
      <c r="B96" s="19"/>
      <c r="C96" s="20"/>
      <c r="D96" s="20"/>
      <c r="E96" s="20"/>
      <c r="F96" s="20"/>
      <c r="G96" s="20"/>
      <c r="H96" s="20"/>
      <c r="I96" s="20"/>
      <c r="J96" s="20"/>
      <c r="K96" s="20"/>
      <c r="L96" s="20"/>
      <c r="M96" s="20"/>
      <c r="N96" s="21"/>
    </row>
    <row r="97" spans="2:14">
      <c r="B97" s="22"/>
      <c r="C97" s="18"/>
      <c r="D97" s="18"/>
      <c r="E97" s="18"/>
      <c r="F97" s="18"/>
      <c r="G97" s="18"/>
      <c r="H97" s="18"/>
      <c r="I97" s="18"/>
      <c r="J97" s="18"/>
      <c r="K97" s="18"/>
      <c r="L97" s="18"/>
      <c r="M97" s="18"/>
      <c r="N97" s="23"/>
    </row>
    <row r="98" spans="2:14">
      <c r="B98" s="22"/>
      <c r="C98" s="18"/>
      <c r="D98" s="18"/>
      <c r="E98" s="18"/>
      <c r="F98" s="18"/>
      <c r="G98" s="18"/>
      <c r="H98" s="18"/>
      <c r="I98" s="18"/>
      <c r="J98" s="18"/>
      <c r="K98" s="18"/>
      <c r="L98" s="18"/>
      <c r="M98" s="18"/>
      <c r="N98" s="23"/>
    </row>
    <row r="99" spans="2:14">
      <c r="B99" s="22"/>
      <c r="C99" s="18"/>
      <c r="D99" s="18"/>
      <c r="E99" s="18"/>
      <c r="F99" s="18"/>
      <c r="G99" s="18"/>
      <c r="H99" s="18"/>
      <c r="I99" s="18"/>
      <c r="J99" s="18"/>
      <c r="K99" s="18"/>
      <c r="L99" s="18"/>
      <c r="M99" s="18"/>
      <c r="N99" s="23"/>
    </row>
    <row r="100" spans="2:14">
      <c r="B100" s="22"/>
      <c r="C100" s="18"/>
      <c r="D100" s="18"/>
      <c r="E100" s="59" t="s">
        <v>1060</v>
      </c>
      <c r="F100" s="59"/>
      <c r="G100" s="59"/>
      <c r="H100" s="59"/>
      <c r="I100" s="59"/>
      <c r="J100" s="59"/>
      <c r="K100" s="18"/>
      <c r="L100" s="18"/>
      <c r="M100" s="18"/>
      <c r="N100" s="23"/>
    </row>
    <row r="101" spans="2:14">
      <c r="B101" s="22"/>
      <c r="C101" s="18"/>
      <c r="D101" s="18"/>
      <c r="E101" s="18" t="s">
        <v>1061</v>
      </c>
      <c r="F101" s="18"/>
      <c r="G101" s="18"/>
      <c r="H101" s="18"/>
      <c r="I101" s="18"/>
      <c r="J101" s="18"/>
      <c r="K101" s="18"/>
      <c r="L101" s="18"/>
      <c r="M101" s="18"/>
      <c r="N101" s="23"/>
    </row>
    <row r="102" spans="2:14">
      <c r="B102" s="22"/>
      <c r="C102" s="18"/>
      <c r="D102" s="18"/>
      <c r="E102" s="18" t="s">
        <v>1062</v>
      </c>
      <c r="F102" s="18"/>
      <c r="G102" s="18"/>
      <c r="H102" s="18"/>
      <c r="I102" s="18"/>
      <c r="J102" s="18"/>
      <c r="K102" s="18"/>
      <c r="L102" s="18"/>
      <c r="M102" s="18"/>
      <c r="N102" s="23"/>
    </row>
    <row r="103" spans="2:14">
      <c r="B103" s="22"/>
      <c r="C103" s="18"/>
      <c r="D103" s="18"/>
      <c r="E103" s="18" t="s">
        <v>1063</v>
      </c>
      <c r="F103" s="18"/>
      <c r="G103" s="18"/>
      <c r="H103" s="18"/>
      <c r="I103" s="18"/>
      <c r="J103" s="18"/>
      <c r="K103" s="18"/>
      <c r="L103" s="18"/>
      <c r="M103" s="18"/>
      <c r="N103" s="23"/>
    </row>
    <row r="104" spans="2:14" ht="15.75" thickBot="1">
      <c r="B104" s="22"/>
      <c r="C104" s="18"/>
      <c r="D104" s="18"/>
      <c r="E104" s="18"/>
      <c r="F104" s="18" t="s">
        <v>1064</v>
      </c>
      <c r="G104" s="18"/>
      <c r="H104" s="18"/>
      <c r="I104" s="18"/>
      <c r="J104" s="18"/>
      <c r="K104" s="18"/>
      <c r="L104" s="18"/>
      <c r="M104" s="18"/>
      <c r="N104" s="23"/>
    </row>
    <row r="105" spans="2:14">
      <c r="B105" s="239" t="s">
        <v>2322</v>
      </c>
      <c r="C105" s="240"/>
      <c r="D105" s="240"/>
      <c r="E105" s="240"/>
      <c r="F105" s="240"/>
      <c r="G105" s="240"/>
      <c r="H105" s="240"/>
      <c r="I105" s="240"/>
      <c r="J105" s="240"/>
      <c r="K105" s="240"/>
      <c r="L105" s="240"/>
      <c r="M105" s="240"/>
      <c r="N105" s="241"/>
    </row>
    <row r="106" spans="2:14">
      <c r="B106" s="242"/>
      <c r="C106" s="243"/>
      <c r="D106" s="243"/>
      <c r="E106" s="243"/>
      <c r="F106" s="243"/>
      <c r="G106" s="243"/>
      <c r="H106" s="243"/>
      <c r="I106" s="243"/>
      <c r="J106" s="243"/>
      <c r="K106" s="243"/>
      <c r="L106" s="243"/>
      <c r="M106" s="243"/>
      <c r="N106" s="244"/>
    </row>
    <row r="107" spans="2:14">
      <c r="B107" s="242"/>
      <c r="C107" s="243"/>
      <c r="D107" s="243"/>
      <c r="E107" s="243"/>
      <c r="F107" s="243"/>
      <c r="G107" s="243"/>
      <c r="H107" s="243"/>
      <c r="I107" s="243"/>
      <c r="J107" s="243"/>
      <c r="K107" s="243"/>
      <c r="L107" s="243"/>
      <c r="M107" s="243"/>
      <c r="N107" s="244"/>
    </row>
    <row r="108" spans="2:14">
      <c r="B108" s="242"/>
      <c r="C108" s="243"/>
      <c r="D108" s="243"/>
      <c r="E108" s="243"/>
      <c r="F108" s="243"/>
      <c r="G108" s="243"/>
      <c r="H108" s="243"/>
      <c r="I108" s="243"/>
      <c r="J108" s="243"/>
      <c r="K108" s="243"/>
      <c r="L108" s="243"/>
      <c r="M108" s="243"/>
      <c r="N108" s="244"/>
    </row>
    <row r="109" spans="2:14" ht="15.75" thickBot="1">
      <c r="B109" s="245"/>
      <c r="C109" s="246"/>
      <c r="D109" s="246"/>
      <c r="E109" s="246"/>
      <c r="F109" s="246"/>
      <c r="G109" s="246"/>
      <c r="H109" s="246"/>
      <c r="I109" s="246"/>
      <c r="J109" s="246"/>
      <c r="K109" s="246"/>
      <c r="L109" s="246"/>
      <c r="M109" s="246"/>
      <c r="N109" s="247"/>
    </row>
    <row r="110" spans="2:14">
      <c r="B110" s="248"/>
      <c r="C110" s="249"/>
      <c r="D110" s="249"/>
      <c r="E110" s="249"/>
      <c r="F110" s="249"/>
      <c r="G110" s="249"/>
      <c r="H110" s="249"/>
      <c r="I110" s="249"/>
      <c r="J110" s="249"/>
      <c r="K110" s="249"/>
      <c r="L110" s="249"/>
      <c r="M110" s="249"/>
      <c r="N110" s="250"/>
    </row>
    <row r="111" spans="2:14">
      <c r="B111" s="234" t="s">
        <v>2323</v>
      </c>
      <c r="C111" s="37"/>
      <c r="D111" s="37"/>
      <c r="E111" s="37"/>
      <c r="F111" s="37"/>
      <c r="G111" s="37"/>
      <c r="H111" s="37"/>
      <c r="I111" s="37"/>
      <c r="J111" s="37"/>
      <c r="K111" s="37"/>
      <c r="L111" s="37"/>
      <c r="M111" s="37"/>
      <c r="N111" s="38"/>
    </row>
    <row r="112" spans="2:14" ht="15" customHeight="1">
      <c r="B112" s="856" t="s">
        <v>2324</v>
      </c>
      <c r="C112" s="857"/>
      <c r="D112" s="857"/>
      <c r="E112" s="857"/>
      <c r="F112" s="857"/>
      <c r="G112" s="857"/>
      <c r="H112" s="857"/>
      <c r="I112" s="857"/>
      <c r="J112" s="857"/>
      <c r="K112" s="857"/>
      <c r="L112" s="857"/>
      <c r="M112" s="857"/>
      <c r="N112" s="858"/>
    </row>
    <row r="113" spans="2:14" ht="15" customHeight="1">
      <c r="B113" s="856"/>
      <c r="C113" s="857"/>
      <c r="D113" s="857"/>
      <c r="E113" s="857"/>
      <c r="F113" s="857"/>
      <c r="G113" s="857"/>
      <c r="H113" s="857"/>
      <c r="I113" s="857"/>
      <c r="J113" s="857"/>
      <c r="K113" s="857"/>
      <c r="L113" s="857"/>
      <c r="M113" s="857"/>
      <c r="N113" s="858"/>
    </row>
    <row r="114" spans="2:14" ht="30" customHeight="1">
      <c r="B114" s="859" t="s">
        <v>2325</v>
      </c>
      <c r="C114" s="860"/>
      <c r="D114" s="860"/>
      <c r="E114" s="860"/>
      <c r="F114" s="860"/>
      <c r="G114" s="860"/>
      <c r="H114" s="860"/>
      <c r="I114" s="860"/>
      <c r="J114" s="860"/>
      <c r="K114" s="860"/>
      <c r="L114" s="860"/>
      <c r="M114" s="860"/>
      <c r="N114" s="861"/>
    </row>
    <row r="115" spans="2:14">
      <c r="B115" s="859"/>
      <c r="C115" s="860"/>
      <c r="D115" s="860"/>
      <c r="E115" s="860"/>
      <c r="F115" s="860"/>
      <c r="G115" s="860"/>
      <c r="H115" s="860"/>
      <c r="I115" s="860"/>
      <c r="J115" s="860"/>
      <c r="K115" s="860"/>
      <c r="L115" s="860"/>
      <c r="M115" s="860"/>
      <c r="N115" s="861"/>
    </row>
    <row r="116" spans="2:14">
      <c r="B116" s="343"/>
      <c r="C116" s="344"/>
      <c r="D116" s="344"/>
      <c r="E116" s="344"/>
      <c r="F116" s="344"/>
      <c r="G116" s="344"/>
      <c r="H116" s="344"/>
      <c r="I116" s="344"/>
      <c r="J116" s="344"/>
      <c r="K116" s="344"/>
      <c r="L116" s="344"/>
      <c r="M116" s="344"/>
      <c r="N116" s="345"/>
    </row>
    <row r="117" spans="2:14">
      <c r="B117" s="343"/>
      <c r="C117" s="344"/>
      <c r="D117" s="344"/>
      <c r="E117" s="344"/>
      <c r="F117" s="344"/>
      <c r="G117" s="344"/>
      <c r="H117" s="344"/>
      <c r="I117" s="344"/>
      <c r="J117" s="344"/>
      <c r="K117" s="344"/>
      <c r="L117" s="344"/>
      <c r="M117" s="344"/>
      <c r="N117" s="345"/>
    </row>
    <row r="118" spans="2:14">
      <c r="B118" s="343"/>
      <c r="C118" s="344"/>
      <c r="D118" s="344"/>
      <c r="E118" s="344"/>
      <c r="F118" s="344"/>
      <c r="G118" s="344"/>
      <c r="H118" s="344"/>
      <c r="I118" s="344"/>
      <c r="J118" s="344"/>
      <c r="K118" s="344"/>
      <c r="L118" s="344"/>
      <c r="M118" s="344"/>
      <c r="N118" s="345"/>
    </row>
    <row r="119" spans="2:14">
      <c r="B119" s="234"/>
      <c r="C119" s="37"/>
      <c r="D119" s="37"/>
      <c r="E119" s="37"/>
      <c r="F119" s="37"/>
      <c r="G119" s="37"/>
      <c r="H119" s="37"/>
      <c r="I119" s="37"/>
      <c r="J119" s="37"/>
      <c r="K119" s="37"/>
      <c r="L119" s="37"/>
      <c r="M119" s="37"/>
      <c r="N119" s="38"/>
    </row>
    <row r="120" spans="2:14">
      <c r="B120" s="22"/>
      <c r="C120" s="18"/>
      <c r="D120" s="18"/>
      <c r="E120" s="18" t="s">
        <v>1060</v>
      </c>
      <c r="F120" s="59"/>
      <c r="G120" s="59"/>
      <c r="H120" s="18"/>
      <c r="I120" s="18"/>
      <c r="J120" s="18"/>
      <c r="K120" s="18"/>
      <c r="L120" s="18"/>
      <c r="M120" s="18"/>
      <c r="N120" s="23"/>
    </row>
    <row r="121" spans="2:14">
      <c r="B121" s="22"/>
      <c r="C121" s="18"/>
      <c r="D121" s="18"/>
      <c r="E121" s="60" t="s">
        <v>1061</v>
      </c>
      <c r="F121" s="18"/>
      <c r="G121" s="18"/>
      <c r="H121" s="60"/>
      <c r="I121" s="60"/>
      <c r="J121" s="60"/>
      <c r="K121" s="18"/>
      <c r="L121" s="18"/>
      <c r="M121" s="18"/>
      <c r="N121" s="23"/>
    </row>
    <row r="122" spans="2:14">
      <c r="B122" s="22"/>
      <c r="C122" s="18"/>
      <c r="D122" s="18"/>
      <c r="E122" s="61" t="s">
        <v>1065</v>
      </c>
      <c r="F122" s="18"/>
      <c r="G122" s="18"/>
      <c r="H122" s="61"/>
      <c r="I122" s="61"/>
      <c r="J122" s="61"/>
      <c r="K122" s="18"/>
      <c r="L122" s="18"/>
      <c r="M122" s="18"/>
      <c r="N122" s="23"/>
    </row>
    <row r="123" spans="2:14">
      <c r="B123" s="62"/>
      <c r="C123" s="37"/>
      <c r="D123" s="37"/>
      <c r="E123" s="18" t="s">
        <v>1063</v>
      </c>
      <c r="F123" s="18"/>
      <c r="G123" s="18"/>
      <c r="H123" s="18"/>
      <c r="I123" s="18"/>
      <c r="J123" s="18"/>
      <c r="K123" s="37"/>
      <c r="L123" s="37"/>
      <c r="M123" s="37"/>
      <c r="N123" s="38"/>
    </row>
    <row r="124" spans="2:14">
      <c r="B124" s="62"/>
      <c r="C124" s="37"/>
      <c r="D124" s="37"/>
      <c r="E124" s="37"/>
      <c r="F124" s="18"/>
      <c r="G124" s="18"/>
      <c r="H124" s="18"/>
      <c r="I124" s="18"/>
      <c r="J124" s="18"/>
      <c r="K124" s="37"/>
      <c r="L124" s="37"/>
      <c r="M124" s="37"/>
      <c r="N124" s="38"/>
    </row>
    <row r="125" spans="2:14" ht="15" customHeight="1">
      <c r="B125" s="62" t="s">
        <v>2326</v>
      </c>
      <c r="C125" s="61"/>
      <c r="D125" s="61"/>
      <c r="E125" s="18"/>
      <c r="F125" s="18"/>
      <c r="G125" s="18"/>
      <c r="H125" s="18"/>
      <c r="I125" s="18"/>
      <c r="J125" s="795"/>
      <c r="K125" s="795"/>
      <c r="L125" s="795"/>
      <c r="M125" s="795"/>
      <c r="N125" s="796"/>
    </row>
    <row r="126" spans="2:14" ht="15.75" customHeight="1" thickBot="1">
      <c r="B126" s="273" t="s">
        <v>2327</v>
      </c>
      <c r="C126" s="405"/>
      <c r="D126" s="405"/>
      <c r="E126" s="63"/>
      <c r="F126" s="63"/>
      <c r="G126" s="63"/>
      <c r="H126" s="63"/>
      <c r="I126" s="63"/>
      <c r="J126" s="797"/>
      <c r="K126" s="797"/>
      <c r="L126" s="797"/>
      <c r="M126" s="797"/>
      <c r="N126" s="798"/>
    </row>
  </sheetData>
  <mergeCells count="69">
    <mergeCell ref="B10:E10"/>
    <mergeCell ref="I10:J10"/>
    <mergeCell ref="F25:H25"/>
    <mergeCell ref="B27:N27"/>
    <mergeCell ref="L29:M29"/>
    <mergeCell ref="D11:E11"/>
    <mergeCell ref="B1:B6"/>
    <mergeCell ref="K5:K6"/>
    <mergeCell ref="L5:L6"/>
    <mergeCell ref="M5:M6"/>
    <mergeCell ref="N5:N6"/>
    <mergeCell ref="C6:J6"/>
    <mergeCell ref="C5:J5"/>
    <mergeCell ref="C1:J1"/>
    <mergeCell ref="K1:K2"/>
    <mergeCell ref="L1:N2"/>
    <mergeCell ref="C2:J2"/>
    <mergeCell ref="C3:J3"/>
    <mergeCell ref="K3:K4"/>
    <mergeCell ref="L3:N4"/>
    <mergeCell ref="C4:J4"/>
    <mergeCell ref="B35:H35"/>
    <mergeCell ref="I35:J35"/>
    <mergeCell ref="L35:M35"/>
    <mergeCell ref="L12:N12"/>
    <mergeCell ref="C30:I30"/>
    <mergeCell ref="L30:M30"/>
    <mergeCell ref="C29:I29"/>
    <mergeCell ref="B48:M48"/>
    <mergeCell ref="B36:H36"/>
    <mergeCell ref="B37:H37"/>
    <mergeCell ref="B38:H38"/>
    <mergeCell ref="B44:H44"/>
    <mergeCell ref="I44:J44"/>
    <mergeCell ref="L44:M44"/>
    <mergeCell ref="B45:H45"/>
    <mergeCell ref="B46:D46"/>
    <mergeCell ref="B47:H47"/>
    <mergeCell ref="I47:J47"/>
    <mergeCell ref="L47:M47"/>
    <mergeCell ref="B39:H39"/>
    <mergeCell ref="B40:H40"/>
    <mergeCell ref="B41:H41"/>
    <mergeCell ref="L82:M82"/>
    <mergeCell ref="B52:I52"/>
    <mergeCell ref="L52:M52"/>
    <mergeCell ref="B57:I57"/>
    <mergeCell ref="L57:M57"/>
    <mergeCell ref="B61:M61"/>
    <mergeCell ref="L65:M65"/>
    <mergeCell ref="L66:M66"/>
    <mergeCell ref="L71:M71"/>
    <mergeCell ref="B72:M72"/>
    <mergeCell ref="B76:H76"/>
    <mergeCell ref="L76:M76"/>
    <mergeCell ref="B82:H82"/>
    <mergeCell ref="J125:N126"/>
    <mergeCell ref="B83:M83"/>
    <mergeCell ref="B85:M85"/>
    <mergeCell ref="B89:H89"/>
    <mergeCell ref="L89:M89"/>
    <mergeCell ref="B90:H90"/>
    <mergeCell ref="L90:M90"/>
    <mergeCell ref="L91:M91"/>
    <mergeCell ref="L92:M92"/>
    <mergeCell ref="B93:M93"/>
    <mergeCell ref="B95:M95"/>
    <mergeCell ref="B112:N113"/>
    <mergeCell ref="B114:N115"/>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237569"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237569" r:id="rId4"/>
      </mc:Fallback>
    </mc:AlternateContent>
  </oleObjects>
</worksheet>
</file>

<file path=xl/worksheets/sheet1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04">
    <tabColor rgb="FFFFFFCC"/>
  </sheetPr>
  <dimension ref="A1:O126"/>
  <sheetViews>
    <sheetView zoomScale="78" zoomScaleNormal="78" workbookViewId="0"/>
  </sheetViews>
  <sheetFormatPr baseColWidth="10" defaultRowHeight="15"/>
  <cols>
    <col min="1" max="1" width="10.42578125" bestFit="1" customWidth="1"/>
    <col min="2" max="2" width="17" customWidth="1"/>
    <col min="6" max="6" width="14.42578125" customWidth="1"/>
    <col min="9" max="9" width="12.5703125" bestFit="1" customWidth="1"/>
    <col min="10" max="10" width="15.5703125" customWidth="1"/>
    <col min="11" max="11" width="17.5703125" bestFit="1" customWidth="1"/>
    <col min="13" max="13" width="13"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5.75" hidden="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1708</v>
      </c>
      <c r="C31" s="87" t="s">
        <v>1707</v>
      </c>
      <c r="D31" s="88"/>
      <c r="E31" s="88"/>
      <c r="F31" s="88"/>
      <c r="G31" s="88"/>
      <c r="H31" s="88"/>
      <c r="I31" s="88"/>
      <c r="J31" s="89"/>
      <c r="K31" s="320"/>
      <c r="L31" s="318" t="s">
        <v>388</v>
      </c>
      <c r="M31" s="214"/>
      <c r="N31" s="90"/>
    </row>
    <row r="32" spans="1:14" ht="8.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112</v>
      </c>
      <c r="B36" s="831" t="str">
        <f>VLOOKUP(A36,EQUIPOS!A6:D154,3,FALSE)</f>
        <v xml:space="preserve">Aspersor manual
</v>
      </c>
      <c r="C36" s="832"/>
      <c r="D36" s="832"/>
      <c r="E36" s="832"/>
      <c r="F36" s="832"/>
      <c r="G36" s="832"/>
      <c r="H36" s="833"/>
      <c r="I36" s="279"/>
      <c r="J36" s="280"/>
      <c r="K36" s="281">
        <f>VLOOKUP(A36,EQUIPOS!A6:D163,4,FALSE)</f>
        <v>1852.7262937927351</v>
      </c>
      <c r="L36" s="282"/>
      <c r="M36" s="283">
        <v>6.25</v>
      </c>
      <c r="N36" s="284">
        <f t="shared" ref="N36:N41" si="0">K36/M36</f>
        <v>296.43620700683761</v>
      </c>
    </row>
    <row r="37" spans="1:14">
      <c r="A37" s="119" t="s">
        <v>176</v>
      </c>
      <c r="B37" s="831" t="str">
        <f>VLOOKUP(A37,EQUIPOS!A7:D154,3,FALSE)</f>
        <v xml:space="preserve">Compresor (barrido y soplado)
</v>
      </c>
      <c r="C37" s="832"/>
      <c r="D37" s="832"/>
      <c r="E37" s="832"/>
      <c r="F37" s="832"/>
      <c r="G37" s="832"/>
      <c r="H37" s="833"/>
      <c r="I37" s="279"/>
      <c r="J37" s="280"/>
      <c r="K37" s="281">
        <f>VLOOKUP(A37,EQUIPOS!A7:D164,4,FALSE)</f>
        <v>61024.370771264701</v>
      </c>
      <c r="L37" s="282"/>
      <c r="M37" s="283">
        <v>50</v>
      </c>
      <c r="N37" s="284">
        <f t="shared" si="0"/>
        <v>1220.4874154252941</v>
      </c>
    </row>
    <row r="38" spans="1:14">
      <c r="A38" t="s">
        <v>184</v>
      </c>
      <c r="B38" s="831" t="str">
        <f>VLOOKUP(A38,EQUIPOS!A8:D154,3,FALSE)</f>
        <v>Cortadora de pavimento, Máxima profundidad de corte: 160 mm. Capacidad de disco: desde 12´´ hasta 18´´ de diámetro. Peso operacional: 135 kg, 13.5 hp de potencia</v>
      </c>
      <c r="C38" s="832"/>
      <c r="D38" s="832"/>
      <c r="E38" s="832"/>
      <c r="F38" s="832"/>
      <c r="G38" s="832"/>
      <c r="H38" s="833"/>
      <c r="I38" s="279"/>
      <c r="J38" s="280"/>
      <c r="K38" s="281">
        <f>VLOOKUP(A38,EQUIPOS!A8:D165,4,FALSE)</f>
        <v>14112.261793381927</v>
      </c>
      <c r="L38" s="282"/>
      <c r="M38" s="283">
        <v>3.75</v>
      </c>
      <c r="N38" s="284">
        <f t="shared" si="0"/>
        <v>3763.2698115685139</v>
      </c>
    </row>
    <row r="39" spans="1:14">
      <c r="A39" t="s">
        <v>228</v>
      </c>
      <c r="B39" s="831" t="str">
        <f>VLOOKUP(A39,EQUIPOS!A9:D154,3,FALSE)</f>
        <v xml:space="preserve">Formaleta metálica (concreto hidráulico)
</v>
      </c>
      <c r="C39" s="832"/>
      <c r="D39" s="832"/>
      <c r="E39" s="832"/>
      <c r="F39" s="832"/>
      <c r="G39" s="832"/>
      <c r="H39" s="833"/>
      <c r="I39" s="279"/>
      <c r="J39" s="280"/>
      <c r="K39" s="281">
        <f>VLOOKUP(A39,EQUIPOS!A9:D166,4,FALSE)</f>
        <v>2617.6186646339188</v>
      </c>
      <c r="L39" s="282"/>
      <c r="M39" s="283">
        <v>6.25</v>
      </c>
      <c r="N39" s="284">
        <f t="shared" si="0"/>
        <v>418.81898634142703</v>
      </c>
    </row>
    <row r="40" spans="1:14">
      <c r="A40" t="s">
        <v>301</v>
      </c>
      <c r="B40" s="831" t="str">
        <f>VLOOKUP(A40,EQUIPOS!A10:D154,3,FALSE)</f>
        <v>Regla vibratoria, de longitud de 3 a 5 m, motor de 3600 rpm, potencia 6 HP</v>
      </c>
      <c r="C40" s="832"/>
      <c r="D40" s="832"/>
      <c r="E40" s="832"/>
      <c r="F40" s="832"/>
      <c r="G40" s="832"/>
      <c r="H40" s="833"/>
      <c r="I40" s="279"/>
      <c r="J40" s="280"/>
      <c r="K40" s="281">
        <f>VLOOKUP(A40,EQUIPOS!A10:D167,4,FALSE)</f>
        <v>6662.2500000000009</v>
      </c>
      <c r="L40" s="282"/>
      <c r="M40" s="283">
        <v>6.25</v>
      </c>
      <c r="N40" s="284">
        <f t="shared" si="0"/>
        <v>1065.96</v>
      </c>
    </row>
    <row r="41" spans="1:14">
      <c r="A41" t="s">
        <v>363</v>
      </c>
      <c r="B41" s="831" t="str">
        <f>VLOOKUP(A41,EQUIPOS!A11:D155,3,FALSE)</f>
        <v>Vibrador de concreto, Motor de 3 hp a 18.000 rpm Mangueras de 4 mt</v>
      </c>
      <c r="C41" s="832"/>
      <c r="D41" s="832"/>
      <c r="E41" s="832"/>
      <c r="F41" s="832"/>
      <c r="G41" s="832"/>
      <c r="H41" s="833"/>
      <c r="I41" s="279"/>
      <c r="J41" s="280"/>
      <c r="K41" s="281">
        <f>VLOOKUP(A41,EQUIPOS!A11:D168,4,FALSE)</f>
        <v>4930.173608391553</v>
      </c>
      <c r="L41" s="282"/>
      <c r="M41" s="283">
        <v>6.25</v>
      </c>
      <c r="N41" s="284">
        <f t="shared" si="0"/>
        <v>788.82777734264846</v>
      </c>
    </row>
    <row r="42" spans="1:14">
      <c r="B42" s="332"/>
      <c r="C42" s="333"/>
      <c r="D42" s="333"/>
      <c r="E42" s="333"/>
      <c r="F42" s="333"/>
      <c r="G42" s="333"/>
      <c r="H42" s="334"/>
      <c r="I42" s="279"/>
      <c r="J42" s="280"/>
      <c r="K42" s="281"/>
      <c r="L42" s="282"/>
      <c r="M42" s="283"/>
      <c r="N42" s="284"/>
    </row>
    <row r="43" spans="1:14">
      <c r="B43" s="332"/>
      <c r="C43" s="333"/>
      <c r="D43" s="333"/>
      <c r="E43" s="333"/>
      <c r="F43" s="333"/>
      <c r="G43" s="333"/>
      <c r="H43" s="334"/>
      <c r="I43" s="279"/>
      <c r="J43" s="280"/>
      <c r="K43" s="281"/>
      <c r="L43" s="282"/>
      <c r="M43" s="283"/>
      <c r="N43" s="284"/>
    </row>
    <row r="44" spans="1:14">
      <c r="B44" s="831"/>
      <c r="C44" s="832"/>
      <c r="D44" s="832"/>
      <c r="E44" s="832"/>
      <c r="F44" s="832"/>
      <c r="G44" s="832"/>
      <c r="H44" s="833"/>
      <c r="I44" s="834"/>
      <c r="J44" s="815"/>
      <c r="K44" s="281"/>
      <c r="L44" s="835"/>
      <c r="M44" s="836"/>
      <c r="N44" s="284"/>
    </row>
    <row r="45" spans="1:14">
      <c r="B45" s="831"/>
      <c r="C45" s="832"/>
      <c r="D45" s="832"/>
      <c r="E45" s="837"/>
      <c r="F45" s="832"/>
      <c r="G45" s="832"/>
      <c r="H45" s="833"/>
      <c r="I45" s="42"/>
      <c r="J45" s="43"/>
      <c r="K45" s="286"/>
      <c r="L45" s="288"/>
      <c r="M45" s="289"/>
      <c r="N45" s="290"/>
    </row>
    <row r="46" spans="1:14">
      <c r="B46" s="838" t="s">
        <v>1036</v>
      </c>
      <c r="C46" s="839"/>
      <c r="D46" s="839"/>
      <c r="E46" s="44"/>
      <c r="F46" s="45"/>
      <c r="G46" s="45"/>
      <c r="H46" s="46"/>
      <c r="I46" s="42"/>
      <c r="J46" s="43"/>
      <c r="K46" s="291"/>
      <c r="L46" s="288"/>
      <c r="M46" s="413">
        <v>0.1</v>
      </c>
      <c r="N46" s="356">
        <f>N83*M46</f>
        <v>818.86587000000009</v>
      </c>
    </row>
    <row r="47" spans="1:14" ht="15.75" thickBot="1">
      <c r="B47" s="831"/>
      <c r="C47" s="832"/>
      <c r="D47" s="832"/>
      <c r="E47" s="832"/>
      <c r="F47" s="832"/>
      <c r="G47" s="832"/>
      <c r="H47" s="833"/>
      <c r="I47" s="840"/>
      <c r="J47" s="841"/>
      <c r="K47" s="47"/>
      <c r="L47" s="842"/>
      <c r="M47" s="843"/>
      <c r="N47" s="111"/>
    </row>
    <row r="48" spans="1:14" ht="15.75" thickBot="1">
      <c r="B48" s="818" t="s">
        <v>1037</v>
      </c>
      <c r="C48" s="819"/>
      <c r="D48" s="819"/>
      <c r="E48" s="819"/>
      <c r="F48" s="819"/>
      <c r="G48" s="819"/>
      <c r="H48" s="819"/>
      <c r="I48" s="819"/>
      <c r="J48" s="819"/>
      <c r="K48" s="819"/>
      <c r="L48" s="819"/>
      <c r="M48" s="820"/>
      <c r="N48" s="406">
        <f>SUM(N36:N47)</f>
        <v>8372.6660676847205</v>
      </c>
    </row>
    <row r="49" spans="1:14">
      <c r="B49" s="292"/>
      <c r="C49" s="40"/>
      <c r="D49" s="40"/>
      <c r="E49" s="40"/>
      <c r="F49" s="40"/>
      <c r="G49" s="40"/>
      <c r="H49" s="40"/>
      <c r="I49" s="40"/>
      <c r="J49" s="40"/>
      <c r="K49" s="40"/>
      <c r="L49" s="40"/>
      <c r="M49" s="40"/>
      <c r="N49" s="41"/>
    </row>
    <row r="50" spans="1:14">
      <c r="B50" s="70" t="s">
        <v>1038</v>
      </c>
      <c r="C50" s="71"/>
      <c r="D50" s="71"/>
      <c r="E50" s="71"/>
      <c r="F50" s="71"/>
      <c r="G50" s="71"/>
      <c r="H50" s="71"/>
      <c r="I50" s="71"/>
      <c r="J50" s="71"/>
      <c r="K50" s="71"/>
      <c r="L50" s="71"/>
      <c r="M50" s="71"/>
      <c r="N50" s="72"/>
    </row>
    <row r="51" spans="1:14" ht="15.75" thickBot="1">
      <c r="B51" s="73"/>
      <c r="C51" s="68"/>
      <c r="D51" s="68"/>
      <c r="E51" s="68"/>
      <c r="F51" s="68"/>
      <c r="G51" s="68"/>
      <c r="H51" s="68"/>
      <c r="I51" s="68"/>
      <c r="J51" s="67"/>
      <c r="K51" s="67"/>
      <c r="L51" s="67"/>
      <c r="M51" s="67"/>
      <c r="N51" s="69"/>
    </row>
    <row r="52" spans="1:14">
      <c r="B52" s="809" t="s">
        <v>1028</v>
      </c>
      <c r="C52" s="810"/>
      <c r="D52" s="810"/>
      <c r="E52" s="810"/>
      <c r="F52" s="810"/>
      <c r="G52" s="810"/>
      <c r="H52" s="810"/>
      <c r="I52" s="811"/>
      <c r="J52" s="327" t="s">
        <v>1029</v>
      </c>
      <c r="K52" s="91" t="s">
        <v>1030</v>
      </c>
      <c r="L52" s="812" t="s">
        <v>1039</v>
      </c>
      <c r="M52" s="811"/>
      <c r="N52" s="92" t="s">
        <v>1035</v>
      </c>
    </row>
    <row r="53" spans="1:14">
      <c r="A53" s="150" t="s">
        <v>383</v>
      </c>
      <c r="B53" s="49" t="str">
        <f>VLOOKUP(A53,MATERIALES!A5:D373,3,FALSE)</f>
        <v>Barras de transferencia de carga (1'')</v>
      </c>
      <c r="C53" s="293"/>
      <c r="D53" s="293"/>
      <c r="E53" s="293"/>
      <c r="F53" s="293"/>
      <c r="G53" s="293"/>
      <c r="H53" s="293"/>
      <c r="I53" s="280"/>
      <c r="J53" s="236" t="s">
        <v>377</v>
      </c>
      <c r="K53" s="294">
        <v>6.1342592592592586</v>
      </c>
      <c r="L53" s="279"/>
      <c r="M53" s="414">
        <f>VLOOKUP(A53,MATERIALES!A5:D396,4,FALSE)</f>
        <v>2831.4701547203908</v>
      </c>
      <c r="N53" s="284">
        <f>K53*M53</f>
        <v>17368.972013909803</v>
      </c>
    </row>
    <row r="54" spans="1:14">
      <c r="A54" s="150" t="s">
        <v>818</v>
      </c>
      <c r="B54" s="49" t="str">
        <f>VLOOKUP(A54,MATERIALES!A6:D373,3,FALSE)</f>
        <v>Aditivo Acelerante de Fraguado</v>
      </c>
      <c r="C54" s="293"/>
      <c r="D54" s="293"/>
      <c r="E54" s="293"/>
      <c r="F54" s="293"/>
      <c r="G54" s="293"/>
      <c r="H54" s="293"/>
      <c r="I54" s="280"/>
      <c r="J54" s="236" t="s">
        <v>377</v>
      </c>
      <c r="K54" s="294">
        <v>1.1200000000000001</v>
      </c>
      <c r="L54" s="279"/>
      <c r="M54" s="414">
        <f>VLOOKUP(A54,MATERIALES!A6:D397,4,FALSE)</f>
        <v>12100</v>
      </c>
      <c r="N54" s="284">
        <f>K54*M54</f>
        <v>13552.000000000002</v>
      </c>
    </row>
    <row r="55" spans="1:14">
      <c r="A55" s="150" t="s">
        <v>385</v>
      </c>
      <c r="B55" s="49" t="str">
        <f>VLOOKUP(A55,MATERIALES!A6:D373,3,FALSE)</f>
        <v>Barras de unión de 1/2´´</v>
      </c>
      <c r="C55" s="293"/>
      <c r="D55" s="293"/>
      <c r="E55" s="293"/>
      <c r="F55" s="293"/>
      <c r="G55" s="293"/>
      <c r="H55" s="293"/>
      <c r="I55" s="280"/>
      <c r="J55" s="236" t="s">
        <v>377</v>
      </c>
      <c r="K55" s="294">
        <v>0.37037037037037041</v>
      </c>
      <c r="L55" s="279"/>
      <c r="M55" s="414">
        <f>VLOOKUP(A55,MATERIALES!A6:D398,4,FALSE)</f>
        <v>2400</v>
      </c>
      <c r="N55" s="284">
        <f>K55*M55</f>
        <v>888.88888888888903</v>
      </c>
    </row>
    <row r="56" spans="1:14">
      <c r="A56" s="150" t="s">
        <v>420</v>
      </c>
      <c r="B56" s="49" t="str">
        <f>VLOOKUP(A56,MATERIALES!A6:D373,3,FALSE)</f>
        <v>Cintilla De Poliuretano (Sikarod) (Pavimentos De Concreto Hidráulico)</v>
      </c>
      <c r="C56" s="293"/>
      <c r="D56" s="293"/>
      <c r="E56" s="293"/>
      <c r="F56" s="293"/>
      <c r="G56" s="293"/>
      <c r="H56" s="293"/>
      <c r="I56" s="280"/>
      <c r="J56" s="236" t="s">
        <v>144</v>
      </c>
      <c r="K56" s="294">
        <v>1.1111111111111112</v>
      </c>
      <c r="L56" s="279"/>
      <c r="M56" s="414">
        <f>VLOOKUP(A56,MATERIALES!A6:D399,4,FALSE)</f>
        <v>634.8528152729308</v>
      </c>
      <c r="N56" s="284">
        <f>K56*M56</f>
        <v>705.39201696992313</v>
      </c>
    </row>
    <row r="57" spans="1:14">
      <c r="A57" s="150" t="s">
        <v>684</v>
      </c>
      <c r="B57" s="813" t="str">
        <f>VLOOKUP(A57,MATERIALES!A7:D373,3,FALSE)</f>
        <v>Sello de silicona o sellador autonivelante</v>
      </c>
      <c r="C57" s="814" t="e">
        <f>VLOOKUP(B57,MATERIALES!B7:E373,3,FALSE)</f>
        <v>#N/A</v>
      </c>
      <c r="D57" s="814" t="e">
        <f>VLOOKUP(C57,MATERIALES!C7:F373,3,FALSE)</f>
        <v>#N/A</v>
      </c>
      <c r="E57" s="814" t="e">
        <f>VLOOKUP(D57,MATERIALES!D7:G373,3,FALSE)</f>
        <v>#N/A</v>
      </c>
      <c r="F57" s="814" t="e">
        <f>VLOOKUP(E57,MATERIALES!E7:H373,3,FALSE)</f>
        <v>#N/A</v>
      </c>
      <c r="G57" s="814" t="e">
        <f>VLOOKUP(F57,MATERIALES!F7:I373,3,FALSE)</f>
        <v>#N/A</v>
      </c>
      <c r="H57" s="814" t="e">
        <f>VLOOKUP(G57,MATERIALES!G7:J373,3,FALSE)</f>
        <v>#N/A</v>
      </c>
      <c r="I57" s="814" t="e">
        <f>VLOOKUP(H57,MATERIALES!H7:K373,3,FALSE)</f>
        <v>#N/A</v>
      </c>
      <c r="J57" s="323" t="s">
        <v>144</v>
      </c>
      <c r="K57" s="50">
        <v>1.1111111111111112</v>
      </c>
      <c r="L57" s="822">
        <f>VLOOKUP(A57,MATERIALES!A4:D373,4,FALSE)</f>
        <v>3414.1779097521817</v>
      </c>
      <c r="M57" s="823"/>
      <c r="N57" s="284">
        <f>K57*L57</f>
        <v>3793.5310108357576</v>
      </c>
    </row>
    <row r="58" spans="1:14">
      <c r="A58" s="150" t="s">
        <v>849</v>
      </c>
      <c r="B58" s="328" t="str">
        <f>VLOOKUP(A58,MATERIALES!A8:D373,3,FALSE)</f>
        <v>Antisol blanco (presentación 20 kg)</v>
      </c>
      <c r="C58" s="329"/>
      <c r="D58" s="329"/>
      <c r="E58" s="329"/>
      <c r="F58" s="329"/>
      <c r="G58" s="329"/>
      <c r="H58" s="329"/>
      <c r="I58" s="329"/>
      <c r="J58" s="323" t="s">
        <v>377</v>
      </c>
      <c r="K58" s="50">
        <v>1.1200000000000001</v>
      </c>
      <c r="L58" s="427"/>
      <c r="M58" s="426">
        <f>VLOOKUP(A58,MATERIALES!A8:D401,4,FALSE)</f>
        <v>5550</v>
      </c>
      <c r="N58" s="284">
        <f>K58*M58</f>
        <v>6216.0000000000009</v>
      </c>
    </row>
    <row r="59" spans="1:14">
      <c r="A59" t="s">
        <v>910</v>
      </c>
      <c r="B59" s="328" t="str">
        <f>VLOOKUP(A59,MATERIALES!A9:D373,3,FALSE)</f>
        <v xml:space="preserve">Concreto hidráulico para pavimento MR-43
</v>
      </c>
      <c r="C59" s="329"/>
      <c r="D59" s="329"/>
      <c r="E59" s="329"/>
      <c r="F59" s="329"/>
      <c r="G59" s="329"/>
      <c r="H59" s="329"/>
      <c r="I59" s="329"/>
      <c r="J59" s="323" t="s">
        <v>388</v>
      </c>
      <c r="K59" s="50">
        <v>1.01</v>
      </c>
      <c r="L59" s="427"/>
      <c r="M59" s="426">
        <f>VLOOKUP(A59,MATERIALES!A9:D402,4,FALSE)</f>
        <v>503608</v>
      </c>
      <c r="N59" s="284">
        <f>K59*M59</f>
        <v>508644.08</v>
      </c>
    </row>
    <row r="60" spans="1:14" ht="15.75" thickBot="1">
      <c r="B60" s="321"/>
      <c r="C60" s="322"/>
      <c r="D60" s="322"/>
      <c r="E60" s="322"/>
      <c r="F60" s="322"/>
      <c r="G60" s="322"/>
      <c r="H60" s="322"/>
      <c r="I60" s="322"/>
      <c r="J60" s="132"/>
      <c r="K60" s="132"/>
      <c r="L60" s="337"/>
      <c r="M60" s="336"/>
      <c r="N60" s="133"/>
    </row>
    <row r="61" spans="1:14" ht="15.75" thickBot="1">
      <c r="B61" s="818" t="s">
        <v>1037</v>
      </c>
      <c r="C61" s="819"/>
      <c r="D61" s="819"/>
      <c r="E61" s="819"/>
      <c r="F61" s="819"/>
      <c r="G61" s="819"/>
      <c r="H61" s="819"/>
      <c r="I61" s="819"/>
      <c r="J61" s="819"/>
      <c r="K61" s="819"/>
      <c r="L61" s="819"/>
      <c r="M61" s="820"/>
      <c r="N61" s="406">
        <f>SUM(N53:N60)</f>
        <v>551168.86393060442</v>
      </c>
    </row>
    <row r="62" spans="1:14">
      <c r="B62" s="39"/>
      <c r="C62" s="40"/>
      <c r="D62" s="40"/>
      <c r="E62" s="40"/>
      <c r="F62" s="40"/>
      <c r="G62" s="40"/>
      <c r="H62" s="40"/>
      <c r="I62" s="40"/>
      <c r="J62" s="40"/>
      <c r="K62" s="40"/>
      <c r="L62" s="40"/>
      <c r="M62" s="40"/>
      <c r="N62" s="41"/>
    </row>
    <row r="63" spans="1:14">
      <c r="B63" s="70" t="s">
        <v>1040</v>
      </c>
      <c r="C63" s="71"/>
      <c r="D63" s="71"/>
      <c r="E63" s="71"/>
      <c r="F63" s="71"/>
      <c r="G63" s="71"/>
      <c r="H63" s="71"/>
      <c r="I63" s="71"/>
      <c r="J63" s="71"/>
      <c r="K63" s="71"/>
      <c r="L63" s="71"/>
      <c r="M63" s="71"/>
      <c r="N63" s="72"/>
    </row>
    <row r="64" spans="1:14" ht="15.75" thickBot="1">
      <c r="B64" s="74"/>
      <c r="C64" s="67"/>
      <c r="D64" s="67"/>
      <c r="E64" s="67"/>
      <c r="F64" s="67"/>
      <c r="G64" s="67"/>
      <c r="H64" s="67"/>
      <c r="I64" s="67"/>
      <c r="J64" s="67"/>
      <c r="K64" s="67"/>
      <c r="L64" s="67"/>
      <c r="M64" s="67"/>
      <c r="N64" s="69"/>
    </row>
    <row r="65" spans="1:15" ht="25.5">
      <c r="B65" s="325" t="s">
        <v>1041</v>
      </c>
      <c r="C65" s="326"/>
      <c r="D65" s="326"/>
      <c r="E65" s="326"/>
      <c r="F65" s="326"/>
      <c r="G65" s="326"/>
      <c r="H65" s="79" t="s">
        <v>1029</v>
      </c>
      <c r="I65" s="80" t="s">
        <v>1042</v>
      </c>
      <c r="J65" s="81" t="s">
        <v>1043</v>
      </c>
      <c r="K65" s="79" t="s">
        <v>1044</v>
      </c>
      <c r="L65" s="821" t="s">
        <v>1045</v>
      </c>
      <c r="M65" s="794"/>
      <c r="N65" s="82" t="s">
        <v>1035</v>
      </c>
    </row>
    <row r="66" spans="1:15">
      <c r="A66" t="s">
        <v>1323</v>
      </c>
      <c r="B66" s="52" t="str">
        <f>VLOOKUP(A66,TRANSPORTE!A5:D117,3,FALSE)</f>
        <v>Transporte de concreto</v>
      </c>
      <c r="C66" s="329"/>
      <c r="D66" s="329"/>
      <c r="E66" s="329"/>
      <c r="F66" s="329"/>
      <c r="G66" s="329"/>
      <c r="H66" s="323" t="s">
        <v>1552</v>
      </c>
      <c r="I66" s="291">
        <v>1.01</v>
      </c>
      <c r="J66" s="298">
        <v>1</v>
      </c>
      <c r="K66" s="291">
        <f>I66*J66</f>
        <v>1.01</v>
      </c>
      <c r="L66" s="822">
        <f>VLOOKUP(A66,TRANSPORTE!A5:D117,4,FALSE)</f>
        <v>946.969696969697</v>
      </c>
      <c r="M66" s="823"/>
      <c r="N66" s="299">
        <f>K66*L66</f>
        <v>956.43939393939399</v>
      </c>
    </row>
    <row r="67" spans="1:15">
      <c r="B67" s="52"/>
      <c r="C67" s="53"/>
      <c r="D67" s="53"/>
      <c r="E67" s="53"/>
      <c r="F67" s="53"/>
      <c r="G67" s="53"/>
      <c r="H67" s="300"/>
      <c r="I67" s="291"/>
      <c r="J67" s="291"/>
      <c r="K67" s="291"/>
      <c r="L67" s="301"/>
      <c r="M67" s="302"/>
      <c r="N67" s="303"/>
    </row>
    <row r="68" spans="1:15">
      <c r="B68" s="52"/>
      <c r="C68" s="53"/>
      <c r="D68" s="53"/>
      <c r="E68" s="53"/>
      <c r="F68" s="53"/>
      <c r="G68" s="53"/>
      <c r="H68" s="300"/>
      <c r="I68" s="291"/>
      <c r="J68" s="291"/>
      <c r="K68" s="291"/>
      <c r="L68" s="301"/>
      <c r="M68" s="302"/>
      <c r="N68" s="303"/>
    </row>
    <row r="69" spans="1:15">
      <c r="B69" s="52"/>
      <c r="C69" s="53"/>
      <c r="D69" s="53"/>
      <c r="E69" s="53"/>
      <c r="F69" s="53"/>
      <c r="G69" s="53"/>
      <c r="H69" s="300"/>
      <c r="I69" s="291"/>
      <c r="J69" s="291"/>
      <c r="K69" s="291"/>
      <c r="L69" s="301"/>
      <c r="M69" s="302"/>
      <c r="N69" s="303"/>
    </row>
    <row r="70" spans="1:15">
      <c r="B70" s="52"/>
      <c r="C70" s="53"/>
      <c r="D70" s="53"/>
      <c r="E70" s="53"/>
      <c r="F70" s="53"/>
      <c r="G70" s="53"/>
      <c r="H70" s="300"/>
      <c r="I70" s="291"/>
      <c r="J70" s="291"/>
      <c r="K70" s="291"/>
      <c r="L70" s="301"/>
      <c r="M70" s="302"/>
      <c r="N70" s="303"/>
    </row>
    <row r="71" spans="1:15" ht="15.75" thickBot="1">
      <c r="B71" s="321"/>
      <c r="C71" s="322"/>
      <c r="D71" s="322"/>
      <c r="E71" s="322"/>
      <c r="F71" s="322"/>
      <c r="G71" s="322"/>
      <c r="H71" s="54"/>
      <c r="I71" s="132"/>
      <c r="J71" s="132"/>
      <c r="K71" s="132"/>
      <c r="L71" s="807"/>
      <c r="M71" s="808"/>
      <c r="N71" s="133"/>
    </row>
    <row r="72" spans="1:15" ht="15.75" thickBot="1">
      <c r="B72" s="824" t="s">
        <v>1037</v>
      </c>
      <c r="C72" s="825"/>
      <c r="D72" s="825"/>
      <c r="E72" s="825"/>
      <c r="F72" s="825"/>
      <c r="G72" s="825"/>
      <c r="H72" s="825"/>
      <c r="I72" s="825"/>
      <c r="J72" s="825"/>
      <c r="K72" s="825"/>
      <c r="L72" s="825"/>
      <c r="M72" s="826"/>
      <c r="N72" s="110">
        <f>N66+N67+N68+N69+N70</f>
        <v>956.43939393939399</v>
      </c>
    </row>
    <row r="73" spans="1:15">
      <c r="B73" s="39"/>
      <c r="C73" s="40"/>
      <c r="D73" s="40"/>
      <c r="E73" s="40"/>
      <c r="F73" s="40"/>
      <c r="G73" s="40"/>
      <c r="H73" s="40"/>
      <c r="I73" s="40"/>
      <c r="J73" s="40"/>
      <c r="K73" s="40"/>
      <c r="L73" s="40"/>
      <c r="M73" s="40"/>
      <c r="N73" s="41"/>
    </row>
    <row r="74" spans="1:15">
      <c r="B74" s="70" t="s">
        <v>1046</v>
      </c>
      <c r="C74" s="71"/>
      <c r="D74" s="71"/>
      <c r="E74" s="71"/>
      <c r="F74" s="71"/>
      <c r="G74" s="71"/>
      <c r="H74" s="71"/>
      <c r="I74" s="71"/>
      <c r="J74" s="71"/>
      <c r="K74" s="71"/>
      <c r="L74" s="71"/>
      <c r="M74" s="71"/>
      <c r="N74" s="72"/>
    </row>
    <row r="75" spans="1:15" ht="15.75" thickBot="1">
      <c r="B75" s="74"/>
      <c r="C75" s="67"/>
      <c r="D75" s="67"/>
      <c r="E75" s="67"/>
      <c r="F75" s="67"/>
      <c r="G75" s="67"/>
      <c r="H75" s="67"/>
      <c r="I75" s="67"/>
      <c r="J75" s="67"/>
      <c r="K75" s="67"/>
      <c r="L75" s="67"/>
      <c r="M75" s="67"/>
      <c r="N75" s="69"/>
    </row>
    <row r="76" spans="1:15" ht="25.5">
      <c r="B76" s="844" t="s">
        <v>1047</v>
      </c>
      <c r="C76" s="845"/>
      <c r="D76" s="845"/>
      <c r="E76" s="845"/>
      <c r="F76" s="845"/>
      <c r="G76" s="845"/>
      <c r="H76" s="845"/>
      <c r="I76" s="79" t="s">
        <v>1048</v>
      </c>
      <c r="J76" s="81" t="s">
        <v>1494</v>
      </c>
      <c r="K76" s="80" t="s">
        <v>1050</v>
      </c>
      <c r="L76" s="846" t="s">
        <v>1034</v>
      </c>
      <c r="M76" s="847"/>
      <c r="N76" s="104" t="s">
        <v>1035</v>
      </c>
    </row>
    <row r="77" spans="1:15">
      <c r="A77" s="151" t="s">
        <v>17</v>
      </c>
      <c r="B77" s="55" t="str">
        <f>VLOOKUP(A77,'MANO DE OBRA'!A8:D68,3,FALSE)</f>
        <v>Obrero (7)</v>
      </c>
      <c r="C77" s="53"/>
      <c r="D77" s="53"/>
      <c r="E77" s="53"/>
      <c r="F77" s="53"/>
      <c r="G77" s="53"/>
      <c r="H77" s="53"/>
      <c r="I77" s="304">
        <f>K77/J77*100</f>
        <v>172133.96666666665</v>
      </c>
      <c r="J77" s="305">
        <v>185</v>
      </c>
      <c r="K77" s="306">
        <f>VLOOKUP(A77,'MANO DE OBRA'!A8:D99,4,FALSE)</f>
        <v>318447.83833333332</v>
      </c>
      <c r="L77" s="56"/>
      <c r="M77" s="307">
        <v>50</v>
      </c>
      <c r="N77" s="407">
        <f>K77/M77</f>
        <v>6368.9567666666662</v>
      </c>
      <c r="O77" s="112"/>
    </row>
    <row r="78" spans="1:15">
      <c r="A78" s="151" t="s">
        <v>30</v>
      </c>
      <c r="B78" s="55" t="str">
        <f>VLOOKUP(A78,'MANO DE OBRA'!A8:D69,3,FALSE)</f>
        <v>Oficial</v>
      </c>
      <c r="C78" s="53"/>
      <c r="D78" s="53"/>
      <c r="E78" s="53"/>
      <c r="F78" s="53"/>
      <c r="G78" s="53"/>
      <c r="H78" s="53"/>
      <c r="I78" s="304">
        <f>K78/J78*100</f>
        <v>49181.133333333331</v>
      </c>
      <c r="J78" s="305">
        <v>185</v>
      </c>
      <c r="K78" s="306">
        <f>VLOOKUP(A78,'MANO DE OBRA'!A8:D100,4,FALSE)</f>
        <v>90985.096666666665</v>
      </c>
      <c r="L78" s="56"/>
      <c r="M78" s="311">
        <v>50</v>
      </c>
      <c r="N78" s="407">
        <f>K78/M78</f>
        <v>1819.7019333333333</v>
      </c>
    </row>
    <row r="79" spans="1:15">
      <c r="B79" s="55"/>
      <c r="C79" s="53"/>
      <c r="D79" s="53"/>
      <c r="E79" s="53"/>
      <c r="F79" s="53"/>
      <c r="G79" s="53"/>
      <c r="H79" s="53"/>
      <c r="I79" s="291"/>
      <c r="J79" s="309"/>
      <c r="K79" s="310"/>
      <c r="L79" s="56"/>
      <c r="M79" s="312"/>
      <c r="N79" s="308"/>
    </row>
    <row r="80" spans="1:15">
      <c r="B80" s="55"/>
      <c r="C80" s="53"/>
      <c r="D80" s="53"/>
      <c r="E80" s="53"/>
      <c r="F80" s="53"/>
      <c r="G80" s="53"/>
      <c r="H80" s="53"/>
      <c r="I80" s="291"/>
      <c r="J80" s="309"/>
      <c r="K80" s="310"/>
      <c r="L80" s="330"/>
      <c r="M80" s="312"/>
      <c r="N80" s="308"/>
    </row>
    <row r="81" spans="1:14">
      <c r="B81" s="55"/>
      <c r="C81" s="53"/>
      <c r="D81" s="53"/>
      <c r="E81" s="53"/>
      <c r="F81" s="53"/>
      <c r="G81" s="53"/>
      <c r="H81" s="53"/>
      <c r="I81" s="291"/>
      <c r="J81" s="309"/>
      <c r="K81" s="310"/>
      <c r="L81" s="330"/>
      <c r="M81" s="312"/>
      <c r="N81" s="308"/>
    </row>
    <row r="82" spans="1:14" ht="15.75" thickBot="1">
      <c r="B82" s="805"/>
      <c r="C82" s="806"/>
      <c r="D82" s="806"/>
      <c r="E82" s="806"/>
      <c r="F82" s="806"/>
      <c r="G82" s="806"/>
      <c r="H82" s="806"/>
      <c r="I82" s="132"/>
      <c r="J82" s="132"/>
      <c r="K82" s="132"/>
      <c r="L82" s="906"/>
      <c r="M82" s="906"/>
      <c r="N82" s="51"/>
    </row>
    <row r="83" spans="1:14" ht="15.75" thickBot="1">
      <c r="B83" s="824" t="s">
        <v>1037</v>
      </c>
      <c r="C83" s="825"/>
      <c r="D83" s="825"/>
      <c r="E83" s="825"/>
      <c r="F83" s="825"/>
      <c r="G83" s="825"/>
      <c r="H83" s="825"/>
      <c r="I83" s="825"/>
      <c r="J83" s="825"/>
      <c r="K83" s="825"/>
      <c r="L83" s="825"/>
      <c r="M83" s="826"/>
      <c r="N83" s="313">
        <f>SUM(N77:N82)</f>
        <v>8188.6587</v>
      </c>
    </row>
    <row r="84" spans="1:14" ht="15.75" thickBot="1">
      <c r="B84" s="39"/>
      <c r="C84" s="40"/>
      <c r="D84" s="40"/>
      <c r="E84" s="40"/>
      <c r="F84" s="40"/>
      <c r="G84" s="40"/>
      <c r="H84" s="40"/>
      <c r="I84" s="40"/>
      <c r="J84" s="40"/>
      <c r="K84" s="40"/>
      <c r="L84" s="40"/>
      <c r="M84" s="40"/>
      <c r="N84" s="41"/>
    </row>
    <row r="85" spans="1:14" ht="15.75" thickBot="1">
      <c r="B85" s="818" t="s">
        <v>1051</v>
      </c>
      <c r="C85" s="819"/>
      <c r="D85" s="819"/>
      <c r="E85" s="819"/>
      <c r="F85" s="819"/>
      <c r="G85" s="819"/>
      <c r="H85" s="819"/>
      <c r="I85" s="819"/>
      <c r="J85" s="819"/>
      <c r="K85" s="819"/>
      <c r="L85" s="819"/>
      <c r="M85" s="820"/>
      <c r="N85" s="105">
        <f>N48+N61+N72+N83</f>
        <v>568686.62809222867</v>
      </c>
    </row>
    <row r="86" spans="1:14">
      <c r="B86" s="39"/>
      <c r="C86" s="40"/>
      <c r="D86" s="40"/>
      <c r="E86" s="40"/>
      <c r="F86" s="40"/>
      <c r="G86" s="40"/>
      <c r="H86" s="40"/>
      <c r="I86" s="40"/>
      <c r="J86" s="40"/>
      <c r="K86" s="40"/>
      <c r="L86" s="40"/>
      <c r="M86" s="40"/>
      <c r="N86" s="41"/>
    </row>
    <row r="87" spans="1:14">
      <c r="B87" s="70" t="s">
        <v>1052</v>
      </c>
      <c r="C87" s="71"/>
      <c r="D87" s="71"/>
      <c r="E87" s="71"/>
      <c r="F87" s="71"/>
      <c r="G87" s="71"/>
      <c r="H87" s="71"/>
      <c r="I87" s="71"/>
      <c r="J87" s="71"/>
      <c r="K87" s="71"/>
      <c r="L87" s="71"/>
      <c r="M87" s="71"/>
      <c r="N87" s="72"/>
    </row>
    <row r="88" spans="1:14" ht="15.75" thickBot="1">
      <c r="B88" s="74"/>
      <c r="C88" s="67"/>
      <c r="D88" s="67"/>
      <c r="E88" s="67"/>
      <c r="F88" s="67"/>
      <c r="G88" s="67"/>
      <c r="H88" s="67"/>
      <c r="I88" s="67"/>
      <c r="J88" s="67"/>
      <c r="K88" s="67"/>
      <c r="L88" s="67"/>
      <c r="M88" s="67"/>
      <c r="N88" s="69"/>
    </row>
    <row r="89" spans="1:14">
      <c r="B89" s="809" t="s">
        <v>1053</v>
      </c>
      <c r="C89" s="810"/>
      <c r="D89" s="810"/>
      <c r="E89" s="810"/>
      <c r="F89" s="810"/>
      <c r="G89" s="810"/>
      <c r="H89" s="810"/>
      <c r="I89" s="326"/>
      <c r="J89" s="346"/>
      <c r="K89" s="314" t="s">
        <v>1054</v>
      </c>
      <c r="L89" s="848" t="s">
        <v>1055</v>
      </c>
      <c r="M89" s="849"/>
      <c r="N89" s="315"/>
    </row>
    <row r="90" spans="1:14">
      <c r="B90" s="850" t="s">
        <v>1056</v>
      </c>
      <c r="C90" s="851"/>
      <c r="D90" s="851"/>
      <c r="E90" s="851"/>
      <c r="F90" s="851"/>
      <c r="G90" s="851"/>
      <c r="H90" s="851"/>
      <c r="I90" s="93"/>
      <c r="J90" s="94"/>
      <c r="K90" s="316">
        <v>0.2</v>
      </c>
      <c r="L90" s="852">
        <f>N85*K90</f>
        <v>113737.32561844574</v>
      </c>
      <c r="M90" s="853"/>
      <c r="N90" s="57"/>
    </row>
    <row r="91" spans="1:14">
      <c r="B91" s="95" t="s">
        <v>1057</v>
      </c>
      <c r="C91" s="96"/>
      <c r="D91" s="96"/>
      <c r="E91" s="96"/>
      <c r="F91" s="96"/>
      <c r="G91" s="96"/>
      <c r="H91" s="96"/>
      <c r="I91" s="93"/>
      <c r="J91" s="94"/>
      <c r="K91" s="316">
        <v>0.05</v>
      </c>
      <c r="L91" s="852">
        <f>N85*K91</f>
        <v>28434.331404611436</v>
      </c>
      <c r="M91" s="853"/>
      <c r="N91" s="57"/>
    </row>
    <row r="92" spans="1:14" ht="15.75" thickBot="1">
      <c r="B92" s="97" t="s">
        <v>1058</v>
      </c>
      <c r="C92" s="98"/>
      <c r="D92" s="98"/>
      <c r="E92" s="98"/>
      <c r="F92" s="98"/>
      <c r="G92" s="98"/>
      <c r="H92" s="98"/>
      <c r="I92" s="99"/>
      <c r="J92" s="100"/>
      <c r="K92" s="317">
        <v>0.05</v>
      </c>
      <c r="L92" s="854">
        <f>N85*K92</f>
        <v>28434.331404611436</v>
      </c>
      <c r="M92" s="855"/>
      <c r="N92" s="57"/>
    </row>
    <row r="93" spans="1:14" ht="15.75" thickBot="1">
      <c r="B93" s="818" t="s">
        <v>1037</v>
      </c>
      <c r="C93" s="819"/>
      <c r="D93" s="819"/>
      <c r="E93" s="819"/>
      <c r="F93" s="819"/>
      <c r="G93" s="819"/>
      <c r="H93" s="819"/>
      <c r="I93" s="819"/>
      <c r="J93" s="819"/>
      <c r="K93" s="819"/>
      <c r="L93" s="819"/>
      <c r="M93" s="820"/>
      <c r="N93" s="58">
        <f>L90+L91+L92</f>
        <v>170605.98842766861</v>
      </c>
    </row>
    <row r="94" spans="1:14" ht="15.75" thickBot="1">
      <c r="B94" s="39"/>
      <c r="C94" s="40"/>
      <c r="D94" s="40"/>
      <c r="E94" s="40"/>
      <c r="F94" s="40"/>
      <c r="G94" s="40"/>
      <c r="H94" s="40"/>
      <c r="I94" s="40"/>
      <c r="J94" s="40"/>
      <c r="K94" s="40"/>
      <c r="L94" s="40"/>
      <c r="M94" s="40"/>
      <c r="N94" s="41"/>
    </row>
    <row r="95" spans="1:14" ht="15.75" thickBot="1">
      <c r="A95" t="s">
        <v>2122</v>
      </c>
      <c r="B95" s="818" t="s">
        <v>1059</v>
      </c>
      <c r="C95" s="819"/>
      <c r="D95" s="819"/>
      <c r="E95" s="819"/>
      <c r="F95" s="819"/>
      <c r="G95" s="819"/>
      <c r="H95" s="819"/>
      <c r="I95" s="819"/>
      <c r="J95" s="819"/>
      <c r="K95" s="819"/>
      <c r="L95" s="819"/>
      <c r="M95" s="820"/>
      <c r="N95" s="197">
        <f>N85+N93</f>
        <v>739292.61651989724</v>
      </c>
    </row>
    <row r="96" spans="1:14">
      <c r="B96" s="19"/>
      <c r="C96" s="20"/>
      <c r="D96" s="20"/>
      <c r="E96" s="20"/>
      <c r="F96" s="20"/>
      <c r="G96" s="20"/>
      <c r="H96" s="20"/>
      <c r="I96" s="20"/>
      <c r="J96" s="20"/>
      <c r="K96" s="20"/>
      <c r="L96" s="20"/>
      <c r="M96" s="20"/>
      <c r="N96" s="21"/>
    </row>
    <row r="97" spans="2:14">
      <c r="B97" s="22"/>
      <c r="C97" s="18"/>
      <c r="D97" s="18"/>
      <c r="E97" s="18"/>
      <c r="F97" s="18"/>
      <c r="G97" s="18"/>
      <c r="H97" s="18"/>
      <c r="I97" s="18"/>
      <c r="J97" s="18"/>
      <c r="K97" s="18"/>
      <c r="L97" s="18"/>
      <c r="M97" s="18"/>
      <c r="N97" s="23"/>
    </row>
    <row r="98" spans="2:14">
      <c r="B98" s="22"/>
      <c r="C98" s="18"/>
      <c r="D98" s="18"/>
      <c r="E98" s="18"/>
      <c r="F98" s="18"/>
      <c r="G98" s="18"/>
      <c r="H98" s="18"/>
      <c r="I98" s="18"/>
      <c r="J98" s="18"/>
      <c r="K98" s="18"/>
      <c r="L98" s="18"/>
      <c r="M98" s="18"/>
      <c r="N98" s="23"/>
    </row>
    <row r="99" spans="2:14">
      <c r="B99" s="22"/>
      <c r="C99" s="18"/>
      <c r="D99" s="18"/>
      <c r="E99" s="18"/>
      <c r="F99" s="18"/>
      <c r="G99" s="18"/>
      <c r="H99" s="18"/>
      <c r="I99" s="18"/>
      <c r="J99" s="18"/>
      <c r="K99" s="18"/>
      <c r="L99" s="18"/>
      <c r="M99" s="18"/>
      <c r="N99" s="23"/>
    </row>
    <row r="100" spans="2:14">
      <c r="B100" s="22"/>
      <c r="C100" s="18"/>
      <c r="D100" s="18"/>
      <c r="E100" s="59" t="s">
        <v>1060</v>
      </c>
      <c r="F100" s="59"/>
      <c r="G100" s="59"/>
      <c r="H100" s="59"/>
      <c r="I100" s="59"/>
      <c r="J100" s="59"/>
      <c r="K100" s="18"/>
      <c r="L100" s="18"/>
      <c r="M100" s="18"/>
      <c r="N100" s="23"/>
    </row>
    <row r="101" spans="2:14">
      <c r="B101" s="22"/>
      <c r="C101" s="18"/>
      <c r="D101" s="18"/>
      <c r="E101" s="18" t="s">
        <v>1061</v>
      </c>
      <c r="F101" s="18"/>
      <c r="G101" s="18"/>
      <c r="H101" s="18"/>
      <c r="I101" s="18"/>
      <c r="J101" s="18"/>
      <c r="K101" s="18"/>
      <c r="L101" s="18"/>
      <c r="M101" s="18"/>
      <c r="N101" s="23"/>
    </row>
    <row r="102" spans="2:14">
      <c r="B102" s="22"/>
      <c r="C102" s="18"/>
      <c r="D102" s="18"/>
      <c r="E102" s="18" t="s">
        <v>1062</v>
      </c>
      <c r="F102" s="18"/>
      <c r="G102" s="18"/>
      <c r="H102" s="18"/>
      <c r="I102" s="18"/>
      <c r="J102" s="18"/>
      <c r="K102" s="18"/>
      <c r="L102" s="18"/>
      <c r="M102" s="18"/>
      <c r="N102" s="23"/>
    </row>
    <row r="103" spans="2:14">
      <c r="B103" s="22"/>
      <c r="C103" s="18"/>
      <c r="D103" s="18"/>
      <c r="E103" s="18" t="s">
        <v>1063</v>
      </c>
      <c r="F103" s="18"/>
      <c r="G103" s="18"/>
      <c r="H103" s="18"/>
      <c r="I103" s="18"/>
      <c r="J103" s="18"/>
      <c r="K103" s="18"/>
      <c r="L103" s="18"/>
      <c r="M103" s="18"/>
      <c r="N103" s="23"/>
    </row>
    <row r="104" spans="2:14" ht="15.75" thickBot="1">
      <c r="B104" s="22"/>
      <c r="C104" s="18"/>
      <c r="D104" s="18"/>
      <c r="E104" s="18"/>
      <c r="F104" s="18" t="s">
        <v>1064</v>
      </c>
      <c r="G104" s="18"/>
      <c r="H104" s="18"/>
      <c r="I104" s="18"/>
      <c r="J104" s="18"/>
      <c r="K104" s="18"/>
      <c r="L104" s="18"/>
      <c r="M104" s="18"/>
      <c r="N104" s="23"/>
    </row>
    <row r="105" spans="2:14">
      <c r="B105" s="239" t="s">
        <v>2322</v>
      </c>
      <c r="C105" s="240"/>
      <c r="D105" s="240"/>
      <c r="E105" s="240"/>
      <c r="F105" s="240"/>
      <c r="G105" s="240"/>
      <c r="H105" s="240"/>
      <c r="I105" s="240"/>
      <c r="J105" s="240"/>
      <c r="K105" s="240"/>
      <c r="L105" s="240"/>
      <c r="M105" s="240"/>
      <c r="N105" s="241"/>
    </row>
    <row r="106" spans="2:14">
      <c r="B106" s="242"/>
      <c r="C106" s="243"/>
      <c r="D106" s="243"/>
      <c r="E106" s="243"/>
      <c r="F106" s="243"/>
      <c r="G106" s="243"/>
      <c r="H106" s="243"/>
      <c r="I106" s="243"/>
      <c r="J106" s="243"/>
      <c r="K106" s="243"/>
      <c r="L106" s="243"/>
      <c r="M106" s="243"/>
      <c r="N106" s="244"/>
    </row>
    <row r="107" spans="2:14">
      <c r="B107" s="242"/>
      <c r="C107" s="243"/>
      <c r="D107" s="243"/>
      <c r="E107" s="243"/>
      <c r="F107" s="243"/>
      <c r="G107" s="243"/>
      <c r="H107" s="243"/>
      <c r="I107" s="243"/>
      <c r="J107" s="243"/>
      <c r="K107" s="243"/>
      <c r="L107" s="243"/>
      <c r="M107" s="243"/>
      <c r="N107" s="244"/>
    </row>
    <row r="108" spans="2:14">
      <c r="B108" s="242"/>
      <c r="C108" s="243"/>
      <c r="D108" s="243"/>
      <c r="E108" s="243"/>
      <c r="F108" s="243"/>
      <c r="G108" s="243"/>
      <c r="H108" s="243"/>
      <c r="I108" s="243"/>
      <c r="J108" s="243"/>
      <c r="K108" s="243"/>
      <c r="L108" s="243"/>
      <c r="M108" s="243"/>
      <c r="N108" s="244"/>
    </row>
    <row r="109" spans="2:14" ht="15.75" thickBot="1">
      <c r="B109" s="245"/>
      <c r="C109" s="246"/>
      <c r="D109" s="246"/>
      <c r="E109" s="246"/>
      <c r="F109" s="246"/>
      <c r="G109" s="246"/>
      <c r="H109" s="246"/>
      <c r="I109" s="246"/>
      <c r="J109" s="246"/>
      <c r="K109" s="246"/>
      <c r="L109" s="246"/>
      <c r="M109" s="246"/>
      <c r="N109" s="247"/>
    </row>
    <row r="110" spans="2:14">
      <c r="B110" s="248"/>
      <c r="C110" s="249"/>
      <c r="D110" s="249"/>
      <c r="E110" s="249"/>
      <c r="F110" s="249"/>
      <c r="G110" s="249"/>
      <c r="H110" s="249"/>
      <c r="I110" s="249"/>
      <c r="J110" s="249"/>
      <c r="K110" s="249"/>
      <c r="L110" s="249"/>
      <c r="M110" s="249"/>
      <c r="N110" s="250"/>
    </row>
    <row r="111" spans="2:14">
      <c r="B111" s="234" t="s">
        <v>2323</v>
      </c>
      <c r="C111" s="37"/>
      <c r="D111" s="37"/>
      <c r="E111" s="37"/>
      <c r="F111" s="37"/>
      <c r="G111" s="37"/>
      <c r="H111" s="37"/>
      <c r="I111" s="37"/>
      <c r="J111" s="37"/>
      <c r="K111" s="37"/>
      <c r="L111" s="37"/>
      <c r="M111" s="37"/>
      <c r="N111" s="38"/>
    </row>
    <row r="112" spans="2:14" ht="15" customHeight="1">
      <c r="B112" s="856" t="s">
        <v>2324</v>
      </c>
      <c r="C112" s="857"/>
      <c r="D112" s="857"/>
      <c r="E112" s="857"/>
      <c r="F112" s="857"/>
      <c r="G112" s="857"/>
      <c r="H112" s="857"/>
      <c r="I112" s="857"/>
      <c r="J112" s="857"/>
      <c r="K112" s="857"/>
      <c r="L112" s="857"/>
      <c r="M112" s="857"/>
      <c r="N112" s="858"/>
    </row>
    <row r="113" spans="2:14" ht="15" customHeight="1">
      <c r="B113" s="856"/>
      <c r="C113" s="857"/>
      <c r="D113" s="857"/>
      <c r="E113" s="857"/>
      <c r="F113" s="857"/>
      <c r="G113" s="857"/>
      <c r="H113" s="857"/>
      <c r="I113" s="857"/>
      <c r="J113" s="857"/>
      <c r="K113" s="857"/>
      <c r="L113" s="857"/>
      <c r="M113" s="857"/>
      <c r="N113" s="858"/>
    </row>
    <row r="114" spans="2:14" ht="30" customHeight="1">
      <c r="B114" s="859" t="s">
        <v>2325</v>
      </c>
      <c r="C114" s="860"/>
      <c r="D114" s="860"/>
      <c r="E114" s="860"/>
      <c r="F114" s="860"/>
      <c r="G114" s="860"/>
      <c r="H114" s="860"/>
      <c r="I114" s="860"/>
      <c r="J114" s="860"/>
      <c r="K114" s="860"/>
      <c r="L114" s="860"/>
      <c r="M114" s="860"/>
      <c r="N114" s="861"/>
    </row>
    <row r="115" spans="2:14">
      <c r="B115" s="859"/>
      <c r="C115" s="860"/>
      <c r="D115" s="860"/>
      <c r="E115" s="860"/>
      <c r="F115" s="860"/>
      <c r="G115" s="860"/>
      <c r="H115" s="860"/>
      <c r="I115" s="860"/>
      <c r="J115" s="860"/>
      <c r="K115" s="860"/>
      <c r="L115" s="860"/>
      <c r="M115" s="860"/>
      <c r="N115" s="861"/>
    </row>
    <row r="116" spans="2:14">
      <c r="B116" s="343"/>
      <c r="C116" s="344"/>
      <c r="D116" s="344"/>
      <c r="E116" s="344"/>
      <c r="F116" s="344"/>
      <c r="G116" s="344"/>
      <c r="H116" s="344"/>
      <c r="I116" s="344"/>
      <c r="J116" s="344"/>
      <c r="K116" s="344"/>
      <c r="L116" s="344"/>
      <c r="M116" s="344"/>
      <c r="N116" s="345"/>
    </row>
    <row r="117" spans="2:14">
      <c r="B117" s="343"/>
      <c r="C117" s="344"/>
      <c r="D117" s="344"/>
      <c r="E117" s="344"/>
      <c r="F117" s="344"/>
      <c r="G117" s="344"/>
      <c r="H117" s="344"/>
      <c r="I117" s="344"/>
      <c r="J117" s="344"/>
      <c r="K117" s="344"/>
      <c r="L117" s="344"/>
      <c r="M117" s="344"/>
      <c r="N117" s="345"/>
    </row>
    <row r="118" spans="2:14">
      <c r="B118" s="343"/>
      <c r="C118" s="344"/>
      <c r="D118" s="344"/>
      <c r="E118" s="344"/>
      <c r="F118" s="344"/>
      <c r="G118" s="344"/>
      <c r="H118" s="344"/>
      <c r="I118" s="344"/>
      <c r="J118" s="344"/>
      <c r="K118" s="344"/>
      <c r="L118" s="344"/>
      <c r="M118" s="344"/>
      <c r="N118" s="345"/>
    </row>
    <row r="119" spans="2:14">
      <c r="B119" s="234"/>
      <c r="C119" s="37"/>
      <c r="D119" s="37"/>
      <c r="E119" s="37"/>
      <c r="F119" s="37"/>
      <c r="G119" s="37"/>
      <c r="H119" s="37"/>
      <c r="I119" s="37"/>
      <c r="J119" s="37"/>
      <c r="K119" s="37"/>
      <c r="L119" s="37"/>
      <c r="M119" s="37"/>
      <c r="N119" s="38"/>
    </row>
    <row r="120" spans="2:14">
      <c r="B120" s="22"/>
      <c r="C120" s="18"/>
      <c r="D120" s="18"/>
      <c r="E120" s="18" t="s">
        <v>1060</v>
      </c>
      <c r="F120" s="59"/>
      <c r="G120" s="59"/>
      <c r="H120" s="18"/>
      <c r="I120" s="18"/>
      <c r="J120" s="18"/>
      <c r="K120" s="18"/>
      <c r="L120" s="18"/>
      <c r="M120" s="18"/>
      <c r="N120" s="23"/>
    </row>
    <row r="121" spans="2:14">
      <c r="B121" s="22"/>
      <c r="C121" s="18"/>
      <c r="D121" s="18"/>
      <c r="E121" s="60" t="s">
        <v>1061</v>
      </c>
      <c r="F121" s="18"/>
      <c r="G121" s="18"/>
      <c r="H121" s="60"/>
      <c r="I121" s="60"/>
      <c r="J121" s="60"/>
      <c r="K121" s="18"/>
      <c r="L121" s="18"/>
      <c r="M121" s="18"/>
      <c r="N121" s="23"/>
    </row>
    <row r="122" spans="2:14">
      <c r="B122" s="22"/>
      <c r="C122" s="18"/>
      <c r="D122" s="18"/>
      <c r="E122" s="61" t="s">
        <v>1065</v>
      </c>
      <c r="F122" s="18"/>
      <c r="G122" s="18"/>
      <c r="H122" s="61"/>
      <c r="I122" s="61"/>
      <c r="J122" s="61"/>
      <c r="K122" s="18"/>
      <c r="L122" s="18"/>
      <c r="M122" s="18"/>
      <c r="N122" s="23"/>
    </row>
    <row r="123" spans="2:14">
      <c r="B123" s="62"/>
      <c r="C123" s="37"/>
      <c r="D123" s="37"/>
      <c r="E123" s="18" t="s">
        <v>1063</v>
      </c>
      <c r="F123" s="18"/>
      <c r="G123" s="18"/>
      <c r="H123" s="18"/>
      <c r="I123" s="18"/>
      <c r="J123" s="18"/>
      <c r="K123" s="37"/>
      <c r="L123" s="37"/>
      <c r="M123" s="37"/>
      <c r="N123" s="38"/>
    </row>
    <row r="124" spans="2:14">
      <c r="B124" s="62"/>
      <c r="C124" s="37"/>
      <c r="D124" s="37"/>
      <c r="E124" s="37"/>
      <c r="F124" s="18"/>
      <c r="G124" s="18"/>
      <c r="H124" s="18"/>
      <c r="I124" s="18"/>
      <c r="J124" s="18"/>
      <c r="K124" s="37"/>
      <c r="L124" s="37"/>
      <c r="M124" s="37"/>
      <c r="N124" s="38"/>
    </row>
    <row r="125" spans="2:14" ht="15" customHeight="1">
      <c r="B125" s="62" t="s">
        <v>2326</v>
      </c>
      <c r="C125" s="61"/>
      <c r="D125" s="61"/>
      <c r="E125" s="18"/>
      <c r="F125" s="18"/>
      <c r="G125" s="18"/>
      <c r="H125" s="18"/>
      <c r="I125" s="18"/>
      <c r="J125" s="795"/>
      <c r="K125" s="795"/>
      <c r="L125" s="795"/>
      <c r="M125" s="795"/>
      <c r="N125" s="796"/>
    </row>
    <row r="126" spans="2:14" ht="15.75" customHeight="1" thickBot="1">
      <c r="B126" s="273" t="s">
        <v>2327</v>
      </c>
      <c r="C126" s="405"/>
      <c r="D126" s="405"/>
      <c r="E126" s="63"/>
      <c r="F126" s="63"/>
      <c r="G126" s="63"/>
      <c r="H126" s="63"/>
      <c r="I126" s="63"/>
      <c r="J126" s="797"/>
      <c r="K126" s="797"/>
      <c r="L126" s="797"/>
      <c r="M126" s="797"/>
      <c r="N126" s="798"/>
    </row>
  </sheetData>
  <mergeCells count="69">
    <mergeCell ref="D11:E11"/>
    <mergeCell ref="C5:J5"/>
    <mergeCell ref="B1:B6"/>
    <mergeCell ref="K5:K6"/>
    <mergeCell ref="L5:L6"/>
    <mergeCell ref="L1:N2"/>
    <mergeCell ref="C2:J2"/>
    <mergeCell ref="C3:J3"/>
    <mergeCell ref="K3:K4"/>
    <mergeCell ref="L3:N4"/>
    <mergeCell ref="C4:J4"/>
    <mergeCell ref="C1:J1"/>
    <mergeCell ref="K1:K2"/>
    <mergeCell ref="M5:M6"/>
    <mergeCell ref="N5:N6"/>
    <mergeCell ref="C6:J6"/>
    <mergeCell ref="B10:E10"/>
    <mergeCell ref="I10:J10"/>
    <mergeCell ref="B41:H41"/>
    <mergeCell ref="L12:N12"/>
    <mergeCell ref="C30:I30"/>
    <mergeCell ref="L30:M30"/>
    <mergeCell ref="B35:H35"/>
    <mergeCell ref="I35:J35"/>
    <mergeCell ref="L35:M35"/>
    <mergeCell ref="B36:H36"/>
    <mergeCell ref="B37:H37"/>
    <mergeCell ref="B38:H38"/>
    <mergeCell ref="B39:H39"/>
    <mergeCell ref="B40:H40"/>
    <mergeCell ref="F25:H25"/>
    <mergeCell ref="B27:N27"/>
    <mergeCell ref="L29:M29"/>
    <mergeCell ref="B61:M61"/>
    <mergeCell ref="B44:H44"/>
    <mergeCell ref="I44:J44"/>
    <mergeCell ref="L44:M44"/>
    <mergeCell ref="B45:H45"/>
    <mergeCell ref="B46:D46"/>
    <mergeCell ref="B47:H47"/>
    <mergeCell ref="I47:J47"/>
    <mergeCell ref="L47:M47"/>
    <mergeCell ref="B48:M48"/>
    <mergeCell ref="B52:I52"/>
    <mergeCell ref="L52:M52"/>
    <mergeCell ref="B57:I57"/>
    <mergeCell ref="L57:M57"/>
    <mergeCell ref="C29:I29"/>
    <mergeCell ref="L65:M65"/>
    <mergeCell ref="L66:M66"/>
    <mergeCell ref="L71:M71"/>
    <mergeCell ref="B72:M72"/>
    <mergeCell ref="B76:H76"/>
    <mergeCell ref="L76:M76"/>
    <mergeCell ref="J125:N126"/>
    <mergeCell ref="B90:H90"/>
    <mergeCell ref="L90:M90"/>
    <mergeCell ref="L91:M91"/>
    <mergeCell ref="L92:M92"/>
    <mergeCell ref="B93:M93"/>
    <mergeCell ref="B95:M95"/>
    <mergeCell ref="B112:N113"/>
    <mergeCell ref="B114:N115"/>
    <mergeCell ref="B82:H82"/>
    <mergeCell ref="L82:M82"/>
    <mergeCell ref="B83:M83"/>
    <mergeCell ref="B85:M85"/>
    <mergeCell ref="B89:H89"/>
    <mergeCell ref="L89:M89"/>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12673"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12673" r:id="rId4"/>
      </mc:Fallback>
    </mc:AlternateContent>
  </oleObjects>
</worksheet>
</file>

<file path=xl/worksheets/sheet1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05">
    <tabColor rgb="FFFFFFCC"/>
  </sheetPr>
  <dimension ref="A1:O119"/>
  <sheetViews>
    <sheetView zoomScale="76" zoomScaleNormal="76" workbookViewId="0"/>
  </sheetViews>
  <sheetFormatPr baseColWidth="10" defaultRowHeight="15"/>
  <cols>
    <col min="1" max="1" width="10.28515625" bestFit="1"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29.25" customHeight="1" thickBot="1">
      <c r="A31" s="163" t="s">
        <v>1929</v>
      </c>
      <c r="B31" s="86" t="s">
        <v>1177</v>
      </c>
      <c r="C31" s="958" t="s">
        <v>1709</v>
      </c>
      <c r="D31" s="959"/>
      <c r="E31" s="959"/>
      <c r="F31" s="959"/>
      <c r="G31" s="959"/>
      <c r="H31" s="959"/>
      <c r="I31" s="959"/>
      <c r="J31" s="959"/>
      <c r="K31" s="480"/>
      <c r="L31" s="318" t="s">
        <v>377</v>
      </c>
      <c r="M31" s="214"/>
      <c r="N31" s="90"/>
    </row>
    <row r="32" spans="1:14" ht="13.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283"/>
      <c r="N36" s="284"/>
    </row>
    <row r="37" spans="1:14">
      <c r="A37" s="119"/>
      <c r="B37" s="831"/>
      <c r="C37" s="832"/>
      <c r="D37" s="832"/>
      <c r="E37" s="832"/>
      <c r="F37" s="832"/>
      <c r="G37" s="832"/>
      <c r="H37" s="833"/>
      <c r="I37" s="279"/>
      <c r="J37" s="280"/>
      <c r="K37" s="281"/>
      <c r="L37" s="282"/>
      <c r="M37" s="283"/>
      <c r="N37" s="284"/>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1"/>
      <c r="L39" s="835"/>
      <c r="M39" s="836"/>
      <c r="N39" s="284"/>
    </row>
    <row r="40" spans="1:14">
      <c r="B40" s="831"/>
      <c r="C40" s="832"/>
      <c r="D40" s="832"/>
      <c r="E40" s="832"/>
      <c r="F40" s="832"/>
      <c r="G40" s="832"/>
      <c r="H40" s="833"/>
      <c r="I40" s="42"/>
      <c r="J40" s="43"/>
      <c r="K40" s="281"/>
      <c r="L40" s="288"/>
      <c r="M40" s="289"/>
      <c r="N40" s="284"/>
    </row>
    <row r="41" spans="1:14">
      <c r="B41" s="332"/>
      <c r="C41" s="333"/>
      <c r="D41" s="333"/>
      <c r="E41" s="333"/>
      <c r="F41" s="335"/>
      <c r="G41" s="335"/>
      <c r="H41" s="131"/>
      <c r="I41" s="42"/>
      <c r="J41" s="43"/>
      <c r="K41" s="286"/>
      <c r="L41" s="288"/>
      <c r="M41" s="289"/>
      <c r="N41" s="290"/>
    </row>
    <row r="42" spans="1:14">
      <c r="B42" s="838"/>
      <c r="C42" s="839"/>
      <c r="D42" s="839"/>
      <c r="E42" s="44"/>
      <c r="F42" s="45"/>
      <c r="G42" s="45"/>
      <c r="H42" s="46"/>
      <c r="I42" s="42"/>
      <c r="J42" s="43"/>
      <c r="K42" s="291"/>
      <c r="L42" s="288"/>
      <c r="M42" s="413"/>
      <c r="N42" s="356"/>
    </row>
    <row r="43" spans="1:14" ht="15.75" thickBot="1">
      <c r="B43" s="831"/>
      <c r="C43" s="832"/>
      <c r="D43" s="832"/>
      <c r="E43" s="832"/>
      <c r="F43" s="832"/>
      <c r="G43" s="832"/>
      <c r="H43" s="833"/>
      <c r="I43" s="840"/>
      <c r="J43" s="841"/>
      <c r="K43" s="47"/>
      <c r="L43" s="842"/>
      <c r="M43" s="843"/>
      <c r="N43" s="111"/>
    </row>
    <row r="44" spans="1:14" ht="15.75" thickBot="1">
      <c r="B44" s="818" t="s">
        <v>1037</v>
      </c>
      <c r="C44" s="819"/>
      <c r="D44" s="819"/>
      <c r="E44" s="819"/>
      <c r="F44" s="819"/>
      <c r="G44" s="819"/>
      <c r="H44" s="819"/>
      <c r="I44" s="819"/>
      <c r="J44" s="819"/>
      <c r="K44" s="819"/>
      <c r="L44" s="819"/>
      <c r="M44" s="820"/>
      <c r="N44" s="406"/>
    </row>
    <row r="45" spans="1:14">
      <c r="B45" s="292"/>
      <c r="C45" s="40"/>
      <c r="D45" s="40"/>
      <c r="E45" s="40"/>
      <c r="F45" s="40"/>
      <c r="G45" s="40"/>
      <c r="H45" s="40"/>
      <c r="I45" s="40"/>
      <c r="J45" s="40"/>
      <c r="K45" s="40"/>
      <c r="L45" s="40"/>
      <c r="M45" s="40"/>
      <c r="N45" s="41"/>
    </row>
    <row r="46" spans="1:14">
      <c r="B46" s="70" t="s">
        <v>1038</v>
      </c>
      <c r="C46" s="71"/>
      <c r="D46" s="71"/>
      <c r="E46" s="71"/>
      <c r="F46" s="71"/>
      <c r="G46" s="71"/>
      <c r="H46" s="71"/>
      <c r="I46" s="71"/>
      <c r="J46" s="71"/>
      <c r="K46" s="71"/>
      <c r="L46" s="71"/>
      <c r="M46" s="71"/>
      <c r="N46" s="72"/>
    </row>
    <row r="47" spans="1:14" ht="15.75" thickBot="1">
      <c r="B47" s="73"/>
      <c r="C47" s="68"/>
      <c r="D47" s="68"/>
      <c r="E47" s="68"/>
      <c r="F47" s="68"/>
      <c r="G47" s="68"/>
      <c r="H47" s="68"/>
      <c r="I47" s="68"/>
      <c r="J47" s="67"/>
      <c r="K47" s="67"/>
      <c r="L47" s="67"/>
      <c r="M47" s="67"/>
      <c r="N47" s="69"/>
    </row>
    <row r="48" spans="1:14">
      <c r="B48" s="809" t="s">
        <v>1028</v>
      </c>
      <c r="C48" s="810"/>
      <c r="D48" s="810"/>
      <c r="E48" s="810"/>
      <c r="F48" s="810"/>
      <c r="G48" s="810"/>
      <c r="H48" s="810"/>
      <c r="I48" s="811"/>
      <c r="J48" s="327" t="s">
        <v>1029</v>
      </c>
      <c r="K48" s="91" t="s">
        <v>1030</v>
      </c>
      <c r="L48" s="812" t="s">
        <v>1039</v>
      </c>
      <c r="M48" s="811"/>
      <c r="N48" s="92" t="s">
        <v>1035</v>
      </c>
    </row>
    <row r="49" spans="1:14">
      <c r="A49" t="s">
        <v>896</v>
      </c>
      <c r="B49" s="49" t="str">
        <f>VLOOKUP(A49,MATERIALES!A4:D373,3,FALSE)</f>
        <v>Cemento Porthland Norma ASTM C150 Tipo _______</v>
      </c>
      <c r="C49" s="293"/>
      <c r="D49" s="293"/>
      <c r="E49" s="293"/>
      <c r="F49" s="293"/>
      <c r="G49" s="293"/>
      <c r="H49" s="293"/>
      <c r="I49" s="280"/>
      <c r="J49" s="428" t="str">
        <f>VLOOKUP(A49,MATERIALES!A5:D641,2,FALSE)</f>
        <v>kg</v>
      </c>
      <c r="K49" s="294">
        <v>1</v>
      </c>
      <c r="L49" s="279"/>
      <c r="M49" s="414">
        <f>VLOOKUP(A49,MATERIALES!A5:D396,4,FALSE)</f>
        <v>405.97712588539889</v>
      </c>
      <c r="N49" s="284">
        <f>K49*M49</f>
        <v>405.97712588539889</v>
      </c>
    </row>
    <row r="50" spans="1:14">
      <c r="A50" s="150"/>
      <c r="B50" s="49"/>
      <c r="C50" s="293"/>
      <c r="D50" s="293"/>
      <c r="E50" s="293"/>
      <c r="F50" s="293"/>
      <c r="G50" s="293"/>
      <c r="H50" s="293"/>
      <c r="I50" s="280"/>
      <c r="J50" s="236"/>
      <c r="K50" s="294"/>
      <c r="L50" s="279"/>
      <c r="M50" s="414"/>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SUM(N49:N53)</f>
        <v>405.97712588539889</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B59" s="52"/>
      <c r="C59" s="329"/>
      <c r="D59" s="329"/>
      <c r="E59" s="329"/>
      <c r="F59" s="329"/>
      <c r="G59" s="329"/>
      <c r="H59" s="323"/>
      <c r="I59" s="291"/>
      <c r="J59" s="298"/>
      <c r="K59" s="291"/>
      <c r="L59" s="822"/>
      <c r="M59" s="823"/>
      <c r="N59" s="299"/>
    </row>
    <row r="60" spans="1:14">
      <c r="B60" s="52"/>
      <c r="C60" s="53"/>
      <c r="D60" s="53"/>
      <c r="E60" s="53"/>
      <c r="F60" s="53"/>
      <c r="G60" s="53"/>
      <c r="H60" s="323"/>
      <c r="I60" s="291"/>
      <c r="J60" s="298"/>
      <c r="K60" s="291"/>
      <c r="L60" s="822"/>
      <c r="M60" s="823"/>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459"/>
      <c r="C64" s="460"/>
      <c r="D64" s="460"/>
      <c r="E64" s="460"/>
      <c r="F64" s="460"/>
      <c r="G64" s="460"/>
      <c r="H64" s="54"/>
      <c r="I64" s="132"/>
      <c r="J64" s="132"/>
      <c r="K64" s="132"/>
      <c r="L64" s="807"/>
      <c r="M64" s="808"/>
      <c r="N64" s="133"/>
    </row>
    <row r="65" spans="2:15" ht="15.75" thickBot="1">
      <c r="B65" s="824" t="s">
        <v>1037</v>
      </c>
      <c r="C65" s="825"/>
      <c r="D65" s="825"/>
      <c r="E65" s="825"/>
      <c r="F65" s="825"/>
      <c r="G65" s="825"/>
      <c r="H65" s="825"/>
      <c r="I65" s="825"/>
      <c r="J65" s="825"/>
      <c r="K65" s="825"/>
      <c r="L65" s="825"/>
      <c r="M65" s="826"/>
      <c r="N65" s="110"/>
    </row>
    <row r="66" spans="2:15">
      <c r="B66" s="39"/>
      <c r="C66" s="40"/>
      <c r="D66" s="40"/>
      <c r="E66" s="40"/>
      <c r="F66" s="40"/>
      <c r="G66" s="40"/>
      <c r="H66" s="40"/>
      <c r="I66" s="40"/>
      <c r="J66" s="40"/>
      <c r="K66" s="40"/>
      <c r="L66" s="40"/>
      <c r="M66" s="40"/>
      <c r="N66" s="41"/>
    </row>
    <row r="67" spans="2:15">
      <c r="B67" s="70" t="s">
        <v>1046</v>
      </c>
      <c r="C67" s="71"/>
      <c r="D67" s="71"/>
      <c r="E67" s="71"/>
      <c r="F67" s="71"/>
      <c r="G67" s="71"/>
      <c r="H67" s="71"/>
      <c r="I67" s="71"/>
      <c r="J67" s="71"/>
      <c r="K67" s="71"/>
      <c r="L67" s="71"/>
      <c r="M67" s="71"/>
      <c r="N67" s="72"/>
    </row>
    <row r="68" spans="2:15" ht="15.75" thickBot="1">
      <c r="B68" s="74"/>
      <c r="C68" s="67"/>
      <c r="D68" s="67"/>
      <c r="E68" s="67"/>
      <c r="F68" s="67"/>
      <c r="G68" s="67"/>
      <c r="H68" s="67"/>
      <c r="I68" s="67"/>
      <c r="J68" s="67"/>
      <c r="K68" s="67"/>
      <c r="L68" s="67"/>
      <c r="M68" s="67"/>
      <c r="N68" s="69"/>
    </row>
    <row r="69" spans="2:15" ht="25.5">
      <c r="B69" s="844" t="s">
        <v>1047</v>
      </c>
      <c r="C69" s="845"/>
      <c r="D69" s="845"/>
      <c r="E69" s="845"/>
      <c r="F69" s="845"/>
      <c r="G69" s="845"/>
      <c r="H69" s="845"/>
      <c r="I69" s="79" t="s">
        <v>1048</v>
      </c>
      <c r="J69" s="81" t="s">
        <v>1494</v>
      </c>
      <c r="K69" s="80" t="s">
        <v>1050</v>
      </c>
      <c r="L69" s="846" t="s">
        <v>1034</v>
      </c>
      <c r="M69" s="847"/>
      <c r="N69" s="104" t="s">
        <v>1035</v>
      </c>
    </row>
    <row r="70" spans="2:15">
      <c r="B70" s="55"/>
      <c r="C70" s="53"/>
      <c r="D70" s="53"/>
      <c r="E70" s="53"/>
      <c r="F70" s="53"/>
      <c r="G70" s="53"/>
      <c r="H70" s="53"/>
      <c r="I70" s="304"/>
      <c r="J70" s="305"/>
      <c r="K70" s="306"/>
      <c r="L70" s="56"/>
      <c r="M70" s="307"/>
      <c r="N70" s="407"/>
      <c r="O70" s="112"/>
    </row>
    <row r="71" spans="2:15">
      <c r="B71" s="55"/>
      <c r="C71" s="53"/>
      <c r="D71" s="53"/>
      <c r="E71" s="53"/>
      <c r="F71" s="53"/>
      <c r="G71" s="53"/>
      <c r="H71" s="53"/>
      <c r="I71" s="304"/>
      <c r="J71" s="305"/>
      <c r="K71" s="306"/>
      <c r="L71" s="56"/>
      <c r="M71" s="311"/>
      <c r="N71" s="407"/>
    </row>
    <row r="72" spans="2:15">
      <c r="B72" s="55"/>
      <c r="C72" s="53"/>
      <c r="D72" s="53"/>
      <c r="E72" s="53"/>
      <c r="F72" s="53"/>
      <c r="G72" s="53"/>
      <c r="H72" s="53"/>
      <c r="I72" s="304"/>
      <c r="J72" s="305"/>
      <c r="K72" s="306"/>
      <c r="L72" s="56"/>
      <c r="M72" s="312"/>
      <c r="N72" s="407"/>
    </row>
    <row r="73" spans="2:15">
      <c r="B73" s="55"/>
      <c r="C73" s="53"/>
      <c r="D73" s="53"/>
      <c r="E73" s="53"/>
      <c r="F73" s="53"/>
      <c r="G73" s="53"/>
      <c r="H73" s="53"/>
      <c r="I73" s="291"/>
      <c r="J73" s="309"/>
      <c r="K73" s="310"/>
      <c r="L73" s="330"/>
      <c r="M73" s="312"/>
      <c r="N73" s="308"/>
    </row>
    <row r="74" spans="2:15">
      <c r="B74" s="55"/>
      <c r="C74" s="53"/>
      <c r="D74" s="53"/>
      <c r="E74" s="53"/>
      <c r="F74" s="53"/>
      <c r="G74" s="53"/>
      <c r="H74" s="53"/>
      <c r="I74" s="291"/>
      <c r="J74" s="309"/>
      <c r="K74" s="310"/>
      <c r="L74" s="330"/>
      <c r="M74" s="312"/>
      <c r="N74" s="308"/>
    </row>
    <row r="75" spans="2:15" ht="15.75" thickBot="1">
      <c r="B75" s="805"/>
      <c r="C75" s="806"/>
      <c r="D75" s="806"/>
      <c r="E75" s="806"/>
      <c r="F75" s="806"/>
      <c r="G75" s="806"/>
      <c r="H75" s="806"/>
      <c r="I75" s="132"/>
      <c r="J75" s="132"/>
      <c r="K75" s="132"/>
      <c r="L75" s="906"/>
      <c r="M75" s="906"/>
      <c r="N75" s="51"/>
    </row>
    <row r="76" spans="2:15" ht="15.75" thickBot="1">
      <c r="B76" s="824" t="s">
        <v>1037</v>
      </c>
      <c r="C76" s="825"/>
      <c r="D76" s="825"/>
      <c r="E76" s="825"/>
      <c r="F76" s="825"/>
      <c r="G76" s="825"/>
      <c r="H76" s="825"/>
      <c r="I76" s="825"/>
      <c r="J76" s="825"/>
      <c r="K76" s="825"/>
      <c r="L76" s="825"/>
      <c r="M76" s="826"/>
      <c r="N76" s="313"/>
    </row>
    <row r="77" spans="2:15" ht="15.75" thickBot="1">
      <c r="B77" s="39"/>
      <c r="C77" s="40"/>
      <c r="D77" s="40"/>
      <c r="E77" s="40"/>
      <c r="F77" s="40"/>
      <c r="G77" s="40"/>
      <c r="H77" s="40"/>
      <c r="I77" s="40"/>
      <c r="J77" s="40"/>
      <c r="K77" s="40"/>
      <c r="L77" s="40"/>
      <c r="M77" s="40"/>
      <c r="N77" s="41"/>
    </row>
    <row r="78" spans="2:15" ht="15.75" thickBot="1">
      <c r="B78" s="818" t="s">
        <v>1051</v>
      </c>
      <c r="C78" s="819"/>
      <c r="D78" s="819"/>
      <c r="E78" s="819"/>
      <c r="F78" s="819"/>
      <c r="G78" s="819"/>
      <c r="H78" s="819"/>
      <c r="I78" s="819"/>
      <c r="J78" s="819"/>
      <c r="K78" s="819"/>
      <c r="L78" s="819"/>
      <c r="M78" s="820"/>
      <c r="N78" s="105">
        <f>N44+N54+N65+N76</f>
        <v>405.97712588539889</v>
      </c>
    </row>
    <row r="79" spans="2:15">
      <c r="B79" s="39"/>
      <c r="C79" s="40"/>
      <c r="D79" s="40"/>
      <c r="E79" s="40"/>
      <c r="F79" s="40"/>
      <c r="G79" s="40"/>
      <c r="H79" s="40"/>
      <c r="I79" s="40"/>
      <c r="J79" s="40"/>
      <c r="K79" s="40"/>
      <c r="L79" s="40"/>
      <c r="M79" s="40"/>
      <c r="N79" s="41"/>
    </row>
    <row r="80" spans="2: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81.195425177079784</v>
      </c>
      <c r="M83" s="853"/>
      <c r="N83" s="57"/>
    </row>
    <row r="84" spans="1:14">
      <c r="B84" s="95" t="s">
        <v>1057</v>
      </c>
      <c r="C84" s="96"/>
      <c r="D84" s="96"/>
      <c r="E84" s="96"/>
      <c r="F84" s="96"/>
      <c r="G84" s="96"/>
      <c r="H84" s="96"/>
      <c r="I84" s="93"/>
      <c r="J84" s="94"/>
      <c r="K84" s="316">
        <v>0.05</v>
      </c>
      <c r="L84" s="852">
        <f>N78*K84</f>
        <v>20.298856294269946</v>
      </c>
      <c r="M84" s="853"/>
      <c r="N84" s="57"/>
    </row>
    <row r="85" spans="1:14" ht="15.75" thickBot="1">
      <c r="B85" s="97" t="s">
        <v>1058</v>
      </c>
      <c r="C85" s="98"/>
      <c r="D85" s="98"/>
      <c r="E85" s="98"/>
      <c r="F85" s="98"/>
      <c r="G85" s="98"/>
      <c r="H85" s="98"/>
      <c r="I85" s="99"/>
      <c r="J85" s="100"/>
      <c r="K85" s="317">
        <v>0.05</v>
      </c>
      <c r="L85" s="854">
        <f>N78*K85</f>
        <v>20.298856294269946</v>
      </c>
      <c r="M85" s="855"/>
      <c r="N85" s="57"/>
    </row>
    <row r="86" spans="1:14" ht="15.75" thickBot="1">
      <c r="B86" s="818" t="s">
        <v>1037</v>
      </c>
      <c r="C86" s="819"/>
      <c r="D86" s="819"/>
      <c r="E86" s="819"/>
      <c r="F86" s="819"/>
      <c r="G86" s="819"/>
      <c r="H86" s="819"/>
      <c r="I86" s="819"/>
      <c r="J86" s="819"/>
      <c r="K86" s="819"/>
      <c r="L86" s="819"/>
      <c r="M86" s="820"/>
      <c r="N86" s="58">
        <f>L83+L84+L85</f>
        <v>121.79313776561966</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527.77026365101858</v>
      </c>
    </row>
    <row r="89" spans="1:14">
      <c r="B89" s="19"/>
      <c r="C89" s="20"/>
      <c r="D89" s="20"/>
      <c r="E89" s="20"/>
      <c r="F89" s="20"/>
      <c r="G89" s="20"/>
      <c r="H89" s="20"/>
      <c r="I89" s="20"/>
      <c r="J89" s="20"/>
      <c r="K89" s="20"/>
      <c r="L89" s="20"/>
      <c r="M89" s="20"/>
      <c r="N89" s="21"/>
    </row>
    <row r="90" spans="1:14">
      <c r="B90" s="22"/>
      <c r="C90" s="18"/>
      <c r="D90" s="18"/>
      <c r="E90" s="18"/>
      <c r="F90" s="18"/>
      <c r="G90" s="18"/>
      <c r="H90" s="18"/>
      <c r="I90" s="18"/>
      <c r="J90" s="18"/>
      <c r="K90" s="18"/>
      <c r="L90" s="18"/>
      <c r="M90" s="18"/>
      <c r="N90" s="23"/>
    </row>
    <row r="91" spans="1:14">
      <c r="B91" s="22"/>
      <c r="C91" s="18"/>
      <c r="D91" s="18"/>
      <c r="E91" s="18"/>
      <c r="F91" s="18"/>
      <c r="G91" s="18"/>
      <c r="H91" s="18"/>
      <c r="I91" s="18"/>
      <c r="J91" s="18"/>
      <c r="K91" s="18"/>
      <c r="L91" s="18"/>
      <c r="M91" s="18"/>
      <c r="N91" s="23"/>
    </row>
    <row r="92" spans="1:14">
      <c r="B92" s="22"/>
      <c r="C92" s="18"/>
      <c r="D92" s="18"/>
      <c r="E92" s="18"/>
      <c r="F92" s="18"/>
      <c r="G92" s="18"/>
      <c r="H92" s="18"/>
      <c r="I92" s="18"/>
      <c r="J92" s="18"/>
      <c r="K92" s="18"/>
      <c r="L92" s="18"/>
      <c r="M92" s="18"/>
      <c r="N92" s="23"/>
    </row>
    <row r="93" spans="1:14">
      <c r="B93" s="22"/>
      <c r="C93" s="18"/>
      <c r="D93" s="18"/>
      <c r="E93" s="59" t="s">
        <v>1060</v>
      </c>
      <c r="F93" s="59"/>
      <c r="G93" s="59"/>
      <c r="H93" s="59"/>
      <c r="I93" s="59"/>
      <c r="J93" s="59"/>
      <c r="K93" s="18"/>
      <c r="L93" s="18"/>
      <c r="M93" s="18"/>
      <c r="N93" s="23"/>
    </row>
    <row r="94" spans="1:14">
      <c r="B94" s="22"/>
      <c r="C94" s="18"/>
      <c r="D94" s="18"/>
      <c r="E94" s="18" t="s">
        <v>1061</v>
      </c>
      <c r="F94" s="18"/>
      <c r="G94" s="18"/>
      <c r="H94" s="18"/>
      <c r="I94" s="18"/>
      <c r="J94" s="18"/>
      <c r="K94" s="18"/>
      <c r="L94" s="18"/>
      <c r="M94" s="18"/>
      <c r="N94" s="23"/>
    </row>
    <row r="95" spans="1:14">
      <c r="B95" s="22"/>
      <c r="C95" s="18"/>
      <c r="D95" s="18"/>
      <c r="E95" s="18" t="s">
        <v>1062</v>
      </c>
      <c r="F95" s="18"/>
      <c r="G95" s="18"/>
      <c r="H95" s="18"/>
      <c r="I95" s="18"/>
      <c r="J95" s="18"/>
      <c r="K95" s="18"/>
      <c r="L95" s="18"/>
      <c r="M95" s="18"/>
      <c r="N95" s="23"/>
    </row>
    <row r="96" spans="1:14">
      <c r="B96" s="22"/>
      <c r="C96" s="18"/>
      <c r="D96" s="18"/>
      <c r="E96" s="18" t="s">
        <v>1063</v>
      </c>
      <c r="F96" s="18"/>
      <c r="G96" s="18"/>
      <c r="H96" s="18"/>
      <c r="I96" s="18"/>
      <c r="J96" s="18"/>
      <c r="K96" s="18"/>
      <c r="L96" s="18"/>
      <c r="M96" s="18"/>
      <c r="N96" s="23"/>
    </row>
    <row r="97" spans="2:14" ht="15.75" thickBot="1">
      <c r="B97" s="22"/>
      <c r="C97" s="18"/>
      <c r="D97" s="18"/>
      <c r="E97" s="18"/>
      <c r="F97" s="18" t="s">
        <v>1064</v>
      </c>
      <c r="G97" s="18"/>
      <c r="H97" s="18"/>
      <c r="I97" s="18"/>
      <c r="J97" s="18"/>
      <c r="K97" s="18"/>
      <c r="L97" s="18"/>
      <c r="M97" s="18"/>
      <c r="N97" s="23"/>
    </row>
    <row r="98" spans="2:14">
      <c r="B98" s="239" t="s">
        <v>2322</v>
      </c>
      <c r="C98" s="240"/>
      <c r="D98" s="240"/>
      <c r="E98" s="240"/>
      <c r="F98" s="240"/>
      <c r="G98" s="240"/>
      <c r="H98" s="240"/>
      <c r="I98" s="240"/>
      <c r="J98" s="240"/>
      <c r="K98" s="240"/>
      <c r="L98" s="240"/>
      <c r="M98" s="240"/>
      <c r="N98" s="241"/>
    </row>
    <row r="99" spans="2:14">
      <c r="B99" s="242"/>
      <c r="C99" s="243"/>
      <c r="D99" s="243"/>
      <c r="E99" s="243"/>
      <c r="F99" s="243"/>
      <c r="G99" s="243"/>
      <c r="H99" s="243"/>
      <c r="I99" s="243"/>
      <c r="J99" s="243"/>
      <c r="K99" s="243"/>
      <c r="L99" s="243"/>
      <c r="M99" s="243"/>
      <c r="N99" s="244"/>
    </row>
    <row r="100" spans="2:14">
      <c r="B100" s="242"/>
      <c r="C100" s="243"/>
      <c r="D100" s="243"/>
      <c r="E100" s="243"/>
      <c r="F100" s="243"/>
      <c r="G100" s="243"/>
      <c r="H100" s="243"/>
      <c r="I100" s="243"/>
      <c r="J100" s="243"/>
      <c r="K100" s="243"/>
      <c r="L100" s="243"/>
      <c r="M100" s="243"/>
      <c r="N100" s="244"/>
    </row>
    <row r="101" spans="2:14">
      <c r="B101" s="242"/>
      <c r="C101" s="243"/>
      <c r="D101" s="243"/>
      <c r="E101" s="243"/>
      <c r="F101" s="243"/>
      <c r="G101" s="243"/>
      <c r="H101" s="243"/>
      <c r="I101" s="243"/>
      <c r="J101" s="243"/>
      <c r="K101" s="243"/>
      <c r="L101" s="243"/>
      <c r="M101" s="243"/>
      <c r="N101" s="244"/>
    </row>
    <row r="102" spans="2:14" ht="15.75" thickBot="1">
      <c r="B102" s="245"/>
      <c r="C102" s="246"/>
      <c r="D102" s="246"/>
      <c r="E102" s="246"/>
      <c r="F102" s="246"/>
      <c r="G102" s="246"/>
      <c r="H102" s="246"/>
      <c r="I102" s="246"/>
      <c r="J102" s="246"/>
      <c r="K102" s="246"/>
      <c r="L102" s="246"/>
      <c r="M102" s="246"/>
      <c r="N102" s="247"/>
    </row>
    <row r="103" spans="2:14">
      <c r="B103" s="248"/>
      <c r="C103" s="249"/>
      <c r="D103" s="249"/>
      <c r="E103" s="249"/>
      <c r="F103" s="249"/>
      <c r="G103" s="249"/>
      <c r="H103" s="249"/>
      <c r="I103" s="249"/>
      <c r="J103" s="249"/>
      <c r="K103" s="249"/>
      <c r="L103" s="249"/>
      <c r="M103" s="249"/>
      <c r="N103" s="250"/>
    </row>
    <row r="104" spans="2:14">
      <c r="B104" s="234" t="s">
        <v>2323</v>
      </c>
      <c r="C104" s="37"/>
      <c r="D104" s="37"/>
      <c r="E104" s="37"/>
      <c r="F104" s="37"/>
      <c r="G104" s="37"/>
      <c r="H104" s="37"/>
      <c r="I104" s="37"/>
      <c r="J104" s="37"/>
      <c r="K104" s="37"/>
      <c r="L104" s="37"/>
      <c r="M104" s="37"/>
      <c r="N104" s="38"/>
    </row>
    <row r="105" spans="2:14" ht="15" customHeight="1">
      <c r="B105" s="856" t="s">
        <v>2324</v>
      </c>
      <c r="C105" s="857"/>
      <c r="D105" s="857"/>
      <c r="E105" s="857"/>
      <c r="F105" s="857"/>
      <c r="G105" s="857"/>
      <c r="H105" s="857"/>
      <c r="I105" s="857"/>
      <c r="J105" s="857"/>
      <c r="K105" s="857"/>
      <c r="L105" s="857"/>
      <c r="M105" s="857"/>
      <c r="N105" s="858"/>
    </row>
    <row r="106" spans="2:14" ht="15" customHeight="1">
      <c r="B106" s="856"/>
      <c r="C106" s="857"/>
      <c r="D106" s="857"/>
      <c r="E106" s="857"/>
      <c r="F106" s="857"/>
      <c r="G106" s="857"/>
      <c r="H106" s="857"/>
      <c r="I106" s="857"/>
      <c r="J106" s="857"/>
      <c r="K106" s="857"/>
      <c r="L106" s="857"/>
      <c r="M106" s="857"/>
      <c r="N106" s="858"/>
    </row>
    <row r="107" spans="2:14" ht="29.25" customHeight="1">
      <c r="B107" s="859" t="s">
        <v>2325</v>
      </c>
      <c r="C107" s="860"/>
      <c r="D107" s="860"/>
      <c r="E107" s="860"/>
      <c r="F107" s="860"/>
      <c r="G107" s="860"/>
      <c r="H107" s="860"/>
      <c r="I107" s="860"/>
      <c r="J107" s="860"/>
      <c r="K107" s="860"/>
      <c r="L107" s="860"/>
      <c r="M107" s="860"/>
      <c r="N107" s="861"/>
    </row>
    <row r="108" spans="2:14">
      <c r="B108" s="859"/>
      <c r="C108" s="860"/>
      <c r="D108" s="860"/>
      <c r="E108" s="860"/>
      <c r="F108" s="860"/>
      <c r="G108" s="860"/>
      <c r="H108" s="860"/>
      <c r="I108" s="860"/>
      <c r="J108" s="860"/>
      <c r="K108" s="860"/>
      <c r="L108" s="860"/>
      <c r="M108" s="860"/>
      <c r="N108" s="861"/>
    </row>
    <row r="109" spans="2:14">
      <c r="B109" s="343"/>
      <c r="C109" s="344"/>
      <c r="D109" s="344"/>
      <c r="E109" s="344"/>
      <c r="F109" s="344"/>
      <c r="G109" s="344"/>
      <c r="H109" s="344"/>
      <c r="I109" s="344"/>
      <c r="J109" s="344"/>
      <c r="K109" s="344"/>
      <c r="L109" s="344"/>
      <c r="M109" s="344"/>
      <c r="N109" s="345"/>
    </row>
    <row r="110" spans="2:14">
      <c r="B110" s="343"/>
      <c r="C110" s="344"/>
      <c r="D110" s="344"/>
      <c r="E110" s="344"/>
      <c r="F110" s="344"/>
      <c r="G110" s="344"/>
      <c r="H110" s="344"/>
      <c r="I110" s="344"/>
      <c r="J110" s="344"/>
      <c r="K110" s="344"/>
      <c r="L110" s="344"/>
      <c r="M110" s="344"/>
      <c r="N110" s="345"/>
    </row>
    <row r="111" spans="2:14">
      <c r="B111" s="343"/>
      <c r="C111" s="344"/>
      <c r="D111" s="344"/>
      <c r="E111" s="344"/>
      <c r="F111" s="344"/>
      <c r="G111" s="344"/>
      <c r="H111" s="344"/>
      <c r="I111" s="344"/>
      <c r="J111" s="344"/>
      <c r="K111" s="344"/>
      <c r="L111" s="344"/>
      <c r="M111" s="344"/>
      <c r="N111" s="345"/>
    </row>
    <row r="112" spans="2:14">
      <c r="B112" s="234"/>
      <c r="C112" s="37"/>
      <c r="D112" s="37"/>
      <c r="E112" s="37"/>
      <c r="F112" s="37"/>
      <c r="G112" s="37"/>
      <c r="H112" s="37"/>
      <c r="I112" s="37"/>
      <c r="J112" s="37"/>
      <c r="K112" s="37"/>
      <c r="L112" s="37"/>
      <c r="M112" s="37"/>
      <c r="N112" s="38"/>
    </row>
    <row r="113" spans="2:14">
      <c r="B113" s="22"/>
      <c r="C113" s="18"/>
      <c r="D113" s="18"/>
      <c r="E113" s="18" t="s">
        <v>1060</v>
      </c>
      <c r="F113" s="59"/>
      <c r="G113" s="59"/>
      <c r="H113" s="18"/>
      <c r="I113" s="18"/>
      <c r="J113" s="18"/>
      <c r="K113" s="18"/>
      <c r="L113" s="18"/>
      <c r="M113" s="18"/>
      <c r="N113" s="23"/>
    </row>
    <row r="114" spans="2:14">
      <c r="B114" s="22"/>
      <c r="C114" s="18"/>
      <c r="D114" s="18"/>
      <c r="E114" s="60" t="s">
        <v>1061</v>
      </c>
      <c r="F114" s="18"/>
      <c r="G114" s="18"/>
      <c r="H114" s="60"/>
      <c r="I114" s="60"/>
      <c r="J114" s="60"/>
      <c r="K114" s="18"/>
      <c r="L114" s="18"/>
      <c r="M114" s="18"/>
      <c r="N114" s="23"/>
    </row>
    <row r="115" spans="2:14">
      <c r="B115" s="22"/>
      <c r="C115" s="18"/>
      <c r="D115" s="18"/>
      <c r="E115" s="61" t="s">
        <v>1065</v>
      </c>
      <c r="F115" s="18"/>
      <c r="G115" s="18"/>
      <c r="H115" s="61"/>
      <c r="I115" s="61"/>
      <c r="J115" s="61"/>
      <c r="K115" s="18"/>
      <c r="L115" s="18"/>
      <c r="M115" s="18"/>
      <c r="N115" s="23"/>
    </row>
    <row r="116" spans="2:14">
      <c r="B116" s="62"/>
      <c r="C116" s="37"/>
      <c r="D116" s="37"/>
      <c r="E116" s="18" t="s">
        <v>1063</v>
      </c>
      <c r="F116" s="18"/>
      <c r="G116" s="18"/>
      <c r="H116" s="18"/>
      <c r="I116" s="18"/>
      <c r="J116" s="18"/>
      <c r="K116" s="37"/>
      <c r="L116" s="37"/>
      <c r="M116" s="37"/>
      <c r="N116" s="38"/>
    </row>
    <row r="117" spans="2:14">
      <c r="B117" s="62"/>
      <c r="C117" s="37"/>
      <c r="D117" s="37"/>
      <c r="E117" s="37"/>
      <c r="F117" s="18"/>
      <c r="G117" s="18"/>
      <c r="H117" s="18"/>
      <c r="I117" s="18"/>
      <c r="J117" s="18"/>
      <c r="K117" s="37"/>
      <c r="L117" s="37"/>
      <c r="M117" s="37"/>
      <c r="N117" s="38"/>
    </row>
    <row r="118" spans="2:14" ht="15" customHeight="1">
      <c r="B118" s="62" t="s">
        <v>2326</v>
      </c>
      <c r="C118" s="61"/>
      <c r="D118" s="61"/>
      <c r="E118" s="18"/>
      <c r="F118" s="18"/>
      <c r="G118" s="18"/>
      <c r="H118" s="18"/>
      <c r="I118" s="18"/>
      <c r="J118" s="795"/>
      <c r="K118" s="795"/>
      <c r="L118" s="795"/>
      <c r="M118" s="795"/>
      <c r="N118" s="796"/>
    </row>
    <row r="119" spans="2:14" ht="15.75" customHeight="1" thickBot="1">
      <c r="B119" s="273" t="s">
        <v>2327</v>
      </c>
      <c r="C119" s="405"/>
      <c r="D119" s="405"/>
      <c r="E119" s="63"/>
      <c r="F119" s="63"/>
      <c r="G119" s="63"/>
      <c r="H119" s="63"/>
      <c r="I119" s="63"/>
      <c r="J119" s="797"/>
      <c r="K119" s="797"/>
      <c r="L119" s="797"/>
      <c r="M119" s="797"/>
      <c r="N119" s="798"/>
    </row>
  </sheetData>
  <mergeCells count="68">
    <mergeCell ref="D11:E11"/>
    <mergeCell ref="C5:J5"/>
    <mergeCell ref="B1:B6"/>
    <mergeCell ref="K5:K6"/>
    <mergeCell ref="L5:L6"/>
    <mergeCell ref="L1:N2"/>
    <mergeCell ref="C2:J2"/>
    <mergeCell ref="C3:J3"/>
    <mergeCell ref="K3:K4"/>
    <mergeCell ref="L3:N4"/>
    <mergeCell ref="C4:J4"/>
    <mergeCell ref="C1:J1"/>
    <mergeCell ref="K1:K2"/>
    <mergeCell ref="M5:M6"/>
    <mergeCell ref="N5:N6"/>
    <mergeCell ref="C6:J6"/>
    <mergeCell ref="B10:E10"/>
    <mergeCell ref="I10:J10"/>
    <mergeCell ref="L39:M39"/>
    <mergeCell ref="L12:N12"/>
    <mergeCell ref="C30:I30"/>
    <mergeCell ref="L30:M30"/>
    <mergeCell ref="B35:H35"/>
    <mergeCell ref="I35:J35"/>
    <mergeCell ref="L35:M35"/>
    <mergeCell ref="B36:H36"/>
    <mergeCell ref="B37:H37"/>
    <mergeCell ref="B38:H38"/>
    <mergeCell ref="B39:H39"/>
    <mergeCell ref="I39:J39"/>
    <mergeCell ref="F25:H25"/>
    <mergeCell ref="B27:N27"/>
    <mergeCell ref="L29:M29"/>
    <mergeCell ref="L58:M58"/>
    <mergeCell ref="B40:H40"/>
    <mergeCell ref="B42:D42"/>
    <mergeCell ref="B43:H43"/>
    <mergeCell ref="I43:J43"/>
    <mergeCell ref="L43:M43"/>
    <mergeCell ref="B44:M44"/>
    <mergeCell ref="B48:I48"/>
    <mergeCell ref="L48:M48"/>
    <mergeCell ref="B53:I53"/>
    <mergeCell ref="L53:M53"/>
    <mergeCell ref="B54:M54"/>
    <mergeCell ref="C29:I29"/>
    <mergeCell ref="C31:J31"/>
    <mergeCell ref="L59:M59"/>
    <mergeCell ref="L60:M60"/>
    <mergeCell ref="L64:M64"/>
    <mergeCell ref="B65:M65"/>
    <mergeCell ref="B69:H69"/>
    <mergeCell ref="L69:M69"/>
    <mergeCell ref="B75:H75"/>
    <mergeCell ref="L75:M75"/>
    <mergeCell ref="B76:M76"/>
    <mergeCell ref="B78:M78"/>
    <mergeCell ref="B82:H82"/>
    <mergeCell ref="L82:M82"/>
    <mergeCell ref="B105:N106"/>
    <mergeCell ref="B107:N108"/>
    <mergeCell ref="J118:N119"/>
    <mergeCell ref="B83:H83"/>
    <mergeCell ref="L83:M83"/>
    <mergeCell ref="L84:M84"/>
    <mergeCell ref="L85:M85"/>
    <mergeCell ref="B86:M86"/>
    <mergeCell ref="B88:M8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15745"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15745" r:id="rId4"/>
      </mc:Fallback>
    </mc:AlternateContent>
  </oleObjects>
</worksheet>
</file>

<file path=xl/worksheets/sheet1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06">
    <tabColor rgb="FFFFFFCC"/>
  </sheetPr>
  <dimension ref="A1:O119"/>
  <sheetViews>
    <sheetView zoomScale="76" zoomScaleNormal="76" workbookViewId="0"/>
  </sheetViews>
  <sheetFormatPr baseColWidth="10" defaultRowHeight="15"/>
  <cols>
    <col min="1" max="1" width="10.28515625" bestFit="1"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29.25" customHeight="1" thickBot="1">
      <c r="A31" t="s">
        <v>1929</v>
      </c>
      <c r="B31" s="86" t="s">
        <v>1710</v>
      </c>
      <c r="C31" s="958" t="s">
        <v>2146</v>
      </c>
      <c r="D31" s="959"/>
      <c r="E31" s="959"/>
      <c r="F31" s="959"/>
      <c r="G31" s="959"/>
      <c r="H31" s="959"/>
      <c r="I31" s="959"/>
      <c r="J31" s="959"/>
      <c r="K31" s="480"/>
      <c r="L31" s="318" t="s">
        <v>377</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283"/>
      <c r="N36" s="284"/>
    </row>
    <row r="37" spans="1:14">
      <c r="A37" s="119"/>
      <c r="B37" s="831"/>
      <c r="C37" s="832"/>
      <c r="D37" s="832"/>
      <c r="E37" s="832"/>
      <c r="F37" s="832"/>
      <c r="G37" s="832"/>
      <c r="H37" s="833"/>
      <c r="I37" s="279"/>
      <c r="J37" s="280"/>
      <c r="K37" s="281"/>
      <c r="L37" s="282"/>
      <c r="M37" s="283"/>
      <c r="N37" s="284"/>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1"/>
      <c r="L39" s="835"/>
      <c r="M39" s="836"/>
      <c r="N39" s="284"/>
    </row>
    <row r="40" spans="1:14">
      <c r="B40" s="831"/>
      <c r="C40" s="832"/>
      <c r="D40" s="832"/>
      <c r="E40" s="832"/>
      <c r="F40" s="832"/>
      <c r="G40" s="832"/>
      <c r="H40" s="833"/>
      <c r="I40" s="42"/>
      <c r="J40" s="43"/>
      <c r="K40" s="281"/>
      <c r="L40" s="288"/>
      <c r="M40" s="289"/>
      <c r="N40" s="284"/>
    </row>
    <row r="41" spans="1:14">
      <c r="B41" s="332"/>
      <c r="C41" s="333"/>
      <c r="D41" s="333"/>
      <c r="E41" s="333"/>
      <c r="F41" s="335"/>
      <c r="G41" s="335"/>
      <c r="H41" s="131"/>
      <c r="I41" s="42"/>
      <c r="J41" s="43"/>
      <c r="K41" s="286"/>
      <c r="L41" s="288"/>
      <c r="M41" s="289"/>
      <c r="N41" s="290"/>
    </row>
    <row r="42" spans="1:14">
      <c r="B42" s="838"/>
      <c r="C42" s="839"/>
      <c r="D42" s="839"/>
      <c r="E42" s="44"/>
      <c r="F42" s="45"/>
      <c r="G42" s="45"/>
      <c r="H42" s="46"/>
      <c r="I42" s="42"/>
      <c r="J42" s="43"/>
      <c r="K42" s="291"/>
      <c r="L42" s="288"/>
      <c r="M42" s="413"/>
      <c r="N42" s="356"/>
    </row>
    <row r="43" spans="1:14" ht="15.75" thickBot="1">
      <c r="B43" s="831"/>
      <c r="C43" s="832"/>
      <c r="D43" s="832"/>
      <c r="E43" s="832"/>
      <c r="F43" s="832"/>
      <c r="G43" s="832"/>
      <c r="H43" s="833"/>
      <c r="I43" s="840"/>
      <c r="J43" s="841"/>
      <c r="K43" s="47"/>
      <c r="L43" s="842"/>
      <c r="M43" s="843"/>
      <c r="N43" s="111"/>
    </row>
    <row r="44" spans="1:14" ht="15.75" thickBot="1">
      <c r="B44" s="818" t="s">
        <v>1037</v>
      </c>
      <c r="C44" s="819"/>
      <c r="D44" s="819"/>
      <c r="E44" s="819"/>
      <c r="F44" s="819"/>
      <c r="G44" s="819"/>
      <c r="H44" s="819"/>
      <c r="I44" s="819"/>
      <c r="J44" s="819"/>
      <c r="K44" s="819"/>
      <c r="L44" s="819"/>
      <c r="M44" s="820"/>
      <c r="N44" s="406"/>
    </row>
    <row r="45" spans="1:14">
      <c r="B45" s="292"/>
      <c r="C45" s="40"/>
      <c r="D45" s="40"/>
      <c r="E45" s="40"/>
      <c r="F45" s="40"/>
      <c r="G45" s="40"/>
      <c r="H45" s="40"/>
      <c r="I45" s="40"/>
      <c r="J45" s="40"/>
      <c r="K45" s="40"/>
      <c r="L45" s="40"/>
      <c r="M45" s="40"/>
      <c r="N45" s="41"/>
    </row>
    <row r="46" spans="1:14">
      <c r="B46" s="70" t="s">
        <v>1038</v>
      </c>
      <c r="C46" s="71"/>
      <c r="D46" s="71"/>
      <c r="E46" s="71"/>
      <c r="F46" s="71"/>
      <c r="G46" s="71"/>
      <c r="H46" s="71"/>
      <c r="I46" s="71"/>
      <c r="J46" s="71"/>
      <c r="K46" s="71"/>
      <c r="L46" s="71"/>
      <c r="M46" s="71"/>
      <c r="N46" s="72"/>
    </row>
    <row r="47" spans="1:14" ht="15.75" thickBot="1">
      <c r="B47" s="73"/>
      <c r="C47" s="68"/>
      <c r="D47" s="68"/>
      <c r="E47" s="68"/>
      <c r="F47" s="68"/>
      <c r="G47" s="68"/>
      <c r="H47" s="68"/>
      <c r="I47" s="68"/>
      <c r="J47" s="67"/>
      <c r="K47" s="67"/>
      <c r="L47" s="67"/>
      <c r="M47" s="67"/>
      <c r="N47" s="69"/>
    </row>
    <row r="48" spans="1:14">
      <c r="B48" s="809" t="s">
        <v>1028</v>
      </c>
      <c r="C48" s="810"/>
      <c r="D48" s="810"/>
      <c r="E48" s="810"/>
      <c r="F48" s="810"/>
      <c r="G48" s="810"/>
      <c r="H48" s="810"/>
      <c r="I48" s="811"/>
      <c r="J48" s="327" t="s">
        <v>1029</v>
      </c>
      <c r="K48" s="91" t="s">
        <v>1030</v>
      </c>
      <c r="L48" s="812" t="s">
        <v>1039</v>
      </c>
      <c r="M48" s="811"/>
      <c r="N48" s="92" t="s">
        <v>1035</v>
      </c>
    </row>
    <row r="49" spans="1:14">
      <c r="A49" t="s">
        <v>898</v>
      </c>
      <c r="B49" s="49" t="str">
        <f>VLOOKUP(A49,MATERIALES!A4:D373,3,FALSE)</f>
        <v>Cemento Hidráulico adicionado, Norma ASTM C595 Tipo _______</v>
      </c>
      <c r="C49" s="293"/>
      <c r="D49" s="293"/>
      <c r="E49" s="293"/>
      <c r="F49" s="293"/>
      <c r="G49" s="293"/>
      <c r="H49" s="293"/>
      <c r="I49" s="280"/>
      <c r="J49" s="428" t="str">
        <f>VLOOKUP(A49,MATERIALES!A5:D641,2,FALSE)</f>
        <v>kg</v>
      </c>
      <c r="K49" s="294">
        <v>1</v>
      </c>
      <c r="L49" s="279"/>
      <c r="M49" s="414">
        <f>VLOOKUP(A49,MATERIALES!A5:D396,4,FALSE)</f>
        <v>687</v>
      </c>
      <c r="N49" s="284">
        <f>K49*M49</f>
        <v>687</v>
      </c>
    </row>
    <row r="50" spans="1:14">
      <c r="A50" s="150"/>
      <c r="B50" s="49"/>
      <c r="C50" s="293"/>
      <c r="D50" s="293"/>
      <c r="E50" s="293"/>
      <c r="F50" s="293"/>
      <c r="G50" s="293"/>
      <c r="H50" s="293"/>
      <c r="I50" s="280"/>
      <c r="J50" s="236"/>
      <c r="K50" s="294"/>
      <c r="L50" s="279"/>
      <c r="M50" s="414"/>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SUM(N49:N53)</f>
        <v>687</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B59" s="52"/>
      <c r="C59" s="329"/>
      <c r="D59" s="329"/>
      <c r="E59" s="329"/>
      <c r="F59" s="329"/>
      <c r="G59" s="329"/>
      <c r="H59" s="323"/>
      <c r="I59" s="291"/>
      <c r="J59" s="298"/>
      <c r="K59" s="291"/>
      <c r="L59" s="822"/>
      <c r="M59" s="823"/>
      <c r="N59" s="299"/>
    </row>
    <row r="60" spans="1:14">
      <c r="B60" s="52"/>
      <c r="C60" s="53"/>
      <c r="D60" s="53"/>
      <c r="E60" s="53"/>
      <c r="F60" s="53"/>
      <c r="G60" s="53"/>
      <c r="H60" s="323"/>
      <c r="I60" s="291"/>
      <c r="J60" s="298"/>
      <c r="K60" s="291"/>
      <c r="L60" s="822"/>
      <c r="M60" s="823"/>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459"/>
      <c r="C64" s="460"/>
      <c r="D64" s="460"/>
      <c r="E64" s="460"/>
      <c r="F64" s="460"/>
      <c r="G64" s="460"/>
      <c r="H64" s="54"/>
      <c r="I64" s="132"/>
      <c r="J64" s="132"/>
      <c r="K64" s="132"/>
      <c r="L64" s="807"/>
      <c r="M64" s="808"/>
      <c r="N64" s="133"/>
    </row>
    <row r="65" spans="2:15" ht="15.75" thickBot="1">
      <c r="B65" s="824" t="s">
        <v>1037</v>
      </c>
      <c r="C65" s="825"/>
      <c r="D65" s="825"/>
      <c r="E65" s="825"/>
      <c r="F65" s="825"/>
      <c r="G65" s="825"/>
      <c r="H65" s="825"/>
      <c r="I65" s="825"/>
      <c r="J65" s="825"/>
      <c r="K65" s="825"/>
      <c r="L65" s="825"/>
      <c r="M65" s="826"/>
      <c r="N65" s="110"/>
    </row>
    <row r="66" spans="2:15">
      <c r="B66" s="39"/>
      <c r="C66" s="40"/>
      <c r="D66" s="40"/>
      <c r="E66" s="40"/>
      <c r="F66" s="40"/>
      <c r="G66" s="40"/>
      <c r="H66" s="40"/>
      <c r="I66" s="40"/>
      <c r="J66" s="40"/>
      <c r="K66" s="40"/>
      <c r="L66" s="40"/>
      <c r="M66" s="40"/>
      <c r="N66" s="41"/>
    </row>
    <row r="67" spans="2:15">
      <c r="B67" s="70" t="s">
        <v>1046</v>
      </c>
      <c r="C67" s="71"/>
      <c r="D67" s="71"/>
      <c r="E67" s="71"/>
      <c r="F67" s="71"/>
      <c r="G67" s="71"/>
      <c r="H67" s="71"/>
      <c r="I67" s="71"/>
      <c r="J67" s="71"/>
      <c r="K67" s="71"/>
      <c r="L67" s="71"/>
      <c r="M67" s="71"/>
      <c r="N67" s="72"/>
    </row>
    <row r="68" spans="2:15" ht="15.75" thickBot="1">
      <c r="B68" s="74"/>
      <c r="C68" s="67"/>
      <c r="D68" s="67"/>
      <c r="E68" s="67"/>
      <c r="F68" s="67"/>
      <c r="G68" s="67"/>
      <c r="H68" s="67"/>
      <c r="I68" s="67"/>
      <c r="J68" s="67"/>
      <c r="K68" s="67"/>
      <c r="L68" s="67"/>
      <c r="M68" s="67"/>
      <c r="N68" s="69"/>
    </row>
    <row r="69" spans="2:15" ht="25.5">
      <c r="B69" s="844" t="s">
        <v>1047</v>
      </c>
      <c r="C69" s="845"/>
      <c r="D69" s="845"/>
      <c r="E69" s="845"/>
      <c r="F69" s="845"/>
      <c r="G69" s="845"/>
      <c r="H69" s="845"/>
      <c r="I69" s="79" t="s">
        <v>1048</v>
      </c>
      <c r="J69" s="81" t="s">
        <v>1494</v>
      </c>
      <c r="K69" s="80" t="s">
        <v>1050</v>
      </c>
      <c r="L69" s="846" t="s">
        <v>1034</v>
      </c>
      <c r="M69" s="847"/>
      <c r="N69" s="104" t="s">
        <v>1035</v>
      </c>
    </row>
    <row r="70" spans="2:15">
      <c r="B70" s="55"/>
      <c r="C70" s="53"/>
      <c r="D70" s="53"/>
      <c r="E70" s="53"/>
      <c r="F70" s="53"/>
      <c r="G70" s="53"/>
      <c r="H70" s="53"/>
      <c r="I70" s="304"/>
      <c r="J70" s="305"/>
      <c r="K70" s="306"/>
      <c r="L70" s="56"/>
      <c r="M70" s="307"/>
      <c r="N70" s="407"/>
      <c r="O70" s="112"/>
    </row>
    <row r="71" spans="2:15">
      <c r="B71" s="55"/>
      <c r="C71" s="53"/>
      <c r="D71" s="53"/>
      <c r="E71" s="53"/>
      <c r="F71" s="53"/>
      <c r="G71" s="53"/>
      <c r="H71" s="53"/>
      <c r="I71" s="304"/>
      <c r="J71" s="305"/>
      <c r="K71" s="306"/>
      <c r="L71" s="56"/>
      <c r="M71" s="311"/>
      <c r="N71" s="407"/>
    </row>
    <row r="72" spans="2:15">
      <c r="B72" s="55"/>
      <c r="C72" s="53"/>
      <c r="D72" s="53"/>
      <c r="E72" s="53"/>
      <c r="F72" s="53"/>
      <c r="G72" s="53"/>
      <c r="H72" s="53"/>
      <c r="I72" s="304"/>
      <c r="J72" s="305"/>
      <c r="K72" s="306"/>
      <c r="L72" s="56"/>
      <c r="M72" s="312"/>
      <c r="N72" s="407"/>
    </row>
    <row r="73" spans="2:15">
      <c r="B73" s="55"/>
      <c r="C73" s="53"/>
      <c r="D73" s="53"/>
      <c r="E73" s="53"/>
      <c r="F73" s="53"/>
      <c r="G73" s="53"/>
      <c r="H73" s="53"/>
      <c r="I73" s="291"/>
      <c r="J73" s="309"/>
      <c r="K73" s="310"/>
      <c r="L73" s="330"/>
      <c r="M73" s="312"/>
      <c r="N73" s="308"/>
    </row>
    <row r="74" spans="2:15">
      <c r="B74" s="55"/>
      <c r="C74" s="53"/>
      <c r="D74" s="53"/>
      <c r="E74" s="53"/>
      <c r="F74" s="53"/>
      <c r="G74" s="53"/>
      <c r="H74" s="53"/>
      <c r="I74" s="291"/>
      <c r="J74" s="309"/>
      <c r="K74" s="310"/>
      <c r="L74" s="330"/>
      <c r="M74" s="312"/>
      <c r="N74" s="308"/>
    </row>
    <row r="75" spans="2:15" ht="15.75" thickBot="1">
      <c r="B75" s="805"/>
      <c r="C75" s="806"/>
      <c r="D75" s="806"/>
      <c r="E75" s="806"/>
      <c r="F75" s="806"/>
      <c r="G75" s="806"/>
      <c r="H75" s="806"/>
      <c r="I75" s="132"/>
      <c r="J75" s="132"/>
      <c r="K75" s="132"/>
      <c r="L75" s="906"/>
      <c r="M75" s="906"/>
      <c r="N75" s="51"/>
    </row>
    <row r="76" spans="2:15" ht="15.75" thickBot="1">
      <c r="B76" s="824" t="s">
        <v>1037</v>
      </c>
      <c r="C76" s="825"/>
      <c r="D76" s="825"/>
      <c r="E76" s="825"/>
      <c r="F76" s="825"/>
      <c r="G76" s="825"/>
      <c r="H76" s="825"/>
      <c r="I76" s="825"/>
      <c r="J76" s="825"/>
      <c r="K76" s="825"/>
      <c r="L76" s="825"/>
      <c r="M76" s="826"/>
      <c r="N76" s="313"/>
    </row>
    <row r="77" spans="2:15" ht="15.75" thickBot="1">
      <c r="B77" s="39"/>
      <c r="C77" s="40"/>
      <c r="D77" s="40"/>
      <c r="E77" s="40"/>
      <c r="F77" s="40"/>
      <c r="G77" s="40"/>
      <c r="H77" s="40"/>
      <c r="I77" s="40"/>
      <c r="J77" s="40"/>
      <c r="K77" s="40"/>
      <c r="L77" s="40"/>
      <c r="M77" s="40"/>
      <c r="N77" s="41"/>
    </row>
    <row r="78" spans="2:15" ht="15.75" thickBot="1">
      <c r="B78" s="818" t="s">
        <v>1051</v>
      </c>
      <c r="C78" s="819"/>
      <c r="D78" s="819"/>
      <c r="E78" s="819"/>
      <c r="F78" s="819"/>
      <c r="G78" s="819"/>
      <c r="H78" s="819"/>
      <c r="I78" s="819"/>
      <c r="J78" s="819"/>
      <c r="K78" s="819"/>
      <c r="L78" s="819"/>
      <c r="M78" s="820"/>
      <c r="N78" s="105">
        <f>N44+N54+N65+N76</f>
        <v>687</v>
      </c>
    </row>
    <row r="79" spans="2:15">
      <c r="B79" s="39"/>
      <c r="C79" s="40"/>
      <c r="D79" s="40"/>
      <c r="E79" s="40"/>
      <c r="F79" s="40"/>
      <c r="G79" s="40"/>
      <c r="H79" s="40"/>
      <c r="I79" s="40"/>
      <c r="J79" s="40"/>
      <c r="K79" s="40"/>
      <c r="L79" s="40"/>
      <c r="M79" s="40"/>
      <c r="N79" s="41"/>
    </row>
    <row r="80" spans="2: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137.4</v>
      </c>
      <c r="M83" s="853"/>
      <c r="N83" s="57"/>
    </row>
    <row r="84" spans="1:14">
      <c r="B84" s="95" t="s">
        <v>1057</v>
      </c>
      <c r="C84" s="96"/>
      <c r="D84" s="96"/>
      <c r="E84" s="96"/>
      <c r="F84" s="96"/>
      <c r="G84" s="96"/>
      <c r="H84" s="96"/>
      <c r="I84" s="93"/>
      <c r="J84" s="94"/>
      <c r="K84" s="316">
        <v>0.05</v>
      </c>
      <c r="L84" s="852">
        <f>N78*K84</f>
        <v>34.35</v>
      </c>
      <c r="M84" s="853"/>
      <c r="N84" s="57"/>
    </row>
    <row r="85" spans="1:14" ht="15.75" thickBot="1">
      <c r="B85" s="97" t="s">
        <v>1058</v>
      </c>
      <c r="C85" s="98"/>
      <c r="D85" s="98"/>
      <c r="E85" s="98"/>
      <c r="F85" s="98"/>
      <c r="G85" s="98"/>
      <c r="H85" s="98"/>
      <c r="I85" s="99"/>
      <c r="J85" s="100"/>
      <c r="K85" s="317">
        <v>0.05</v>
      </c>
      <c r="L85" s="854">
        <f>N78*K85</f>
        <v>34.35</v>
      </c>
      <c r="M85" s="855"/>
      <c r="N85" s="57"/>
    </row>
    <row r="86" spans="1:14" ht="15.75" thickBot="1">
      <c r="B86" s="818" t="s">
        <v>1037</v>
      </c>
      <c r="C86" s="819"/>
      <c r="D86" s="819"/>
      <c r="E86" s="819"/>
      <c r="F86" s="819"/>
      <c r="G86" s="819"/>
      <c r="H86" s="819"/>
      <c r="I86" s="819"/>
      <c r="J86" s="819"/>
      <c r="K86" s="819"/>
      <c r="L86" s="819"/>
      <c r="M86" s="820"/>
      <c r="N86" s="58">
        <f>L83+L84+L85</f>
        <v>206.1</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893.1</v>
      </c>
    </row>
    <row r="89" spans="1:14">
      <c r="B89" s="251"/>
      <c r="C89" s="252"/>
      <c r="D89" s="252"/>
      <c r="E89" s="252"/>
      <c r="F89" s="252"/>
      <c r="G89" s="252"/>
      <c r="H89" s="252"/>
      <c r="I89" s="252"/>
      <c r="J89" s="252"/>
      <c r="K89" s="252"/>
      <c r="L89" s="252"/>
      <c r="M89" s="252"/>
      <c r="N89" s="253"/>
    </row>
    <row r="90" spans="1:14">
      <c r="B90" s="254"/>
      <c r="C90" s="255"/>
      <c r="D90" s="255"/>
      <c r="E90" s="255"/>
      <c r="F90" s="255"/>
      <c r="G90" s="255"/>
      <c r="H90" s="255"/>
      <c r="I90" s="255"/>
      <c r="J90" s="255"/>
      <c r="K90" s="255"/>
      <c r="L90" s="255"/>
      <c r="M90" s="255"/>
      <c r="N90" s="256"/>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429" t="s">
        <v>1060</v>
      </c>
      <c r="F93" s="429"/>
      <c r="G93" s="429"/>
      <c r="H93" s="429"/>
      <c r="I93" s="429"/>
      <c r="J93" s="429"/>
      <c r="K93" s="255"/>
      <c r="L93" s="255"/>
      <c r="M93" s="255"/>
      <c r="N93" s="256"/>
    </row>
    <row r="94" spans="1:14">
      <c r="B94" s="254"/>
      <c r="C94" s="255"/>
      <c r="D94" s="255"/>
      <c r="E94" s="255" t="s">
        <v>1061</v>
      </c>
      <c r="F94" s="255"/>
      <c r="G94" s="255"/>
      <c r="H94" s="255"/>
      <c r="I94" s="255"/>
      <c r="J94" s="255"/>
      <c r="K94" s="255"/>
      <c r="L94" s="255"/>
      <c r="M94" s="255"/>
      <c r="N94" s="256"/>
    </row>
    <row r="95" spans="1:14">
      <c r="B95" s="254"/>
      <c r="C95" s="255"/>
      <c r="D95" s="255"/>
      <c r="E95" s="255" t="s">
        <v>1062</v>
      </c>
      <c r="F95" s="255"/>
      <c r="G95" s="255"/>
      <c r="H95" s="255"/>
      <c r="I95" s="255"/>
      <c r="J95" s="255"/>
      <c r="K95" s="255"/>
      <c r="L95" s="255"/>
      <c r="M95" s="255"/>
      <c r="N95" s="256"/>
    </row>
    <row r="96" spans="1:14">
      <c r="B96" s="254"/>
      <c r="C96" s="255"/>
      <c r="D96" s="255"/>
      <c r="E96" s="255" t="s">
        <v>1063</v>
      </c>
      <c r="F96" s="255"/>
      <c r="G96" s="255"/>
      <c r="H96" s="255"/>
      <c r="I96" s="255"/>
      <c r="J96" s="255"/>
      <c r="K96" s="255"/>
      <c r="L96" s="255"/>
      <c r="M96" s="255"/>
      <c r="N96" s="256"/>
    </row>
    <row r="97" spans="2:14" ht="15.75" thickBot="1">
      <c r="B97" s="254"/>
      <c r="C97" s="255"/>
      <c r="D97" s="255"/>
      <c r="E97" s="255"/>
      <c r="F97" s="255" t="s">
        <v>1064</v>
      </c>
      <c r="G97" s="255"/>
      <c r="H97" s="255"/>
      <c r="I97" s="255"/>
      <c r="J97" s="255"/>
      <c r="K97" s="255"/>
      <c r="L97" s="255"/>
      <c r="M97" s="255"/>
      <c r="N97" s="256"/>
    </row>
    <row r="98" spans="2:14">
      <c r="B98" s="239" t="s">
        <v>2322</v>
      </c>
      <c r="C98" s="240"/>
      <c r="D98" s="240"/>
      <c r="E98" s="240"/>
      <c r="F98" s="240"/>
      <c r="G98" s="240"/>
      <c r="H98" s="240"/>
      <c r="I98" s="240"/>
      <c r="J98" s="240"/>
      <c r="K98" s="240"/>
      <c r="L98" s="240"/>
      <c r="M98" s="240"/>
      <c r="N98" s="241"/>
    </row>
    <row r="99" spans="2:14">
      <c r="B99" s="257"/>
      <c r="C99" s="258"/>
      <c r="D99" s="258"/>
      <c r="E99" s="258"/>
      <c r="F99" s="258"/>
      <c r="G99" s="258"/>
      <c r="H99" s="258"/>
      <c r="I99" s="258"/>
      <c r="J99" s="258"/>
      <c r="K99" s="258"/>
      <c r="L99" s="258"/>
      <c r="M99" s="258"/>
      <c r="N99" s="259"/>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ht="15.75" thickBot="1">
      <c r="B102" s="260"/>
      <c r="C102" s="261"/>
      <c r="D102" s="261"/>
      <c r="E102" s="261"/>
      <c r="F102" s="261"/>
      <c r="G102" s="261"/>
      <c r="H102" s="261"/>
      <c r="I102" s="261"/>
      <c r="J102" s="261"/>
      <c r="K102" s="261"/>
      <c r="L102" s="261"/>
      <c r="M102" s="261"/>
      <c r="N102" s="262"/>
    </row>
    <row r="103" spans="2:14">
      <c r="B103" s="263"/>
      <c r="C103" s="264"/>
      <c r="D103" s="264"/>
      <c r="E103" s="264"/>
      <c r="F103" s="264"/>
      <c r="G103" s="264"/>
      <c r="H103" s="264"/>
      <c r="I103" s="264"/>
      <c r="J103" s="264"/>
      <c r="K103" s="264"/>
      <c r="L103" s="264"/>
      <c r="M103" s="264"/>
      <c r="N103" s="265"/>
    </row>
    <row r="104" spans="2:14">
      <c r="B104" s="266" t="s">
        <v>2323</v>
      </c>
      <c r="C104" s="267"/>
      <c r="D104" s="267"/>
      <c r="E104" s="267"/>
      <c r="F104" s="267"/>
      <c r="G104" s="267"/>
      <c r="H104" s="267"/>
      <c r="I104" s="267"/>
      <c r="J104" s="267"/>
      <c r="K104" s="267"/>
      <c r="L104" s="267"/>
      <c r="M104" s="267"/>
      <c r="N104" s="268"/>
    </row>
    <row r="105" spans="2:14" ht="15" customHeight="1">
      <c r="B105" s="960" t="s">
        <v>2324</v>
      </c>
      <c r="C105" s="961"/>
      <c r="D105" s="961"/>
      <c r="E105" s="961"/>
      <c r="F105" s="961"/>
      <c r="G105" s="961"/>
      <c r="H105" s="961"/>
      <c r="I105" s="961"/>
      <c r="J105" s="961"/>
      <c r="K105" s="961"/>
      <c r="L105" s="961"/>
      <c r="M105" s="961"/>
      <c r="N105" s="962"/>
    </row>
    <row r="106" spans="2:14" ht="15" customHeight="1">
      <c r="B106" s="960"/>
      <c r="C106" s="961"/>
      <c r="D106" s="961"/>
      <c r="E106" s="961"/>
      <c r="F106" s="961"/>
      <c r="G106" s="961"/>
      <c r="H106" s="961"/>
      <c r="I106" s="961"/>
      <c r="J106" s="961"/>
      <c r="K106" s="961"/>
      <c r="L106" s="961"/>
      <c r="M106" s="961"/>
      <c r="N106" s="962"/>
    </row>
    <row r="107" spans="2:14" ht="29.25" customHeight="1">
      <c r="B107" s="963" t="s">
        <v>2325</v>
      </c>
      <c r="C107" s="964"/>
      <c r="D107" s="964"/>
      <c r="E107" s="964"/>
      <c r="F107" s="964"/>
      <c r="G107" s="964"/>
      <c r="H107" s="964"/>
      <c r="I107" s="964"/>
      <c r="J107" s="964"/>
      <c r="K107" s="964"/>
      <c r="L107" s="964"/>
      <c r="M107" s="964"/>
      <c r="N107" s="965"/>
    </row>
    <row r="108" spans="2:14">
      <c r="B108" s="963"/>
      <c r="C108" s="964"/>
      <c r="D108" s="964"/>
      <c r="E108" s="964"/>
      <c r="F108" s="964"/>
      <c r="G108" s="964"/>
      <c r="H108" s="964"/>
      <c r="I108" s="964"/>
      <c r="J108" s="964"/>
      <c r="K108" s="964"/>
      <c r="L108" s="964"/>
      <c r="M108" s="964"/>
      <c r="N108" s="965"/>
    </row>
    <row r="109" spans="2:14">
      <c r="B109" s="351"/>
      <c r="C109" s="352"/>
      <c r="D109" s="352"/>
      <c r="E109" s="352"/>
      <c r="F109" s="352"/>
      <c r="G109" s="352"/>
      <c r="H109" s="352"/>
      <c r="I109" s="352"/>
      <c r="J109" s="352"/>
      <c r="K109" s="352"/>
      <c r="L109" s="352"/>
      <c r="M109" s="352"/>
      <c r="N109" s="353"/>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266"/>
      <c r="C112" s="267"/>
      <c r="D112" s="267"/>
      <c r="E112" s="267"/>
      <c r="F112" s="267"/>
      <c r="G112" s="267"/>
      <c r="H112" s="267"/>
      <c r="I112" s="267"/>
      <c r="J112" s="267"/>
      <c r="K112" s="267"/>
      <c r="L112" s="267"/>
      <c r="M112" s="267"/>
      <c r="N112" s="268"/>
    </row>
    <row r="113" spans="2:14">
      <c r="B113" s="254"/>
      <c r="C113" s="255"/>
      <c r="D113" s="255"/>
      <c r="E113" s="255" t="s">
        <v>1060</v>
      </c>
      <c r="F113" s="429"/>
      <c r="G113" s="429"/>
      <c r="H113" s="255"/>
      <c r="I113" s="255"/>
      <c r="J113" s="255"/>
      <c r="K113" s="255"/>
      <c r="L113" s="255"/>
      <c r="M113" s="255"/>
      <c r="N113" s="256"/>
    </row>
    <row r="114" spans="2:14">
      <c r="B114" s="254"/>
      <c r="C114" s="255"/>
      <c r="D114" s="255"/>
      <c r="E114" s="430" t="s">
        <v>1061</v>
      </c>
      <c r="F114" s="255"/>
      <c r="G114" s="255"/>
      <c r="H114" s="430"/>
      <c r="I114" s="430"/>
      <c r="J114" s="430"/>
      <c r="K114" s="255"/>
      <c r="L114" s="255"/>
      <c r="M114" s="255"/>
      <c r="N114" s="256"/>
    </row>
    <row r="115" spans="2:14">
      <c r="B115" s="254"/>
      <c r="C115" s="255"/>
      <c r="D115" s="255"/>
      <c r="E115" s="269" t="s">
        <v>1065</v>
      </c>
      <c r="F115" s="255"/>
      <c r="G115" s="255"/>
      <c r="H115" s="269"/>
      <c r="I115" s="269"/>
      <c r="J115" s="269"/>
      <c r="K115" s="255"/>
      <c r="L115" s="255"/>
      <c r="M115" s="255"/>
      <c r="N115" s="256"/>
    </row>
    <row r="116" spans="2:14">
      <c r="B116" s="270"/>
      <c r="C116" s="267"/>
      <c r="D116" s="267"/>
      <c r="E116" s="255" t="s">
        <v>1063</v>
      </c>
      <c r="F116" s="255"/>
      <c r="G116" s="255"/>
      <c r="H116" s="255"/>
      <c r="I116" s="255"/>
      <c r="J116" s="255"/>
      <c r="K116" s="267"/>
      <c r="L116" s="267"/>
      <c r="M116" s="267"/>
      <c r="N116" s="268"/>
    </row>
    <row r="117" spans="2:14">
      <c r="B117" s="270"/>
      <c r="C117" s="267"/>
      <c r="D117" s="267"/>
      <c r="E117" s="267"/>
      <c r="F117" s="255"/>
      <c r="G117" s="255"/>
      <c r="H117" s="255"/>
      <c r="I117" s="255"/>
      <c r="J117" s="255"/>
      <c r="K117" s="267"/>
      <c r="L117" s="267"/>
      <c r="M117" s="267"/>
      <c r="N117" s="268"/>
    </row>
    <row r="118" spans="2:14">
      <c r="B118" s="270" t="s">
        <v>2326</v>
      </c>
      <c r="C118" s="269"/>
      <c r="D118" s="269"/>
      <c r="E118" s="255"/>
      <c r="F118" s="255"/>
      <c r="G118" s="255"/>
      <c r="H118" s="255"/>
      <c r="I118" s="255"/>
      <c r="J118" s="966"/>
      <c r="K118" s="966"/>
      <c r="L118" s="966"/>
      <c r="M118" s="966"/>
      <c r="N118" s="967"/>
    </row>
    <row r="119" spans="2:14" ht="15.75" thickBot="1">
      <c r="B119" s="431" t="s">
        <v>2327</v>
      </c>
      <c r="C119" s="432"/>
      <c r="D119" s="432"/>
      <c r="E119" s="271"/>
      <c r="F119" s="271"/>
      <c r="G119" s="271"/>
      <c r="H119" s="271"/>
      <c r="I119" s="271"/>
      <c r="J119" s="968"/>
      <c r="K119" s="968"/>
      <c r="L119" s="968"/>
      <c r="M119" s="968"/>
      <c r="N119" s="969"/>
    </row>
  </sheetData>
  <mergeCells count="68">
    <mergeCell ref="D11:E11"/>
    <mergeCell ref="C5:J5"/>
    <mergeCell ref="B1:B6"/>
    <mergeCell ref="K5:K6"/>
    <mergeCell ref="L5:L6"/>
    <mergeCell ref="L1:N2"/>
    <mergeCell ref="C2:J2"/>
    <mergeCell ref="C3:J3"/>
    <mergeCell ref="K3:K4"/>
    <mergeCell ref="L3:N4"/>
    <mergeCell ref="C4:J4"/>
    <mergeCell ref="C1:J1"/>
    <mergeCell ref="K1:K2"/>
    <mergeCell ref="M5:M6"/>
    <mergeCell ref="N5:N6"/>
    <mergeCell ref="C6:J6"/>
    <mergeCell ref="B10:E10"/>
    <mergeCell ref="I10:J10"/>
    <mergeCell ref="L39:M39"/>
    <mergeCell ref="L12:N12"/>
    <mergeCell ref="C30:I30"/>
    <mergeCell ref="L30:M30"/>
    <mergeCell ref="B35:H35"/>
    <mergeCell ref="I35:J35"/>
    <mergeCell ref="L35:M35"/>
    <mergeCell ref="B36:H36"/>
    <mergeCell ref="B37:H37"/>
    <mergeCell ref="B38:H38"/>
    <mergeCell ref="B39:H39"/>
    <mergeCell ref="I39:J39"/>
    <mergeCell ref="F25:H25"/>
    <mergeCell ref="B27:N27"/>
    <mergeCell ref="L29:M29"/>
    <mergeCell ref="L58:M58"/>
    <mergeCell ref="B40:H40"/>
    <mergeCell ref="B42:D42"/>
    <mergeCell ref="B43:H43"/>
    <mergeCell ref="I43:J43"/>
    <mergeCell ref="L43:M43"/>
    <mergeCell ref="B44:M44"/>
    <mergeCell ref="B48:I48"/>
    <mergeCell ref="L48:M48"/>
    <mergeCell ref="B53:I53"/>
    <mergeCell ref="L53:M53"/>
    <mergeCell ref="B54:M54"/>
    <mergeCell ref="C29:I29"/>
    <mergeCell ref="C31:J31"/>
    <mergeCell ref="L59:M59"/>
    <mergeCell ref="L60:M60"/>
    <mergeCell ref="L64:M64"/>
    <mergeCell ref="B65:M65"/>
    <mergeCell ref="B69:H69"/>
    <mergeCell ref="L69:M69"/>
    <mergeCell ref="B75:H75"/>
    <mergeCell ref="L75:M75"/>
    <mergeCell ref="B76:M76"/>
    <mergeCell ref="B78:M78"/>
    <mergeCell ref="B82:H82"/>
    <mergeCell ref="L82:M82"/>
    <mergeCell ref="B105:N106"/>
    <mergeCell ref="B107:N108"/>
    <mergeCell ref="J118:N119"/>
    <mergeCell ref="B83:H83"/>
    <mergeCell ref="L83:M83"/>
    <mergeCell ref="L84:M84"/>
    <mergeCell ref="L85:M85"/>
    <mergeCell ref="B86:M86"/>
    <mergeCell ref="B88:M8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16769"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16769" r:id="rId4"/>
      </mc:Fallback>
    </mc:AlternateContent>
  </oleObjects>
</worksheet>
</file>

<file path=xl/worksheets/sheet1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07">
    <tabColor rgb="FFFFFFCC"/>
  </sheetPr>
  <dimension ref="A1:O119"/>
  <sheetViews>
    <sheetView zoomScale="76" zoomScaleNormal="76" workbookViewId="0"/>
  </sheetViews>
  <sheetFormatPr baseColWidth="10" defaultRowHeight="15"/>
  <cols>
    <col min="1" max="1" width="10.28515625" bestFit="1"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41.25" customHeight="1" thickBot="1">
      <c r="A31" t="s">
        <v>1929</v>
      </c>
      <c r="B31" s="86" t="s">
        <v>1711</v>
      </c>
      <c r="C31" s="958" t="s">
        <v>2147</v>
      </c>
      <c r="D31" s="959"/>
      <c r="E31" s="959"/>
      <c r="F31" s="959"/>
      <c r="G31" s="959"/>
      <c r="H31" s="959"/>
      <c r="I31" s="959"/>
      <c r="J31" s="959"/>
      <c r="K31" s="480"/>
      <c r="L31" s="318" t="s">
        <v>377</v>
      </c>
      <c r="M31" s="214"/>
      <c r="N31" s="90"/>
    </row>
    <row r="32" spans="1:14" ht="18.7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283"/>
      <c r="N36" s="284"/>
    </row>
    <row r="37" spans="1:14">
      <c r="A37" s="119"/>
      <c r="B37" s="831"/>
      <c r="C37" s="832"/>
      <c r="D37" s="832"/>
      <c r="E37" s="832"/>
      <c r="F37" s="832"/>
      <c r="G37" s="832"/>
      <c r="H37" s="833"/>
      <c r="I37" s="279"/>
      <c r="J37" s="280"/>
      <c r="K37" s="281"/>
      <c r="L37" s="282"/>
      <c r="M37" s="283"/>
      <c r="N37" s="284"/>
    </row>
    <row r="38" spans="1:14">
      <c r="B38" s="831"/>
      <c r="C38" s="832"/>
      <c r="D38" s="832"/>
      <c r="E38" s="832"/>
      <c r="F38" s="832"/>
      <c r="G38" s="832"/>
      <c r="H38" s="833"/>
      <c r="I38" s="279"/>
      <c r="J38" s="280"/>
      <c r="K38" s="281"/>
      <c r="L38" s="282"/>
      <c r="M38" s="283"/>
      <c r="N38" s="284"/>
    </row>
    <row r="39" spans="1:14">
      <c r="B39" s="831"/>
      <c r="C39" s="832"/>
      <c r="D39" s="832"/>
      <c r="E39" s="832"/>
      <c r="F39" s="832"/>
      <c r="G39" s="832"/>
      <c r="H39" s="833"/>
      <c r="I39" s="834"/>
      <c r="J39" s="815"/>
      <c r="K39" s="281"/>
      <c r="L39" s="835"/>
      <c r="M39" s="836"/>
      <c r="N39" s="284"/>
    </row>
    <row r="40" spans="1:14">
      <c r="B40" s="831"/>
      <c r="C40" s="832"/>
      <c r="D40" s="832"/>
      <c r="E40" s="832"/>
      <c r="F40" s="832"/>
      <c r="G40" s="832"/>
      <c r="H40" s="833"/>
      <c r="I40" s="42"/>
      <c r="J40" s="43"/>
      <c r="K40" s="281"/>
      <c r="L40" s="288"/>
      <c r="M40" s="289"/>
      <c r="N40" s="284"/>
    </row>
    <row r="41" spans="1:14">
      <c r="B41" s="332"/>
      <c r="C41" s="333"/>
      <c r="D41" s="333"/>
      <c r="E41" s="333"/>
      <c r="F41" s="335"/>
      <c r="G41" s="335"/>
      <c r="H41" s="131"/>
      <c r="I41" s="42"/>
      <c r="J41" s="43"/>
      <c r="K41" s="286"/>
      <c r="L41" s="288"/>
      <c r="M41" s="289"/>
      <c r="N41" s="290"/>
    </row>
    <row r="42" spans="1:14">
      <c r="B42" s="838"/>
      <c r="C42" s="839"/>
      <c r="D42" s="839"/>
      <c r="E42" s="44"/>
      <c r="F42" s="45"/>
      <c r="G42" s="45"/>
      <c r="H42" s="46"/>
      <c r="I42" s="42"/>
      <c r="J42" s="43"/>
      <c r="K42" s="291"/>
      <c r="L42" s="288"/>
      <c r="M42" s="413"/>
      <c r="N42" s="356"/>
    </row>
    <row r="43" spans="1:14" ht="15.75" thickBot="1">
      <c r="B43" s="831"/>
      <c r="C43" s="832"/>
      <c r="D43" s="832"/>
      <c r="E43" s="832"/>
      <c r="F43" s="832"/>
      <c r="G43" s="832"/>
      <c r="H43" s="833"/>
      <c r="I43" s="840"/>
      <c r="J43" s="841"/>
      <c r="K43" s="47"/>
      <c r="L43" s="842"/>
      <c r="M43" s="843"/>
      <c r="N43" s="111"/>
    </row>
    <row r="44" spans="1:14" ht="15.75" thickBot="1">
      <c r="B44" s="818" t="s">
        <v>1037</v>
      </c>
      <c r="C44" s="819"/>
      <c r="D44" s="819"/>
      <c r="E44" s="819"/>
      <c r="F44" s="819"/>
      <c r="G44" s="819"/>
      <c r="H44" s="819"/>
      <c r="I44" s="819"/>
      <c r="J44" s="819"/>
      <c r="K44" s="819"/>
      <c r="L44" s="819"/>
      <c r="M44" s="820"/>
      <c r="N44" s="406"/>
    </row>
    <row r="45" spans="1:14">
      <c r="B45" s="292"/>
      <c r="C45" s="40"/>
      <c r="D45" s="40"/>
      <c r="E45" s="40"/>
      <c r="F45" s="40"/>
      <c r="G45" s="40"/>
      <c r="H45" s="40"/>
      <c r="I45" s="40"/>
      <c r="J45" s="40"/>
      <c r="K45" s="40"/>
      <c r="L45" s="40"/>
      <c r="M45" s="40"/>
      <c r="N45" s="41"/>
    </row>
    <row r="46" spans="1:14">
      <c r="B46" s="70" t="s">
        <v>1038</v>
      </c>
      <c r="C46" s="71"/>
      <c r="D46" s="71"/>
      <c r="E46" s="71"/>
      <c r="F46" s="71"/>
      <c r="G46" s="71"/>
      <c r="H46" s="71"/>
      <c r="I46" s="71"/>
      <c r="J46" s="71"/>
      <c r="K46" s="71"/>
      <c r="L46" s="71"/>
      <c r="M46" s="71"/>
      <c r="N46" s="72"/>
    </row>
    <row r="47" spans="1:14" ht="15.75" thickBot="1">
      <c r="B47" s="73"/>
      <c r="C47" s="68"/>
      <c r="D47" s="68"/>
      <c r="E47" s="68"/>
      <c r="F47" s="68"/>
      <c r="G47" s="68"/>
      <c r="H47" s="68"/>
      <c r="I47" s="68"/>
      <c r="J47" s="67"/>
      <c r="K47" s="67"/>
      <c r="L47" s="67"/>
      <c r="M47" s="67"/>
      <c r="N47" s="69"/>
    </row>
    <row r="48" spans="1:14">
      <c r="B48" s="809" t="s">
        <v>1028</v>
      </c>
      <c r="C48" s="810"/>
      <c r="D48" s="810"/>
      <c r="E48" s="810"/>
      <c r="F48" s="810"/>
      <c r="G48" s="810"/>
      <c r="H48" s="810"/>
      <c r="I48" s="811"/>
      <c r="J48" s="327" t="s">
        <v>1029</v>
      </c>
      <c r="K48" s="91" t="s">
        <v>1030</v>
      </c>
      <c r="L48" s="812" t="s">
        <v>1039</v>
      </c>
      <c r="M48" s="811"/>
      <c r="N48" s="92" t="s">
        <v>1035</v>
      </c>
    </row>
    <row r="49" spans="1:14">
      <c r="A49" t="s">
        <v>875</v>
      </c>
      <c r="B49" s="49" t="str">
        <f>VLOOKUP(A49,MATERIALES!A4:D373,3,FALSE)</f>
        <v xml:space="preserve">Cemento gris
</v>
      </c>
      <c r="C49" s="293"/>
      <c r="D49" s="293"/>
      <c r="E49" s="293"/>
      <c r="F49" s="293"/>
      <c r="G49" s="293"/>
      <c r="H49" s="293"/>
      <c r="I49" s="280"/>
      <c r="J49" s="428" t="str">
        <f>VLOOKUP(A49,MATERIALES!A5:D641,2,FALSE)</f>
        <v>kg</v>
      </c>
      <c r="K49" s="294">
        <v>1</v>
      </c>
      <c r="L49" s="279"/>
      <c r="M49" s="414">
        <f>VLOOKUP(A49,MATERIALES!A5:D396,4,FALSE)</f>
        <v>470</v>
      </c>
      <c r="N49" s="284">
        <f>K49*M49</f>
        <v>470</v>
      </c>
    </row>
    <row r="50" spans="1:14">
      <c r="A50" s="150"/>
      <c r="B50" s="49"/>
      <c r="C50" s="293"/>
      <c r="D50" s="293"/>
      <c r="E50" s="293"/>
      <c r="F50" s="293"/>
      <c r="G50" s="293"/>
      <c r="H50" s="293"/>
      <c r="I50" s="280"/>
      <c r="J50" s="236"/>
      <c r="K50" s="294"/>
      <c r="L50" s="279"/>
      <c r="M50" s="414"/>
      <c r="N50" s="284"/>
    </row>
    <row r="51" spans="1:14">
      <c r="B51" s="49"/>
      <c r="C51" s="293"/>
      <c r="D51" s="293"/>
      <c r="E51" s="293"/>
      <c r="F51" s="293"/>
      <c r="G51" s="293"/>
      <c r="H51" s="293"/>
      <c r="I51" s="280"/>
      <c r="J51" s="236"/>
      <c r="K51" s="294"/>
      <c r="L51" s="279"/>
      <c r="M51" s="295"/>
      <c r="N51" s="296"/>
    </row>
    <row r="52" spans="1:14">
      <c r="B52" s="49"/>
      <c r="C52" s="293"/>
      <c r="D52" s="293"/>
      <c r="E52" s="293"/>
      <c r="F52" s="293"/>
      <c r="G52" s="293"/>
      <c r="H52" s="293"/>
      <c r="I52" s="280"/>
      <c r="J52" s="236"/>
      <c r="K52" s="294"/>
      <c r="L52" s="279"/>
      <c r="M52" s="295"/>
      <c r="N52" s="296"/>
    </row>
    <row r="53" spans="1:14" ht="15.75" thickBot="1">
      <c r="B53" s="813"/>
      <c r="C53" s="814"/>
      <c r="D53" s="814"/>
      <c r="E53" s="814"/>
      <c r="F53" s="814"/>
      <c r="G53" s="814"/>
      <c r="H53" s="814"/>
      <c r="I53" s="815"/>
      <c r="J53" s="48"/>
      <c r="K53" s="50"/>
      <c r="L53" s="816"/>
      <c r="M53" s="817"/>
      <c r="N53" s="51"/>
    </row>
    <row r="54" spans="1:14" ht="15.75" thickBot="1">
      <c r="B54" s="818" t="s">
        <v>1037</v>
      </c>
      <c r="C54" s="819"/>
      <c r="D54" s="819"/>
      <c r="E54" s="819"/>
      <c r="F54" s="819"/>
      <c r="G54" s="819"/>
      <c r="H54" s="819"/>
      <c r="I54" s="819"/>
      <c r="J54" s="819"/>
      <c r="K54" s="819"/>
      <c r="L54" s="819"/>
      <c r="M54" s="820"/>
      <c r="N54" s="406">
        <f>SUM(N49:N53)</f>
        <v>470</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B59" s="52"/>
      <c r="C59" s="329"/>
      <c r="D59" s="329"/>
      <c r="E59" s="329"/>
      <c r="F59" s="329"/>
      <c r="G59" s="329"/>
      <c r="H59" s="323"/>
      <c r="I59" s="291"/>
      <c r="J59" s="298"/>
      <c r="K59" s="291"/>
      <c r="L59" s="822"/>
      <c r="M59" s="823"/>
      <c r="N59" s="299"/>
    </row>
    <row r="60" spans="1:14">
      <c r="B60" s="52"/>
      <c r="C60" s="53"/>
      <c r="D60" s="53"/>
      <c r="E60" s="53"/>
      <c r="F60" s="53"/>
      <c r="G60" s="53"/>
      <c r="H60" s="323"/>
      <c r="I60" s="291"/>
      <c r="J60" s="298"/>
      <c r="K60" s="291"/>
      <c r="L60" s="822"/>
      <c r="M60" s="823"/>
      <c r="N60" s="303"/>
    </row>
    <row r="61" spans="1:14">
      <c r="B61" s="52"/>
      <c r="C61" s="53"/>
      <c r="D61" s="53"/>
      <c r="E61" s="53"/>
      <c r="F61" s="53"/>
      <c r="G61" s="53"/>
      <c r="H61" s="300"/>
      <c r="I61" s="291"/>
      <c r="J61" s="291"/>
      <c r="K61" s="291"/>
      <c r="L61" s="301"/>
      <c r="M61" s="302"/>
      <c r="N61" s="303"/>
    </row>
    <row r="62" spans="1:14">
      <c r="B62" s="52"/>
      <c r="C62" s="53"/>
      <c r="D62" s="53"/>
      <c r="E62" s="53"/>
      <c r="F62" s="53"/>
      <c r="G62" s="53"/>
      <c r="H62" s="300"/>
      <c r="I62" s="291"/>
      <c r="J62" s="291"/>
      <c r="K62" s="291"/>
      <c r="L62" s="301"/>
      <c r="M62" s="302"/>
      <c r="N62" s="303"/>
    </row>
    <row r="63" spans="1:14">
      <c r="B63" s="52"/>
      <c r="C63" s="53"/>
      <c r="D63" s="53"/>
      <c r="E63" s="53"/>
      <c r="F63" s="53"/>
      <c r="G63" s="53"/>
      <c r="H63" s="300"/>
      <c r="I63" s="291"/>
      <c r="J63" s="291"/>
      <c r="K63" s="291"/>
      <c r="L63" s="301"/>
      <c r="M63" s="302"/>
      <c r="N63" s="303"/>
    </row>
    <row r="64" spans="1:14" ht="15.75" thickBot="1">
      <c r="B64" s="459"/>
      <c r="C64" s="460"/>
      <c r="D64" s="460"/>
      <c r="E64" s="460"/>
      <c r="F64" s="460"/>
      <c r="G64" s="460"/>
      <c r="H64" s="54"/>
      <c r="I64" s="132"/>
      <c r="J64" s="132"/>
      <c r="K64" s="132"/>
      <c r="L64" s="807"/>
      <c r="M64" s="808"/>
      <c r="N64" s="133"/>
    </row>
    <row r="65" spans="2:15" ht="15.75" thickBot="1">
      <c r="B65" s="824" t="s">
        <v>1037</v>
      </c>
      <c r="C65" s="825"/>
      <c r="D65" s="825"/>
      <c r="E65" s="825"/>
      <c r="F65" s="825"/>
      <c r="G65" s="825"/>
      <c r="H65" s="825"/>
      <c r="I65" s="825"/>
      <c r="J65" s="825"/>
      <c r="K65" s="825"/>
      <c r="L65" s="825"/>
      <c r="M65" s="826"/>
      <c r="N65" s="110"/>
    </row>
    <row r="66" spans="2:15">
      <c r="B66" s="39"/>
      <c r="C66" s="40"/>
      <c r="D66" s="40"/>
      <c r="E66" s="40"/>
      <c r="F66" s="40"/>
      <c r="G66" s="40"/>
      <c r="H66" s="40"/>
      <c r="I66" s="40"/>
      <c r="J66" s="40"/>
      <c r="K66" s="40"/>
      <c r="L66" s="40"/>
      <c r="M66" s="40"/>
      <c r="N66" s="41"/>
    </row>
    <row r="67" spans="2:15">
      <c r="B67" s="70" t="s">
        <v>1046</v>
      </c>
      <c r="C67" s="71"/>
      <c r="D67" s="71"/>
      <c r="E67" s="71"/>
      <c r="F67" s="71"/>
      <c r="G67" s="71"/>
      <c r="H67" s="71"/>
      <c r="I67" s="71"/>
      <c r="J67" s="71"/>
      <c r="K67" s="71"/>
      <c r="L67" s="71"/>
      <c r="M67" s="71"/>
      <c r="N67" s="72"/>
    </row>
    <row r="68" spans="2:15" ht="15.75" thickBot="1">
      <c r="B68" s="74"/>
      <c r="C68" s="67"/>
      <c r="D68" s="67"/>
      <c r="E68" s="67"/>
      <c r="F68" s="67"/>
      <c r="G68" s="67"/>
      <c r="H68" s="67"/>
      <c r="I68" s="67"/>
      <c r="J68" s="67"/>
      <c r="K68" s="67"/>
      <c r="L68" s="67"/>
      <c r="M68" s="67"/>
      <c r="N68" s="69"/>
    </row>
    <row r="69" spans="2:15" ht="25.5">
      <c r="B69" s="844" t="s">
        <v>1047</v>
      </c>
      <c r="C69" s="845"/>
      <c r="D69" s="845"/>
      <c r="E69" s="845"/>
      <c r="F69" s="845"/>
      <c r="G69" s="845"/>
      <c r="H69" s="845"/>
      <c r="I69" s="79" t="s">
        <v>1048</v>
      </c>
      <c r="J69" s="81" t="s">
        <v>1494</v>
      </c>
      <c r="K69" s="80" t="s">
        <v>1050</v>
      </c>
      <c r="L69" s="846" t="s">
        <v>1034</v>
      </c>
      <c r="M69" s="847"/>
      <c r="N69" s="104" t="s">
        <v>1035</v>
      </c>
    </row>
    <row r="70" spans="2:15">
      <c r="B70" s="55"/>
      <c r="C70" s="53"/>
      <c r="D70" s="53"/>
      <c r="E70" s="53"/>
      <c r="F70" s="53"/>
      <c r="G70" s="53"/>
      <c r="H70" s="53"/>
      <c r="I70" s="304"/>
      <c r="J70" s="305"/>
      <c r="K70" s="306"/>
      <c r="L70" s="56"/>
      <c r="M70" s="307"/>
      <c r="N70" s="407"/>
      <c r="O70" s="112"/>
    </row>
    <row r="71" spans="2:15">
      <c r="B71" s="55"/>
      <c r="C71" s="53"/>
      <c r="D71" s="53"/>
      <c r="E71" s="53"/>
      <c r="F71" s="53"/>
      <c r="G71" s="53"/>
      <c r="H71" s="53"/>
      <c r="I71" s="304"/>
      <c r="J71" s="305"/>
      <c r="K71" s="306"/>
      <c r="L71" s="56"/>
      <c r="M71" s="311"/>
      <c r="N71" s="407"/>
    </row>
    <row r="72" spans="2:15">
      <c r="B72" s="55"/>
      <c r="C72" s="53"/>
      <c r="D72" s="53"/>
      <c r="E72" s="53"/>
      <c r="F72" s="53"/>
      <c r="G72" s="53"/>
      <c r="H72" s="53"/>
      <c r="I72" s="304"/>
      <c r="J72" s="305"/>
      <c r="K72" s="306"/>
      <c r="L72" s="56"/>
      <c r="M72" s="312"/>
      <c r="N72" s="407"/>
    </row>
    <row r="73" spans="2:15">
      <c r="B73" s="55"/>
      <c r="C73" s="53"/>
      <c r="D73" s="53"/>
      <c r="E73" s="53"/>
      <c r="F73" s="53"/>
      <c r="G73" s="53"/>
      <c r="H73" s="53"/>
      <c r="I73" s="291"/>
      <c r="J73" s="309"/>
      <c r="K73" s="310"/>
      <c r="L73" s="330"/>
      <c r="M73" s="312"/>
      <c r="N73" s="308"/>
    </row>
    <row r="74" spans="2:15">
      <c r="B74" s="55"/>
      <c r="C74" s="53"/>
      <c r="D74" s="53"/>
      <c r="E74" s="53"/>
      <c r="F74" s="53"/>
      <c r="G74" s="53"/>
      <c r="H74" s="53"/>
      <c r="I74" s="291"/>
      <c r="J74" s="309"/>
      <c r="K74" s="310"/>
      <c r="L74" s="330"/>
      <c r="M74" s="312"/>
      <c r="N74" s="308"/>
    </row>
    <row r="75" spans="2:15" ht="15.75" thickBot="1">
      <c r="B75" s="805"/>
      <c r="C75" s="806"/>
      <c r="D75" s="806"/>
      <c r="E75" s="806"/>
      <c r="F75" s="806"/>
      <c r="G75" s="806"/>
      <c r="H75" s="806"/>
      <c r="I75" s="132"/>
      <c r="J75" s="132"/>
      <c r="K75" s="132"/>
      <c r="L75" s="906"/>
      <c r="M75" s="906"/>
      <c r="N75" s="51"/>
    </row>
    <row r="76" spans="2:15" ht="15.75" thickBot="1">
      <c r="B76" s="824" t="s">
        <v>1037</v>
      </c>
      <c r="C76" s="825"/>
      <c r="D76" s="825"/>
      <c r="E76" s="825"/>
      <c r="F76" s="825"/>
      <c r="G76" s="825"/>
      <c r="H76" s="825"/>
      <c r="I76" s="825"/>
      <c r="J76" s="825"/>
      <c r="K76" s="825"/>
      <c r="L76" s="825"/>
      <c r="M76" s="826"/>
      <c r="N76" s="313"/>
    </row>
    <row r="77" spans="2:15" ht="15.75" thickBot="1">
      <c r="B77" s="39"/>
      <c r="C77" s="40"/>
      <c r="D77" s="40"/>
      <c r="E77" s="40"/>
      <c r="F77" s="40"/>
      <c r="G77" s="40"/>
      <c r="H77" s="40"/>
      <c r="I77" s="40"/>
      <c r="J77" s="40"/>
      <c r="K77" s="40"/>
      <c r="L77" s="40"/>
      <c r="M77" s="40"/>
      <c r="N77" s="41"/>
    </row>
    <row r="78" spans="2:15" ht="15.75" thickBot="1">
      <c r="B78" s="818" t="s">
        <v>1051</v>
      </c>
      <c r="C78" s="819"/>
      <c r="D78" s="819"/>
      <c r="E78" s="819"/>
      <c r="F78" s="819"/>
      <c r="G78" s="819"/>
      <c r="H78" s="819"/>
      <c r="I78" s="819"/>
      <c r="J78" s="819"/>
      <c r="K78" s="819"/>
      <c r="L78" s="819"/>
      <c r="M78" s="820"/>
      <c r="N78" s="105">
        <f>N44+N54+N65+N76</f>
        <v>470</v>
      </c>
    </row>
    <row r="79" spans="2:15">
      <c r="B79" s="39"/>
      <c r="C79" s="40"/>
      <c r="D79" s="40"/>
      <c r="E79" s="40"/>
      <c r="F79" s="40"/>
      <c r="G79" s="40"/>
      <c r="H79" s="40"/>
      <c r="I79" s="40"/>
      <c r="J79" s="40"/>
      <c r="K79" s="40"/>
      <c r="L79" s="40"/>
      <c r="M79" s="40"/>
      <c r="N79" s="41"/>
    </row>
    <row r="80" spans="2: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94</v>
      </c>
      <c r="M83" s="853"/>
      <c r="N83" s="57"/>
    </row>
    <row r="84" spans="1:14">
      <c r="B84" s="95" t="s">
        <v>1057</v>
      </c>
      <c r="C84" s="96"/>
      <c r="D84" s="96"/>
      <c r="E84" s="96"/>
      <c r="F84" s="96"/>
      <c r="G84" s="96"/>
      <c r="H84" s="96"/>
      <c r="I84" s="93"/>
      <c r="J84" s="94"/>
      <c r="K84" s="316">
        <v>0.05</v>
      </c>
      <c r="L84" s="852">
        <f>N78*K84</f>
        <v>23.5</v>
      </c>
      <c r="M84" s="853"/>
      <c r="N84" s="57"/>
    </row>
    <row r="85" spans="1:14" ht="15.75" thickBot="1">
      <c r="B85" s="97" t="s">
        <v>1058</v>
      </c>
      <c r="C85" s="98"/>
      <c r="D85" s="98"/>
      <c r="E85" s="98"/>
      <c r="F85" s="98"/>
      <c r="G85" s="98"/>
      <c r="H85" s="98"/>
      <c r="I85" s="99"/>
      <c r="J85" s="100"/>
      <c r="K85" s="317">
        <v>0.05</v>
      </c>
      <c r="L85" s="854">
        <f>N78*K85</f>
        <v>23.5</v>
      </c>
      <c r="M85" s="855"/>
      <c r="N85" s="57"/>
    </row>
    <row r="86" spans="1:14" ht="15.75" thickBot="1">
      <c r="B86" s="818" t="s">
        <v>1037</v>
      </c>
      <c r="C86" s="819"/>
      <c r="D86" s="819"/>
      <c r="E86" s="819"/>
      <c r="F86" s="819"/>
      <c r="G86" s="819"/>
      <c r="H86" s="819"/>
      <c r="I86" s="819"/>
      <c r="J86" s="819"/>
      <c r="K86" s="819"/>
      <c r="L86" s="819"/>
      <c r="M86" s="820"/>
      <c r="N86" s="58">
        <f>L83+L84+L85</f>
        <v>141</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611</v>
      </c>
    </row>
    <row r="89" spans="1:14">
      <c r="B89" s="251"/>
      <c r="C89" s="252"/>
      <c r="D89" s="252"/>
      <c r="E89" s="252"/>
      <c r="F89" s="252"/>
      <c r="G89" s="252"/>
      <c r="H89" s="252"/>
      <c r="I89" s="252"/>
      <c r="J89" s="252"/>
      <c r="K89" s="252"/>
      <c r="L89" s="252"/>
      <c r="M89" s="252"/>
      <c r="N89" s="253"/>
    </row>
    <row r="90" spans="1:14">
      <c r="B90" s="254"/>
      <c r="C90" s="255"/>
      <c r="D90" s="255"/>
      <c r="E90" s="255"/>
      <c r="F90" s="255"/>
      <c r="G90" s="255"/>
      <c r="H90" s="255"/>
      <c r="I90" s="255"/>
      <c r="J90" s="255"/>
      <c r="K90" s="255"/>
      <c r="L90" s="255"/>
      <c r="M90" s="255"/>
      <c r="N90" s="256"/>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429" t="s">
        <v>1060</v>
      </c>
      <c r="F93" s="429"/>
      <c r="G93" s="429"/>
      <c r="H93" s="429"/>
      <c r="I93" s="429"/>
      <c r="J93" s="429"/>
      <c r="K93" s="255"/>
      <c r="L93" s="255"/>
      <c r="M93" s="255"/>
      <c r="N93" s="256"/>
    </row>
    <row r="94" spans="1:14">
      <c r="B94" s="254"/>
      <c r="C94" s="255"/>
      <c r="D94" s="255"/>
      <c r="E94" s="255" t="s">
        <v>1061</v>
      </c>
      <c r="F94" s="255"/>
      <c r="G94" s="255"/>
      <c r="H94" s="255"/>
      <c r="I94" s="255"/>
      <c r="J94" s="255"/>
      <c r="K94" s="255"/>
      <c r="L94" s="255"/>
      <c r="M94" s="255"/>
      <c r="N94" s="256"/>
    </row>
    <row r="95" spans="1:14">
      <c r="B95" s="254"/>
      <c r="C95" s="255"/>
      <c r="D95" s="255"/>
      <c r="E95" s="255" t="s">
        <v>1062</v>
      </c>
      <c r="F95" s="255"/>
      <c r="G95" s="255"/>
      <c r="H95" s="255"/>
      <c r="I95" s="255"/>
      <c r="J95" s="255"/>
      <c r="K95" s="255"/>
      <c r="L95" s="255"/>
      <c r="M95" s="255"/>
      <c r="N95" s="256"/>
    </row>
    <row r="96" spans="1:14">
      <c r="B96" s="254"/>
      <c r="C96" s="255"/>
      <c r="D96" s="255"/>
      <c r="E96" s="255" t="s">
        <v>1063</v>
      </c>
      <c r="F96" s="255"/>
      <c r="G96" s="255"/>
      <c r="H96" s="255"/>
      <c r="I96" s="255"/>
      <c r="J96" s="255"/>
      <c r="K96" s="255"/>
      <c r="L96" s="255"/>
      <c r="M96" s="255"/>
      <c r="N96" s="256"/>
    </row>
    <row r="97" spans="2:14" ht="15.75" thickBot="1">
      <c r="B97" s="254"/>
      <c r="C97" s="255"/>
      <c r="D97" s="255"/>
      <c r="E97" s="255"/>
      <c r="F97" s="255" t="s">
        <v>1064</v>
      </c>
      <c r="G97" s="255"/>
      <c r="H97" s="255"/>
      <c r="I97" s="255"/>
      <c r="J97" s="255"/>
      <c r="K97" s="255"/>
      <c r="L97" s="255"/>
      <c r="M97" s="255"/>
      <c r="N97" s="256"/>
    </row>
    <row r="98" spans="2:14">
      <c r="B98" s="239" t="s">
        <v>2322</v>
      </c>
      <c r="C98" s="240"/>
      <c r="D98" s="240"/>
      <c r="E98" s="240"/>
      <c r="F98" s="240"/>
      <c r="G98" s="240"/>
      <c r="H98" s="240"/>
      <c r="I98" s="240"/>
      <c r="J98" s="240"/>
      <c r="K98" s="240"/>
      <c r="L98" s="240"/>
      <c r="M98" s="240"/>
      <c r="N98" s="241"/>
    </row>
    <row r="99" spans="2:14">
      <c r="B99" s="257"/>
      <c r="C99" s="258"/>
      <c r="D99" s="258"/>
      <c r="E99" s="258"/>
      <c r="F99" s="258"/>
      <c r="G99" s="258"/>
      <c r="H99" s="258"/>
      <c r="I99" s="258"/>
      <c r="J99" s="258"/>
      <c r="K99" s="258"/>
      <c r="L99" s="258"/>
      <c r="M99" s="258"/>
      <c r="N99" s="259"/>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ht="15.75" thickBot="1">
      <c r="B102" s="260"/>
      <c r="C102" s="261"/>
      <c r="D102" s="261"/>
      <c r="E102" s="261"/>
      <c r="F102" s="261"/>
      <c r="G102" s="261"/>
      <c r="H102" s="261"/>
      <c r="I102" s="261"/>
      <c r="J102" s="261"/>
      <c r="K102" s="261"/>
      <c r="L102" s="261"/>
      <c r="M102" s="261"/>
      <c r="N102" s="262"/>
    </row>
    <row r="103" spans="2:14">
      <c r="B103" s="263"/>
      <c r="C103" s="264"/>
      <c r="D103" s="264"/>
      <c r="E103" s="264"/>
      <c r="F103" s="264"/>
      <c r="G103" s="264"/>
      <c r="H103" s="264"/>
      <c r="I103" s="264"/>
      <c r="J103" s="264"/>
      <c r="K103" s="264"/>
      <c r="L103" s="264"/>
      <c r="M103" s="264"/>
      <c r="N103" s="265"/>
    </row>
    <row r="104" spans="2:14">
      <c r="B104" s="266" t="s">
        <v>2323</v>
      </c>
      <c r="C104" s="267"/>
      <c r="D104" s="267"/>
      <c r="E104" s="267"/>
      <c r="F104" s="267"/>
      <c r="G104" s="267"/>
      <c r="H104" s="267"/>
      <c r="I104" s="267"/>
      <c r="J104" s="267"/>
      <c r="K104" s="267"/>
      <c r="L104" s="267"/>
      <c r="M104" s="267"/>
      <c r="N104" s="268"/>
    </row>
    <row r="105" spans="2:14" ht="15" customHeight="1">
      <c r="B105" s="960" t="s">
        <v>2324</v>
      </c>
      <c r="C105" s="961"/>
      <c r="D105" s="961"/>
      <c r="E105" s="961"/>
      <c r="F105" s="961"/>
      <c r="G105" s="961"/>
      <c r="H105" s="961"/>
      <c r="I105" s="961"/>
      <c r="J105" s="961"/>
      <c r="K105" s="961"/>
      <c r="L105" s="961"/>
      <c r="M105" s="961"/>
      <c r="N105" s="962"/>
    </row>
    <row r="106" spans="2:14" ht="15" customHeight="1">
      <c r="B106" s="960"/>
      <c r="C106" s="961"/>
      <c r="D106" s="961"/>
      <c r="E106" s="961"/>
      <c r="F106" s="961"/>
      <c r="G106" s="961"/>
      <c r="H106" s="961"/>
      <c r="I106" s="961"/>
      <c r="J106" s="961"/>
      <c r="K106" s="961"/>
      <c r="L106" s="961"/>
      <c r="M106" s="961"/>
      <c r="N106" s="962"/>
    </row>
    <row r="107" spans="2:14" ht="29.25" customHeight="1">
      <c r="B107" s="963" t="s">
        <v>2325</v>
      </c>
      <c r="C107" s="964"/>
      <c r="D107" s="964"/>
      <c r="E107" s="964"/>
      <c r="F107" s="964"/>
      <c r="G107" s="964"/>
      <c r="H107" s="964"/>
      <c r="I107" s="964"/>
      <c r="J107" s="964"/>
      <c r="K107" s="964"/>
      <c r="L107" s="964"/>
      <c r="M107" s="964"/>
      <c r="N107" s="965"/>
    </row>
    <row r="108" spans="2:14">
      <c r="B108" s="963"/>
      <c r="C108" s="964"/>
      <c r="D108" s="964"/>
      <c r="E108" s="964"/>
      <c r="F108" s="964"/>
      <c r="G108" s="964"/>
      <c r="H108" s="964"/>
      <c r="I108" s="964"/>
      <c r="J108" s="964"/>
      <c r="K108" s="964"/>
      <c r="L108" s="964"/>
      <c r="M108" s="964"/>
      <c r="N108" s="965"/>
    </row>
    <row r="109" spans="2:14">
      <c r="B109" s="351"/>
      <c r="C109" s="352"/>
      <c r="D109" s="352"/>
      <c r="E109" s="352"/>
      <c r="F109" s="352"/>
      <c r="G109" s="352"/>
      <c r="H109" s="352"/>
      <c r="I109" s="352"/>
      <c r="J109" s="352"/>
      <c r="K109" s="352"/>
      <c r="L109" s="352"/>
      <c r="M109" s="352"/>
      <c r="N109" s="353"/>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266"/>
      <c r="C112" s="267"/>
      <c r="D112" s="267"/>
      <c r="E112" s="267"/>
      <c r="F112" s="267"/>
      <c r="G112" s="267"/>
      <c r="H112" s="267"/>
      <c r="I112" s="267"/>
      <c r="J112" s="267"/>
      <c r="K112" s="267"/>
      <c r="L112" s="267"/>
      <c r="M112" s="267"/>
      <c r="N112" s="268"/>
    </row>
    <row r="113" spans="2:14">
      <c r="B113" s="254"/>
      <c r="C113" s="255"/>
      <c r="D113" s="255"/>
      <c r="E113" s="255" t="s">
        <v>1060</v>
      </c>
      <c r="F113" s="429"/>
      <c r="G113" s="429"/>
      <c r="H113" s="255"/>
      <c r="I113" s="255"/>
      <c r="J113" s="255"/>
      <c r="K113" s="255"/>
      <c r="L113" s="255"/>
      <c r="M113" s="255"/>
      <c r="N113" s="256"/>
    </row>
    <row r="114" spans="2:14">
      <c r="B114" s="254"/>
      <c r="C114" s="255"/>
      <c r="D114" s="255"/>
      <c r="E114" s="430" t="s">
        <v>1061</v>
      </c>
      <c r="F114" s="255"/>
      <c r="G114" s="255"/>
      <c r="H114" s="430"/>
      <c r="I114" s="430"/>
      <c r="J114" s="430"/>
      <c r="K114" s="255"/>
      <c r="L114" s="255"/>
      <c r="M114" s="255"/>
      <c r="N114" s="256"/>
    </row>
    <row r="115" spans="2:14">
      <c r="B115" s="254"/>
      <c r="C115" s="255"/>
      <c r="D115" s="255"/>
      <c r="E115" s="269" t="s">
        <v>1065</v>
      </c>
      <c r="F115" s="255"/>
      <c r="G115" s="255"/>
      <c r="H115" s="269"/>
      <c r="I115" s="269"/>
      <c r="J115" s="269"/>
      <c r="K115" s="255"/>
      <c r="L115" s="255"/>
      <c r="M115" s="255"/>
      <c r="N115" s="256"/>
    </row>
    <row r="116" spans="2:14">
      <c r="B116" s="270"/>
      <c r="C116" s="267"/>
      <c r="D116" s="267"/>
      <c r="E116" s="255" t="s">
        <v>1063</v>
      </c>
      <c r="F116" s="255"/>
      <c r="G116" s="255"/>
      <c r="H116" s="255"/>
      <c r="I116" s="255"/>
      <c r="J116" s="255"/>
      <c r="K116" s="267"/>
      <c r="L116" s="267"/>
      <c r="M116" s="267"/>
      <c r="N116" s="268"/>
    </row>
    <row r="117" spans="2:14">
      <c r="B117" s="270"/>
      <c r="C117" s="267"/>
      <c r="D117" s="267"/>
      <c r="E117" s="267"/>
      <c r="F117" s="255"/>
      <c r="G117" s="255"/>
      <c r="H117" s="255"/>
      <c r="I117" s="255"/>
      <c r="J117" s="255"/>
      <c r="K117" s="267"/>
      <c r="L117" s="267"/>
      <c r="M117" s="267"/>
      <c r="N117" s="268"/>
    </row>
    <row r="118" spans="2:14">
      <c r="B118" s="270" t="s">
        <v>2326</v>
      </c>
      <c r="C118" s="269"/>
      <c r="D118" s="269"/>
      <c r="E118" s="255"/>
      <c r="F118" s="255"/>
      <c r="G118" s="255"/>
      <c r="H118" s="255"/>
      <c r="I118" s="255"/>
      <c r="J118" s="966"/>
      <c r="K118" s="966"/>
      <c r="L118" s="966"/>
      <c r="M118" s="966"/>
      <c r="N118" s="967"/>
    </row>
    <row r="119" spans="2:14" ht="15.75" thickBot="1">
      <c r="B119" s="431" t="s">
        <v>2327</v>
      </c>
      <c r="C119" s="432"/>
      <c r="D119" s="432"/>
      <c r="E119" s="271"/>
      <c r="F119" s="271"/>
      <c r="G119" s="271"/>
      <c r="H119" s="271"/>
      <c r="I119" s="271"/>
      <c r="J119" s="968"/>
      <c r="K119" s="968"/>
      <c r="L119" s="968"/>
      <c r="M119" s="968"/>
      <c r="N119" s="969"/>
    </row>
  </sheetData>
  <mergeCells count="68">
    <mergeCell ref="F25:H25"/>
    <mergeCell ref="B27:N27"/>
    <mergeCell ref="L29:M29"/>
    <mergeCell ref="L1:N2"/>
    <mergeCell ref="C2:J2"/>
    <mergeCell ref="C3:J3"/>
    <mergeCell ref="K3:K4"/>
    <mergeCell ref="L3:N4"/>
    <mergeCell ref="C4:J4"/>
    <mergeCell ref="C1:J1"/>
    <mergeCell ref="K1:K2"/>
    <mergeCell ref="C5:J5"/>
    <mergeCell ref="B1:B6"/>
    <mergeCell ref="K5:K6"/>
    <mergeCell ref="C6:J6"/>
    <mergeCell ref="L12:N12"/>
    <mergeCell ref="D11:E11"/>
    <mergeCell ref="L5:L6"/>
    <mergeCell ref="M5:M6"/>
    <mergeCell ref="N5:N6"/>
    <mergeCell ref="B10:E10"/>
    <mergeCell ref="I10:J10"/>
    <mergeCell ref="C30:I30"/>
    <mergeCell ref="L30:M30"/>
    <mergeCell ref="B43:H43"/>
    <mergeCell ref="I43:J43"/>
    <mergeCell ref="L43:M43"/>
    <mergeCell ref="B35:H35"/>
    <mergeCell ref="I35:J35"/>
    <mergeCell ref="L35:M35"/>
    <mergeCell ref="B36:H36"/>
    <mergeCell ref="B37:H37"/>
    <mergeCell ref="B38:H38"/>
    <mergeCell ref="B39:H39"/>
    <mergeCell ref="I39:J39"/>
    <mergeCell ref="L39:M39"/>
    <mergeCell ref="B40:H40"/>
    <mergeCell ref="C31:J31"/>
    <mergeCell ref="B42:D42"/>
    <mergeCell ref="B69:H69"/>
    <mergeCell ref="L69:M69"/>
    <mergeCell ref="B44:M44"/>
    <mergeCell ref="B48:I48"/>
    <mergeCell ref="L48:M48"/>
    <mergeCell ref="B53:I53"/>
    <mergeCell ref="L53:M53"/>
    <mergeCell ref="B54:M54"/>
    <mergeCell ref="L58:M58"/>
    <mergeCell ref="L59:M59"/>
    <mergeCell ref="L60:M60"/>
    <mergeCell ref="L64:M64"/>
    <mergeCell ref="B65:M65"/>
    <mergeCell ref="C29:I29"/>
    <mergeCell ref="J118:N119"/>
    <mergeCell ref="B83:H83"/>
    <mergeCell ref="L83:M83"/>
    <mergeCell ref="L84:M84"/>
    <mergeCell ref="L85:M85"/>
    <mergeCell ref="B86:M86"/>
    <mergeCell ref="B88:M88"/>
    <mergeCell ref="B105:N106"/>
    <mergeCell ref="B107:N108"/>
    <mergeCell ref="B75:H75"/>
    <mergeCell ref="L75:M75"/>
    <mergeCell ref="B76:M76"/>
    <mergeCell ref="B78:M78"/>
    <mergeCell ref="B82:H82"/>
    <mergeCell ref="L82:M82"/>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17793"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17793" r:id="rId4"/>
      </mc:Fallback>
    </mc:AlternateContent>
  </oleObjects>
</worksheet>
</file>

<file path=xl/worksheets/sheet1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08">
    <tabColor rgb="FFFFFFCC"/>
  </sheetPr>
  <dimension ref="A1:O115"/>
  <sheetViews>
    <sheetView zoomScale="78" zoomScaleNormal="78" workbookViewId="0"/>
  </sheetViews>
  <sheetFormatPr baseColWidth="10" defaultRowHeight="15"/>
  <cols>
    <col min="1" max="1" width="10" bestFit="1" customWidth="1"/>
    <col min="2" max="2" width="17" customWidth="1"/>
    <col min="6" max="6" width="14.42578125" customWidth="1"/>
    <col min="9" max="9" width="13.28515625" bestFit="1" customWidth="1"/>
    <col min="10" max="10" width="15.5703125" customWidth="1"/>
    <col min="11" max="11" width="17.5703125" bestFit="1" customWidth="1"/>
    <col min="13" max="13" width="13"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86" t="s">
        <v>1712</v>
      </c>
      <c r="C31" s="87" t="s">
        <v>1713</v>
      </c>
      <c r="D31" s="88"/>
      <c r="E31" s="88"/>
      <c r="F31" s="88"/>
      <c r="G31" s="88"/>
      <c r="H31" s="88"/>
      <c r="I31" s="88"/>
      <c r="J31" s="89"/>
      <c r="K31" s="320"/>
      <c r="L31" s="318" t="s">
        <v>388</v>
      </c>
      <c r="M31" s="214"/>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112</v>
      </c>
      <c r="B36" s="831" t="str">
        <f>VLOOKUP(A36,EQUIPOS!A6:D154,3,FALSE)</f>
        <v xml:space="preserve">Aspersor manual
</v>
      </c>
      <c r="C36" s="832"/>
      <c r="D36" s="832"/>
      <c r="E36" s="832"/>
      <c r="F36" s="832"/>
      <c r="G36" s="832"/>
      <c r="H36" s="833"/>
      <c r="I36" s="279"/>
      <c r="J36" s="280"/>
      <c r="K36" s="281">
        <f>VLOOKUP(A36,EQUIPOS!A6:D163,4,FALSE)</f>
        <v>1852.7262937927351</v>
      </c>
      <c r="L36" s="282"/>
      <c r="M36" s="283">
        <v>30</v>
      </c>
      <c r="N36" s="284">
        <f>K36/M36</f>
        <v>61.757543126424501</v>
      </c>
    </row>
    <row r="37" spans="1:14">
      <c r="A37" t="s">
        <v>363</v>
      </c>
      <c r="B37" s="831" t="str">
        <f>VLOOKUP(A37,EQUIPOS!A7:D154,3,FALSE)</f>
        <v>Vibrador de concreto, Motor de 3 hp a 18.000 rpm Mangueras de 4 mt</v>
      </c>
      <c r="C37" s="832"/>
      <c r="D37" s="832"/>
      <c r="E37" s="832"/>
      <c r="F37" s="832"/>
      <c r="G37" s="832"/>
      <c r="H37" s="833"/>
      <c r="I37" s="279"/>
      <c r="J37" s="280"/>
      <c r="K37" s="281">
        <f>VLOOKUP(A37,EQUIPOS!A7:D164,4,FALSE)</f>
        <v>4930.173608391553</v>
      </c>
      <c r="L37" s="282"/>
      <c r="M37" s="283">
        <v>30</v>
      </c>
      <c r="N37" s="284">
        <f>K37/M37</f>
        <v>164.33912027971843</v>
      </c>
    </row>
    <row r="38" spans="1:14">
      <c r="A38" t="s">
        <v>228</v>
      </c>
      <c r="B38" s="831" t="str">
        <f>VLOOKUP(A38,EQUIPOS!A8:D154,3,FALSE)</f>
        <v xml:space="preserve">Formaleta metálica (concreto hidráulico)
</v>
      </c>
      <c r="C38" s="832"/>
      <c r="D38" s="832"/>
      <c r="E38" s="832"/>
      <c r="F38" s="832"/>
      <c r="G38" s="832"/>
      <c r="H38" s="833"/>
      <c r="I38" s="834"/>
      <c r="J38" s="815"/>
      <c r="K38" s="281">
        <f>VLOOKUP(A38,EQUIPOS!A8:D165,4,FALSE)</f>
        <v>2617.6186646339188</v>
      </c>
      <c r="L38" s="835">
        <v>0.33329999999999999</v>
      </c>
      <c r="M38" s="836"/>
      <c r="N38" s="284">
        <f>K38/L38</f>
        <v>7853.6413580375602</v>
      </c>
    </row>
    <row r="39" spans="1:14">
      <c r="B39" s="831"/>
      <c r="C39" s="832"/>
      <c r="D39" s="832"/>
      <c r="E39" s="832"/>
      <c r="F39" s="832"/>
      <c r="G39" s="832"/>
      <c r="H39" s="833"/>
      <c r="I39" s="42"/>
      <c r="J39" s="43"/>
      <c r="K39" s="281"/>
      <c r="L39" s="288"/>
      <c r="M39" s="289"/>
      <c r="N39" s="284"/>
    </row>
    <row r="40" spans="1:14">
      <c r="B40" s="332"/>
      <c r="C40" s="333"/>
      <c r="D40" s="333"/>
      <c r="E40" s="335"/>
      <c r="F40" s="335"/>
      <c r="G40" s="335"/>
      <c r="H40" s="131"/>
      <c r="I40" s="42"/>
      <c r="J40" s="43"/>
      <c r="K40" s="286"/>
      <c r="L40" s="288"/>
      <c r="M40" s="289"/>
      <c r="N40" s="290"/>
    </row>
    <row r="41" spans="1:14">
      <c r="B41" s="838" t="s">
        <v>1036</v>
      </c>
      <c r="C41" s="839"/>
      <c r="D41" s="839"/>
      <c r="E41" s="44"/>
      <c r="F41" s="45"/>
      <c r="G41" s="45"/>
      <c r="H41" s="46"/>
      <c r="I41" s="42"/>
      <c r="J41" s="43"/>
      <c r="K41" s="291"/>
      <c r="L41" s="288"/>
      <c r="M41" s="413">
        <v>0.1</v>
      </c>
      <c r="N41" s="356">
        <f>N72*M41</f>
        <v>189.55228472222223</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8269.2903061659254</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t="s">
        <v>910</v>
      </c>
      <c r="B48" s="49" t="str">
        <f>VLOOKUP(A48,MATERIALES!A5:D373,3,FALSE)</f>
        <v xml:space="preserve">Concreto hidráulico para pavimento MR-43
</v>
      </c>
      <c r="C48" s="293"/>
      <c r="D48" s="293"/>
      <c r="E48" s="293"/>
      <c r="F48" s="293"/>
      <c r="G48" s="293"/>
      <c r="H48" s="293"/>
      <c r="I48" s="280"/>
      <c r="J48" s="236" t="str">
        <f>VLOOKUP(A48,MATERIALES!A4:D640,2,FALSE)</f>
        <v>m3</v>
      </c>
      <c r="K48" s="294">
        <v>1.01</v>
      </c>
      <c r="L48" s="279"/>
      <c r="M48" s="414">
        <f>VLOOKUP(A48,MATERIALES!A5:D396,4,FALSE)</f>
        <v>503608</v>
      </c>
      <c r="N48" s="284">
        <f>K48*M48</f>
        <v>508644.08</v>
      </c>
    </row>
    <row r="49" spans="1:14">
      <c r="B49" s="49"/>
      <c r="C49" s="293"/>
      <c r="D49" s="293"/>
      <c r="E49" s="293"/>
      <c r="F49" s="293"/>
      <c r="G49" s="293"/>
      <c r="H49" s="293"/>
      <c r="I49" s="280"/>
      <c r="J49" s="236"/>
      <c r="K49" s="294"/>
      <c r="L49" s="279"/>
      <c r="M49" s="295"/>
      <c r="N49" s="296"/>
    </row>
    <row r="50" spans="1:14">
      <c r="B50" s="49"/>
      <c r="C50" s="293"/>
      <c r="D50" s="293"/>
      <c r="E50" s="293"/>
      <c r="F50" s="293"/>
      <c r="G50" s="293"/>
      <c r="H50" s="293"/>
      <c r="I50" s="280"/>
      <c r="J50" s="236"/>
      <c r="K50" s="294"/>
      <c r="L50" s="279"/>
      <c r="M50" s="295"/>
      <c r="N50" s="296"/>
    </row>
    <row r="51" spans="1:14" ht="15.75" thickBot="1">
      <c r="B51" s="813"/>
      <c r="C51" s="814"/>
      <c r="D51" s="814"/>
      <c r="E51" s="814"/>
      <c r="F51" s="814"/>
      <c r="G51" s="814"/>
      <c r="H51" s="814"/>
      <c r="I51" s="815"/>
      <c r="J51" s="48"/>
      <c r="K51" s="50"/>
      <c r="L51" s="816"/>
      <c r="M51" s="817"/>
      <c r="N51" s="51"/>
    </row>
    <row r="52" spans="1:14" ht="15.75" thickBot="1">
      <c r="B52" s="818" t="s">
        <v>1037</v>
      </c>
      <c r="C52" s="819"/>
      <c r="D52" s="819"/>
      <c r="E52" s="819"/>
      <c r="F52" s="819"/>
      <c r="G52" s="819"/>
      <c r="H52" s="819"/>
      <c r="I52" s="819"/>
      <c r="J52" s="819"/>
      <c r="K52" s="819"/>
      <c r="L52" s="819"/>
      <c r="M52" s="820"/>
      <c r="N52" s="406">
        <f>SUM(N48:N51)</f>
        <v>508644.08</v>
      </c>
    </row>
    <row r="53" spans="1:14">
      <c r="B53" s="39"/>
      <c r="C53" s="40"/>
      <c r="D53" s="40"/>
      <c r="E53" s="40"/>
      <c r="F53" s="40"/>
      <c r="G53" s="40"/>
      <c r="H53" s="40"/>
      <c r="I53" s="40"/>
      <c r="J53" s="40"/>
      <c r="K53" s="40"/>
      <c r="L53" s="40"/>
      <c r="M53" s="40"/>
      <c r="N53" s="41"/>
    </row>
    <row r="54" spans="1:14">
      <c r="B54" s="70" t="s">
        <v>1040</v>
      </c>
      <c r="C54" s="71"/>
      <c r="D54" s="71"/>
      <c r="E54" s="71"/>
      <c r="F54" s="71"/>
      <c r="G54" s="71"/>
      <c r="H54" s="71"/>
      <c r="I54" s="71"/>
      <c r="J54" s="71"/>
      <c r="K54" s="71"/>
      <c r="L54" s="71"/>
      <c r="M54" s="71"/>
      <c r="N54" s="72"/>
    </row>
    <row r="55" spans="1:14" ht="15.75" thickBot="1">
      <c r="B55" s="74"/>
      <c r="C55" s="67"/>
      <c r="D55" s="67"/>
      <c r="E55" s="67"/>
      <c r="F55" s="67"/>
      <c r="G55" s="67"/>
      <c r="H55" s="67"/>
      <c r="I55" s="67"/>
      <c r="J55" s="67"/>
      <c r="K55" s="67"/>
      <c r="L55" s="67"/>
      <c r="M55" s="67"/>
      <c r="N55" s="69"/>
    </row>
    <row r="56" spans="1:14" ht="25.5">
      <c r="B56" s="325" t="s">
        <v>1041</v>
      </c>
      <c r="C56" s="326"/>
      <c r="D56" s="326"/>
      <c r="E56" s="326"/>
      <c r="F56" s="326"/>
      <c r="G56" s="326"/>
      <c r="H56" s="79" t="s">
        <v>1029</v>
      </c>
      <c r="I56" s="80" t="s">
        <v>1042</v>
      </c>
      <c r="J56" s="81" t="s">
        <v>1043</v>
      </c>
      <c r="K56" s="79" t="s">
        <v>1044</v>
      </c>
      <c r="L56" s="821" t="s">
        <v>1045</v>
      </c>
      <c r="M56" s="794"/>
      <c r="N56" s="82" t="s">
        <v>1035</v>
      </c>
    </row>
    <row r="57" spans="1:14">
      <c r="A57" t="s">
        <v>1474</v>
      </c>
      <c r="B57" s="52" t="str">
        <f>VLOOKUP(A57,TRANSPORTE!A5:D117,3,FALSE)</f>
        <v xml:space="preserve">Transporte de Concreto </v>
      </c>
      <c r="C57" s="329"/>
      <c r="D57" s="329"/>
      <c r="E57" s="329"/>
      <c r="F57" s="329"/>
      <c r="G57" s="329"/>
      <c r="H57" s="323" t="s">
        <v>1552</v>
      </c>
      <c r="I57" s="291">
        <v>1.01</v>
      </c>
      <c r="J57" s="298">
        <v>1</v>
      </c>
      <c r="K57" s="291">
        <f>I57*J57</f>
        <v>1.01</v>
      </c>
      <c r="L57" s="822">
        <f>VLOOKUP(A57,TRANSPORTE!A5:D117,4,FALSE)</f>
        <v>946.969696969697</v>
      </c>
      <c r="M57" s="823"/>
      <c r="N57" s="299">
        <f>K57*L57</f>
        <v>956.43939393939399</v>
      </c>
    </row>
    <row r="58" spans="1:14">
      <c r="B58" s="52"/>
      <c r="C58" s="53"/>
      <c r="D58" s="53"/>
      <c r="E58" s="53"/>
      <c r="F58" s="53"/>
      <c r="G58" s="53"/>
      <c r="H58" s="300"/>
      <c r="I58" s="291"/>
      <c r="J58" s="291"/>
      <c r="K58" s="291"/>
      <c r="L58" s="301"/>
      <c r="M58" s="302"/>
      <c r="N58" s="303"/>
    </row>
    <row r="59" spans="1:14">
      <c r="B59" s="52"/>
      <c r="C59" s="53"/>
      <c r="D59" s="53"/>
      <c r="E59" s="53"/>
      <c r="F59" s="53"/>
      <c r="G59" s="53"/>
      <c r="H59" s="300"/>
      <c r="I59" s="291"/>
      <c r="J59" s="291"/>
      <c r="K59" s="291"/>
      <c r="L59" s="301"/>
      <c r="M59" s="302"/>
      <c r="N59" s="303"/>
    </row>
    <row r="60" spans="1:14">
      <c r="B60" s="52"/>
      <c r="C60" s="53"/>
      <c r="D60" s="53"/>
      <c r="E60" s="53"/>
      <c r="F60" s="53"/>
      <c r="G60" s="53"/>
      <c r="H60" s="300"/>
      <c r="I60" s="291"/>
      <c r="J60" s="291"/>
      <c r="K60" s="291"/>
      <c r="L60" s="301"/>
      <c r="M60" s="302"/>
      <c r="N60" s="303"/>
    </row>
    <row r="61" spans="1:14" ht="15.75" thickBot="1">
      <c r="B61" s="459"/>
      <c r="C61" s="460"/>
      <c r="D61" s="460"/>
      <c r="E61" s="460"/>
      <c r="F61" s="460"/>
      <c r="G61" s="460"/>
      <c r="H61" s="54"/>
      <c r="I61" s="132"/>
      <c r="J61" s="132"/>
      <c r="K61" s="132"/>
      <c r="L61" s="807"/>
      <c r="M61" s="808"/>
      <c r="N61" s="133"/>
    </row>
    <row r="62" spans="1:14" ht="15.75" thickBot="1">
      <c r="B62" s="824" t="s">
        <v>1037</v>
      </c>
      <c r="C62" s="825"/>
      <c r="D62" s="825"/>
      <c r="E62" s="825"/>
      <c r="F62" s="825"/>
      <c r="G62" s="825"/>
      <c r="H62" s="825"/>
      <c r="I62" s="825"/>
      <c r="J62" s="825"/>
      <c r="K62" s="825"/>
      <c r="L62" s="825"/>
      <c r="M62" s="826"/>
      <c r="N62" s="110">
        <f>SUM(N57:N61)</f>
        <v>956.43939393939399</v>
      </c>
    </row>
    <row r="63" spans="1:14">
      <c r="B63" s="39"/>
      <c r="C63" s="40"/>
      <c r="D63" s="40"/>
      <c r="E63" s="40"/>
      <c r="F63" s="40"/>
      <c r="G63" s="40"/>
      <c r="H63" s="40"/>
      <c r="I63" s="40"/>
      <c r="J63" s="40"/>
      <c r="K63" s="40"/>
      <c r="L63" s="40"/>
      <c r="M63" s="40"/>
      <c r="N63" s="41"/>
    </row>
    <row r="64" spans="1:14">
      <c r="B64" s="70" t="s">
        <v>1046</v>
      </c>
      <c r="C64" s="71"/>
      <c r="D64" s="71"/>
      <c r="E64" s="71"/>
      <c r="F64" s="71"/>
      <c r="G64" s="71"/>
      <c r="H64" s="71"/>
      <c r="I64" s="71"/>
      <c r="J64" s="71"/>
      <c r="K64" s="71"/>
      <c r="L64" s="71"/>
      <c r="M64" s="71"/>
      <c r="N64" s="72"/>
    </row>
    <row r="65" spans="1:15" ht="15.75" thickBot="1">
      <c r="B65" s="74"/>
      <c r="C65" s="67"/>
      <c r="D65" s="67"/>
      <c r="E65" s="67"/>
      <c r="F65" s="67"/>
      <c r="G65" s="67"/>
      <c r="H65" s="67"/>
      <c r="I65" s="67"/>
      <c r="J65" s="67"/>
      <c r="K65" s="67"/>
      <c r="L65" s="67"/>
      <c r="M65" s="67"/>
      <c r="N65" s="69"/>
    </row>
    <row r="66" spans="1:15" ht="25.5">
      <c r="B66" s="844" t="s">
        <v>1047</v>
      </c>
      <c r="C66" s="845"/>
      <c r="D66" s="845"/>
      <c r="E66" s="845"/>
      <c r="F66" s="845"/>
      <c r="G66" s="845"/>
      <c r="H66" s="845"/>
      <c r="I66" s="79" t="s">
        <v>1048</v>
      </c>
      <c r="J66" s="81" t="s">
        <v>1494</v>
      </c>
      <c r="K66" s="80" t="s">
        <v>1050</v>
      </c>
      <c r="L66" s="846" t="s">
        <v>1034</v>
      </c>
      <c r="M66" s="847"/>
      <c r="N66" s="104" t="s">
        <v>1035</v>
      </c>
    </row>
    <row r="67" spans="1:15">
      <c r="A67" t="s">
        <v>19</v>
      </c>
      <c r="B67" s="55" t="str">
        <f>VLOOKUP(A67,'MANO DE OBRA'!A8:D68,3,FALSE)</f>
        <v>Obrero (8)</v>
      </c>
      <c r="C67" s="53"/>
      <c r="D67" s="53"/>
      <c r="E67" s="53"/>
      <c r="F67" s="53"/>
      <c r="G67" s="53"/>
      <c r="H67" s="53"/>
      <c r="I67" s="304">
        <f>K67/J67*100</f>
        <v>196724.53333333333</v>
      </c>
      <c r="J67" s="305">
        <v>185</v>
      </c>
      <c r="K67" s="306">
        <f>VLOOKUP(A67,'MANO DE OBRA'!A8:D99,4,FALSE)</f>
        <v>363940.38666666666</v>
      </c>
      <c r="L67" s="56"/>
      <c r="M67" s="307">
        <v>240</v>
      </c>
      <c r="N67" s="407">
        <f>K67/M67</f>
        <v>1516.4182777777778</v>
      </c>
      <c r="O67" s="112"/>
    </row>
    <row r="68" spans="1:15">
      <c r="A68" t="s">
        <v>30</v>
      </c>
      <c r="B68" s="55" t="str">
        <f>VLOOKUP(A68,'MANO DE OBRA'!A8:D69,3,FALSE)</f>
        <v>Oficial</v>
      </c>
      <c r="C68" s="53"/>
      <c r="D68" s="53"/>
      <c r="E68" s="53"/>
      <c r="F68" s="53"/>
      <c r="G68" s="53"/>
      <c r="H68" s="53"/>
      <c r="I68" s="304">
        <f>K68/J68*100</f>
        <v>49181.133333333331</v>
      </c>
      <c r="J68" s="305">
        <v>185</v>
      </c>
      <c r="K68" s="306">
        <f>VLOOKUP(A68,'MANO DE OBRA'!A8:D100,4,FALSE)</f>
        <v>90985.096666666665</v>
      </c>
      <c r="L68" s="56"/>
      <c r="M68" s="311">
        <v>240</v>
      </c>
      <c r="N68" s="407">
        <f>K68/M68</f>
        <v>379.10456944444445</v>
      </c>
    </row>
    <row r="69" spans="1:15">
      <c r="B69" s="55"/>
      <c r="C69" s="53"/>
      <c r="D69" s="53"/>
      <c r="E69" s="53"/>
      <c r="F69" s="53"/>
      <c r="G69" s="53"/>
      <c r="H69" s="53"/>
      <c r="I69" s="291"/>
      <c r="J69" s="309"/>
      <c r="K69" s="310"/>
      <c r="L69" s="330"/>
      <c r="M69" s="312"/>
      <c r="N69" s="308"/>
    </row>
    <row r="70" spans="1:15">
      <c r="B70" s="55"/>
      <c r="C70" s="53"/>
      <c r="D70" s="53"/>
      <c r="E70" s="53"/>
      <c r="F70" s="53"/>
      <c r="G70" s="53"/>
      <c r="H70" s="53"/>
      <c r="I70" s="291"/>
      <c r="J70" s="309"/>
      <c r="K70" s="310"/>
      <c r="L70" s="330"/>
      <c r="M70" s="312"/>
      <c r="N70" s="308"/>
    </row>
    <row r="71" spans="1:15" ht="15.75" thickBot="1">
      <c r="B71" s="805"/>
      <c r="C71" s="806"/>
      <c r="D71" s="806"/>
      <c r="E71" s="806"/>
      <c r="F71" s="806"/>
      <c r="G71" s="806"/>
      <c r="H71" s="806"/>
      <c r="I71" s="132"/>
      <c r="J71" s="132"/>
      <c r="K71" s="132"/>
      <c r="L71" s="906"/>
      <c r="M71" s="906"/>
      <c r="N71" s="51"/>
    </row>
    <row r="72" spans="1:15" ht="15.75" thickBot="1">
      <c r="B72" s="824" t="s">
        <v>1037</v>
      </c>
      <c r="C72" s="825"/>
      <c r="D72" s="825"/>
      <c r="E72" s="825"/>
      <c r="F72" s="825"/>
      <c r="G72" s="825"/>
      <c r="H72" s="825"/>
      <c r="I72" s="825"/>
      <c r="J72" s="825"/>
      <c r="K72" s="825"/>
      <c r="L72" s="825"/>
      <c r="M72" s="826"/>
      <c r="N72" s="313">
        <f>SUM(N67:N71)</f>
        <v>1895.5228472222223</v>
      </c>
    </row>
    <row r="73" spans="1:15" ht="15.75" thickBot="1">
      <c r="B73" s="39"/>
      <c r="C73" s="40"/>
      <c r="D73" s="40"/>
      <c r="E73" s="40"/>
      <c r="F73" s="40"/>
      <c r="G73" s="40"/>
      <c r="H73" s="40"/>
      <c r="I73" s="40"/>
      <c r="J73" s="40"/>
      <c r="K73" s="40"/>
      <c r="L73" s="40"/>
      <c r="M73" s="40"/>
      <c r="N73" s="41"/>
    </row>
    <row r="74" spans="1:15" ht="15.75" thickBot="1">
      <c r="B74" s="818" t="s">
        <v>1051</v>
      </c>
      <c r="C74" s="819"/>
      <c r="D74" s="819"/>
      <c r="E74" s="819"/>
      <c r="F74" s="819"/>
      <c r="G74" s="819"/>
      <c r="H74" s="819"/>
      <c r="I74" s="819"/>
      <c r="J74" s="819"/>
      <c r="K74" s="819"/>
      <c r="L74" s="819"/>
      <c r="M74" s="820"/>
      <c r="N74" s="105">
        <f>N43+N52+N62+N72</f>
        <v>519765.33254732756</v>
      </c>
    </row>
    <row r="75" spans="1:15">
      <c r="B75" s="39"/>
      <c r="C75" s="40"/>
      <c r="D75" s="40"/>
      <c r="E75" s="40"/>
      <c r="F75" s="40"/>
      <c r="G75" s="40"/>
      <c r="H75" s="40"/>
      <c r="I75" s="40"/>
      <c r="J75" s="40"/>
      <c r="K75" s="40"/>
      <c r="L75" s="40"/>
      <c r="M75" s="40"/>
      <c r="N75" s="41"/>
    </row>
    <row r="76" spans="1:15">
      <c r="B76" s="70" t="s">
        <v>1052</v>
      </c>
      <c r="C76" s="71"/>
      <c r="D76" s="71"/>
      <c r="E76" s="71"/>
      <c r="F76" s="71"/>
      <c r="G76" s="71"/>
      <c r="H76" s="71"/>
      <c r="I76" s="71"/>
      <c r="J76" s="71"/>
      <c r="K76" s="71"/>
      <c r="L76" s="71"/>
      <c r="M76" s="71"/>
      <c r="N76" s="72"/>
    </row>
    <row r="77" spans="1:15" ht="15.75" thickBot="1">
      <c r="B77" s="74"/>
      <c r="C77" s="67"/>
      <c r="D77" s="67"/>
      <c r="E77" s="67"/>
      <c r="F77" s="67"/>
      <c r="G77" s="67"/>
      <c r="H77" s="67"/>
      <c r="I77" s="67"/>
      <c r="J77" s="67"/>
      <c r="K77" s="67"/>
      <c r="L77" s="67"/>
      <c r="M77" s="67"/>
      <c r="N77" s="69"/>
    </row>
    <row r="78" spans="1:15">
      <c r="B78" s="809" t="s">
        <v>1053</v>
      </c>
      <c r="C78" s="810"/>
      <c r="D78" s="810"/>
      <c r="E78" s="810"/>
      <c r="F78" s="810"/>
      <c r="G78" s="810"/>
      <c r="H78" s="810"/>
      <c r="I78" s="326"/>
      <c r="J78" s="346"/>
      <c r="K78" s="314" t="s">
        <v>1054</v>
      </c>
      <c r="L78" s="848" t="s">
        <v>1055</v>
      </c>
      <c r="M78" s="849"/>
      <c r="N78" s="315"/>
    </row>
    <row r="79" spans="1:15">
      <c r="B79" s="850" t="s">
        <v>1056</v>
      </c>
      <c r="C79" s="851"/>
      <c r="D79" s="851"/>
      <c r="E79" s="851"/>
      <c r="F79" s="851"/>
      <c r="G79" s="851"/>
      <c r="H79" s="851"/>
      <c r="I79" s="93"/>
      <c r="J79" s="94"/>
      <c r="K79" s="316">
        <v>0.2</v>
      </c>
      <c r="L79" s="852">
        <f>N74*K79</f>
        <v>103953.06650946551</v>
      </c>
      <c r="M79" s="853"/>
      <c r="N79" s="57"/>
    </row>
    <row r="80" spans="1:15">
      <c r="B80" s="95" t="s">
        <v>1057</v>
      </c>
      <c r="C80" s="96"/>
      <c r="D80" s="96"/>
      <c r="E80" s="96"/>
      <c r="F80" s="96"/>
      <c r="G80" s="96"/>
      <c r="H80" s="96"/>
      <c r="I80" s="93"/>
      <c r="J80" s="94"/>
      <c r="K80" s="316">
        <v>0.05</v>
      </c>
      <c r="L80" s="852">
        <f>N74*K80</f>
        <v>25988.266627366378</v>
      </c>
      <c r="M80" s="853"/>
      <c r="N80" s="57"/>
    </row>
    <row r="81" spans="1:14" ht="15.75" thickBot="1">
      <c r="B81" s="97" t="s">
        <v>1058</v>
      </c>
      <c r="C81" s="98"/>
      <c r="D81" s="98"/>
      <c r="E81" s="98"/>
      <c r="F81" s="98"/>
      <c r="G81" s="98"/>
      <c r="H81" s="98"/>
      <c r="I81" s="99"/>
      <c r="J81" s="100"/>
      <c r="K81" s="317">
        <v>0.05</v>
      </c>
      <c r="L81" s="854">
        <f>N74*K81</f>
        <v>25988.266627366378</v>
      </c>
      <c r="M81" s="855"/>
      <c r="N81" s="57"/>
    </row>
    <row r="82" spans="1:14" ht="15.75" thickBot="1">
      <c r="B82" s="818" t="s">
        <v>1037</v>
      </c>
      <c r="C82" s="819"/>
      <c r="D82" s="819"/>
      <c r="E82" s="819"/>
      <c r="F82" s="819"/>
      <c r="G82" s="819"/>
      <c r="H82" s="819"/>
      <c r="I82" s="819"/>
      <c r="J82" s="819"/>
      <c r="K82" s="819"/>
      <c r="L82" s="819"/>
      <c r="M82" s="820"/>
      <c r="N82" s="58">
        <f>L79+L80+L81</f>
        <v>155929.59976419827</v>
      </c>
    </row>
    <row r="83" spans="1:14" ht="15.75" thickBot="1">
      <c r="B83" s="39"/>
      <c r="C83" s="40"/>
      <c r="D83" s="40"/>
      <c r="E83" s="40"/>
      <c r="F83" s="40"/>
      <c r="G83" s="40"/>
      <c r="H83" s="40"/>
      <c r="I83" s="40"/>
      <c r="J83" s="40"/>
      <c r="K83" s="40"/>
      <c r="L83" s="40"/>
      <c r="M83" s="40"/>
      <c r="N83" s="41"/>
    </row>
    <row r="84" spans="1:14" ht="15.75" thickBot="1">
      <c r="A84" t="s">
        <v>2122</v>
      </c>
      <c r="B84" s="818" t="s">
        <v>1059</v>
      </c>
      <c r="C84" s="819"/>
      <c r="D84" s="819"/>
      <c r="E84" s="819"/>
      <c r="F84" s="819"/>
      <c r="G84" s="819"/>
      <c r="H84" s="819"/>
      <c r="I84" s="819"/>
      <c r="J84" s="819"/>
      <c r="K84" s="819"/>
      <c r="L84" s="819"/>
      <c r="M84" s="820"/>
      <c r="N84" s="197">
        <f>N74+N82</f>
        <v>675694.9323115258</v>
      </c>
    </row>
    <row r="85" spans="1:14">
      <c r="B85" s="251"/>
      <c r="C85" s="252"/>
      <c r="D85" s="252"/>
      <c r="E85" s="252"/>
      <c r="F85" s="252"/>
      <c r="G85" s="252"/>
      <c r="H85" s="252"/>
      <c r="I85" s="252"/>
      <c r="J85" s="252"/>
      <c r="K85" s="252"/>
      <c r="L85" s="252"/>
      <c r="M85" s="252"/>
      <c r="N85" s="253"/>
    </row>
    <row r="86" spans="1:14">
      <c r="B86" s="254"/>
      <c r="C86" s="255"/>
      <c r="D86" s="255"/>
      <c r="E86" s="255"/>
      <c r="F86" s="255"/>
      <c r="G86" s="255"/>
      <c r="H86" s="255"/>
      <c r="I86" s="255"/>
      <c r="J86" s="255"/>
      <c r="K86" s="255"/>
      <c r="L86" s="255"/>
      <c r="M86" s="255"/>
      <c r="N86" s="256"/>
    </row>
    <row r="87" spans="1:14">
      <c r="B87" s="254"/>
      <c r="C87" s="255"/>
      <c r="D87" s="255"/>
      <c r="E87" s="255"/>
      <c r="F87" s="255"/>
      <c r="G87" s="255"/>
      <c r="H87" s="255"/>
      <c r="I87" s="255"/>
      <c r="J87" s="255"/>
      <c r="K87" s="255"/>
      <c r="L87" s="255"/>
      <c r="M87" s="255"/>
      <c r="N87" s="256"/>
    </row>
    <row r="88" spans="1:14">
      <c r="B88" s="254"/>
      <c r="C88" s="255"/>
      <c r="D88" s="255"/>
      <c r="E88" s="255"/>
      <c r="F88" s="255"/>
      <c r="G88" s="255"/>
      <c r="H88" s="255"/>
      <c r="I88" s="255"/>
      <c r="J88" s="255"/>
      <c r="K88" s="255"/>
      <c r="L88" s="255"/>
      <c r="M88" s="255"/>
      <c r="N88" s="256"/>
    </row>
    <row r="89" spans="1:14">
      <c r="B89" s="254"/>
      <c r="C89" s="255"/>
      <c r="D89" s="255"/>
      <c r="E89" s="429" t="s">
        <v>1060</v>
      </c>
      <c r="F89" s="429"/>
      <c r="G89" s="429"/>
      <c r="H89" s="429"/>
      <c r="I89" s="429"/>
      <c r="J89" s="429"/>
      <c r="K89" s="255"/>
      <c r="L89" s="255"/>
      <c r="M89" s="255"/>
      <c r="N89" s="256"/>
    </row>
    <row r="90" spans="1:14">
      <c r="B90" s="254"/>
      <c r="C90" s="255"/>
      <c r="D90" s="255"/>
      <c r="E90" s="255" t="s">
        <v>1061</v>
      </c>
      <c r="F90" s="255"/>
      <c r="G90" s="255"/>
      <c r="H90" s="255"/>
      <c r="I90" s="255"/>
      <c r="J90" s="255"/>
      <c r="K90" s="255"/>
      <c r="L90" s="255"/>
      <c r="M90" s="255"/>
      <c r="N90" s="256"/>
    </row>
    <row r="91" spans="1:14">
      <c r="B91" s="254"/>
      <c r="C91" s="255"/>
      <c r="D91" s="255"/>
      <c r="E91" s="255" t="s">
        <v>1062</v>
      </c>
      <c r="F91" s="255"/>
      <c r="G91" s="255"/>
      <c r="H91" s="255"/>
      <c r="I91" s="255"/>
      <c r="J91" s="255"/>
      <c r="K91" s="255"/>
      <c r="L91" s="255"/>
      <c r="M91" s="255"/>
      <c r="N91" s="256"/>
    </row>
    <row r="92" spans="1:14">
      <c r="B92" s="254"/>
      <c r="C92" s="255"/>
      <c r="D92" s="255"/>
      <c r="E92" s="255" t="s">
        <v>1063</v>
      </c>
      <c r="F92" s="255"/>
      <c r="G92" s="255"/>
      <c r="H92" s="255"/>
      <c r="I92" s="255"/>
      <c r="J92" s="255"/>
      <c r="K92" s="255"/>
      <c r="L92" s="255"/>
      <c r="M92" s="255"/>
      <c r="N92" s="256"/>
    </row>
    <row r="93" spans="1:14" ht="15.75" thickBot="1">
      <c r="B93" s="254"/>
      <c r="C93" s="255"/>
      <c r="D93" s="255"/>
      <c r="E93" s="255"/>
      <c r="F93" s="255" t="s">
        <v>1064</v>
      </c>
      <c r="G93" s="255"/>
      <c r="H93" s="255"/>
      <c r="I93" s="255"/>
      <c r="J93" s="255"/>
      <c r="K93" s="255"/>
      <c r="L93" s="255"/>
      <c r="M93" s="255"/>
      <c r="N93" s="256"/>
    </row>
    <row r="94" spans="1:14">
      <c r="B94" s="239" t="s">
        <v>2322</v>
      </c>
      <c r="C94" s="240"/>
      <c r="D94" s="240"/>
      <c r="E94" s="240"/>
      <c r="F94" s="240"/>
      <c r="G94" s="240"/>
      <c r="H94" s="240"/>
      <c r="I94" s="240"/>
      <c r="J94" s="240"/>
      <c r="K94" s="240"/>
      <c r="L94" s="240"/>
      <c r="M94" s="240"/>
      <c r="N94" s="241"/>
    </row>
    <row r="95" spans="1:14">
      <c r="B95" s="257"/>
      <c r="C95" s="258"/>
      <c r="D95" s="258"/>
      <c r="E95" s="258"/>
      <c r="F95" s="258"/>
      <c r="G95" s="258"/>
      <c r="H95" s="258"/>
      <c r="I95" s="258"/>
      <c r="J95" s="258"/>
      <c r="K95" s="258"/>
      <c r="L95" s="258"/>
      <c r="M95" s="258"/>
      <c r="N95" s="259"/>
    </row>
    <row r="96" spans="1:14">
      <c r="B96" s="257"/>
      <c r="C96" s="258"/>
      <c r="D96" s="258"/>
      <c r="E96" s="258"/>
      <c r="F96" s="258"/>
      <c r="G96" s="258"/>
      <c r="H96" s="258"/>
      <c r="I96" s="258"/>
      <c r="J96" s="258"/>
      <c r="K96" s="258"/>
      <c r="L96" s="258"/>
      <c r="M96" s="258"/>
      <c r="N96" s="259"/>
    </row>
    <row r="97" spans="2:14">
      <c r="B97" s="257"/>
      <c r="C97" s="258"/>
      <c r="D97" s="258"/>
      <c r="E97" s="258"/>
      <c r="F97" s="258"/>
      <c r="G97" s="258"/>
      <c r="H97" s="258"/>
      <c r="I97" s="258"/>
      <c r="J97" s="258"/>
      <c r="K97" s="258"/>
      <c r="L97" s="258"/>
      <c r="M97" s="258"/>
      <c r="N97" s="259"/>
    </row>
    <row r="98" spans="2:14" ht="15.75" thickBot="1">
      <c r="B98" s="260"/>
      <c r="C98" s="261"/>
      <c r="D98" s="261"/>
      <c r="E98" s="261"/>
      <c r="F98" s="261"/>
      <c r="G98" s="261"/>
      <c r="H98" s="261"/>
      <c r="I98" s="261"/>
      <c r="J98" s="261"/>
      <c r="K98" s="261"/>
      <c r="L98" s="261"/>
      <c r="M98" s="261"/>
      <c r="N98" s="262"/>
    </row>
    <row r="99" spans="2:14">
      <c r="B99" s="263"/>
      <c r="C99" s="264"/>
      <c r="D99" s="264"/>
      <c r="E99" s="264"/>
      <c r="F99" s="264"/>
      <c r="G99" s="264"/>
      <c r="H99" s="264"/>
      <c r="I99" s="264"/>
      <c r="J99" s="264"/>
      <c r="K99" s="264"/>
      <c r="L99" s="264"/>
      <c r="M99" s="264"/>
      <c r="N99" s="265"/>
    </row>
    <row r="100" spans="2:14">
      <c r="B100" s="266" t="s">
        <v>2323</v>
      </c>
      <c r="C100" s="267"/>
      <c r="D100" s="267"/>
      <c r="E100" s="267"/>
      <c r="F100" s="267"/>
      <c r="G100" s="267"/>
      <c r="H100" s="267"/>
      <c r="I100" s="267"/>
      <c r="J100" s="267"/>
      <c r="K100" s="267"/>
      <c r="L100" s="267"/>
      <c r="M100" s="267"/>
      <c r="N100" s="268"/>
    </row>
    <row r="101" spans="2:14" ht="15" customHeight="1">
      <c r="B101" s="960" t="s">
        <v>2324</v>
      </c>
      <c r="C101" s="961"/>
      <c r="D101" s="961"/>
      <c r="E101" s="961"/>
      <c r="F101" s="961"/>
      <c r="G101" s="961"/>
      <c r="H101" s="961"/>
      <c r="I101" s="961"/>
      <c r="J101" s="961"/>
      <c r="K101" s="961"/>
      <c r="L101" s="961"/>
      <c r="M101" s="961"/>
      <c r="N101" s="962"/>
    </row>
    <row r="102" spans="2:14" ht="15" customHeight="1">
      <c r="B102" s="960"/>
      <c r="C102" s="961"/>
      <c r="D102" s="961"/>
      <c r="E102" s="961"/>
      <c r="F102" s="961"/>
      <c r="G102" s="961"/>
      <c r="H102" s="961"/>
      <c r="I102" s="961"/>
      <c r="J102" s="961"/>
      <c r="K102" s="961"/>
      <c r="L102" s="961"/>
      <c r="M102" s="961"/>
      <c r="N102" s="962"/>
    </row>
    <row r="103" spans="2:14" ht="30" customHeight="1">
      <c r="B103" s="963" t="s">
        <v>2325</v>
      </c>
      <c r="C103" s="964"/>
      <c r="D103" s="964"/>
      <c r="E103" s="964"/>
      <c r="F103" s="964"/>
      <c r="G103" s="964"/>
      <c r="H103" s="964"/>
      <c r="I103" s="964"/>
      <c r="J103" s="964"/>
      <c r="K103" s="964"/>
      <c r="L103" s="964"/>
      <c r="M103" s="964"/>
      <c r="N103" s="965"/>
    </row>
    <row r="104" spans="2:14">
      <c r="B104" s="963"/>
      <c r="C104" s="964"/>
      <c r="D104" s="964"/>
      <c r="E104" s="964"/>
      <c r="F104" s="964"/>
      <c r="G104" s="964"/>
      <c r="H104" s="964"/>
      <c r="I104" s="964"/>
      <c r="J104" s="964"/>
      <c r="K104" s="964"/>
      <c r="L104" s="964"/>
      <c r="M104" s="964"/>
      <c r="N104" s="965"/>
    </row>
    <row r="105" spans="2:14">
      <c r="B105" s="351"/>
      <c r="C105" s="352"/>
      <c r="D105" s="352"/>
      <c r="E105" s="352"/>
      <c r="F105" s="352"/>
      <c r="G105" s="352"/>
      <c r="H105" s="352"/>
      <c r="I105" s="352"/>
      <c r="J105" s="352"/>
      <c r="K105" s="352"/>
      <c r="L105" s="352"/>
      <c r="M105" s="352"/>
      <c r="N105" s="353"/>
    </row>
    <row r="106" spans="2:14">
      <c r="B106" s="351"/>
      <c r="C106" s="352"/>
      <c r="D106" s="352"/>
      <c r="E106" s="352"/>
      <c r="F106" s="352"/>
      <c r="G106" s="352"/>
      <c r="H106" s="352"/>
      <c r="I106" s="352"/>
      <c r="J106" s="352"/>
      <c r="K106" s="352"/>
      <c r="L106" s="352"/>
      <c r="M106" s="352"/>
      <c r="N106" s="353"/>
    </row>
    <row r="107" spans="2:14">
      <c r="B107" s="351"/>
      <c r="C107" s="352"/>
      <c r="D107" s="352"/>
      <c r="E107" s="352"/>
      <c r="F107" s="352"/>
      <c r="G107" s="352"/>
      <c r="H107" s="352"/>
      <c r="I107" s="352"/>
      <c r="J107" s="352"/>
      <c r="K107" s="352"/>
      <c r="L107" s="352"/>
      <c r="M107" s="352"/>
      <c r="N107" s="353"/>
    </row>
    <row r="108" spans="2:14">
      <c r="B108" s="266"/>
      <c r="C108" s="267"/>
      <c r="D108" s="267"/>
      <c r="E108" s="267"/>
      <c r="F108" s="267"/>
      <c r="G108" s="267"/>
      <c r="H108" s="267"/>
      <c r="I108" s="267"/>
      <c r="J108" s="267"/>
      <c r="K108" s="267"/>
      <c r="L108" s="267"/>
      <c r="M108" s="267"/>
      <c r="N108" s="268"/>
    </row>
    <row r="109" spans="2:14">
      <c r="B109" s="254"/>
      <c r="C109" s="255"/>
      <c r="D109" s="255"/>
      <c r="E109" s="255" t="s">
        <v>1060</v>
      </c>
      <c r="F109" s="429"/>
      <c r="G109" s="429"/>
      <c r="H109" s="255"/>
      <c r="I109" s="255"/>
      <c r="J109" s="255"/>
      <c r="K109" s="255"/>
      <c r="L109" s="255"/>
      <c r="M109" s="255"/>
      <c r="N109" s="256"/>
    </row>
    <row r="110" spans="2:14">
      <c r="B110" s="254"/>
      <c r="C110" s="255"/>
      <c r="D110" s="255"/>
      <c r="E110" s="430" t="s">
        <v>1061</v>
      </c>
      <c r="F110" s="255"/>
      <c r="G110" s="255"/>
      <c r="H110" s="430"/>
      <c r="I110" s="430"/>
      <c r="J110" s="430"/>
      <c r="K110" s="255"/>
      <c r="L110" s="255"/>
      <c r="M110" s="255"/>
      <c r="N110" s="256"/>
    </row>
    <row r="111" spans="2:14">
      <c r="B111" s="254"/>
      <c r="C111" s="255"/>
      <c r="D111" s="255"/>
      <c r="E111" s="269" t="s">
        <v>1065</v>
      </c>
      <c r="F111" s="255"/>
      <c r="G111" s="255"/>
      <c r="H111" s="269"/>
      <c r="I111" s="269"/>
      <c r="J111" s="269"/>
      <c r="K111" s="255"/>
      <c r="L111" s="255"/>
      <c r="M111" s="255"/>
      <c r="N111" s="256"/>
    </row>
    <row r="112" spans="2:14">
      <c r="B112" s="270"/>
      <c r="C112" s="267"/>
      <c r="D112" s="267"/>
      <c r="E112" s="255" t="s">
        <v>1063</v>
      </c>
      <c r="F112" s="255"/>
      <c r="G112" s="255"/>
      <c r="H112" s="255"/>
      <c r="I112" s="255"/>
      <c r="J112" s="255"/>
      <c r="K112" s="267"/>
      <c r="L112" s="267"/>
      <c r="M112" s="267"/>
      <c r="N112" s="268"/>
    </row>
    <row r="113" spans="2:14">
      <c r="B113" s="270"/>
      <c r="C113" s="267"/>
      <c r="D113" s="267"/>
      <c r="E113" s="267"/>
      <c r="F113" s="255"/>
      <c r="G113" s="255"/>
      <c r="H113" s="255"/>
      <c r="I113" s="255"/>
      <c r="J113" s="255"/>
      <c r="K113" s="267"/>
      <c r="L113" s="267"/>
      <c r="M113" s="267"/>
      <c r="N113" s="268"/>
    </row>
    <row r="114" spans="2:14">
      <c r="B114" s="270" t="s">
        <v>2326</v>
      </c>
      <c r="C114" s="269"/>
      <c r="D114" s="269"/>
      <c r="E114" s="255"/>
      <c r="F114" s="255"/>
      <c r="G114" s="255"/>
      <c r="H114" s="255"/>
      <c r="I114" s="255"/>
      <c r="J114" s="966"/>
      <c r="K114" s="966"/>
      <c r="L114" s="966"/>
      <c r="M114" s="966"/>
      <c r="N114" s="967"/>
    </row>
    <row r="115" spans="2:14" ht="15.75" thickBot="1">
      <c r="B115" s="431" t="s">
        <v>2327</v>
      </c>
      <c r="C115" s="432"/>
      <c r="D115" s="432"/>
      <c r="E115" s="271"/>
      <c r="F115" s="271"/>
      <c r="G115" s="271"/>
      <c r="H115" s="271"/>
      <c r="I115" s="271"/>
      <c r="J115" s="968"/>
      <c r="K115" s="968"/>
      <c r="L115" s="968"/>
      <c r="M115" s="968"/>
      <c r="N115" s="969"/>
    </row>
  </sheetData>
  <mergeCells count="65">
    <mergeCell ref="C1:J1"/>
    <mergeCell ref="B36:H36"/>
    <mergeCell ref="B37:H37"/>
    <mergeCell ref="D11:E11"/>
    <mergeCell ref="B1:B6"/>
    <mergeCell ref="B27:N27"/>
    <mergeCell ref="L29:M29"/>
    <mergeCell ref="L3:N4"/>
    <mergeCell ref="K1:K2"/>
    <mergeCell ref="C5:J5"/>
    <mergeCell ref="L1:N2"/>
    <mergeCell ref="C2:J2"/>
    <mergeCell ref="C3:J3"/>
    <mergeCell ref="C4:J4"/>
    <mergeCell ref="L5:L6"/>
    <mergeCell ref="M5:M6"/>
    <mergeCell ref="K3:K4"/>
    <mergeCell ref="N5:N6"/>
    <mergeCell ref="L30:M30"/>
    <mergeCell ref="B35:H35"/>
    <mergeCell ref="I35:J35"/>
    <mergeCell ref="L35:M35"/>
    <mergeCell ref="L12:N12"/>
    <mergeCell ref="C30:I30"/>
    <mergeCell ref="C29:I29"/>
    <mergeCell ref="F25:H25"/>
    <mergeCell ref="K5:K6"/>
    <mergeCell ref="C6:J6"/>
    <mergeCell ref="B10:E10"/>
    <mergeCell ref="I10:J10"/>
    <mergeCell ref="B51:I51"/>
    <mergeCell ref="L51:M51"/>
    <mergeCell ref="B47:I47"/>
    <mergeCell ref="L47:M47"/>
    <mergeCell ref="B38:H38"/>
    <mergeCell ref="I38:J38"/>
    <mergeCell ref="L38:M38"/>
    <mergeCell ref="B39:H39"/>
    <mergeCell ref="B41:D41"/>
    <mergeCell ref="B42:H42"/>
    <mergeCell ref="I42:J42"/>
    <mergeCell ref="L42:M42"/>
    <mergeCell ref="B43:M43"/>
    <mergeCell ref="B52:M52"/>
    <mergeCell ref="L56:M56"/>
    <mergeCell ref="L57:M57"/>
    <mergeCell ref="L61:M61"/>
    <mergeCell ref="B62:M62"/>
    <mergeCell ref="B66:H66"/>
    <mergeCell ref="L66:M66"/>
    <mergeCell ref="B71:H71"/>
    <mergeCell ref="L71:M71"/>
    <mergeCell ref="B72:M72"/>
    <mergeCell ref="B74:M74"/>
    <mergeCell ref="B78:H78"/>
    <mergeCell ref="L78:M78"/>
    <mergeCell ref="B79:H79"/>
    <mergeCell ref="L79:M79"/>
    <mergeCell ref="J114:N115"/>
    <mergeCell ref="L80:M80"/>
    <mergeCell ref="L81:M81"/>
    <mergeCell ref="B82:M82"/>
    <mergeCell ref="B84:M84"/>
    <mergeCell ref="B101:N102"/>
    <mergeCell ref="B103:N104"/>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18817"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18817" r:id="rId4"/>
      </mc:Fallback>
    </mc:AlternateContent>
  </oleObjects>
</worksheet>
</file>

<file path=xl/worksheets/sheet1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09">
    <tabColor rgb="FFFFFFCC"/>
  </sheetPr>
  <dimension ref="A1:O115"/>
  <sheetViews>
    <sheetView zoomScale="77" zoomScaleNormal="77" workbookViewId="0"/>
  </sheetViews>
  <sheetFormatPr baseColWidth="10" defaultRowHeight="15"/>
  <cols>
    <col min="1" max="1" width="10.140625" bestFit="1" customWidth="1"/>
    <col min="2" max="2" width="17" customWidth="1"/>
    <col min="6" max="6" width="14.42578125" customWidth="1"/>
    <col min="9" max="9" width="13.5703125" bestFit="1" customWidth="1"/>
    <col min="10" max="10" width="15.5703125" customWidth="1"/>
    <col min="11" max="11" width="17.5703125" bestFit="1" customWidth="1"/>
    <col min="13" max="13" width="13.5703125" bestFit="1" customWidth="1"/>
    <col min="14" max="14" width="17.42578125" customWidth="1"/>
    <col min="15" max="15" width="12" bestFit="1" customWidth="1"/>
  </cols>
  <sheetData>
    <row r="1" spans="2:14" ht="24"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7.25" hidden="1" customHeight="1" thickBot="1">
      <c r="B30" s="77" t="s">
        <v>1027</v>
      </c>
      <c r="C30" s="827" t="s">
        <v>1028</v>
      </c>
      <c r="D30" s="828"/>
      <c r="E30" s="828"/>
      <c r="F30" s="828"/>
      <c r="G30" s="828"/>
      <c r="H30" s="828"/>
      <c r="I30" s="828"/>
      <c r="J30" s="78"/>
      <c r="K30" s="319"/>
      <c r="L30" s="829" t="s">
        <v>1029</v>
      </c>
      <c r="M30" s="830"/>
      <c r="N30" s="77" t="s">
        <v>1030</v>
      </c>
    </row>
    <row r="31" spans="1:14" ht="15.75" customHeight="1" thickBot="1">
      <c r="A31" t="s">
        <v>1929</v>
      </c>
      <c r="B31" s="86" t="s">
        <v>1178</v>
      </c>
      <c r="C31" s="87" t="s">
        <v>1714</v>
      </c>
      <c r="D31" s="88"/>
      <c r="E31" s="88"/>
      <c r="F31" s="88"/>
      <c r="G31" s="88"/>
      <c r="H31" s="88"/>
      <c r="I31" s="88"/>
      <c r="J31" s="88"/>
      <c r="K31" s="465"/>
      <c r="L31" s="318" t="s">
        <v>233</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160</v>
      </c>
      <c r="B36" s="831" t="str">
        <f>VLOOKUP(A36,EQUIPOS!A6:D154,3,FALSE)</f>
        <v>COMPACTADOR MANUAL VIBRATORIO (RANA) con motor de 6 HP</v>
      </c>
      <c r="C36" s="832"/>
      <c r="D36" s="832"/>
      <c r="E36" s="832"/>
      <c r="F36" s="832"/>
      <c r="G36" s="832"/>
      <c r="H36" s="833"/>
      <c r="I36" s="279"/>
      <c r="J36" s="280"/>
      <c r="K36" s="281">
        <f>VLOOKUP(A36,EQUIPOS!A6:D163,4,FALSE)</f>
        <v>7446.5698568969328</v>
      </c>
      <c r="L36" s="282"/>
      <c r="M36" s="283">
        <v>37.5</v>
      </c>
      <c r="N36" s="284">
        <f>K36/M36</f>
        <v>198.57519618391822</v>
      </c>
    </row>
    <row r="37" spans="1:14">
      <c r="B37" s="831"/>
      <c r="C37" s="832"/>
      <c r="D37" s="832"/>
      <c r="E37" s="837"/>
      <c r="F37" s="832"/>
      <c r="G37" s="832"/>
      <c r="H37" s="833"/>
      <c r="I37" s="42"/>
      <c r="J37" s="43"/>
      <c r="K37" s="286"/>
      <c r="L37" s="288"/>
      <c r="M37" s="289"/>
      <c r="N37" s="290"/>
    </row>
    <row r="38" spans="1:14">
      <c r="B38" s="838" t="s">
        <v>1036</v>
      </c>
      <c r="C38" s="839"/>
      <c r="D38" s="839"/>
      <c r="E38" s="44"/>
      <c r="F38" s="45"/>
      <c r="G38" s="45"/>
      <c r="H38" s="46"/>
      <c r="I38" s="42"/>
      <c r="J38" s="43"/>
      <c r="K38" s="291"/>
      <c r="L38" s="288"/>
      <c r="M38" s="481">
        <v>0.1</v>
      </c>
      <c r="N38" s="356">
        <f>N72*M38</f>
        <v>909.85096666666675</v>
      </c>
    </row>
    <row r="39" spans="1:14" ht="15.75" thickBot="1">
      <c r="B39" s="831"/>
      <c r="C39" s="832"/>
      <c r="D39" s="832"/>
      <c r="E39" s="832"/>
      <c r="F39" s="832"/>
      <c r="G39" s="832"/>
      <c r="H39" s="833"/>
      <c r="I39" s="840"/>
      <c r="J39" s="841"/>
      <c r="K39" s="47"/>
      <c r="L39" s="842"/>
      <c r="M39" s="843"/>
      <c r="N39" s="111"/>
    </row>
    <row r="40" spans="1:14" ht="15.75" thickBot="1">
      <c r="B40" s="818" t="s">
        <v>1037</v>
      </c>
      <c r="C40" s="819"/>
      <c r="D40" s="819"/>
      <c r="E40" s="819"/>
      <c r="F40" s="819"/>
      <c r="G40" s="819"/>
      <c r="H40" s="819"/>
      <c r="I40" s="819"/>
      <c r="J40" s="819"/>
      <c r="K40" s="819"/>
      <c r="L40" s="819"/>
      <c r="M40" s="820"/>
      <c r="N40" s="406">
        <f>SUM(N36:N39)</f>
        <v>1108.4261628505849</v>
      </c>
    </row>
    <row r="41" spans="1:14">
      <c r="B41" s="292"/>
      <c r="C41" s="40"/>
      <c r="D41" s="40"/>
      <c r="E41" s="40"/>
      <c r="F41" s="40"/>
      <c r="G41" s="40"/>
      <c r="H41" s="40"/>
      <c r="I41" s="40"/>
      <c r="J41" s="40"/>
      <c r="K41" s="40"/>
      <c r="L41" s="40"/>
      <c r="M41" s="40"/>
      <c r="N41" s="41"/>
    </row>
    <row r="42" spans="1:14">
      <c r="B42" s="70" t="s">
        <v>1038</v>
      </c>
      <c r="C42" s="71"/>
      <c r="D42" s="71"/>
      <c r="E42" s="71"/>
      <c r="F42" s="71"/>
      <c r="G42" s="71"/>
      <c r="H42" s="71"/>
      <c r="I42" s="71"/>
      <c r="J42" s="71"/>
      <c r="K42" s="71"/>
      <c r="L42" s="71"/>
      <c r="M42" s="71"/>
      <c r="N42" s="72"/>
    </row>
    <row r="43" spans="1:14" ht="15.75" thickBot="1">
      <c r="B43" s="73"/>
      <c r="C43" s="68"/>
      <c r="D43" s="68"/>
      <c r="E43" s="68"/>
      <c r="F43" s="68"/>
      <c r="G43" s="68"/>
      <c r="H43" s="68"/>
      <c r="I43" s="68"/>
      <c r="J43" s="67"/>
      <c r="K43" s="67"/>
      <c r="L43" s="67"/>
      <c r="M43" s="67"/>
      <c r="N43" s="69"/>
    </row>
    <row r="44" spans="1:14">
      <c r="B44" s="809" t="s">
        <v>1028</v>
      </c>
      <c r="C44" s="810"/>
      <c r="D44" s="810"/>
      <c r="E44" s="810"/>
      <c r="F44" s="810"/>
      <c r="G44" s="810"/>
      <c r="H44" s="810"/>
      <c r="I44" s="811"/>
      <c r="J44" s="327" t="s">
        <v>1029</v>
      </c>
      <c r="K44" s="91" t="s">
        <v>1030</v>
      </c>
      <c r="L44" s="812" t="s">
        <v>1039</v>
      </c>
      <c r="M44" s="811"/>
      <c r="N44" s="92" t="s">
        <v>1035</v>
      </c>
    </row>
    <row r="45" spans="1:14">
      <c r="A45" s="150" t="s">
        <v>822</v>
      </c>
      <c r="B45" s="49" t="str">
        <f>VLOOKUP(A45,MATERIALES!A5:D373,3,FALSE)</f>
        <v>Adoquín e=8cm</v>
      </c>
      <c r="C45" s="293"/>
      <c r="D45" s="293"/>
      <c r="E45" s="293"/>
      <c r="F45" s="293"/>
      <c r="G45" s="293"/>
      <c r="H45" s="293"/>
      <c r="I45" s="280"/>
      <c r="J45" s="236" t="str">
        <f>VLOOKUP(A45,MATERIALES!A1:D637,2,FALSE)</f>
        <v>m2</v>
      </c>
      <c r="K45" s="294">
        <v>1.03</v>
      </c>
      <c r="L45" s="279"/>
      <c r="M45" s="414">
        <f>VLOOKUP(A45,MATERIALES!A5:D396,4,FALSE)</f>
        <v>43710</v>
      </c>
      <c r="N45" s="284">
        <f>K45*M45</f>
        <v>45021.3</v>
      </c>
    </row>
    <row r="46" spans="1:14">
      <c r="A46" s="150" t="s">
        <v>868</v>
      </c>
      <c r="B46" s="49" t="str">
        <f>VLOOKUP(A46,MATERIALES!A6:D373,3,FALSE)</f>
        <v>Arena de sello (fina)</v>
      </c>
      <c r="C46" s="293"/>
      <c r="D46" s="293"/>
      <c r="E46" s="293"/>
      <c r="F46" s="293"/>
      <c r="G46" s="293"/>
      <c r="H46" s="293"/>
      <c r="I46" s="280"/>
      <c r="J46" s="236" t="str">
        <f>VLOOKUP(A46,MATERIALES!A2:D638,2,FALSE)</f>
        <v>m3</v>
      </c>
      <c r="K46" s="294">
        <v>0.01</v>
      </c>
      <c r="L46" s="279"/>
      <c r="M46" s="414">
        <f>VLOOKUP(A46,MATERIALES!A6:D397,4,FALSE)</f>
        <v>36666.666666666664</v>
      </c>
      <c r="N46" s="284">
        <f>K46*M46</f>
        <v>366.66666666666663</v>
      </c>
    </row>
    <row r="47" spans="1:14">
      <c r="A47" s="150" t="s">
        <v>871</v>
      </c>
      <c r="B47" s="49" t="str">
        <f>VLOOKUP(A47,MATERIALES!A6:D373,3,FALSE)</f>
        <v>Arena de soporte (media)</v>
      </c>
      <c r="C47" s="293"/>
      <c r="D47" s="293"/>
      <c r="E47" s="293"/>
      <c r="F47" s="293"/>
      <c r="G47" s="293"/>
      <c r="H47" s="293"/>
      <c r="I47" s="280"/>
      <c r="J47" s="236" t="str">
        <f>VLOOKUP(A47,MATERIALES!A3:D639,2,FALSE)</f>
        <v>m3</v>
      </c>
      <c r="K47" s="294">
        <v>0.05</v>
      </c>
      <c r="L47" s="279"/>
      <c r="M47" s="414">
        <f>VLOOKUP(A47,MATERIALES!A6:D398,4,FALSE)</f>
        <v>40270</v>
      </c>
      <c r="N47" s="284">
        <f>K47*M47</f>
        <v>2013.5</v>
      </c>
    </row>
    <row r="48" spans="1:14">
      <c r="A48" t="s">
        <v>904</v>
      </c>
      <c r="B48" s="49" t="str">
        <f>VLOOKUP(A48,MATERIALES!A6:D373,3,FALSE)</f>
        <v>Concreto Resistencia  21 (Mpa)</v>
      </c>
      <c r="C48" s="329"/>
      <c r="D48" s="329"/>
      <c r="E48" s="329"/>
      <c r="F48" s="329"/>
      <c r="G48" s="329"/>
      <c r="H48" s="329"/>
      <c r="I48" s="329"/>
      <c r="J48" s="323" t="str">
        <f>VLOOKUP(A48,MATERIALES!A4:D640,2,FALSE)</f>
        <v>m3</v>
      </c>
      <c r="K48" s="50">
        <v>0.01</v>
      </c>
      <c r="L48" s="330"/>
      <c r="M48" s="414">
        <f>VLOOKUP(A48,MATERIALES!A6:D399,4,FALSE)</f>
        <v>412097</v>
      </c>
      <c r="N48" s="284">
        <f>K48*M48</f>
        <v>4120.97</v>
      </c>
    </row>
    <row r="49" spans="1:14" ht="15.75" thickBot="1">
      <c r="B49" s="321"/>
      <c r="C49" s="322"/>
      <c r="D49" s="322"/>
      <c r="E49" s="322"/>
      <c r="F49" s="322"/>
      <c r="G49" s="322"/>
      <c r="H49" s="322"/>
      <c r="I49" s="322"/>
      <c r="J49" s="132"/>
      <c r="K49" s="132"/>
      <c r="L49" s="337"/>
      <c r="M49" s="336"/>
      <c r="N49" s="133"/>
    </row>
    <row r="50" spans="1:14" ht="15.75" thickBot="1">
      <c r="B50" s="818" t="s">
        <v>1037</v>
      </c>
      <c r="C50" s="819"/>
      <c r="D50" s="819"/>
      <c r="E50" s="819"/>
      <c r="F50" s="819"/>
      <c r="G50" s="819"/>
      <c r="H50" s="819"/>
      <c r="I50" s="819"/>
      <c r="J50" s="819"/>
      <c r="K50" s="819"/>
      <c r="L50" s="819"/>
      <c r="M50" s="820"/>
      <c r="N50" s="406">
        <f>SUM(N45:N49)</f>
        <v>51522.436666666668</v>
      </c>
    </row>
    <row r="51" spans="1:14">
      <c r="B51" s="39"/>
      <c r="C51" s="40"/>
      <c r="D51" s="40"/>
      <c r="E51" s="40"/>
      <c r="F51" s="40"/>
      <c r="G51" s="40"/>
      <c r="H51" s="40"/>
      <c r="I51" s="40"/>
      <c r="J51" s="40"/>
      <c r="K51" s="40"/>
      <c r="L51" s="40"/>
      <c r="M51" s="40"/>
      <c r="N51" s="41"/>
    </row>
    <row r="52" spans="1:14">
      <c r="B52" s="70" t="s">
        <v>1040</v>
      </c>
      <c r="C52" s="71"/>
      <c r="D52" s="71"/>
      <c r="E52" s="71"/>
      <c r="F52" s="71"/>
      <c r="G52" s="71"/>
      <c r="H52" s="71"/>
      <c r="I52" s="71"/>
      <c r="J52" s="71"/>
      <c r="K52" s="71"/>
      <c r="L52" s="71"/>
      <c r="M52" s="71"/>
      <c r="N52" s="72"/>
    </row>
    <row r="53" spans="1:14" ht="15.75" thickBot="1">
      <c r="B53" s="74"/>
      <c r="C53" s="67"/>
      <c r="D53" s="67"/>
      <c r="E53" s="67"/>
      <c r="F53" s="67"/>
      <c r="G53" s="67"/>
      <c r="H53" s="67"/>
      <c r="I53" s="67"/>
      <c r="J53" s="67"/>
      <c r="K53" s="67"/>
      <c r="L53" s="67"/>
      <c r="M53" s="67"/>
      <c r="N53" s="69"/>
    </row>
    <row r="54" spans="1:14" ht="25.5">
      <c r="B54" s="325" t="s">
        <v>1041</v>
      </c>
      <c r="C54" s="326"/>
      <c r="D54" s="326"/>
      <c r="E54" s="326"/>
      <c r="F54" s="326"/>
      <c r="G54" s="326"/>
      <c r="H54" s="79" t="s">
        <v>1029</v>
      </c>
      <c r="I54" s="80" t="s">
        <v>1042</v>
      </c>
      <c r="J54" s="81" t="s">
        <v>1043</v>
      </c>
      <c r="K54" s="79" t="s">
        <v>1044</v>
      </c>
      <c r="L54" s="821" t="s">
        <v>1045</v>
      </c>
      <c r="M54" s="794"/>
      <c r="N54" s="82" t="s">
        <v>1035</v>
      </c>
    </row>
    <row r="55" spans="1:14">
      <c r="A55" t="s">
        <v>1715</v>
      </c>
      <c r="B55" s="52" t="str">
        <f>VLOOKUP(A55,TRANSPORTE!A5:D117,3,FALSE)</f>
        <v>Transporte de Adoquín e=8cm</v>
      </c>
      <c r="C55" s="329"/>
      <c r="D55" s="329"/>
      <c r="E55" s="329"/>
      <c r="F55" s="329"/>
      <c r="G55" s="329"/>
      <c r="H55" s="323" t="s">
        <v>1552</v>
      </c>
      <c r="I55" s="291">
        <v>0.92</v>
      </c>
      <c r="J55" s="298">
        <v>1</v>
      </c>
      <c r="K55" s="291">
        <f>I55*J55</f>
        <v>0.92</v>
      </c>
      <c r="L55" s="822">
        <f>VLOOKUP(A55,TRANSPORTE!A5:D117,4,FALSE)</f>
        <v>1172.1088796990493</v>
      </c>
      <c r="M55" s="823"/>
      <c r="N55" s="299">
        <f>K55*L55</f>
        <v>1078.3401693231253</v>
      </c>
    </row>
    <row r="56" spans="1:14">
      <c r="A56" t="s">
        <v>1311</v>
      </c>
      <c r="B56" s="52" t="str">
        <f>VLOOKUP(A56,TRANSPORTE!A6:D117,3,FALSE)</f>
        <v>Transporte de Arena</v>
      </c>
      <c r="C56" s="53"/>
      <c r="D56" s="53"/>
      <c r="E56" s="53"/>
      <c r="F56" s="53"/>
      <c r="G56" s="53"/>
      <c r="H56" s="323" t="s">
        <v>1552</v>
      </c>
      <c r="I56" s="291">
        <v>0.01</v>
      </c>
      <c r="J56" s="298">
        <v>1</v>
      </c>
      <c r="K56" s="291">
        <f>I56*J56</f>
        <v>0.01</v>
      </c>
      <c r="L56" s="822">
        <f>VLOOKUP(A56,TRANSPORTE!A6:D117,4,FALSE)</f>
        <v>946.969696969697</v>
      </c>
      <c r="M56" s="823"/>
      <c r="N56" s="299">
        <f>K56*L56</f>
        <v>9.4696969696969706</v>
      </c>
    </row>
    <row r="57" spans="1:14">
      <c r="A57" t="s">
        <v>1311</v>
      </c>
      <c r="B57" s="52" t="str">
        <f>VLOOKUP(A57,TRANSPORTE!A6:D117,3,FALSE)</f>
        <v>Transporte de Arena</v>
      </c>
      <c r="C57" s="53"/>
      <c r="D57" s="53"/>
      <c r="E57" s="53"/>
      <c r="F57" s="53"/>
      <c r="G57" s="53"/>
      <c r="H57" s="323" t="s">
        <v>1552</v>
      </c>
      <c r="I57" s="291">
        <v>0.05</v>
      </c>
      <c r="J57" s="298">
        <v>1</v>
      </c>
      <c r="K57" s="291">
        <f>I57*J57</f>
        <v>0.05</v>
      </c>
      <c r="L57" s="822">
        <f>VLOOKUP(A57,TRANSPORTE!A6:D118,4,FALSE)</f>
        <v>946.969696969697</v>
      </c>
      <c r="M57" s="823"/>
      <c r="N57" s="299">
        <f>K57*L57</f>
        <v>47.348484848484851</v>
      </c>
    </row>
    <row r="58" spans="1:14">
      <c r="B58" s="52"/>
      <c r="C58" s="53"/>
      <c r="D58" s="53"/>
      <c r="E58" s="53"/>
      <c r="F58" s="53"/>
      <c r="G58" s="53"/>
      <c r="H58" s="323"/>
      <c r="I58" s="291"/>
      <c r="J58" s="298"/>
      <c r="K58" s="291"/>
      <c r="L58" s="822"/>
      <c r="M58" s="823"/>
      <c r="N58" s="299"/>
    </row>
    <row r="59" spans="1:14">
      <c r="B59" s="52"/>
      <c r="C59" s="53"/>
      <c r="D59" s="53"/>
      <c r="E59" s="53"/>
      <c r="F59" s="53"/>
      <c r="G59" s="53"/>
      <c r="H59" s="300"/>
      <c r="I59" s="291"/>
      <c r="J59" s="291"/>
      <c r="K59" s="291"/>
      <c r="L59" s="301"/>
      <c r="M59" s="302"/>
      <c r="N59" s="303"/>
    </row>
    <row r="60" spans="1:14" ht="15.75" thickBot="1">
      <c r="B60" s="321"/>
      <c r="C60" s="322"/>
      <c r="D60" s="322"/>
      <c r="E60" s="322"/>
      <c r="F60" s="322"/>
      <c r="G60" s="322"/>
      <c r="H60" s="54"/>
      <c r="I60" s="132"/>
      <c r="J60" s="132"/>
      <c r="K60" s="132"/>
      <c r="L60" s="807"/>
      <c r="M60" s="808"/>
      <c r="N60" s="133"/>
    </row>
    <row r="61" spans="1:14" ht="15.75" thickBot="1">
      <c r="B61" s="824" t="s">
        <v>1037</v>
      </c>
      <c r="C61" s="825"/>
      <c r="D61" s="825"/>
      <c r="E61" s="825"/>
      <c r="F61" s="825"/>
      <c r="G61" s="825"/>
      <c r="H61" s="825"/>
      <c r="I61" s="825"/>
      <c r="J61" s="825"/>
      <c r="K61" s="825"/>
      <c r="L61" s="825"/>
      <c r="M61" s="826"/>
      <c r="N61" s="110">
        <f>N55+N56+N57+N58+N59</f>
        <v>1135.1583511413071</v>
      </c>
    </row>
    <row r="62" spans="1:14">
      <c r="B62" s="39"/>
      <c r="C62" s="40"/>
      <c r="D62" s="40"/>
      <c r="E62" s="40"/>
      <c r="F62" s="40"/>
      <c r="G62" s="40"/>
      <c r="H62" s="40"/>
      <c r="I62" s="40"/>
      <c r="J62" s="40"/>
      <c r="K62" s="40"/>
      <c r="L62" s="40"/>
      <c r="M62" s="40"/>
      <c r="N62" s="41"/>
    </row>
    <row r="63" spans="1:14">
      <c r="B63" s="70" t="s">
        <v>1046</v>
      </c>
      <c r="C63" s="71"/>
      <c r="D63" s="71"/>
      <c r="E63" s="71"/>
      <c r="F63" s="71"/>
      <c r="G63" s="71"/>
      <c r="H63" s="71"/>
      <c r="I63" s="71"/>
      <c r="J63" s="71"/>
      <c r="K63" s="71"/>
      <c r="L63" s="71"/>
      <c r="M63" s="71"/>
      <c r="N63" s="72"/>
    </row>
    <row r="64" spans="1:14" ht="15.75" thickBot="1">
      <c r="B64" s="74"/>
      <c r="C64" s="67"/>
      <c r="D64" s="67"/>
      <c r="E64" s="67"/>
      <c r="F64" s="67"/>
      <c r="G64" s="67"/>
      <c r="H64" s="67"/>
      <c r="I64" s="67"/>
      <c r="J64" s="67"/>
      <c r="K64" s="67"/>
      <c r="L64" s="67"/>
      <c r="M64" s="67"/>
      <c r="N64" s="69"/>
    </row>
    <row r="65" spans="1:15" ht="25.5">
      <c r="B65" s="844" t="s">
        <v>1047</v>
      </c>
      <c r="C65" s="845"/>
      <c r="D65" s="845"/>
      <c r="E65" s="845"/>
      <c r="F65" s="845"/>
      <c r="G65" s="845"/>
      <c r="H65" s="845"/>
      <c r="I65" s="79" t="s">
        <v>1048</v>
      </c>
      <c r="J65" s="81" t="s">
        <v>1494</v>
      </c>
      <c r="K65" s="80" t="s">
        <v>1050</v>
      </c>
      <c r="L65" s="846" t="s">
        <v>1034</v>
      </c>
      <c r="M65" s="847"/>
      <c r="N65" s="104" t="s">
        <v>1035</v>
      </c>
    </row>
    <row r="66" spans="1:15">
      <c r="A66" s="151" t="s">
        <v>19</v>
      </c>
      <c r="B66" s="55" t="str">
        <f>VLOOKUP(A66,'MANO DE OBRA'!A8:D68,3,FALSE)</f>
        <v>Obrero (8)</v>
      </c>
      <c r="C66" s="53"/>
      <c r="D66" s="53"/>
      <c r="E66" s="53"/>
      <c r="F66" s="53"/>
      <c r="G66" s="53"/>
      <c r="H66" s="53"/>
      <c r="I66" s="304">
        <f>K66/J66*100</f>
        <v>196724.53333333333</v>
      </c>
      <c r="J66" s="305">
        <v>185</v>
      </c>
      <c r="K66" s="306">
        <f>VLOOKUP(A66,'MANO DE OBRA'!A8:D99,4,FALSE)</f>
        <v>363940.38666666666</v>
      </c>
      <c r="L66" s="56"/>
      <c r="M66" s="307">
        <v>50</v>
      </c>
      <c r="N66" s="407">
        <f>K66/M66</f>
        <v>7278.8077333333331</v>
      </c>
      <c r="O66" s="112"/>
    </row>
    <row r="67" spans="1:15">
      <c r="A67" s="151" t="s">
        <v>30</v>
      </c>
      <c r="B67" s="55" t="str">
        <f>VLOOKUP(A67,'MANO DE OBRA'!A8:D69,3,FALSE)</f>
        <v>Oficial</v>
      </c>
      <c r="C67" s="53"/>
      <c r="D67" s="53"/>
      <c r="E67" s="53"/>
      <c r="F67" s="53"/>
      <c r="G67" s="53"/>
      <c r="H67" s="53"/>
      <c r="I67" s="304">
        <f>K67/J67*100</f>
        <v>49181.133333333331</v>
      </c>
      <c r="J67" s="305">
        <v>185</v>
      </c>
      <c r="K67" s="306">
        <f>VLOOKUP(A67,'MANO DE OBRA'!A8:D100,4,FALSE)</f>
        <v>90985.096666666665</v>
      </c>
      <c r="L67" s="56"/>
      <c r="M67" s="311">
        <v>50</v>
      </c>
      <c r="N67" s="407">
        <f>K67/M67</f>
        <v>1819.7019333333333</v>
      </c>
    </row>
    <row r="68" spans="1:15">
      <c r="B68" s="55"/>
      <c r="C68" s="53"/>
      <c r="D68" s="53"/>
      <c r="E68" s="53"/>
      <c r="F68" s="53"/>
      <c r="G68" s="53"/>
      <c r="H68" s="53"/>
      <c r="I68" s="291"/>
      <c r="J68" s="309"/>
      <c r="K68" s="310"/>
      <c r="L68" s="56"/>
      <c r="M68" s="312"/>
      <c r="N68" s="308"/>
    </row>
    <row r="69" spans="1:15">
      <c r="B69" s="55"/>
      <c r="C69" s="53"/>
      <c r="D69" s="53"/>
      <c r="E69" s="53"/>
      <c r="F69" s="53"/>
      <c r="G69" s="53"/>
      <c r="H69" s="53"/>
      <c r="I69" s="291"/>
      <c r="J69" s="309"/>
      <c r="K69" s="310"/>
      <c r="L69" s="330"/>
      <c r="M69" s="312"/>
      <c r="N69" s="308"/>
    </row>
    <row r="70" spans="1:15">
      <c r="B70" s="55"/>
      <c r="C70" s="53"/>
      <c r="D70" s="53"/>
      <c r="E70" s="53"/>
      <c r="F70" s="53"/>
      <c r="G70" s="53"/>
      <c r="H70" s="53"/>
      <c r="I70" s="291"/>
      <c r="J70" s="309"/>
      <c r="K70" s="310"/>
      <c r="L70" s="330"/>
      <c r="M70" s="312"/>
      <c r="N70" s="308"/>
    </row>
    <row r="71" spans="1:15" ht="15.75" thickBot="1">
      <c r="B71" s="805"/>
      <c r="C71" s="806"/>
      <c r="D71" s="806"/>
      <c r="E71" s="806"/>
      <c r="F71" s="806"/>
      <c r="G71" s="806"/>
      <c r="H71" s="806"/>
      <c r="I71" s="132"/>
      <c r="J71" s="132"/>
      <c r="K71" s="132"/>
      <c r="L71" s="906"/>
      <c r="M71" s="906"/>
      <c r="N71" s="51"/>
    </row>
    <row r="72" spans="1:15" ht="15.75" thickBot="1">
      <c r="B72" s="824" t="s">
        <v>1037</v>
      </c>
      <c r="C72" s="825"/>
      <c r="D72" s="825"/>
      <c r="E72" s="825"/>
      <c r="F72" s="825"/>
      <c r="G72" s="825"/>
      <c r="H72" s="825"/>
      <c r="I72" s="825"/>
      <c r="J72" s="825"/>
      <c r="K72" s="825"/>
      <c r="L72" s="825"/>
      <c r="M72" s="826"/>
      <c r="N72" s="313">
        <f>SUM(N66:N71)</f>
        <v>9098.5096666666668</v>
      </c>
    </row>
    <row r="73" spans="1:15" ht="15.75" thickBot="1">
      <c r="B73" s="39"/>
      <c r="C73" s="40"/>
      <c r="D73" s="40"/>
      <c r="E73" s="40"/>
      <c r="F73" s="40"/>
      <c r="G73" s="40"/>
      <c r="H73" s="40"/>
      <c r="I73" s="40"/>
      <c r="J73" s="40"/>
      <c r="K73" s="40"/>
      <c r="L73" s="40"/>
      <c r="M73" s="40"/>
      <c r="N73" s="41"/>
    </row>
    <row r="74" spans="1:15" ht="15.75" thickBot="1">
      <c r="B74" s="818" t="s">
        <v>1051</v>
      </c>
      <c r="C74" s="819"/>
      <c r="D74" s="819"/>
      <c r="E74" s="819"/>
      <c r="F74" s="819"/>
      <c r="G74" s="819"/>
      <c r="H74" s="819"/>
      <c r="I74" s="819"/>
      <c r="J74" s="819"/>
      <c r="K74" s="819"/>
      <c r="L74" s="819"/>
      <c r="M74" s="820"/>
      <c r="N74" s="105">
        <f>N40+N50+N61+N72</f>
        <v>62864.530847325223</v>
      </c>
    </row>
    <row r="75" spans="1:15">
      <c r="B75" s="39"/>
      <c r="C75" s="40"/>
      <c r="D75" s="40"/>
      <c r="E75" s="40"/>
      <c r="F75" s="40"/>
      <c r="G75" s="40"/>
      <c r="H75" s="40"/>
      <c r="I75" s="40"/>
      <c r="J75" s="40"/>
      <c r="K75" s="40"/>
      <c r="L75" s="40"/>
      <c r="M75" s="40"/>
      <c r="N75" s="41"/>
    </row>
    <row r="76" spans="1:15">
      <c r="B76" s="70" t="s">
        <v>1052</v>
      </c>
      <c r="C76" s="71"/>
      <c r="D76" s="71"/>
      <c r="E76" s="71"/>
      <c r="F76" s="71"/>
      <c r="G76" s="71"/>
      <c r="H76" s="71"/>
      <c r="I76" s="71"/>
      <c r="J76" s="71"/>
      <c r="K76" s="71"/>
      <c r="L76" s="71"/>
      <c r="M76" s="71"/>
      <c r="N76" s="72"/>
    </row>
    <row r="77" spans="1:15" ht="15.75" thickBot="1">
      <c r="B77" s="74"/>
      <c r="C77" s="67"/>
      <c r="D77" s="67"/>
      <c r="E77" s="67"/>
      <c r="F77" s="67"/>
      <c r="G77" s="67"/>
      <c r="H77" s="67"/>
      <c r="I77" s="67"/>
      <c r="J77" s="67"/>
      <c r="K77" s="67"/>
      <c r="L77" s="67"/>
      <c r="M77" s="67"/>
      <c r="N77" s="69"/>
    </row>
    <row r="78" spans="1:15">
      <c r="B78" s="809" t="s">
        <v>1053</v>
      </c>
      <c r="C78" s="810"/>
      <c r="D78" s="810"/>
      <c r="E78" s="810"/>
      <c r="F78" s="810"/>
      <c r="G78" s="810"/>
      <c r="H78" s="810"/>
      <c r="I78" s="326"/>
      <c r="J78" s="346"/>
      <c r="K78" s="314" t="s">
        <v>1054</v>
      </c>
      <c r="L78" s="848" t="s">
        <v>1055</v>
      </c>
      <c r="M78" s="849"/>
      <c r="N78" s="315"/>
    </row>
    <row r="79" spans="1:15">
      <c r="B79" s="850" t="s">
        <v>1056</v>
      </c>
      <c r="C79" s="851"/>
      <c r="D79" s="851"/>
      <c r="E79" s="851"/>
      <c r="F79" s="851"/>
      <c r="G79" s="851"/>
      <c r="H79" s="851"/>
      <c r="I79" s="93"/>
      <c r="J79" s="94"/>
      <c r="K79" s="316">
        <v>0.2</v>
      </c>
      <c r="L79" s="852">
        <f>N74*K79</f>
        <v>12572.906169465045</v>
      </c>
      <c r="M79" s="853"/>
      <c r="N79" s="57"/>
    </row>
    <row r="80" spans="1:15">
      <c r="B80" s="95" t="s">
        <v>1057</v>
      </c>
      <c r="C80" s="96"/>
      <c r="D80" s="96"/>
      <c r="E80" s="96"/>
      <c r="F80" s="96"/>
      <c r="G80" s="96"/>
      <c r="H80" s="96"/>
      <c r="I80" s="93"/>
      <c r="J80" s="94"/>
      <c r="K80" s="316">
        <v>0.05</v>
      </c>
      <c r="L80" s="852">
        <f>N74*K80</f>
        <v>3143.2265423662611</v>
      </c>
      <c r="M80" s="853"/>
      <c r="N80" s="57"/>
    </row>
    <row r="81" spans="1:14" ht="15.75" thickBot="1">
      <c r="B81" s="97" t="s">
        <v>1058</v>
      </c>
      <c r="C81" s="98"/>
      <c r="D81" s="98"/>
      <c r="E81" s="98"/>
      <c r="F81" s="98"/>
      <c r="G81" s="98"/>
      <c r="H81" s="98"/>
      <c r="I81" s="99"/>
      <c r="J81" s="100"/>
      <c r="K81" s="317">
        <v>0.05</v>
      </c>
      <c r="L81" s="854">
        <f>N74*K81</f>
        <v>3143.2265423662611</v>
      </c>
      <c r="M81" s="855"/>
      <c r="N81" s="57"/>
    </row>
    <row r="82" spans="1:14" ht="15.75" thickBot="1">
      <c r="B82" s="818" t="s">
        <v>1037</v>
      </c>
      <c r="C82" s="819"/>
      <c r="D82" s="819"/>
      <c r="E82" s="819"/>
      <c r="F82" s="819"/>
      <c r="G82" s="819"/>
      <c r="H82" s="819"/>
      <c r="I82" s="819"/>
      <c r="J82" s="819"/>
      <c r="K82" s="819"/>
      <c r="L82" s="819"/>
      <c r="M82" s="820"/>
      <c r="N82" s="58">
        <f>L79+L80+L81</f>
        <v>18859.359254197567</v>
      </c>
    </row>
    <row r="83" spans="1:14" ht="15.75" thickBot="1">
      <c r="B83" s="39"/>
      <c r="C83" s="40"/>
      <c r="D83" s="40"/>
      <c r="E83" s="40"/>
      <c r="F83" s="40"/>
      <c r="G83" s="40"/>
      <c r="H83" s="40"/>
      <c r="I83" s="40"/>
      <c r="J83" s="40"/>
      <c r="K83" s="40"/>
      <c r="L83" s="40"/>
      <c r="M83" s="40"/>
      <c r="N83" s="41"/>
    </row>
    <row r="84" spans="1:14" ht="15.75" thickBot="1">
      <c r="A84" t="s">
        <v>2122</v>
      </c>
      <c r="B84" s="818" t="s">
        <v>1059</v>
      </c>
      <c r="C84" s="819"/>
      <c r="D84" s="819"/>
      <c r="E84" s="819"/>
      <c r="F84" s="819"/>
      <c r="G84" s="819"/>
      <c r="H84" s="819"/>
      <c r="I84" s="819"/>
      <c r="J84" s="819"/>
      <c r="K84" s="819"/>
      <c r="L84" s="819"/>
      <c r="M84" s="820"/>
      <c r="N84" s="197">
        <f>N74+N82</f>
        <v>81723.890101522789</v>
      </c>
    </row>
    <row r="85" spans="1:14">
      <c r="B85" s="251"/>
      <c r="C85" s="252"/>
      <c r="D85" s="252"/>
      <c r="E85" s="252"/>
      <c r="F85" s="252"/>
      <c r="G85" s="252"/>
      <c r="H85" s="252"/>
      <c r="I85" s="252"/>
      <c r="J85" s="252"/>
      <c r="K85" s="252"/>
      <c r="L85" s="252"/>
      <c r="M85" s="252"/>
      <c r="N85" s="253"/>
    </row>
    <row r="86" spans="1:14">
      <c r="B86" s="254"/>
      <c r="C86" s="255"/>
      <c r="D86" s="255"/>
      <c r="E86" s="255"/>
      <c r="F86" s="255"/>
      <c r="G86" s="255"/>
      <c r="H86" s="255"/>
      <c r="I86" s="255"/>
      <c r="J86" s="255"/>
      <c r="K86" s="255"/>
      <c r="L86" s="255"/>
      <c r="M86" s="255"/>
      <c r="N86" s="256"/>
    </row>
    <row r="87" spans="1:14">
      <c r="B87" s="254"/>
      <c r="C87" s="255"/>
      <c r="D87" s="255"/>
      <c r="E87" s="255"/>
      <c r="F87" s="255"/>
      <c r="G87" s="255"/>
      <c r="H87" s="255"/>
      <c r="I87" s="255"/>
      <c r="J87" s="255"/>
      <c r="K87" s="255"/>
      <c r="L87" s="255"/>
      <c r="M87" s="255"/>
      <c r="N87" s="256"/>
    </row>
    <row r="88" spans="1:14">
      <c r="B88" s="254"/>
      <c r="C88" s="255"/>
      <c r="D88" s="255"/>
      <c r="E88" s="255"/>
      <c r="F88" s="255"/>
      <c r="G88" s="255"/>
      <c r="H88" s="255"/>
      <c r="I88" s="255"/>
      <c r="J88" s="255"/>
      <c r="K88" s="255"/>
      <c r="L88" s="255"/>
      <c r="M88" s="255"/>
      <c r="N88" s="256"/>
    </row>
    <row r="89" spans="1:14">
      <c r="B89" s="254"/>
      <c r="C89" s="255"/>
      <c r="D89" s="255"/>
      <c r="E89" s="429" t="s">
        <v>1060</v>
      </c>
      <c r="F89" s="429"/>
      <c r="G89" s="429"/>
      <c r="H89" s="429"/>
      <c r="I89" s="429"/>
      <c r="J89" s="429"/>
      <c r="K89" s="255"/>
      <c r="L89" s="255"/>
      <c r="M89" s="255"/>
      <c r="N89" s="256"/>
    </row>
    <row r="90" spans="1:14">
      <c r="B90" s="254"/>
      <c r="C90" s="255"/>
      <c r="D90" s="255"/>
      <c r="E90" s="255" t="s">
        <v>1061</v>
      </c>
      <c r="F90" s="255"/>
      <c r="G90" s="255"/>
      <c r="H90" s="255"/>
      <c r="I90" s="255"/>
      <c r="J90" s="255"/>
      <c r="K90" s="255"/>
      <c r="L90" s="255"/>
      <c r="M90" s="255"/>
      <c r="N90" s="256"/>
    </row>
    <row r="91" spans="1:14">
      <c r="B91" s="254"/>
      <c r="C91" s="255"/>
      <c r="D91" s="255"/>
      <c r="E91" s="255" t="s">
        <v>1062</v>
      </c>
      <c r="F91" s="255"/>
      <c r="G91" s="255"/>
      <c r="H91" s="255"/>
      <c r="I91" s="255"/>
      <c r="J91" s="255"/>
      <c r="K91" s="255"/>
      <c r="L91" s="255"/>
      <c r="M91" s="255"/>
      <c r="N91" s="256"/>
    </row>
    <row r="92" spans="1:14">
      <c r="B92" s="254"/>
      <c r="C92" s="255"/>
      <c r="D92" s="255"/>
      <c r="E92" s="255" t="s">
        <v>1063</v>
      </c>
      <c r="F92" s="255"/>
      <c r="G92" s="255"/>
      <c r="H92" s="255"/>
      <c r="I92" s="255"/>
      <c r="J92" s="255"/>
      <c r="K92" s="255"/>
      <c r="L92" s="255"/>
      <c r="M92" s="255"/>
      <c r="N92" s="256"/>
    </row>
    <row r="93" spans="1:14" ht="15.75" thickBot="1">
      <c r="B93" s="254"/>
      <c r="C93" s="255"/>
      <c r="D93" s="255"/>
      <c r="E93" s="255"/>
      <c r="F93" s="255" t="s">
        <v>1064</v>
      </c>
      <c r="G93" s="255"/>
      <c r="H93" s="255"/>
      <c r="I93" s="255"/>
      <c r="J93" s="255"/>
      <c r="K93" s="255"/>
      <c r="L93" s="255"/>
      <c r="M93" s="255"/>
      <c r="N93" s="256"/>
    </row>
    <row r="94" spans="1:14">
      <c r="B94" s="239" t="s">
        <v>2322</v>
      </c>
      <c r="C94" s="240"/>
      <c r="D94" s="240"/>
      <c r="E94" s="240"/>
      <c r="F94" s="240"/>
      <c r="G94" s="240"/>
      <c r="H94" s="240"/>
      <c r="I94" s="240"/>
      <c r="J94" s="240"/>
      <c r="K94" s="240"/>
      <c r="L94" s="240"/>
      <c r="M94" s="240"/>
      <c r="N94" s="241"/>
    </row>
    <row r="95" spans="1:14">
      <c r="B95" s="257"/>
      <c r="C95" s="258"/>
      <c r="D95" s="258"/>
      <c r="E95" s="258"/>
      <c r="F95" s="258"/>
      <c r="G95" s="258"/>
      <c r="H95" s="258"/>
      <c r="I95" s="258"/>
      <c r="J95" s="258"/>
      <c r="K95" s="258"/>
      <c r="L95" s="258"/>
      <c r="M95" s="258"/>
      <c r="N95" s="259"/>
    </row>
    <row r="96" spans="1:14">
      <c r="B96" s="257"/>
      <c r="C96" s="258"/>
      <c r="D96" s="258"/>
      <c r="E96" s="258"/>
      <c r="F96" s="258"/>
      <c r="G96" s="258"/>
      <c r="H96" s="258"/>
      <c r="I96" s="258"/>
      <c r="J96" s="258"/>
      <c r="K96" s="258"/>
      <c r="L96" s="258"/>
      <c r="M96" s="258"/>
      <c r="N96" s="259"/>
    </row>
    <row r="97" spans="2:14">
      <c r="B97" s="257"/>
      <c r="C97" s="258"/>
      <c r="D97" s="258"/>
      <c r="E97" s="258"/>
      <c r="F97" s="258"/>
      <c r="G97" s="258"/>
      <c r="H97" s="258"/>
      <c r="I97" s="258"/>
      <c r="J97" s="258"/>
      <c r="K97" s="258"/>
      <c r="L97" s="258"/>
      <c r="M97" s="258"/>
      <c r="N97" s="259"/>
    </row>
    <row r="98" spans="2:14" ht="15.75" thickBot="1">
      <c r="B98" s="260"/>
      <c r="C98" s="261"/>
      <c r="D98" s="261"/>
      <c r="E98" s="261"/>
      <c r="F98" s="261"/>
      <c r="G98" s="261"/>
      <c r="H98" s="261"/>
      <c r="I98" s="261"/>
      <c r="J98" s="261"/>
      <c r="K98" s="261"/>
      <c r="L98" s="261"/>
      <c r="M98" s="261"/>
      <c r="N98" s="262"/>
    </row>
    <row r="99" spans="2:14">
      <c r="B99" s="263"/>
      <c r="C99" s="264"/>
      <c r="D99" s="264"/>
      <c r="E99" s="264"/>
      <c r="F99" s="264"/>
      <c r="G99" s="264"/>
      <c r="H99" s="264"/>
      <c r="I99" s="264"/>
      <c r="J99" s="264"/>
      <c r="K99" s="264"/>
      <c r="L99" s="264"/>
      <c r="M99" s="264"/>
      <c r="N99" s="265"/>
    </row>
    <row r="100" spans="2:14">
      <c r="B100" s="266" t="s">
        <v>2323</v>
      </c>
      <c r="C100" s="267"/>
      <c r="D100" s="267"/>
      <c r="E100" s="267"/>
      <c r="F100" s="267"/>
      <c r="G100" s="267"/>
      <c r="H100" s="267"/>
      <c r="I100" s="267"/>
      <c r="J100" s="267"/>
      <c r="K100" s="267"/>
      <c r="L100" s="267"/>
      <c r="M100" s="267"/>
      <c r="N100" s="268"/>
    </row>
    <row r="101" spans="2:14" ht="15" customHeight="1">
      <c r="B101" s="960" t="s">
        <v>2324</v>
      </c>
      <c r="C101" s="961"/>
      <c r="D101" s="961"/>
      <c r="E101" s="961"/>
      <c r="F101" s="961"/>
      <c r="G101" s="961"/>
      <c r="H101" s="961"/>
      <c r="I101" s="961"/>
      <c r="J101" s="961"/>
      <c r="K101" s="961"/>
      <c r="L101" s="961"/>
      <c r="M101" s="961"/>
      <c r="N101" s="962"/>
    </row>
    <row r="102" spans="2:14" ht="15" customHeight="1">
      <c r="B102" s="960"/>
      <c r="C102" s="961"/>
      <c r="D102" s="961"/>
      <c r="E102" s="961"/>
      <c r="F102" s="961"/>
      <c r="G102" s="961"/>
      <c r="H102" s="961"/>
      <c r="I102" s="961"/>
      <c r="J102" s="961"/>
      <c r="K102" s="961"/>
      <c r="L102" s="961"/>
      <c r="M102" s="961"/>
      <c r="N102" s="962"/>
    </row>
    <row r="103" spans="2:14" ht="30" customHeight="1">
      <c r="B103" s="963" t="s">
        <v>2325</v>
      </c>
      <c r="C103" s="964"/>
      <c r="D103" s="964"/>
      <c r="E103" s="964"/>
      <c r="F103" s="964"/>
      <c r="G103" s="964"/>
      <c r="H103" s="964"/>
      <c r="I103" s="964"/>
      <c r="J103" s="964"/>
      <c r="K103" s="964"/>
      <c r="L103" s="964"/>
      <c r="M103" s="964"/>
      <c r="N103" s="965"/>
    </row>
    <row r="104" spans="2:14">
      <c r="B104" s="963"/>
      <c r="C104" s="964"/>
      <c r="D104" s="964"/>
      <c r="E104" s="964"/>
      <c r="F104" s="964"/>
      <c r="G104" s="964"/>
      <c r="H104" s="964"/>
      <c r="I104" s="964"/>
      <c r="J104" s="964"/>
      <c r="K104" s="964"/>
      <c r="L104" s="964"/>
      <c r="M104" s="964"/>
      <c r="N104" s="965"/>
    </row>
    <row r="105" spans="2:14">
      <c r="B105" s="351"/>
      <c r="C105" s="352"/>
      <c r="D105" s="352"/>
      <c r="E105" s="352"/>
      <c r="F105" s="352"/>
      <c r="G105" s="352"/>
      <c r="H105" s="352"/>
      <c r="I105" s="352"/>
      <c r="J105" s="352"/>
      <c r="K105" s="352"/>
      <c r="L105" s="352"/>
      <c r="M105" s="352"/>
      <c r="N105" s="353"/>
    </row>
    <row r="106" spans="2:14">
      <c r="B106" s="351"/>
      <c r="C106" s="352"/>
      <c r="D106" s="352"/>
      <c r="E106" s="352"/>
      <c r="F106" s="352"/>
      <c r="G106" s="352"/>
      <c r="H106" s="352"/>
      <c r="I106" s="352"/>
      <c r="J106" s="352"/>
      <c r="K106" s="352"/>
      <c r="L106" s="352"/>
      <c r="M106" s="352"/>
      <c r="N106" s="353"/>
    </row>
    <row r="107" spans="2:14">
      <c r="B107" s="351"/>
      <c r="C107" s="352"/>
      <c r="D107" s="352"/>
      <c r="E107" s="352"/>
      <c r="F107" s="352"/>
      <c r="G107" s="352"/>
      <c r="H107" s="352"/>
      <c r="I107" s="352"/>
      <c r="J107" s="352"/>
      <c r="K107" s="352"/>
      <c r="L107" s="352"/>
      <c r="M107" s="352"/>
      <c r="N107" s="353"/>
    </row>
    <row r="108" spans="2:14">
      <c r="B108" s="266"/>
      <c r="C108" s="267"/>
      <c r="D108" s="267"/>
      <c r="E108" s="267"/>
      <c r="F108" s="267"/>
      <c r="G108" s="267"/>
      <c r="H108" s="267"/>
      <c r="I108" s="267"/>
      <c r="J108" s="267"/>
      <c r="K108" s="267"/>
      <c r="L108" s="267"/>
      <c r="M108" s="267"/>
      <c r="N108" s="268"/>
    </row>
    <row r="109" spans="2:14">
      <c r="B109" s="254"/>
      <c r="C109" s="255"/>
      <c r="D109" s="255"/>
      <c r="E109" s="255" t="s">
        <v>1060</v>
      </c>
      <c r="F109" s="429"/>
      <c r="G109" s="429"/>
      <c r="H109" s="255"/>
      <c r="I109" s="255"/>
      <c r="J109" s="255"/>
      <c r="K109" s="255"/>
      <c r="L109" s="255"/>
      <c r="M109" s="255"/>
      <c r="N109" s="256"/>
    </row>
    <row r="110" spans="2:14">
      <c r="B110" s="254"/>
      <c r="C110" s="255"/>
      <c r="D110" s="255"/>
      <c r="E110" s="430" t="s">
        <v>1061</v>
      </c>
      <c r="F110" s="255"/>
      <c r="G110" s="255"/>
      <c r="H110" s="430"/>
      <c r="I110" s="430"/>
      <c r="J110" s="430"/>
      <c r="K110" s="255"/>
      <c r="L110" s="255"/>
      <c r="M110" s="255"/>
      <c r="N110" s="256"/>
    </row>
    <row r="111" spans="2:14">
      <c r="B111" s="254"/>
      <c r="C111" s="255"/>
      <c r="D111" s="255"/>
      <c r="E111" s="269" t="s">
        <v>1065</v>
      </c>
      <c r="F111" s="255"/>
      <c r="G111" s="255"/>
      <c r="H111" s="269"/>
      <c r="I111" s="269"/>
      <c r="J111" s="269"/>
      <c r="K111" s="255"/>
      <c r="L111" s="255"/>
      <c r="M111" s="255"/>
      <c r="N111" s="256"/>
    </row>
    <row r="112" spans="2:14">
      <c r="B112" s="270"/>
      <c r="C112" s="267"/>
      <c r="D112" s="267"/>
      <c r="E112" s="255" t="s">
        <v>1063</v>
      </c>
      <c r="F112" s="255"/>
      <c r="G112" s="255"/>
      <c r="H112" s="255"/>
      <c r="I112" s="255"/>
      <c r="J112" s="255"/>
      <c r="K112" s="267"/>
      <c r="L112" s="267"/>
      <c r="M112" s="267"/>
      <c r="N112" s="268"/>
    </row>
    <row r="113" spans="2:14">
      <c r="B113" s="270"/>
      <c r="C113" s="267"/>
      <c r="D113" s="267"/>
      <c r="E113" s="267"/>
      <c r="F113" s="255"/>
      <c r="G113" s="255"/>
      <c r="H113" s="255"/>
      <c r="I113" s="255"/>
      <c r="J113" s="255"/>
      <c r="K113" s="267"/>
      <c r="L113" s="267"/>
      <c r="M113" s="267"/>
      <c r="N113" s="268"/>
    </row>
    <row r="114" spans="2:14">
      <c r="B114" s="270" t="s">
        <v>2326</v>
      </c>
      <c r="C114" s="269"/>
      <c r="D114" s="269"/>
      <c r="E114" s="255"/>
      <c r="F114" s="255"/>
      <c r="G114" s="255"/>
      <c r="H114" s="255"/>
      <c r="I114" s="255"/>
      <c r="J114" s="966"/>
      <c r="K114" s="966"/>
      <c r="L114" s="966"/>
      <c r="M114" s="966"/>
      <c r="N114" s="967"/>
    </row>
    <row r="115" spans="2:14" ht="15.75" thickBot="1">
      <c r="B115" s="431" t="s">
        <v>2327</v>
      </c>
      <c r="C115" s="432"/>
      <c r="D115" s="432"/>
      <c r="E115" s="271"/>
      <c r="F115" s="271"/>
      <c r="G115" s="271"/>
      <c r="H115" s="271"/>
      <c r="I115" s="271"/>
      <c r="J115" s="968"/>
      <c r="K115" s="968"/>
      <c r="L115" s="968"/>
      <c r="M115" s="968"/>
      <c r="N115" s="969"/>
    </row>
  </sheetData>
  <mergeCells count="62">
    <mergeCell ref="B37:H37"/>
    <mergeCell ref="B27:N27"/>
    <mergeCell ref="L29:M29"/>
    <mergeCell ref="B1:B6"/>
    <mergeCell ref="K5:K6"/>
    <mergeCell ref="L5:L6"/>
    <mergeCell ref="M5:M6"/>
    <mergeCell ref="N5:N6"/>
    <mergeCell ref="C6:J6"/>
    <mergeCell ref="D11:E11"/>
    <mergeCell ref="C3:J3"/>
    <mergeCell ref="K3:K4"/>
    <mergeCell ref="L3:N4"/>
    <mergeCell ref="C4:J4"/>
    <mergeCell ref="B10:E10"/>
    <mergeCell ref="C29:I29"/>
    <mergeCell ref="I10:J10"/>
    <mergeCell ref="L1:N2"/>
    <mergeCell ref="C2:J2"/>
    <mergeCell ref="B36:H36"/>
    <mergeCell ref="L12:N12"/>
    <mergeCell ref="C30:I30"/>
    <mergeCell ref="L30:M30"/>
    <mergeCell ref="C1:J1"/>
    <mergeCell ref="K1:K2"/>
    <mergeCell ref="C5:J5"/>
    <mergeCell ref="B35:H35"/>
    <mergeCell ref="I35:J35"/>
    <mergeCell ref="L35:M35"/>
    <mergeCell ref="F25:H25"/>
    <mergeCell ref="B38:D38"/>
    <mergeCell ref="B39:H39"/>
    <mergeCell ref="I39:J39"/>
    <mergeCell ref="L39:M39"/>
    <mergeCell ref="B71:H71"/>
    <mergeCell ref="L71:M71"/>
    <mergeCell ref="B44:I44"/>
    <mergeCell ref="L44:M44"/>
    <mergeCell ref="B50:M50"/>
    <mergeCell ref="L54:M54"/>
    <mergeCell ref="L55:M55"/>
    <mergeCell ref="L60:M60"/>
    <mergeCell ref="B61:M61"/>
    <mergeCell ref="B65:H65"/>
    <mergeCell ref="L65:M65"/>
    <mergeCell ref="B40:M40"/>
    <mergeCell ref="B101:N102"/>
    <mergeCell ref="B103:N104"/>
    <mergeCell ref="J114:N115"/>
    <mergeCell ref="L56:M56"/>
    <mergeCell ref="L57:M57"/>
    <mergeCell ref="L58:M58"/>
    <mergeCell ref="L80:M80"/>
    <mergeCell ref="L81:M81"/>
    <mergeCell ref="B82:M82"/>
    <mergeCell ref="B84:M84"/>
    <mergeCell ref="B72:M72"/>
    <mergeCell ref="B74:M74"/>
    <mergeCell ref="B78:H78"/>
    <mergeCell ref="L78:M78"/>
    <mergeCell ref="B79:H79"/>
    <mergeCell ref="L79:M79"/>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19841"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19841" r:id="rId4"/>
      </mc:Fallback>
    </mc:AlternateContent>
  </oleObjects>
</worksheet>
</file>

<file path=xl/worksheets/sheet1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0">
    <tabColor rgb="FFFFFFCC"/>
  </sheetPr>
  <dimension ref="A1:O116"/>
  <sheetViews>
    <sheetView zoomScale="78" zoomScaleNormal="78" workbookViewId="0"/>
  </sheetViews>
  <sheetFormatPr baseColWidth="10" defaultRowHeight="15"/>
  <cols>
    <col min="1" max="1" width="10" bestFit="1"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7.25" hidden="1" customHeight="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1716</v>
      </c>
      <c r="C31" s="87" t="s">
        <v>2194</v>
      </c>
      <c r="D31" s="88"/>
      <c r="E31" s="88"/>
      <c r="F31" s="88"/>
      <c r="G31" s="88"/>
      <c r="H31" s="88"/>
      <c r="I31" s="88"/>
      <c r="J31" s="88"/>
      <c r="K31" s="465"/>
      <c r="L31" s="318" t="s">
        <v>388</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180</v>
      </c>
      <c r="B36" s="831" t="str">
        <f>VLOOKUP(A36,EQUIPOS!A6:D154,3,FALSE)</f>
        <v>Compresor 120 HP, con martillo.</v>
      </c>
      <c r="C36" s="832"/>
      <c r="D36" s="832"/>
      <c r="E36" s="832"/>
      <c r="F36" s="832"/>
      <c r="G36" s="832"/>
      <c r="H36" s="833"/>
      <c r="I36" s="279"/>
      <c r="J36" s="280"/>
      <c r="K36" s="281">
        <f>VLOOKUP(A36,EQUIPOS!A6:D163,4,FALSE)</f>
        <v>75000</v>
      </c>
      <c r="L36" s="282"/>
      <c r="M36" s="283">
        <v>35</v>
      </c>
      <c r="N36" s="284">
        <f>K36/M36</f>
        <v>2142.8571428571427</v>
      </c>
    </row>
    <row r="37" spans="1:14">
      <c r="A37" s="119" t="s">
        <v>312</v>
      </c>
      <c r="B37" s="831" t="str">
        <f>VLOOKUP(A37,EQUIPOS!A7:D154,3,FALSE)</f>
        <v>Retroexcavadora sobre oruga, potencia 138 HP, balde de 1,5 m3.</v>
      </c>
      <c r="C37" s="832"/>
      <c r="D37" s="832"/>
      <c r="E37" s="832"/>
      <c r="F37" s="832"/>
      <c r="G37" s="832"/>
      <c r="H37" s="833"/>
      <c r="I37" s="433"/>
      <c r="J37" s="434"/>
      <c r="K37" s="281">
        <f>VLOOKUP(A37,EQUIPOS!A7:D164,4,FALSE)</f>
        <v>148800</v>
      </c>
      <c r="L37" s="347"/>
      <c r="M37" s="348">
        <v>35</v>
      </c>
      <c r="N37" s="284">
        <f>K37/M37</f>
        <v>4251.4285714285716</v>
      </c>
    </row>
    <row r="38" spans="1:14">
      <c r="A38" s="119"/>
      <c r="B38" s="332"/>
      <c r="C38" s="333"/>
      <c r="D38" s="333"/>
      <c r="E38" s="335"/>
      <c r="F38" s="333"/>
      <c r="G38" s="333"/>
      <c r="H38" s="334"/>
      <c r="I38" s="340"/>
      <c r="J38" s="342"/>
      <c r="K38" s="281"/>
      <c r="L38" s="435"/>
      <c r="M38" s="436"/>
      <c r="N38" s="284"/>
    </row>
    <row r="39" spans="1:14">
      <c r="B39" s="831"/>
      <c r="C39" s="832"/>
      <c r="D39" s="832"/>
      <c r="E39" s="837"/>
      <c r="F39" s="832"/>
      <c r="G39" s="832"/>
      <c r="H39" s="833"/>
      <c r="I39" s="42"/>
      <c r="J39" s="43"/>
      <c r="K39" s="286"/>
      <c r="L39" s="288"/>
      <c r="M39" s="289"/>
      <c r="N39" s="290"/>
    </row>
    <row r="40" spans="1:14">
      <c r="B40" s="838" t="s">
        <v>1036</v>
      </c>
      <c r="C40" s="839"/>
      <c r="D40" s="839"/>
      <c r="E40" s="44"/>
      <c r="F40" s="45"/>
      <c r="G40" s="45"/>
      <c r="H40" s="46"/>
      <c r="I40" s="42"/>
      <c r="J40" s="43"/>
      <c r="K40" s="291"/>
      <c r="L40" s="288"/>
      <c r="M40" s="413">
        <v>0.01</v>
      </c>
      <c r="N40" s="356">
        <f>N73*M40</f>
        <v>6.4989354761904758</v>
      </c>
    </row>
    <row r="41" spans="1:14" ht="15.75" thickBot="1">
      <c r="B41" s="831"/>
      <c r="C41" s="832"/>
      <c r="D41" s="832"/>
      <c r="E41" s="832"/>
      <c r="F41" s="832"/>
      <c r="G41" s="832"/>
      <c r="H41" s="833"/>
      <c r="I41" s="840"/>
      <c r="J41" s="841"/>
      <c r="K41" s="47"/>
      <c r="L41" s="842"/>
      <c r="M41" s="843"/>
      <c r="N41" s="111"/>
    </row>
    <row r="42" spans="1:14" ht="15.75" thickBot="1">
      <c r="B42" s="818" t="s">
        <v>1037</v>
      </c>
      <c r="C42" s="819"/>
      <c r="D42" s="819"/>
      <c r="E42" s="819"/>
      <c r="F42" s="819"/>
      <c r="G42" s="819"/>
      <c r="H42" s="819"/>
      <c r="I42" s="819"/>
      <c r="J42" s="819"/>
      <c r="K42" s="819"/>
      <c r="L42" s="819"/>
      <c r="M42" s="820"/>
      <c r="N42" s="406">
        <f>SUM(N36:N41)</f>
        <v>6400.7846497619039</v>
      </c>
    </row>
    <row r="43" spans="1:14">
      <c r="B43" s="292"/>
      <c r="C43" s="40"/>
      <c r="D43" s="40"/>
      <c r="E43" s="40"/>
      <c r="F43" s="40"/>
      <c r="G43" s="40"/>
      <c r="H43" s="40"/>
      <c r="I43" s="40"/>
      <c r="J43" s="40"/>
      <c r="K43" s="40"/>
      <c r="L43" s="40"/>
      <c r="M43" s="40"/>
      <c r="N43" s="41"/>
    </row>
    <row r="44" spans="1:14">
      <c r="B44" s="70" t="s">
        <v>1038</v>
      </c>
      <c r="C44" s="71"/>
      <c r="D44" s="71"/>
      <c r="E44" s="71"/>
      <c r="F44" s="71"/>
      <c r="G44" s="71"/>
      <c r="H44" s="71"/>
      <c r="I44" s="71"/>
      <c r="J44" s="71"/>
      <c r="K44" s="71"/>
      <c r="L44" s="71"/>
      <c r="M44" s="71"/>
      <c r="N44" s="72"/>
    </row>
    <row r="45" spans="1:14" ht="15.75" thickBot="1">
      <c r="B45" s="73"/>
      <c r="C45" s="68"/>
      <c r="D45" s="68"/>
      <c r="E45" s="68"/>
      <c r="F45" s="68"/>
      <c r="G45" s="68"/>
      <c r="H45" s="68"/>
      <c r="I45" s="68"/>
      <c r="J45" s="67"/>
      <c r="K45" s="67"/>
      <c r="L45" s="67"/>
      <c r="M45" s="67"/>
      <c r="N45" s="69"/>
    </row>
    <row r="46" spans="1:14">
      <c r="B46" s="809" t="s">
        <v>1028</v>
      </c>
      <c r="C46" s="810"/>
      <c r="D46" s="810"/>
      <c r="E46" s="810"/>
      <c r="F46" s="810"/>
      <c r="G46" s="810"/>
      <c r="H46" s="810"/>
      <c r="I46" s="811"/>
      <c r="J46" s="327" t="s">
        <v>1029</v>
      </c>
      <c r="K46" s="91" t="s">
        <v>1030</v>
      </c>
      <c r="L46" s="812" t="s">
        <v>1039</v>
      </c>
      <c r="M46" s="811"/>
      <c r="N46" s="92" t="s">
        <v>1035</v>
      </c>
    </row>
    <row r="47" spans="1:14">
      <c r="A47" s="150" t="s">
        <v>448</v>
      </c>
      <c r="B47" s="49" t="str">
        <f>VLOOKUP(A47,MATERIALES!A5:D373,3,FALSE)</f>
        <v xml:space="preserve">Derechos de explotación y/o disposición de materiales
</v>
      </c>
      <c r="C47" s="293"/>
      <c r="D47" s="293"/>
      <c r="E47" s="293"/>
      <c r="F47" s="293"/>
      <c r="G47" s="293"/>
      <c r="H47" s="293"/>
      <c r="I47" s="280"/>
      <c r="J47" s="236" t="str">
        <f>VLOOKUP(A47,MATERIALES!A3:D639,2,FALSE)</f>
        <v>m3</v>
      </c>
      <c r="K47" s="294">
        <v>1.3</v>
      </c>
      <c r="L47" s="279"/>
      <c r="M47" s="414">
        <f>VLOOKUP(A47,MATERIALES!A5:D396,4,FALSE)</f>
        <v>2784.8822775658364</v>
      </c>
      <c r="N47" s="284">
        <f>K47*M47</f>
        <v>3620.3469608355872</v>
      </c>
    </row>
    <row r="48" spans="1:14">
      <c r="A48" s="216"/>
      <c r="B48" s="332"/>
      <c r="C48" s="437"/>
      <c r="D48" s="437"/>
      <c r="E48" s="437"/>
      <c r="F48" s="437"/>
      <c r="G48" s="437"/>
      <c r="H48" s="437"/>
      <c r="I48" s="434"/>
      <c r="J48" s="323"/>
      <c r="K48" s="409"/>
      <c r="L48" s="433"/>
      <c r="M48" s="438"/>
      <c r="N48" s="285"/>
    </row>
    <row r="49" spans="1:14">
      <c r="A49" s="216"/>
      <c r="B49" s="174"/>
      <c r="C49" s="341"/>
      <c r="D49" s="341"/>
      <c r="E49" s="341"/>
      <c r="F49" s="341"/>
      <c r="G49" s="341"/>
      <c r="H49" s="341"/>
      <c r="I49" s="434"/>
      <c r="J49" s="439"/>
      <c r="K49" s="440"/>
      <c r="L49" s="340"/>
      <c r="M49" s="441"/>
      <c r="N49" s="442"/>
    </row>
    <row r="50" spans="1:14" ht="15.75" thickBot="1">
      <c r="B50" s="321"/>
      <c r="C50" s="322"/>
      <c r="D50" s="322"/>
      <c r="E50" s="322"/>
      <c r="F50" s="322"/>
      <c r="G50" s="322"/>
      <c r="H50" s="322"/>
      <c r="I50" s="322"/>
      <c r="J50" s="132"/>
      <c r="K50" s="132"/>
      <c r="L50" s="337"/>
      <c r="M50" s="336"/>
      <c r="N50" s="133"/>
    </row>
    <row r="51" spans="1:14" ht="15.75" thickBot="1">
      <c r="B51" s="818" t="s">
        <v>1037</v>
      </c>
      <c r="C51" s="819"/>
      <c r="D51" s="819"/>
      <c r="E51" s="819"/>
      <c r="F51" s="819"/>
      <c r="G51" s="819"/>
      <c r="H51" s="819"/>
      <c r="I51" s="819"/>
      <c r="J51" s="819"/>
      <c r="K51" s="819"/>
      <c r="L51" s="819"/>
      <c r="M51" s="820"/>
      <c r="N51" s="406">
        <f>SUM(N47:N50)</f>
        <v>3620.3469608355872</v>
      </c>
    </row>
    <row r="52" spans="1:14">
      <c r="B52" s="39"/>
      <c r="C52" s="40"/>
      <c r="D52" s="40"/>
      <c r="E52" s="40"/>
      <c r="F52" s="40"/>
      <c r="G52" s="40"/>
      <c r="H52" s="40"/>
      <c r="I52" s="40"/>
      <c r="J52" s="40"/>
      <c r="K52" s="40"/>
      <c r="L52" s="40"/>
      <c r="M52" s="40"/>
      <c r="N52" s="41"/>
    </row>
    <row r="53" spans="1:14">
      <c r="B53" s="70" t="s">
        <v>1040</v>
      </c>
      <c r="C53" s="71"/>
      <c r="D53" s="71"/>
      <c r="E53" s="71"/>
      <c r="F53" s="71"/>
      <c r="G53" s="71"/>
      <c r="H53" s="71"/>
      <c r="I53" s="71"/>
      <c r="J53" s="71"/>
      <c r="K53" s="71"/>
      <c r="L53" s="71"/>
      <c r="M53" s="71"/>
      <c r="N53" s="72"/>
    </row>
    <row r="54" spans="1:14" ht="15.75" thickBot="1">
      <c r="B54" s="74"/>
      <c r="C54" s="67"/>
      <c r="D54" s="67"/>
      <c r="E54" s="67"/>
      <c r="F54" s="67"/>
      <c r="G54" s="67"/>
      <c r="H54" s="67"/>
      <c r="I54" s="67"/>
      <c r="J54" s="67"/>
      <c r="K54" s="67"/>
      <c r="L54" s="67"/>
      <c r="M54" s="67"/>
      <c r="N54" s="69"/>
    </row>
    <row r="55" spans="1:14" ht="25.5">
      <c r="B55" s="325" t="s">
        <v>1041</v>
      </c>
      <c r="C55" s="326"/>
      <c r="D55" s="326"/>
      <c r="E55" s="326"/>
      <c r="F55" s="326"/>
      <c r="G55" s="326"/>
      <c r="H55" s="79" t="s">
        <v>1029</v>
      </c>
      <c r="I55" s="80" t="s">
        <v>1042</v>
      </c>
      <c r="J55" s="81" t="s">
        <v>1043</v>
      </c>
      <c r="K55" s="79" t="s">
        <v>1044</v>
      </c>
      <c r="L55" s="821" t="s">
        <v>1045</v>
      </c>
      <c r="M55" s="794"/>
      <c r="N55" s="82" t="s">
        <v>1035</v>
      </c>
    </row>
    <row r="56" spans="1:14">
      <c r="A56" t="s">
        <v>1340</v>
      </c>
      <c r="B56" s="52" t="str">
        <f>VLOOKUP(A56,TRANSPORTE!A5:D117,3,FALSE)</f>
        <v>Transporte de material de excavación</v>
      </c>
      <c r="C56" s="329"/>
      <c r="D56" s="329"/>
      <c r="E56" s="329"/>
      <c r="F56" s="329"/>
      <c r="G56" s="329"/>
      <c r="H56" s="323" t="s">
        <v>1552</v>
      </c>
      <c r="I56" s="291">
        <v>1.3</v>
      </c>
      <c r="J56" s="298">
        <v>1</v>
      </c>
      <c r="K56" s="291">
        <f>I56*J56</f>
        <v>1.3</v>
      </c>
      <c r="L56" s="822">
        <f>VLOOKUP(A56,TRANSPORTE!A5:D117,4,FALSE)</f>
        <v>946.969696969697</v>
      </c>
      <c r="M56" s="823"/>
      <c r="N56" s="299">
        <f>K56*L56</f>
        <v>1231.0606060606062</v>
      </c>
    </row>
    <row r="57" spans="1:14">
      <c r="B57" s="52"/>
      <c r="C57" s="53"/>
      <c r="D57" s="53"/>
      <c r="E57" s="53"/>
      <c r="F57" s="53"/>
      <c r="G57" s="53"/>
      <c r="H57" s="323"/>
      <c r="I57" s="291"/>
      <c r="J57" s="298"/>
      <c r="K57" s="291"/>
      <c r="L57" s="822"/>
      <c r="M57" s="823"/>
      <c r="N57" s="299"/>
    </row>
    <row r="58" spans="1:14">
      <c r="B58" s="52"/>
      <c r="C58" s="53"/>
      <c r="D58" s="53"/>
      <c r="E58" s="53"/>
      <c r="F58" s="53"/>
      <c r="G58" s="53"/>
      <c r="H58" s="323"/>
      <c r="I58" s="291"/>
      <c r="J58" s="298"/>
      <c r="K58" s="291"/>
      <c r="L58" s="822"/>
      <c r="M58" s="823"/>
      <c r="N58" s="299"/>
    </row>
    <row r="59" spans="1:14">
      <c r="B59" s="52"/>
      <c r="C59" s="53"/>
      <c r="D59" s="53"/>
      <c r="E59" s="53"/>
      <c r="F59" s="53"/>
      <c r="G59" s="53"/>
      <c r="H59" s="323"/>
      <c r="I59" s="291"/>
      <c r="J59" s="298"/>
      <c r="K59" s="291"/>
      <c r="L59" s="822"/>
      <c r="M59" s="823"/>
      <c r="N59" s="299"/>
    </row>
    <row r="60" spans="1:14">
      <c r="B60" s="52"/>
      <c r="C60" s="53"/>
      <c r="D60" s="53"/>
      <c r="E60" s="53"/>
      <c r="F60" s="53"/>
      <c r="G60" s="53"/>
      <c r="H60" s="300"/>
      <c r="I60" s="291"/>
      <c r="J60" s="291"/>
      <c r="K60" s="291"/>
      <c r="L60" s="301"/>
      <c r="M60" s="302"/>
      <c r="N60" s="303"/>
    </row>
    <row r="61" spans="1:14" ht="15.75" thickBot="1">
      <c r="B61" s="459"/>
      <c r="C61" s="460"/>
      <c r="D61" s="460"/>
      <c r="E61" s="460"/>
      <c r="F61" s="460"/>
      <c r="G61" s="460"/>
      <c r="H61" s="54"/>
      <c r="I61" s="132"/>
      <c r="J61" s="132"/>
      <c r="K61" s="132"/>
      <c r="L61" s="807"/>
      <c r="M61" s="808"/>
      <c r="N61" s="133"/>
    </row>
    <row r="62" spans="1:14" ht="15.75" thickBot="1">
      <c r="B62" s="824" t="s">
        <v>1037</v>
      </c>
      <c r="C62" s="825"/>
      <c r="D62" s="825"/>
      <c r="E62" s="825"/>
      <c r="F62" s="825"/>
      <c r="G62" s="825"/>
      <c r="H62" s="825"/>
      <c r="I62" s="825"/>
      <c r="J62" s="825"/>
      <c r="K62" s="825"/>
      <c r="L62" s="825"/>
      <c r="M62" s="826"/>
      <c r="N62" s="110">
        <f>N56+N57+N58+N59+N60</f>
        <v>1231.0606060606062</v>
      </c>
    </row>
    <row r="63" spans="1:14">
      <c r="B63" s="39"/>
      <c r="C63" s="40"/>
      <c r="D63" s="40"/>
      <c r="E63" s="40"/>
      <c r="F63" s="40"/>
      <c r="G63" s="40"/>
      <c r="H63" s="40"/>
      <c r="I63" s="40"/>
      <c r="J63" s="40"/>
      <c r="K63" s="40"/>
      <c r="L63" s="40"/>
      <c r="M63" s="40"/>
      <c r="N63" s="41"/>
    </row>
    <row r="64" spans="1:14">
      <c r="B64" s="70" t="s">
        <v>1046</v>
      </c>
      <c r="C64" s="71"/>
      <c r="D64" s="71"/>
      <c r="E64" s="71"/>
      <c r="F64" s="71"/>
      <c r="G64" s="71"/>
      <c r="H64" s="71"/>
      <c r="I64" s="71"/>
      <c r="J64" s="71"/>
      <c r="K64" s="71"/>
      <c r="L64" s="71"/>
      <c r="M64" s="71"/>
      <c r="N64" s="72"/>
    </row>
    <row r="65" spans="1:15" ht="15.75" thickBot="1">
      <c r="B65" s="74"/>
      <c r="C65" s="67"/>
      <c r="D65" s="67"/>
      <c r="E65" s="67"/>
      <c r="F65" s="67"/>
      <c r="G65" s="67"/>
      <c r="H65" s="67"/>
      <c r="I65" s="67"/>
      <c r="J65" s="67"/>
      <c r="K65" s="67"/>
      <c r="L65" s="67"/>
      <c r="M65" s="67"/>
      <c r="N65" s="69"/>
    </row>
    <row r="66" spans="1:15" ht="25.5">
      <c r="B66" s="844" t="s">
        <v>1047</v>
      </c>
      <c r="C66" s="845"/>
      <c r="D66" s="845"/>
      <c r="E66" s="845"/>
      <c r="F66" s="845"/>
      <c r="G66" s="845"/>
      <c r="H66" s="845"/>
      <c r="I66" s="79" t="s">
        <v>1048</v>
      </c>
      <c r="J66" s="81" t="s">
        <v>1494</v>
      </c>
      <c r="K66" s="80" t="s">
        <v>1050</v>
      </c>
      <c r="L66" s="846" t="s">
        <v>1034</v>
      </c>
      <c r="M66" s="847"/>
      <c r="N66" s="104" t="s">
        <v>1035</v>
      </c>
    </row>
    <row r="67" spans="1:15">
      <c r="A67" s="151" t="s">
        <v>7</v>
      </c>
      <c r="B67" s="55" t="str">
        <f>VLOOKUP(A67,'MANO DE OBRA'!A8:D68,3,FALSE)</f>
        <v>Obrero (2)</v>
      </c>
      <c r="C67" s="53"/>
      <c r="D67" s="53"/>
      <c r="E67" s="53"/>
      <c r="F67" s="53"/>
      <c r="G67" s="53"/>
      <c r="H67" s="53"/>
      <c r="I67" s="304">
        <f>K67/J67*100</f>
        <v>49181.133333333331</v>
      </c>
      <c r="J67" s="305">
        <v>185</v>
      </c>
      <c r="K67" s="306">
        <f>VLOOKUP(A67,'MANO DE OBRA'!A8:D99,4,FALSE)</f>
        <v>90985.096666666665</v>
      </c>
      <c r="L67" s="56"/>
      <c r="M67" s="443">
        <v>280</v>
      </c>
      <c r="N67" s="407">
        <f>K67/M67</f>
        <v>324.94677380952379</v>
      </c>
      <c r="O67" s="112"/>
    </row>
    <row r="68" spans="1:15">
      <c r="A68" s="151" t="s">
        <v>30</v>
      </c>
      <c r="B68" s="55" t="str">
        <f>VLOOKUP(A68,'MANO DE OBRA'!A8:D69,3,FALSE)</f>
        <v>Oficial</v>
      </c>
      <c r="C68" s="53"/>
      <c r="D68" s="53"/>
      <c r="E68" s="53"/>
      <c r="F68" s="53"/>
      <c r="G68" s="53"/>
      <c r="H68" s="53"/>
      <c r="I68" s="304">
        <f>K68/J68*100</f>
        <v>49181.133333333331</v>
      </c>
      <c r="J68" s="305">
        <v>185</v>
      </c>
      <c r="K68" s="306">
        <f>VLOOKUP(A68,'MANO DE OBRA'!A8:D100,4,FALSE)</f>
        <v>90985.096666666665</v>
      </c>
      <c r="L68" s="56"/>
      <c r="M68" s="444">
        <v>280</v>
      </c>
      <c r="N68" s="407">
        <f>K68/M68</f>
        <v>324.94677380952379</v>
      </c>
    </row>
    <row r="69" spans="1:15">
      <c r="B69" s="55"/>
      <c r="C69" s="53"/>
      <c r="D69" s="53"/>
      <c r="E69" s="53"/>
      <c r="F69" s="53"/>
      <c r="G69" s="53"/>
      <c r="H69" s="53"/>
      <c r="I69" s="291"/>
      <c r="J69" s="309"/>
      <c r="K69" s="310"/>
      <c r="L69" s="56"/>
      <c r="M69" s="312"/>
      <c r="N69" s="308"/>
    </row>
    <row r="70" spans="1:15">
      <c r="B70" s="55"/>
      <c r="C70" s="53"/>
      <c r="D70" s="53"/>
      <c r="E70" s="53"/>
      <c r="F70" s="53"/>
      <c r="G70" s="53"/>
      <c r="H70" s="53"/>
      <c r="I70" s="291"/>
      <c r="J70" s="309"/>
      <c r="K70" s="310"/>
      <c r="L70" s="330"/>
      <c r="M70" s="312"/>
      <c r="N70" s="308"/>
    </row>
    <row r="71" spans="1:15">
      <c r="B71" s="55"/>
      <c r="C71" s="53"/>
      <c r="D71" s="53"/>
      <c r="E71" s="53"/>
      <c r="F71" s="53"/>
      <c r="G71" s="53"/>
      <c r="H71" s="53"/>
      <c r="I71" s="291"/>
      <c r="J71" s="309"/>
      <c r="K71" s="310"/>
      <c r="L71" s="330"/>
      <c r="M71" s="312"/>
      <c r="N71" s="308"/>
    </row>
    <row r="72" spans="1:15" ht="15.75" thickBot="1">
      <c r="B72" s="805"/>
      <c r="C72" s="806"/>
      <c r="D72" s="806"/>
      <c r="E72" s="806"/>
      <c r="F72" s="806"/>
      <c r="G72" s="806"/>
      <c r="H72" s="806"/>
      <c r="I72" s="132"/>
      <c r="J72" s="132"/>
      <c r="K72" s="132"/>
      <c r="L72" s="906"/>
      <c r="M72" s="906"/>
      <c r="N72" s="51"/>
    </row>
    <row r="73" spans="1:15" ht="15.75" thickBot="1">
      <c r="B73" s="824" t="s">
        <v>1037</v>
      </c>
      <c r="C73" s="825"/>
      <c r="D73" s="825"/>
      <c r="E73" s="825"/>
      <c r="F73" s="825"/>
      <c r="G73" s="825"/>
      <c r="H73" s="825"/>
      <c r="I73" s="825"/>
      <c r="J73" s="825"/>
      <c r="K73" s="825"/>
      <c r="L73" s="825"/>
      <c r="M73" s="826"/>
      <c r="N73" s="313">
        <f>SUM(N67:N72)</f>
        <v>649.89354761904758</v>
      </c>
    </row>
    <row r="74" spans="1:15" ht="15.75" thickBot="1">
      <c r="B74" s="39"/>
      <c r="C74" s="40"/>
      <c r="D74" s="40"/>
      <c r="E74" s="40"/>
      <c r="F74" s="40"/>
      <c r="G74" s="40"/>
      <c r="H74" s="40"/>
      <c r="I74" s="40"/>
      <c r="J74" s="40"/>
      <c r="K74" s="40"/>
      <c r="L74" s="40"/>
      <c r="M74" s="40"/>
      <c r="N74" s="41"/>
    </row>
    <row r="75" spans="1:15" ht="15.75" thickBot="1">
      <c r="B75" s="818" t="s">
        <v>1051</v>
      </c>
      <c r="C75" s="819"/>
      <c r="D75" s="819"/>
      <c r="E75" s="819"/>
      <c r="F75" s="819"/>
      <c r="G75" s="819"/>
      <c r="H75" s="819"/>
      <c r="I75" s="819"/>
      <c r="J75" s="819"/>
      <c r="K75" s="819"/>
      <c r="L75" s="819"/>
      <c r="M75" s="820"/>
      <c r="N75" s="105">
        <f>N42+N51+N62+N73</f>
        <v>11902.085764277144</v>
      </c>
    </row>
    <row r="76" spans="1:15">
      <c r="B76" s="39"/>
      <c r="C76" s="40"/>
      <c r="D76" s="40"/>
      <c r="E76" s="40"/>
      <c r="F76" s="40"/>
      <c r="G76" s="40"/>
      <c r="H76" s="40"/>
      <c r="I76" s="40"/>
      <c r="J76" s="40"/>
      <c r="K76" s="40"/>
      <c r="L76" s="40"/>
      <c r="M76" s="40"/>
      <c r="N76" s="41"/>
    </row>
    <row r="77" spans="1:15">
      <c r="B77" s="70" t="s">
        <v>1052</v>
      </c>
      <c r="C77" s="71"/>
      <c r="D77" s="71"/>
      <c r="E77" s="71"/>
      <c r="F77" s="71"/>
      <c r="G77" s="71"/>
      <c r="H77" s="71"/>
      <c r="I77" s="71"/>
      <c r="J77" s="71"/>
      <c r="K77" s="71"/>
      <c r="L77" s="71"/>
      <c r="M77" s="71"/>
      <c r="N77" s="72"/>
    </row>
    <row r="78" spans="1:15" ht="15.75" thickBot="1">
      <c r="B78" s="74"/>
      <c r="C78" s="67"/>
      <c r="D78" s="67"/>
      <c r="E78" s="67"/>
      <c r="F78" s="67"/>
      <c r="G78" s="67"/>
      <c r="H78" s="67"/>
      <c r="I78" s="67"/>
      <c r="J78" s="67"/>
      <c r="K78" s="67"/>
      <c r="L78" s="67"/>
      <c r="M78" s="67"/>
      <c r="N78" s="69"/>
    </row>
    <row r="79" spans="1:15">
      <c r="B79" s="809" t="s">
        <v>1053</v>
      </c>
      <c r="C79" s="810"/>
      <c r="D79" s="810"/>
      <c r="E79" s="810"/>
      <c r="F79" s="810"/>
      <c r="G79" s="810"/>
      <c r="H79" s="810"/>
      <c r="I79" s="326"/>
      <c r="J79" s="346"/>
      <c r="K79" s="314" t="s">
        <v>1054</v>
      </c>
      <c r="L79" s="848" t="s">
        <v>1055</v>
      </c>
      <c r="M79" s="849"/>
      <c r="N79" s="315"/>
    </row>
    <row r="80" spans="1:15">
      <c r="B80" s="850" t="s">
        <v>1056</v>
      </c>
      <c r="C80" s="851"/>
      <c r="D80" s="851"/>
      <c r="E80" s="851"/>
      <c r="F80" s="851"/>
      <c r="G80" s="851"/>
      <c r="H80" s="851"/>
      <c r="I80" s="93"/>
      <c r="J80" s="94"/>
      <c r="K80" s="316">
        <v>0.2</v>
      </c>
      <c r="L80" s="852">
        <f>N75*K80</f>
        <v>2380.4171528554289</v>
      </c>
      <c r="M80" s="853"/>
      <c r="N80" s="57"/>
    </row>
    <row r="81" spans="1:14">
      <c r="B81" s="95" t="s">
        <v>1057</v>
      </c>
      <c r="C81" s="96"/>
      <c r="D81" s="96"/>
      <c r="E81" s="96"/>
      <c r="F81" s="96"/>
      <c r="G81" s="96"/>
      <c r="H81" s="96"/>
      <c r="I81" s="93"/>
      <c r="J81" s="94"/>
      <c r="K81" s="316">
        <v>0.05</v>
      </c>
      <c r="L81" s="852">
        <f>N75*K81</f>
        <v>595.10428821385722</v>
      </c>
      <c r="M81" s="853"/>
      <c r="N81" s="57"/>
    </row>
    <row r="82" spans="1:14" ht="15.75" thickBot="1">
      <c r="B82" s="97" t="s">
        <v>1058</v>
      </c>
      <c r="C82" s="98"/>
      <c r="D82" s="98"/>
      <c r="E82" s="98"/>
      <c r="F82" s="98"/>
      <c r="G82" s="98"/>
      <c r="H82" s="98"/>
      <c r="I82" s="99"/>
      <c r="J82" s="100"/>
      <c r="K82" s="317">
        <v>0.05</v>
      </c>
      <c r="L82" s="854">
        <f>N75*K82</f>
        <v>595.10428821385722</v>
      </c>
      <c r="M82" s="855"/>
      <c r="N82" s="57"/>
    </row>
    <row r="83" spans="1:14" ht="15.75" thickBot="1">
      <c r="B83" s="818" t="s">
        <v>1037</v>
      </c>
      <c r="C83" s="819"/>
      <c r="D83" s="819"/>
      <c r="E83" s="819"/>
      <c r="F83" s="819"/>
      <c r="G83" s="819"/>
      <c r="H83" s="819"/>
      <c r="I83" s="819"/>
      <c r="J83" s="819"/>
      <c r="K83" s="819"/>
      <c r="L83" s="819"/>
      <c r="M83" s="820"/>
      <c r="N83" s="58">
        <f>L80+L81+L82</f>
        <v>3570.6257292831433</v>
      </c>
    </row>
    <row r="84" spans="1:14" ht="15.75" thickBot="1">
      <c r="B84" s="39"/>
      <c r="C84" s="40"/>
      <c r="D84" s="40"/>
      <c r="E84" s="40"/>
      <c r="F84" s="40"/>
      <c r="G84" s="40"/>
      <c r="H84" s="40"/>
      <c r="I84" s="40"/>
      <c r="J84" s="40"/>
      <c r="K84" s="40"/>
      <c r="L84" s="40"/>
      <c r="M84" s="40"/>
      <c r="N84" s="41"/>
    </row>
    <row r="85" spans="1:14" ht="15.75" thickBot="1">
      <c r="A85" t="s">
        <v>2122</v>
      </c>
      <c r="B85" s="818" t="s">
        <v>1059</v>
      </c>
      <c r="C85" s="819"/>
      <c r="D85" s="819"/>
      <c r="E85" s="819"/>
      <c r="F85" s="819"/>
      <c r="G85" s="819"/>
      <c r="H85" s="819"/>
      <c r="I85" s="819"/>
      <c r="J85" s="819"/>
      <c r="K85" s="819"/>
      <c r="L85" s="819"/>
      <c r="M85" s="820"/>
      <c r="N85" s="197">
        <f>N75+N83</f>
        <v>15472.711493560288</v>
      </c>
    </row>
    <row r="86" spans="1:14">
      <c r="B86" s="251"/>
      <c r="C86" s="252"/>
      <c r="D86" s="252"/>
      <c r="E86" s="252"/>
      <c r="F86" s="252"/>
      <c r="G86" s="252"/>
      <c r="H86" s="252"/>
      <c r="I86" s="252"/>
      <c r="J86" s="252"/>
      <c r="K86" s="252"/>
      <c r="L86" s="252"/>
      <c r="M86" s="252"/>
      <c r="N86" s="253"/>
    </row>
    <row r="87" spans="1:14">
      <c r="B87" s="254"/>
      <c r="C87" s="255"/>
      <c r="D87" s="255"/>
      <c r="E87" s="255"/>
      <c r="F87" s="255"/>
      <c r="G87" s="255"/>
      <c r="H87" s="255"/>
      <c r="I87" s="255"/>
      <c r="J87" s="255"/>
      <c r="K87" s="255"/>
      <c r="L87" s="255"/>
      <c r="M87" s="255"/>
      <c r="N87" s="256"/>
    </row>
    <row r="88" spans="1:14">
      <c r="B88" s="254"/>
      <c r="C88" s="255"/>
      <c r="D88" s="255"/>
      <c r="E88" s="255"/>
      <c r="F88" s="255"/>
      <c r="G88" s="255"/>
      <c r="H88" s="255"/>
      <c r="I88" s="255"/>
      <c r="J88" s="255"/>
      <c r="K88" s="255"/>
      <c r="L88" s="255"/>
      <c r="M88" s="255"/>
      <c r="N88" s="256"/>
    </row>
    <row r="89" spans="1:14">
      <c r="B89" s="254"/>
      <c r="C89" s="255"/>
      <c r="D89" s="255"/>
      <c r="E89" s="255"/>
      <c r="F89" s="255"/>
      <c r="G89" s="255"/>
      <c r="H89" s="255"/>
      <c r="I89" s="255"/>
      <c r="J89" s="255"/>
      <c r="K89" s="255"/>
      <c r="L89" s="255"/>
      <c r="M89" s="255"/>
      <c r="N89" s="256"/>
    </row>
    <row r="90" spans="1:14">
      <c r="B90" s="254"/>
      <c r="C90" s="255"/>
      <c r="D90" s="255"/>
      <c r="E90" s="429" t="s">
        <v>1060</v>
      </c>
      <c r="F90" s="429"/>
      <c r="G90" s="429"/>
      <c r="H90" s="429"/>
      <c r="I90" s="429"/>
      <c r="J90" s="429"/>
      <c r="K90" s="255"/>
      <c r="L90" s="255"/>
      <c r="M90" s="255"/>
      <c r="N90" s="256"/>
    </row>
    <row r="91" spans="1:14">
      <c r="B91" s="254"/>
      <c r="C91" s="255"/>
      <c r="D91" s="255"/>
      <c r="E91" s="255" t="s">
        <v>1061</v>
      </c>
      <c r="F91" s="255"/>
      <c r="G91" s="255"/>
      <c r="H91" s="255"/>
      <c r="I91" s="255"/>
      <c r="J91" s="255"/>
      <c r="K91" s="255"/>
      <c r="L91" s="255"/>
      <c r="M91" s="255"/>
      <c r="N91" s="256"/>
    </row>
    <row r="92" spans="1:14">
      <c r="B92" s="254"/>
      <c r="C92" s="255"/>
      <c r="D92" s="255"/>
      <c r="E92" s="255" t="s">
        <v>1062</v>
      </c>
      <c r="F92" s="255"/>
      <c r="G92" s="255"/>
      <c r="H92" s="255"/>
      <c r="I92" s="255"/>
      <c r="J92" s="255"/>
      <c r="K92" s="255"/>
      <c r="L92" s="255"/>
      <c r="M92" s="255"/>
      <c r="N92" s="256"/>
    </row>
    <row r="93" spans="1:14">
      <c r="B93" s="254"/>
      <c r="C93" s="255"/>
      <c r="D93" s="255"/>
      <c r="E93" s="255" t="s">
        <v>1063</v>
      </c>
      <c r="F93" s="255"/>
      <c r="G93" s="255"/>
      <c r="H93" s="255"/>
      <c r="I93" s="255"/>
      <c r="J93" s="255"/>
      <c r="K93" s="255"/>
      <c r="L93" s="255"/>
      <c r="M93" s="255"/>
      <c r="N93" s="256"/>
    </row>
    <row r="94" spans="1:14" ht="15.75" thickBot="1">
      <c r="B94" s="254"/>
      <c r="C94" s="255"/>
      <c r="D94" s="255"/>
      <c r="E94" s="255"/>
      <c r="F94" s="255" t="s">
        <v>1064</v>
      </c>
      <c r="G94" s="255"/>
      <c r="H94" s="255"/>
      <c r="I94" s="255"/>
      <c r="J94" s="255"/>
      <c r="K94" s="255"/>
      <c r="L94" s="255"/>
      <c r="M94" s="255"/>
      <c r="N94" s="256"/>
    </row>
    <row r="95" spans="1:14">
      <c r="B95" s="239" t="s">
        <v>2322</v>
      </c>
      <c r="C95" s="240"/>
      <c r="D95" s="240"/>
      <c r="E95" s="240"/>
      <c r="F95" s="240"/>
      <c r="G95" s="240"/>
      <c r="H95" s="240"/>
      <c r="I95" s="240"/>
      <c r="J95" s="240"/>
      <c r="K95" s="240"/>
      <c r="L95" s="240"/>
      <c r="M95" s="240"/>
      <c r="N95" s="241"/>
    </row>
    <row r="96" spans="1:14">
      <c r="B96" s="257"/>
      <c r="C96" s="258"/>
      <c r="D96" s="258"/>
      <c r="E96" s="258"/>
      <c r="F96" s="258"/>
      <c r="G96" s="258"/>
      <c r="H96" s="258"/>
      <c r="I96" s="258"/>
      <c r="J96" s="258"/>
      <c r="K96" s="258"/>
      <c r="L96" s="258"/>
      <c r="M96" s="258"/>
      <c r="N96" s="259"/>
    </row>
    <row r="97" spans="2:14">
      <c r="B97" s="257"/>
      <c r="C97" s="258"/>
      <c r="D97" s="258"/>
      <c r="E97" s="258"/>
      <c r="F97" s="258"/>
      <c r="G97" s="258"/>
      <c r="H97" s="258"/>
      <c r="I97" s="258"/>
      <c r="J97" s="258"/>
      <c r="K97" s="258"/>
      <c r="L97" s="258"/>
      <c r="M97" s="258"/>
      <c r="N97" s="259"/>
    </row>
    <row r="98" spans="2:14">
      <c r="B98" s="257"/>
      <c r="C98" s="258"/>
      <c r="D98" s="258"/>
      <c r="E98" s="258"/>
      <c r="F98" s="258"/>
      <c r="G98" s="258"/>
      <c r="H98" s="258"/>
      <c r="I98" s="258"/>
      <c r="J98" s="258"/>
      <c r="K98" s="258"/>
      <c r="L98" s="258"/>
      <c r="M98" s="258"/>
      <c r="N98" s="259"/>
    </row>
    <row r="99" spans="2:14" ht="15.75" thickBot="1">
      <c r="B99" s="260"/>
      <c r="C99" s="261"/>
      <c r="D99" s="261"/>
      <c r="E99" s="261"/>
      <c r="F99" s="261"/>
      <c r="G99" s="261"/>
      <c r="H99" s="261"/>
      <c r="I99" s="261"/>
      <c r="J99" s="261"/>
      <c r="K99" s="261"/>
      <c r="L99" s="261"/>
      <c r="M99" s="261"/>
      <c r="N99" s="262"/>
    </row>
    <row r="100" spans="2:14">
      <c r="B100" s="263"/>
      <c r="C100" s="264"/>
      <c r="D100" s="264"/>
      <c r="E100" s="264"/>
      <c r="F100" s="264"/>
      <c r="G100" s="264"/>
      <c r="H100" s="264"/>
      <c r="I100" s="264"/>
      <c r="J100" s="264"/>
      <c r="K100" s="264"/>
      <c r="L100" s="264"/>
      <c r="M100" s="264"/>
      <c r="N100" s="265"/>
    </row>
    <row r="101" spans="2:14">
      <c r="B101" s="266" t="s">
        <v>2323</v>
      </c>
      <c r="C101" s="267"/>
      <c r="D101" s="267"/>
      <c r="E101" s="267"/>
      <c r="F101" s="267"/>
      <c r="G101" s="267"/>
      <c r="H101" s="267"/>
      <c r="I101" s="267"/>
      <c r="J101" s="267"/>
      <c r="K101" s="267"/>
      <c r="L101" s="267"/>
      <c r="M101" s="267"/>
      <c r="N101" s="268"/>
    </row>
    <row r="102" spans="2:14" ht="15" customHeight="1">
      <c r="B102" s="960" t="s">
        <v>2324</v>
      </c>
      <c r="C102" s="961"/>
      <c r="D102" s="961"/>
      <c r="E102" s="961"/>
      <c r="F102" s="961"/>
      <c r="G102" s="961"/>
      <c r="H102" s="961"/>
      <c r="I102" s="961"/>
      <c r="J102" s="961"/>
      <c r="K102" s="961"/>
      <c r="L102" s="961"/>
      <c r="M102" s="961"/>
      <c r="N102" s="962"/>
    </row>
    <row r="103" spans="2:14" ht="15" customHeight="1">
      <c r="B103" s="960"/>
      <c r="C103" s="961"/>
      <c r="D103" s="961"/>
      <c r="E103" s="961"/>
      <c r="F103" s="961"/>
      <c r="G103" s="961"/>
      <c r="H103" s="961"/>
      <c r="I103" s="961"/>
      <c r="J103" s="961"/>
      <c r="K103" s="961"/>
      <c r="L103" s="961"/>
      <c r="M103" s="961"/>
      <c r="N103" s="962"/>
    </row>
    <row r="104" spans="2:14" ht="30" customHeight="1">
      <c r="B104" s="963" t="s">
        <v>2325</v>
      </c>
      <c r="C104" s="964"/>
      <c r="D104" s="964"/>
      <c r="E104" s="964"/>
      <c r="F104" s="964"/>
      <c r="G104" s="964"/>
      <c r="H104" s="964"/>
      <c r="I104" s="964"/>
      <c r="J104" s="964"/>
      <c r="K104" s="964"/>
      <c r="L104" s="964"/>
      <c r="M104" s="964"/>
      <c r="N104" s="965"/>
    </row>
    <row r="105" spans="2:14">
      <c r="B105" s="963"/>
      <c r="C105" s="964"/>
      <c r="D105" s="964"/>
      <c r="E105" s="964"/>
      <c r="F105" s="964"/>
      <c r="G105" s="964"/>
      <c r="H105" s="964"/>
      <c r="I105" s="964"/>
      <c r="J105" s="964"/>
      <c r="K105" s="964"/>
      <c r="L105" s="964"/>
      <c r="M105" s="964"/>
      <c r="N105" s="965"/>
    </row>
    <row r="106" spans="2:14">
      <c r="B106" s="351"/>
      <c r="C106" s="352"/>
      <c r="D106" s="352"/>
      <c r="E106" s="352"/>
      <c r="F106" s="352"/>
      <c r="G106" s="352"/>
      <c r="H106" s="352"/>
      <c r="I106" s="352"/>
      <c r="J106" s="352"/>
      <c r="K106" s="352"/>
      <c r="L106" s="352"/>
      <c r="M106" s="352"/>
      <c r="N106" s="353"/>
    </row>
    <row r="107" spans="2:14">
      <c r="B107" s="351"/>
      <c r="C107" s="352"/>
      <c r="D107" s="352"/>
      <c r="E107" s="352"/>
      <c r="F107" s="352"/>
      <c r="G107" s="352"/>
      <c r="H107" s="352"/>
      <c r="I107" s="352"/>
      <c r="J107" s="352"/>
      <c r="K107" s="352"/>
      <c r="L107" s="352"/>
      <c r="M107" s="352"/>
      <c r="N107" s="353"/>
    </row>
    <row r="108" spans="2:14">
      <c r="B108" s="351"/>
      <c r="C108" s="352"/>
      <c r="D108" s="352"/>
      <c r="E108" s="352"/>
      <c r="F108" s="352"/>
      <c r="G108" s="352"/>
      <c r="H108" s="352"/>
      <c r="I108" s="352"/>
      <c r="J108" s="352"/>
      <c r="K108" s="352"/>
      <c r="L108" s="352"/>
      <c r="M108" s="352"/>
      <c r="N108" s="353"/>
    </row>
    <row r="109" spans="2:14">
      <c r="B109" s="266"/>
      <c r="C109" s="267"/>
      <c r="D109" s="267"/>
      <c r="E109" s="267"/>
      <c r="F109" s="267"/>
      <c r="G109" s="267"/>
      <c r="H109" s="267"/>
      <c r="I109" s="267"/>
      <c r="J109" s="267"/>
      <c r="K109" s="267"/>
      <c r="L109" s="267"/>
      <c r="M109" s="267"/>
      <c r="N109" s="268"/>
    </row>
    <row r="110" spans="2:14">
      <c r="B110" s="254"/>
      <c r="C110" s="255"/>
      <c r="D110" s="255"/>
      <c r="E110" s="255" t="s">
        <v>1060</v>
      </c>
      <c r="F110" s="429"/>
      <c r="G110" s="429"/>
      <c r="H110" s="255"/>
      <c r="I110" s="255"/>
      <c r="J110" s="255"/>
      <c r="K110" s="255"/>
      <c r="L110" s="255"/>
      <c r="M110" s="255"/>
      <c r="N110" s="256"/>
    </row>
    <row r="111" spans="2:14">
      <c r="B111" s="254"/>
      <c r="C111" s="255"/>
      <c r="D111" s="255"/>
      <c r="E111" s="430" t="s">
        <v>1061</v>
      </c>
      <c r="F111" s="255"/>
      <c r="G111" s="255"/>
      <c r="H111" s="430"/>
      <c r="I111" s="430"/>
      <c r="J111" s="430"/>
      <c r="K111" s="255"/>
      <c r="L111" s="255"/>
      <c r="M111" s="255"/>
      <c r="N111" s="256"/>
    </row>
    <row r="112" spans="2:14">
      <c r="B112" s="254"/>
      <c r="C112" s="255"/>
      <c r="D112" s="255"/>
      <c r="E112" s="269" t="s">
        <v>1065</v>
      </c>
      <c r="F112" s="255"/>
      <c r="G112" s="255"/>
      <c r="H112" s="269"/>
      <c r="I112" s="269"/>
      <c r="J112" s="269"/>
      <c r="K112" s="255"/>
      <c r="L112" s="255"/>
      <c r="M112" s="255"/>
      <c r="N112" s="256"/>
    </row>
    <row r="113" spans="2:14">
      <c r="B113" s="270"/>
      <c r="C113" s="267"/>
      <c r="D113" s="267"/>
      <c r="E113" s="255" t="s">
        <v>1063</v>
      </c>
      <c r="F113" s="255"/>
      <c r="G113" s="255"/>
      <c r="H113" s="255"/>
      <c r="I113" s="255"/>
      <c r="J113" s="255"/>
      <c r="K113" s="267"/>
      <c r="L113" s="267"/>
      <c r="M113" s="267"/>
      <c r="N113" s="268"/>
    </row>
    <row r="114" spans="2:14">
      <c r="B114" s="270"/>
      <c r="C114" s="267"/>
      <c r="D114" s="267"/>
      <c r="E114" s="267"/>
      <c r="F114" s="255"/>
      <c r="G114" s="255"/>
      <c r="H114" s="255"/>
      <c r="I114" s="255"/>
      <c r="J114" s="255"/>
      <c r="K114" s="267"/>
      <c r="L114" s="267"/>
      <c r="M114" s="267"/>
      <c r="N114" s="268"/>
    </row>
    <row r="115" spans="2:14">
      <c r="B115" s="270" t="s">
        <v>2326</v>
      </c>
      <c r="C115" s="269"/>
      <c r="D115" s="269"/>
      <c r="E115" s="255"/>
      <c r="F115" s="255"/>
      <c r="G115" s="255"/>
      <c r="H115" s="255"/>
      <c r="I115" s="255"/>
      <c r="J115" s="966"/>
      <c r="K115" s="966"/>
      <c r="L115" s="966"/>
      <c r="M115" s="966"/>
      <c r="N115" s="967"/>
    </row>
    <row r="116" spans="2:14" ht="15.75" thickBot="1">
      <c r="B116" s="431" t="s">
        <v>2327</v>
      </c>
      <c r="C116" s="432"/>
      <c r="D116" s="432"/>
      <c r="E116" s="271"/>
      <c r="F116" s="271"/>
      <c r="G116" s="271"/>
      <c r="H116" s="271"/>
      <c r="I116" s="271"/>
      <c r="J116" s="968"/>
      <c r="K116" s="968"/>
      <c r="L116" s="968"/>
      <c r="M116" s="968"/>
      <c r="N116" s="969"/>
    </row>
  </sheetData>
  <mergeCells count="63">
    <mergeCell ref="N5:N6"/>
    <mergeCell ref="C6:J6"/>
    <mergeCell ref="B10:E10"/>
    <mergeCell ref="I10:J10"/>
    <mergeCell ref="C5:J5"/>
    <mergeCell ref="B1:B6"/>
    <mergeCell ref="K5:K6"/>
    <mergeCell ref="L1:N2"/>
    <mergeCell ref="C2:J2"/>
    <mergeCell ref="C3:J3"/>
    <mergeCell ref="K3:K4"/>
    <mergeCell ref="L3:N4"/>
    <mergeCell ref="C4:J4"/>
    <mergeCell ref="C1:J1"/>
    <mergeCell ref="D11:E11"/>
    <mergeCell ref="C29:I29"/>
    <mergeCell ref="L5:L6"/>
    <mergeCell ref="B51:M51"/>
    <mergeCell ref="K1:K2"/>
    <mergeCell ref="L29:M29"/>
    <mergeCell ref="M5:M6"/>
    <mergeCell ref="B40:D40"/>
    <mergeCell ref="L12:N12"/>
    <mergeCell ref="C30:I30"/>
    <mergeCell ref="L30:M30"/>
    <mergeCell ref="B35:H35"/>
    <mergeCell ref="I35:J35"/>
    <mergeCell ref="L35:M35"/>
    <mergeCell ref="B36:H36"/>
    <mergeCell ref="B39:H39"/>
    <mergeCell ref="F25:H25"/>
    <mergeCell ref="B27:N27"/>
    <mergeCell ref="L56:M56"/>
    <mergeCell ref="L57:M57"/>
    <mergeCell ref="L58:M58"/>
    <mergeCell ref="B41:H41"/>
    <mergeCell ref="I41:J41"/>
    <mergeCell ref="L41:M41"/>
    <mergeCell ref="B42:M42"/>
    <mergeCell ref="B46:I46"/>
    <mergeCell ref="L46:M46"/>
    <mergeCell ref="L55:M55"/>
    <mergeCell ref="B66:H66"/>
    <mergeCell ref="L66:M66"/>
    <mergeCell ref="B72:H72"/>
    <mergeCell ref="L72:M72"/>
    <mergeCell ref="L59:M59"/>
    <mergeCell ref="B102:N103"/>
    <mergeCell ref="B104:N105"/>
    <mergeCell ref="J115:N116"/>
    <mergeCell ref="B37:H37"/>
    <mergeCell ref="L81:M81"/>
    <mergeCell ref="L82:M82"/>
    <mergeCell ref="B83:M83"/>
    <mergeCell ref="B85:M85"/>
    <mergeCell ref="B73:M73"/>
    <mergeCell ref="B75:M75"/>
    <mergeCell ref="B79:H79"/>
    <mergeCell ref="L79:M79"/>
    <mergeCell ref="B80:H80"/>
    <mergeCell ref="L80:M80"/>
    <mergeCell ref="L61:M61"/>
    <mergeCell ref="B62:M62"/>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20865"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20865" r:id="rId4"/>
      </mc:Fallback>
    </mc:AlternateContent>
  </oleObjects>
</worksheet>
</file>

<file path=xl/worksheets/sheet1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1">
    <tabColor rgb="FFFFFFCC"/>
  </sheetPr>
  <dimension ref="A1:O119"/>
  <sheetViews>
    <sheetView zoomScale="77" zoomScaleNormal="77" workbookViewId="0"/>
  </sheetViews>
  <sheetFormatPr baseColWidth="10" defaultRowHeight="15"/>
  <cols>
    <col min="1" max="1" width="10.140625" bestFit="1" customWidth="1"/>
    <col min="2" max="2" width="17" customWidth="1"/>
    <col min="6" max="6" width="14.42578125" customWidth="1"/>
    <col min="9" max="9" width="12.5703125" bestFit="1" customWidth="1"/>
    <col min="10" max="10" width="15.5703125" customWidth="1"/>
    <col min="11" max="11" width="17.5703125" bestFit="1" customWidth="1"/>
    <col min="13" max="13" width="12.42578125" bestFit="1" customWidth="1"/>
    <col min="14" max="14" width="17.42578125" customWidth="1"/>
    <col min="15" max="15" width="12" bestFit="1" customWidth="1"/>
  </cols>
  <sheetData>
    <row r="1" spans="2:14" ht="23.2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customHeight="1" thickBot="1">
      <c r="A31" t="s">
        <v>1929</v>
      </c>
      <c r="B31" s="86" t="s">
        <v>1717</v>
      </c>
      <c r="C31" s="87" t="s">
        <v>2195</v>
      </c>
      <c r="D31" s="88"/>
      <c r="E31" s="88"/>
      <c r="F31" s="88"/>
      <c r="G31" s="88"/>
      <c r="H31" s="88"/>
      <c r="I31" s="88"/>
      <c r="J31" s="88"/>
      <c r="K31" s="465"/>
      <c r="L31" s="318" t="s">
        <v>388</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180</v>
      </c>
      <c r="B36" s="831" t="str">
        <f>VLOOKUP(A36,EQUIPOS!A6:D154,3,FALSE)</f>
        <v>Compresor 120 HP, con martillo.</v>
      </c>
      <c r="C36" s="832"/>
      <c r="D36" s="832"/>
      <c r="E36" s="832"/>
      <c r="F36" s="832"/>
      <c r="G36" s="832"/>
      <c r="H36" s="833"/>
      <c r="I36" s="279"/>
      <c r="J36" s="280"/>
      <c r="K36" s="281">
        <f>VLOOKUP(A36,EQUIPOS!A6:D163,4,FALSE)</f>
        <v>75000</v>
      </c>
      <c r="L36" s="282"/>
      <c r="M36" s="283">
        <v>2.5</v>
      </c>
      <c r="N36" s="284">
        <f>K36/M36</f>
        <v>30000</v>
      </c>
    </row>
    <row r="37" spans="1:14">
      <c r="A37" s="119" t="s">
        <v>129</v>
      </c>
      <c r="B37" s="831" t="str">
        <f>VLOOKUP(A37,EQUIPOS!A7:D154,3,FALSE)</f>
        <v xml:space="preserve">Buldozer, Potencia al volante de 140 HP, motor de 2200 RPM, longitud de hoja 4,80m. </v>
      </c>
      <c r="C37" s="832"/>
      <c r="D37" s="832"/>
      <c r="E37" s="832"/>
      <c r="F37" s="832"/>
      <c r="G37" s="832"/>
      <c r="H37" s="833"/>
      <c r="I37" s="433"/>
      <c r="J37" s="434"/>
      <c r="K37" s="281">
        <f>VLOOKUP(A37,EQUIPOS!A7:D164,4,FALSE)</f>
        <v>196350</v>
      </c>
      <c r="L37" s="347"/>
      <c r="M37" s="348">
        <v>100</v>
      </c>
      <c r="N37" s="284">
        <f>K37/M37</f>
        <v>1963.5</v>
      </c>
    </row>
    <row r="38" spans="1:14">
      <c r="A38" s="119" t="s">
        <v>312</v>
      </c>
      <c r="B38" s="831" t="str">
        <f>VLOOKUP(A38,EQUIPOS!A8:D154,3,FALSE)</f>
        <v>Retroexcavadora sobre oruga, potencia 138 HP, balde de 1,5 m3.</v>
      </c>
      <c r="C38" s="832"/>
      <c r="D38" s="832"/>
      <c r="E38" s="832"/>
      <c r="F38" s="832"/>
      <c r="G38" s="832"/>
      <c r="H38" s="833"/>
      <c r="I38" s="340"/>
      <c r="J38" s="342"/>
      <c r="K38" s="281">
        <f>VLOOKUP(A38,EQUIPOS!A8:D165,4,FALSE)</f>
        <v>148800</v>
      </c>
      <c r="L38" s="435"/>
      <c r="M38" s="436">
        <v>16</v>
      </c>
      <c r="N38" s="284">
        <f>K38/M38</f>
        <v>9300</v>
      </c>
    </row>
    <row r="39" spans="1:14">
      <c r="B39" s="831"/>
      <c r="C39" s="832"/>
      <c r="D39" s="832"/>
      <c r="E39" s="837"/>
      <c r="F39" s="832"/>
      <c r="G39" s="832"/>
      <c r="H39" s="833"/>
      <c r="I39" s="42"/>
      <c r="J39" s="43"/>
      <c r="K39" s="286"/>
      <c r="L39" s="288"/>
      <c r="M39" s="289"/>
      <c r="N39" s="290"/>
    </row>
    <row r="40" spans="1:14">
      <c r="B40" s="838" t="s">
        <v>1036</v>
      </c>
      <c r="C40" s="839"/>
      <c r="D40" s="839"/>
      <c r="E40" s="44"/>
      <c r="F40" s="45"/>
      <c r="G40" s="45"/>
      <c r="H40" s="46"/>
      <c r="I40" s="42"/>
      <c r="J40" s="43"/>
      <c r="K40" s="291"/>
      <c r="L40" s="288"/>
      <c r="M40" s="413">
        <v>0.01</v>
      </c>
      <c r="N40" s="356">
        <f>N76*M40</f>
        <v>21.324632031249998</v>
      </c>
    </row>
    <row r="41" spans="1:14" ht="15.75" thickBot="1">
      <c r="B41" s="831"/>
      <c r="C41" s="832"/>
      <c r="D41" s="832"/>
      <c r="E41" s="832"/>
      <c r="F41" s="832"/>
      <c r="G41" s="832"/>
      <c r="H41" s="833"/>
      <c r="I41" s="840"/>
      <c r="J41" s="841"/>
      <c r="K41" s="47"/>
      <c r="L41" s="842"/>
      <c r="M41" s="843"/>
      <c r="N41" s="111"/>
    </row>
    <row r="42" spans="1:14" ht="15.75" thickBot="1">
      <c r="B42" s="818" t="s">
        <v>1037</v>
      </c>
      <c r="C42" s="819"/>
      <c r="D42" s="819"/>
      <c r="E42" s="819"/>
      <c r="F42" s="819"/>
      <c r="G42" s="819"/>
      <c r="H42" s="819"/>
      <c r="I42" s="819"/>
      <c r="J42" s="819"/>
      <c r="K42" s="819"/>
      <c r="L42" s="819"/>
      <c r="M42" s="820"/>
      <c r="N42" s="406">
        <f>SUM(N36:N41)</f>
        <v>41284.824632031246</v>
      </c>
    </row>
    <row r="43" spans="1:14">
      <c r="B43" s="292"/>
      <c r="C43" s="40"/>
      <c r="D43" s="40"/>
      <c r="E43" s="40"/>
      <c r="F43" s="40"/>
      <c r="G43" s="40"/>
      <c r="H43" s="40"/>
      <c r="I43" s="40"/>
      <c r="J43" s="40"/>
      <c r="K43" s="40"/>
      <c r="L43" s="40"/>
      <c r="M43" s="40"/>
      <c r="N43" s="41"/>
    </row>
    <row r="44" spans="1:14">
      <c r="B44" s="70" t="s">
        <v>1038</v>
      </c>
      <c r="C44" s="71"/>
      <c r="D44" s="71"/>
      <c r="E44" s="71"/>
      <c r="F44" s="71"/>
      <c r="G44" s="71"/>
      <c r="H44" s="71"/>
      <c r="I44" s="71"/>
      <c r="J44" s="71"/>
      <c r="K44" s="71"/>
      <c r="L44" s="71"/>
      <c r="M44" s="71"/>
      <c r="N44" s="72"/>
    </row>
    <row r="45" spans="1:14" ht="15.75" thickBot="1">
      <c r="B45" s="73"/>
      <c r="C45" s="68"/>
      <c r="D45" s="68"/>
      <c r="E45" s="68"/>
      <c r="F45" s="68"/>
      <c r="G45" s="68"/>
      <c r="H45" s="68"/>
      <c r="I45" s="68"/>
      <c r="J45" s="67"/>
      <c r="K45" s="67"/>
      <c r="L45" s="67"/>
      <c r="M45" s="67"/>
      <c r="N45" s="69"/>
    </row>
    <row r="46" spans="1:14">
      <c r="B46" s="809" t="s">
        <v>1028</v>
      </c>
      <c r="C46" s="810"/>
      <c r="D46" s="810"/>
      <c r="E46" s="810"/>
      <c r="F46" s="810"/>
      <c r="G46" s="810"/>
      <c r="H46" s="810"/>
      <c r="I46" s="811"/>
      <c r="J46" s="327" t="s">
        <v>1029</v>
      </c>
      <c r="K46" s="91" t="s">
        <v>1030</v>
      </c>
      <c r="L46" s="812" t="s">
        <v>1039</v>
      </c>
      <c r="M46" s="811"/>
      <c r="N46" s="92" t="s">
        <v>1035</v>
      </c>
    </row>
    <row r="47" spans="1:14">
      <c r="A47" s="152" t="s">
        <v>376</v>
      </c>
      <c r="B47" s="49" t="str">
        <f>VLOOKUP(A47,MATERIALES!A5:D373,3,FALSE)</f>
        <v>Anfo</v>
      </c>
      <c r="C47" s="293"/>
      <c r="D47" s="293"/>
      <c r="E47" s="293"/>
      <c r="F47" s="293"/>
      <c r="G47" s="293"/>
      <c r="H47" s="293"/>
      <c r="I47" s="280"/>
      <c r="J47" s="236" t="str">
        <f>VLOOKUP(A47,MATERIALES!A3:D639,2,FALSE)</f>
        <v>kg</v>
      </c>
      <c r="K47" s="294">
        <v>0.3</v>
      </c>
      <c r="L47" s="279"/>
      <c r="M47" s="414">
        <f>VLOOKUP(A47,MATERIALES!A5:D396,4,FALSE)</f>
        <v>4857.0483817618851</v>
      </c>
      <c r="N47" s="284">
        <f>K47*M47</f>
        <v>1457.1145145285655</v>
      </c>
    </row>
    <row r="48" spans="1:14">
      <c r="A48" s="152" t="s">
        <v>427</v>
      </c>
      <c r="B48" s="49" t="str">
        <f>VLOOKUP(A48,MATERIALES!A6:D373,3,FALSE)</f>
        <v>Cordón detonante</v>
      </c>
      <c r="C48" s="437"/>
      <c r="D48" s="437"/>
      <c r="E48" s="437"/>
      <c r="F48" s="437"/>
      <c r="G48" s="437"/>
      <c r="H48" s="437"/>
      <c r="I48" s="437"/>
      <c r="J48" s="323" t="str">
        <f>VLOOKUP(A48,MATERIALES!A4:D640,2,FALSE)</f>
        <v>m</v>
      </c>
      <c r="K48" s="409">
        <v>3</v>
      </c>
      <c r="L48" s="433"/>
      <c r="M48" s="414">
        <f>VLOOKUP(A48,MATERIALES!A6:D397,4,FALSE)</f>
        <v>1267.869644711822</v>
      </c>
      <c r="N48" s="284">
        <f t="shared" ref="N48:N53" si="0">K48*M48</f>
        <v>3803.6089341354664</v>
      </c>
    </row>
    <row r="49" spans="1:14">
      <c r="A49" s="152" t="s">
        <v>462</v>
      </c>
      <c r="B49" s="49" t="str">
        <f>VLOOKUP(A49,MATERIALES!A6:D373,3,FALSE)</f>
        <v>Explosivos  75% (INDUGEL)</v>
      </c>
      <c r="C49" s="437"/>
      <c r="D49" s="437"/>
      <c r="E49" s="437"/>
      <c r="F49" s="437"/>
      <c r="G49" s="437"/>
      <c r="H49" s="437"/>
      <c r="I49" s="437"/>
      <c r="J49" s="324" t="str">
        <f>VLOOKUP(A49,MATERIALES!A5:D641,2,FALSE)</f>
        <v>lb</v>
      </c>
      <c r="K49" s="409">
        <v>0.25</v>
      </c>
      <c r="L49" s="433"/>
      <c r="M49" s="414">
        <f>VLOOKUP(A49,MATERIALES!A6:D398,4,FALSE)</f>
        <v>6350.6623958182436</v>
      </c>
      <c r="N49" s="284">
        <f t="shared" si="0"/>
        <v>1587.6655989545609</v>
      </c>
    </row>
    <row r="50" spans="1:14">
      <c r="A50" s="152" t="s">
        <v>467</v>
      </c>
      <c r="B50" s="49" t="str">
        <f>VLOOKUP(A50,MATERIALES!A6:D373,3,FALSE)</f>
        <v>Fulminantes</v>
      </c>
      <c r="C50" s="437"/>
      <c r="D50" s="437"/>
      <c r="E50" s="437"/>
      <c r="F50" s="437"/>
      <c r="G50" s="437"/>
      <c r="H50" s="437"/>
      <c r="I50" s="437"/>
      <c r="J50" s="324" t="str">
        <f>VLOOKUP(A50,MATERIALES!A6:D642,2,FALSE)</f>
        <v>u</v>
      </c>
      <c r="K50" s="409">
        <v>1</v>
      </c>
      <c r="L50" s="433"/>
      <c r="M50" s="414">
        <f>VLOOKUP(A50,MATERIALES!A6:D399,4,FALSE)</f>
        <v>694.12750248092743</v>
      </c>
      <c r="N50" s="284">
        <f t="shared" si="0"/>
        <v>694.12750248092743</v>
      </c>
    </row>
    <row r="51" spans="1:14">
      <c r="A51" s="152" t="s">
        <v>567</v>
      </c>
      <c r="B51" s="49" t="str">
        <f>VLOOKUP(A51,MATERIALES!A7:D373,3,FALSE)</f>
        <v>Mecha Lenta</v>
      </c>
      <c r="C51" s="437"/>
      <c r="D51" s="437"/>
      <c r="E51" s="437"/>
      <c r="F51" s="437"/>
      <c r="G51" s="437"/>
      <c r="H51" s="437"/>
      <c r="I51" s="437"/>
      <c r="J51" s="324" t="str">
        <f>VLOOKUP(A51,MATERIALES!A6:D643,2,FALSE)</f>
        <v>m</v>
      </c>
      <c r="K51" s="409">
        <v>1</v>
      </c>
      <c r="L51" s="433"/>
      <c r="M51" s="414">
        <f>VLOOKUP(A51,MATERIALES!A7:D400,4,FALSE)</f>
        <v>646.7998959817121</v>
      </c>
      <c r="N51" s="284">
        <f t="shared" si="0"/>
        <v>646.7998959817121</v>
      </c>
    </row>
    <row r="52" spans="1:14">
      <c r="A52" s="152" t="s">
        <v>918</v>
      </c>
      <c r="B52" s="49" t="str">
        <f>VLOOKUP(A52,MATERIALES!A8:D373,3,FALSE)</f>
        <v xml:space="preserve">Escolta y transporte (una tarifa por cada m3 escoltado y transportado)
</v>
      </c>
      <c r="C52" s="437"/>
      <c r="D52" s="437"/>
      <c r="E52" s="437"/>
      <c r="F52" s="437"/>
      <c r="G52" s="437"/>
      <c r="H52" s="437"/>
      <c r="I52" s="437"/>
      <c r="J52" s="324" t="str">
        <f>VLOOKUP(A52,MATERIALES!A6:D644,2,FALSE)</f>
        <v>kg</v>
      </c>
      <c r="K52" s="409">
        <v>0.45800000000000002</v>
      </c>
      <c r="L52" s="433"/>
      <c r="M52" s="414">
        <f>VLOOKUP(A52,MATERIALES!A8:D401,4,FALSE)</f>
        <v>4755.8529303052946</v>
      </c>
      <c r="N52" s="284">
        <f t="shared" si="0"/>
        <v>2178.1806420798252</v>
      </c>
    </row>
    <row r="53" spans="1:14" ht="15.75" thickBot="1">
      <c r="A53" t="s">
        <v>448</v>
      </c>
      <c r="B53" s="49" t="str">
        <f>VLOOKUP(A53,MATERIALES!A9:D373,3,FALSE)</f>
        <v xml:space="preserve">Derechos de explotación y/o disposición de materiales
</v>
      </c>
      <c r="C53" s="322"/>
      <c r="D53" s="322"/>
      <c r="E53" s="322"/>
      <c r="F53" s="322"/>
      <c r="G53" s="322"/>
      <c r="H53" s="322"/>
      <c r="I53" s="322"/>
      <c r="J53" s="445" t="str">
        <f>VLOOKUP(A53,MATERIALES!A7:D645,2,FALSE)</f>
        <v>m3</v>
      </c>
      <c r="K53" s="132">
        <v>1.3</v>
      </c>
      <c r="L53" s="337"/>
      <c r="M53" s="414">
        <f>VLOOKUP(A53,MATERIALES!A9:D402,4,FALSE)</f>
        <v>2784.8822775658364</v>
      </c>
      <c r="N53" s="284">
        <f t="shared" si="0"/>
        <v>3620.3469608355872</v>
      </c>
    </row>
    <row r="54" spans="1:14" ht="15.75" thickBot="1">
      <c r="B54" s="818" t="s">
        <v>1037</v>
      </c>
      <c r="C54" s="819"/>
      <c r="D54" s="819"/>
      <c r="E54" s="819"/>
      <c r="F54" s="819"/>
      <c r="G54" s="819"/>
      <c r="H54" s="819"/>
      <c r="I54" s="819"/>
      <c r="J54" s="819"/>
      <c r="K54" s="819"/>
      <c r="L54" s="819"/>
      <c r="M54" s="820"/>
      <c r="N54" s="406">
        <f>SUM(N47:N53)</f>
        <v>13987.844048996645</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A59" t="s">
        <v>1340</v>
      </c>
      <c r="B59" s="52" t="str">
        <f>VLOOKUP(A59,TRANSPORTE!A5:D117,3,FALSE)</f>
        <v>Transporte de material de excavación</v>
      </c>
      <c r="C59" s="329"/>
      <c r="D59" s="329"/>
      <c r="E59" s="329"/>
      <c r="F59" s="329"/>
      <c r="G59" s="329"/>
      <c r="H59" s="323" t="s">
        <v>1552</v>
      </c>
      <c r="I59" s="291">
        <v>1.3</v>
      </c>
      <c r="J59" s="298">
        <v>1</v>
      </c>
      <c r="K59" s="291">
        <f>I59*J59</f>
        <v>1.3</v>
      </c>
      <c r="L59" s="822">
        <f>VLOOKUP(A59,TRANSPORTE!A5:D117,4,FALSE)</f>
        <v>946.969696969697</v>
      </c>
      <c r="M59" s="823"/>
      <c r="N59" s="299">
        <f>K59*L59</f>
        <v>1231.0606060606062</v>
      </c>
    </row>
    <row r="60" spans="1:14">
      <c r="B60" s="52"/>
      <c r="C60" s="53"/>
      <c r="D60" s="53"/>
      <c r="E60" s="53"/>
      <c r="F60" s="53"/>
      <c r="G60" s="53"/>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00"/>
      <c r="I63" s="291"/>
      <c r="J63" s="291"/>
      <c r="K63" s="291"/>
      <c r="L63" s="301"/>
      <c r="M63" s="302"/>
      <c r="N63" s="303"/>
    </row>
    <row r="64" spans="1:14" ht="15.75" thickBot="1">
      <c r="B64" s="459"/>
      <c r="C64" s="460"/>
      <c r="D64" s="460"/>
      <c r="E64" s="460"/>
      <c r="F64" s="460"/>
      <c r="G64" s="460"/>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f>N59+N60+N61+N62+N63</f>
        <v>1231.0606060606062</v>
      </c>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s="153" t="s">
        <v>11</v>
      </c>
      <c r="B70" s="55" t="str">
        <f>VLOOKUP(A70,'MANO DE OBRA'!A8:D68,3,FALSE)</f>
        <v>Obrero (4)</v>
      </c>
      <c r="C70" s="53"/>
      <c r="D70" s="53"/>
      <c r="E70" s="53"/>
      <c r="F70" s="53"/>
      <c r="G70" s="53"/>
      <c r="H70" s="53"/>
      <c r="I70" s="304">
        <f>K70/J70*100</f>
        <v>98362.266666666663</v>
      </c>
      <c r="J70" s="305">
        <v>185</v>
      </c>
      <c r="K70" s="306">
        <f>VLOOKUP(A70,'MANO DE OBRA'!A8:D99,4,FALSE)</f>
        <v>181970.19333333333</v>
      </c>
      <c r="L70" s="56"/>
      <c r="M70" s="446">
        <v>128</v>
      </c>
      <c r="N70" s="407">
        <f>K70/M70</f>
        <v>1421.6421354166666</v>
      </c>
      <c r="O70" s="112"/>
    </row>
    <row r="71" spans="1:15">
      <c r="A71" s="153" t="s">
        <v>30</v>
      </c>
      <c r="B71" s="55" t="str">
        <f>VLOOKUP(A71,'MANO DE OBRA'!A8:D69,3,FALSE)</f>
        <v>Oficial</v>
      </c>
      <c r="C71" s="53"/>
      <c r="D71" s="53"/>
      <c r="E71" s="53"/>
      <c r="F71" s="53"/>
      <c r="G71" s="53"/>
      <c r="H71" s="53"/>
      <c r="I71" s="304">
        <f>K71/J71*100</f>
        <v>49181.133333333331</v>
      </c>
      <c r="J71" s="305">
        <v>185</v>
      </c>
      <c r="K71" s="306">
        <f>VLOOKUP(A71,'MANO DE OBRA'!A8:D100,4,FALSE)</f>
        <v>90985.096666666665</v>
      </c>
      <c r="L71" s="56"/>
      <c r="M71" s="444">
        <v>128</v>
      </c>
      <c r="N71" s="407">
        <f>K71/M71</f>
        <v>710.82106770833332</v>
      </c>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18" t="s">
        <v>1037</v>
      </c>
      <c r="C76" s="819"/>
      <c r="D76" s="819"/>
      <c r="E76" s="819"/>
      <c r="F76" s="819"/>
      <c r="G76" s="819"/>
      <c r="H76" s="819"/>
      <c r="I76" s="825"/>
      <c r="J76" s="825"/>
      <c r="K76" s="825"/>
      <c r="L76" s="825"/>
      <c r="M76" s="826"/>
      <c r="N76" s="313">
        <f>SUM(N70:N75)</f>
        <v>2132.4632031249998</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N42+N54+N65+N76</f>
        <v>58636.1924902135</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11727.238498042701</v>
      </c>
      <c r="M83" s="853"/>
      <c r="N83" s="57"/>
    </row>
    <row r="84" spans="1:14">
      <c r="B84" s="95" t="s">
        <v>1057</v>
      </c>
      <c r="C84" s="96"/>
      <c r="D84" s="96"/>
      <c r="E84" s="96"/>
      <c r="F84" s="96"/>
      <c r="G84" s="96"/>
      <c r="H84" s="96"/>
      <c r="I84" s="93"/>
      <c r="J84" s="94"/>
      <c r="K84" s="316">
        <v>0.05</v>
      </c>
      <c r="L84" s="852">
        <f>N78*K84</f>
        <v>2931.8096245106753</v>
      </c>
      <c r="M84" s="853"/>
      <c r="N84" s="57"/>
    </row>
    <row r="85" spans="1:14" ht="15.75" thickBot="1">
      <c r="B85" s="97" t="s">
        <v>1058</v>
      </c>
      <c r="C85" s="98"/>
      <c r="D85" s="98"/>
      <c r="E85" s="98"/>
      <c r="F85" s="98"/>
      <c r="G85" s="98"/>
      <c r="H85" s="98"/>
      <c r="I85" s="99"/>
      <c r="J85" s="100"/>
      <c r="K85" s="317">
        <v>0.05</v>
      </c>
      <c r="L85" s="854">
        <f>N78*K85</f>
        <v>2931.8096245106753</v>
      </c>
      <c r="M85" s="855"/>
      <c r="N85" s="57"/>
    </row>
    <row r="86" spans="1:14" ht="15.75" thickBot="1">
      <c r="B86" s="818" t="s">
        <v>1037</v>
      </c>
      <c r="C86" s="819"/>
      <c r="D86" s="819"/>
      <c r="E86" s="819"/>
      <c r="F86" s="819"/>
      <c r="G86" s="819"/>
      <c r="H86" s="819"/>
      <c r="I86" s="819"/>
      <c r="J86" s="819"/>
      <c r="K86" s="819"/>
      <c r="L86" s="819"/>
      <c r="M86" s="820"/>
      <c r="N86" s="58">
        <f>L83+L84+L85</f>
        <v>17590.857747064052</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76227.050237277552</v>
      </c>
    </row>
    <row r="89" spans="1:14">
      <c r="B89" s="251"/>
      <c r="C89" s="252"/>
      <c r="D89" s="252"/>
      <c r="E89" s="252"/>
      <c r="F89" s="252"/>
      <c r="G89" s="252"/>
      <c r="H89" s="252"/>
      <c r="I89" s="252"/>
      <c r="J89" s="252"/>
      <c r="K89" s="252"/>
      <c r="L89" s="252"/>
      <c r="M89" s="252"/>
      <c r="N89" s="253"/>
    </row>
    <row r="90" spans="1:14">
      <c r="B90" s="254"/>
      <c r="C90" s="255"/>
      <c r="D90" s="255"/>
      <c r="E90" s="255"/>
      <c r="F90" s="255"/>
      <c r="G90" s="255"/>
      <c r="H90" s="255"/>
      <c r="I90" s="255"/>
      <c r="J90" s="255"/>
      <c r="K90" s="255"/>
      <c r="L90" s="255"/>
      <c r="M90" s="255"/>
      <c r="N90" s="256"/>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429" t="s">
        <v>1060</v>
      </c>
      <c r="F93" s="429"/>
      <c r="G93" s="429"/>
      <c r="H93" s="429"/>
      <c r="I93" s="429"/>
      <c r="J93" s="429"/>
      <c r="K93" s="255"/>
      <c r="L93" s="255"/>
      <c r="M93" s="255"/>
      <c r="N93" s="256"/>
    </row>
    <row r="94" spans="1:14">
      <c r="B94" s="254"/>
      <c r="C94" s="255"/>
      <c r="D94" s="255"/>
      <c r="E94" s="255" t="s">
        <v>1061</v>
      </c>
      <c r="F94" s="255"/>
      <c r="G94" s="255"/>
      <c r="H94" s="255"/>
      <c r="I94" s="255"/>
      <c r="J94" s="255"/>
      <c r="K94" s="255"/>
      <c r="L94" s="255"/>
      <c r="M94" s="255"/>
      <c r="N94" s="256"/>
    </row>
    <row r="95" spans="1:14">
      <c r="B95" s="254"/>
      <c r="C95" s="255"/>
      <c r="D95" s="255"/>
      <c r="E95" s="255" t="s">
        <v>1062</v>
      </c>
      <c r="F95" s="255"/>
      <c r="G95" s="255"/>
      <c r="H95" s="255"/>
      <c r="I95" s="255"/>
      <c r="J95" s="255"/>
      <c r="K95" s="255"/>
      <c r="L95" s="255"/>
      <c r="M95" s="255"/>
      <c r="N95" s="256"/>
    </row>
    <row r="96" spans="1:14">
      <c r="B96" s="254"/>
      <c r="C96" s="255"/>
      <c r="D96" s="255"/>
      <c r="E96" s="255" t="s">
        <v>1063</v>
      </c>
      <c r="F96" s="255"/>
      <c r="G96" s="255"/>
      <c r="H96" s="255"/>
      <c r="I96" s="255"/>
      <c r="J96" s="255"/>
      <c r="K96" s="255"/>
      <c r="L96" s="255"/>
      <c r="M96" s="255"/>
      <c r="N96" s="256"/>
    </row>
    <row r="97" spans="2:14" ht="15.75" thickBot="1">
      <c r="B97" s="254"/>
      <c r="C97" s="255"/>
      <c r="D97" s="255"/>
      <c r="E97" s="255"/>
      <c r="F97" s="255" t="s">
        <v>1064</v>
      </c>
      <c r="G97" s="255"/>
      <c r="H97" s="255"/>
      <c r="I97" s="255"/>
      <c r="J97" s="255"/>
      <c r="K97" s="255"/>
      <c r="L97" s="255"/>
      <c r="M97" s="255"/>
      <c r="N97" s="256"/>
    </row>
    <row r="98" spans="2:14">
      <c r="B98" s="239" t="s">
        <v>2322</v>
      </c>
      <c r="C98" s="240"/>
      <c r="D98" s="240"/>
      <c r="E98" s="240"/>
      <c r="F98" s="240"/>
      <c r="G98" s="240"/>
      <c r="H98" s="240"/>
      <c r="I98" s="240"/>
      <c r="J98" s="240"/>
      <c r="K98" s="240"/>
      <c r="L98" s="240"/>
      <c r="M98" s="240"/>
      <c r="N98" s="241"/>
    </row>
    <row r="99" spans="2:14">
      <c r="B99" s="257"/>
      <c r="C99" s="258"/>
      <c r="D99" s="258"/>
      <c r="E99" s="258"/>
      <c r="F99" s="258"/>
      <c r="G99" s="258"/>
      <c r="H99" s="258"/>
      <c r="I99" s="258"/>
      <c r="J99" s="258"/>
      <c r="K99" s="258"/>
      <c r="L99" s="258"/>
      <c r="M99" s="258"/>
      <c r="N99" s="259"/>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ht="15.75" thickBot="1">
      <c r="B102" s="260"/>
      <c r="C102" s="261"/>
      <c r="D102" s="261"/>
      <c r="E102" s="261"/>
      <c r="F102" s="261"/>
      <c r="G102" s="261"/>
      <c r="H102" s="261"/>
      <c r="I102" s="261"/>
      <c r="J102" s="261"/>
      <c r="K102" s="261"/>
      <c r="L102" s="261"/>
      <c r="M102" s="261"/>
      <c r="N102" s="262"/>
    </row>
    <row r="103" spans="2:14">
      <c r="B103" s="263"/>
      <c r="C103" s="264"/>
      <c r="D103" s="264"/>
      <c r="E103" s="264"/>
      <c r="F103" s="264"/>
      <c r="G103" s="264"/>
      <c r="H103" s="264"/>
      <c r="I103" s="264"/>
      <c r="J103" s="264"/>
      <c r="K103" s="264"/>
      <c r="L103" s="264"/>
      <c r="M103" s="264"/>
      <c r="N103" s="265"/>
    </row>
    <row r="104" spans="2:14">
      <c r="B104" s="266" t="s">
        <v>2323</v>
      </c>
      <c r="C104" s="267"/>
      <c r="D104" s="267"/>
      <c r="E104" s="267"/>
      <c r="F104" s="267"/>
      <c r="G104" s="267"/>
      <c r="H104" s="267"/>
      <c r="I104" s="267"/>
      <c r="J104" s="267"/>
      <c r="K104" s="267"/>
      <c r="L104" s="267"/>
      <c r="M104" s="267"/>
      <c r="N104" s="268"/>
    </row>
    <row r="105" spans="2:14" ht="15" customHeight="1">
      <c r="B105" s="960" t="s">
        <v>2324</v>
      </c>
      <c r="C105" s="961"/>
      <c r="D105" s="961"/>
      <c r="E105" s="961"/>
      <c r="F105" s="961"/>
      <c r="G105" s="961"/>
      <c r="H105" s="961"/>
      <c r="I105" s="961"/>
      <c r="J105" s="961"/>
      <c r="K105" s="961"/>
      <c r="L105" s="961"/>
      <c r="M105" s="961"/>
      <c r="N105" s="962"/>
    </row>
    <row r="106" spans="2:14" ht="15" customHeight="1">
      <c r="B106" s="960"/>
      <c r="C106" s="961"/>
      <c r="D106" s="961"/>
      <c r="E106" s="961"/>
      <c r="F106" s="961"/>
      <c r="G106" s="961"/>
      <c r="H106" s="961"/>
      <c r="I106" s="961"/>
      <c r="J106" s="961"/>
      <c r="K106" s="961"/>
      <c r="L106" s="961"/>
      <c r="M106" s="961"/>
      <c r="N106" s="962"/>
    </row>
    <row r="107" spans="2:14" ht="30" customHeight="1">
      <c r="B107" s="963" t="s">
        <v>2325</v>
      </c>
      <c r="C107" s="964"/>
      <c r="D107" s="964"/>
      <c r="E107" s="964"/>
      <c r="F107" s="964"/>
      <c r="G107" s="964"/>
      <c r="H107" s="964"/>
      <c r="I107" s="964"/>
      <c r="J107" s="964"/>
      <c r="K107" s="964"/>
      <c r="L107" s="964"/>
      <c r="M107" s="964"/>
      <c r="N107" s="965"/>
    </row>
    <row r="108" spans="2:14">
      <c r="B108" s="963"/>
      <c r="C108" s="964"/>
      <c r="D108" s="964"/>
      <c r="E108" s="964"/>
      <c r="F108" s="964"/>
      <c r="G108" s="964"/>
      <c r="H108" s="964"/>
      <c r="I108" s="964"/>
      <c r="J108" s="964"/>
      <c r="K108" s="964"/>
      <c r="L108" s="964"/>
      <c r="M108" s="964"/>
      <c r="N108" s="965"/>
    </row>
    <row r="109" spans="2:14">
      <c r="B109" s="351"/>
      <c r="C109" s="352"/>
      <c r="D109" s="352"/>
      <c r="E109" s="352"/>
      <c r="F109" s="352"/>
      <c r="G109" s="352"/>
      <c r="H109" s="352"/>
      <c r="I109" s="352"/>
      <c r="J109" s="352"/>
      <c r="K109" s="352"/>
      <c r="L109" s="352"/>
      <c r="M109" s="352"/>
      <c r="N109" s="353"/>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266"/>
      <c r="C112" s="267"/>
      <c r="D112" s="267"/>
      <c r="E112" s="267"/>
      <c r="F112" s="267"/>
      <c r="G112" s="267"/>
      <c r="H112" s="267"/>
      <c r="I112" s="267"/>
      <c r="J112" s="267"/>
      <c r="K112" s="267"/>
      <c r="L112" s="267"/>
      <c r="M112" s="267"/>
      <c r="N112" s="268"/>
    </row>
    <row r="113" spans="2:14">
      <c r="B113" s="254"/>
      <c r="C113" s="255"/>
      <c r="D113" s="255"/>
      <c r="E113" s="255" t="s">
        <v>1060</v>
      </c>
      <c r="F113" s="429"/>
      <c r="G113" s="429"/>
      <c r="H113" s="255"/>
      <c r="I113" s="255"/>
      <c r="J113" s="255"/>
      <c r="K113" s="255"/>
      <c r="L113" s="255"/>
      <c r="M113" s="255"/>
      <c r="N113" s="256"/>
    </row>
    <row r="114" spans="2:14">
      <c r="B114" s="254"/>
      <c r="C114" s="255"/>
      <c r="D114" s="255"/>
      <c r="E114" s="430" t="s">
        <v>1061</v>
      </c>
      <c r="F114" s="255"/>
      <c r="G114" s="255"/>
      <c r="H114" s="430"/>
      <c r="I114" s="430"/>
      <c r="J114" s="430"/>
      <c r="K114" s="255"/>
      <c r="L114" s="255"/>
      <c r="M114" s="255"/>
      <c r="N114" s="256"/>
    </row>
    <row r="115" spans="2:14">
      <c r="B115" s="254"/>
      <c r="C115" s="255"/>
      <c r="D115" s="255"/>
      <c r="E115" s="269" t="s">
        <v>1065</v>
      </c>
      <c r="F115" s="255"/>
      <c r="G115" s="255"/>
      <c r="H115" s="269"/>
      <c r="I115" s="269"/>
      <c r="J115" s="269"/>
      <c r="K115" s="255"/>
      <c r="L115" s="255"/>
      <c r="M115" s="255"/>
      <c r="N115" s="256"/>
    </row>
    <row r="116" spans="2:14">
      <c r="B116" s="270"/>
      <c r="C116" s="267"/>
      <c r="D116" s="267"/>
      <c r="E116" s="255" t="s">
        <v>1063</v>
      </c>
      <c r="F116" s="255"/>
      <c r="G116" s="255"/>
      <c r="H116" s="255"/>
      <c r="I116" s="255"/>
      <c r="J116" s="255"/>
      <c r="K116" s="267"/>
      <c r="L116" s="267"/>
      <c r="M116" s="267"/>
      <c r="N116" s="268"/>
    </row>
    <row r="117" spans="2:14">
      <c r="B117" s="270"/>
      <c r="C117" s="267"/>
      <c r="D117" s="267"/>
      <c r="E117" s="267"/>
      <c r="F117" s="255"/>
      <c r="G117" s="255"/>
      <c r="H117" s="255"/>
      <c r="I117" s="255"/>
      <c r="J117" s="255"/>
      <c r="K117" s="267"/>
      <c r="L117" s="267"/>
      <c r="M117" s="267"/>
      <c r="N117" s="268"/>
    </row>
    <row r="118" spans="2:14">
      <c r="B118" s="270" t="s">
        <v>2326</v>
      </c>
      <c r="C118" s="269"/>
      <c r="D118" s="269"/>
      <c r="E118" s="255"/>
      <c r="F118" s="255"/>
      <c r="G118" s="255"/>
      <c r="H118" s="255"/>
      <c r="I118" s="255"/>
      <c r="J118" s="966"/>
      <c r="K118" s="966"/>
      <c r="L118" s="966"/>
      <c r="M118" s="966"/>
      <c r="N118" s="967"/>
    </row>
    <row r="119" spans="2:14" ht="15.75" thickBot="1">
      <c r="B119" s="431" t="s">
        <v>2327</v>
      </c>
      <c r="C119" s="432"/>
      <c r="D119" s="432"/>
      <c r="E119" s="271"/>
      <c r="F119" s="271"/>
      <c r="G119" s="271"/>
      <c r="H119" s="271"/>
      <c r="I119" s="271"/>
      <c r="J119" s="968"/>
      <c r="K119" s="968"/>
      <c r="L119" s="968"/>
      <c r="M119" s="968"/>
      <c r="N119" s="969"/>
    </row>
  </sheetData>
  <mergeCells count="64">
    <mergeCell ref="D11:E11"/>
    <mergeCell ref="L5:L6"/>
    <mergeCell ref="M5:M6"/>
    <mergeCell ref="N5:N6"/>
    <mergeCell ref="C6:J6"/>
    <mergeCell ref="B10:E10"/>
    <mergeCell ref="I10:J10"/>
    <mergeCell ref="L64:M64"/>
    <mergeCell ref="F25:H25"/>
    <mergeCell ref="B27:N27"/>
    <mergeCell ref="L29:M29"/>
    <mergeCell ref="B36:H36"/>
    <mergeCell ref="B37:H37"/>
    <mergeCell ref="L62:M62"/>
    <mergeCell ref="B40:D40"/>
    <mergeCell ref="B41:H41"/>
    <mergeCell ref="I41:J41"/>
    <mergeCell ref="L41:M41"/>
    <mergeCell ref="B42:M42"/>
    <mergeCell ref="B46:I46"/>
    <mergeCell ref="L46:M46"/>
    <mergeCell ref="B54:M54"/>
    <mergeCell ref="L58:M58"/>
    <mergeCell ref="L84:M84"/>
    <mergeCell ref="L85:M85"/>
    <mergeCell ref="B86:M86"/>
    <mergeCell ref="B88:M88"/>
    <mergeCell ref="B76:M76"/>
    <mergeCell ref="B78:M78"/>
    <mergeCell ref="B82:H82"/>
    <mergeCell ref="L82:M82"/>
    <mergeCell ref="B83:H83"/>
    <mergeCell ref="L83:M83"/>
    <mergeCell ref="B65:M65"/>
    <mergeCell ref="B69:H69"/>
    <mergeCell ref="L69:M69"/>
    <mergeCell ref="B75:H75"/>
    <mergeCell ref="L75:M75"/>
    <mergeCell ref="L60:M60"/>
    <mergeCell ref="L61:M61"/>
    <mergeCell ref="B38:H38"/>
    <mergeCell ref="L12:N12"/>
    <mergeCell ref="C30:I30"/>
    <mergeCell ref="L30:M30"/>
    <mergeCell ref="B35:H35"/>
    <mergeCell ref="I35:J35"/>
    <mergeCell ref="L35:M35"/>
    <mergeCell ref="C29:I29"/>
    <mergeCell ref="B105:N106"/>
    <mergeCell ref="B107:N108"/>
    <mergeCell ref="J118:N119"/>
    <mergeCell ref="L1:N2"/>
    <mergeCell ref="C2:J2"/>
    <mergeCell ref="C3:J3"/>
    <mergeCell ref="K3:K4"/>
    <mergeCell ref="L3:N4"/>
    <mergeCell ref="C4:J4"/>
    <mergeCell ref="C1:J1"/>
    <mergeCell ref="K1:K2"/>
    <mergeCell ref="C5:J5"/>
    <mergeCell ref="B1:B6"/>
    <mergeCell ref="K5:K6"/>
    <mergeCell ref="B39:H39"/>
    <mergeCell ref="L59:M59"/>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23937"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23937" r:id="rId4"/>
      </mc:Fallback>
    </mc:AlternateContent>
  </oleObjects>
</worksheet>
</file>

<file path=xl/worksheets/sheet1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2">
    <tabColor rgb="FFFFFFCC"/>
  </sheetPr>
  <dimension ref="A1:O121"/>
  <sheetViews>
    <sheetView zoomScale="77" zoomScaleNormal="77" workbookViewId="0"/>
  </sheetViews>
  <sheetFormatPr baseColWidth="10" defaultRowHeight="15"/>
  <cols>
    <col min="1" max="1" width="10.140625" bestFit="1" customWidth="1"/>
    <col min="2" max="2" width="17" customWidth="1"/>
    <col min="6" max="6" width="14.42578125" customWidth="1"/>
    <col min="9" max="9" width="12.5703125" bestFit="1" customWidth="1"/>
    <col min="10" max="10" width="15.5703125" customWidth="1"/>
    <col min="11" max="11" width="17.5703125" bestFit="1" customWidth="1"/>
    <col min="13" max="13" width="12.42578125" bestFit="1" customWidth="1"/>
    <col min="14" max="14" width="17.42578125" customWidth="1"/>
    <col min="15" max="15" width="12" bestFit="1" customWidth="1"/>
  </cols>
  <sheetData>
    <row r="1" spans="2:14" ht="24.7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7.25" hidden="1" customHeight="1" thickBot="1">
      <c r="B30" s="77" t="s">
        <v>1027</v>
      </c>
      <c r="C30" s="827" t="s">
        <v>1028</v>
      </c>
      <c r="D30" s="828"/>
      <c r="E30" s="828"/>
      <c r="F30" s="828"/>
      <c r="G30" s="828"/>
      <c r="H30" s="828"/>
      <c r="I30" s="828"/>
      <c r="J30" s="78"/>
      <c r="K30" s="319"/>
      <c r="L30" s="829" t="s">
        <v>1029</v>
      </c>
      <c r="M30" s="830"/>
      <c r="N30" s="77" t="s">
        <v>1030</v>
      </c>
    </row>
    <row r="31" spans="1:14" ht="15.75" customHeight="1" thickBot="1">
      <c r="A31" t="s">
        <v>1929</v>
      </c>
      <c r="B31" s="86" t="s">
        <v>1718</v>
      </c>
      <c r="C31" s="87" t="s">
        <v>2196</v>
      </c>
      <c r="D31" s="88"/>
      <c r="E31" s="88"/>
      <c r="F31" s="88"/>
      <c r="G31" s="88"/>
      <c r="H31" s="88"/>
      <c r="I31" s="88"/>
      <c r="J31" s="88"/>
      <c r="K31" s="465"/>
      <c r="L31" s="318" t="s">
        <v>388</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180</v>
      </c>
      <c r="B36" s="831" t="str">
        <f>VLOOKUP(A36,EQUIPOS!A6:D154,3,FALSE)</f>
        <v>Compresor 120 HP, con martillo.</v>
      </c>
      <c r="C36" s="832"/>
      <c r="D36" s="832"/>
      <c r="E36" s="832"/>
      <c r="F36" s="832"/>
      <c r="G36" s="832"/>
      <c r="H36" s="833"/>
      <c r="I36" s="279"/>
      <c r="J36" s="280"/>
      <c r="K36" s="281">
        <f>VLOOKUP(A36,EQUIPOS!A6:D163,4,FALSE)</f>
        <v>75000</v>
      </c>
      <c r="L36" s="282"/>
      <c r="M36" s="348">
        <v>2.5</v>
      </c>
      <c r="N36" s="284">
        <f>K36/M36</f>
        <v>30000</v>
      </c>
    </row>
    <row r="37" spans="1:14">
      <c r="A37" s="119" t="s">
        <v>129</v>
      </c>
      <c r="B37" s="831" t="str">
        <f>VLOOKUP(A37,EQUIPOS!A7:D154,3,FALSE)</f>
        <v xml:space="preserve">Buldozer, Potencia al volante de 140 HP, motor de 2200 RPM, longitud de hoja 4,80m. </v>
      </c>
      <c r="C37" s="832"/>
      <c r="D37" s="832"/>
      <c r="E37" s="832"/>
      <c r="F37" s="832"/>
      <c r="G37" s="832"/>
      <c r="H37" s="833"/>
      <c r="I37" s="433"/>
      <c r="J37" s="434"/>
      <c r="K37" s="281">
        <f>VLOOKUP(A37,EQUIPOS!A7:D164,4,FALSE)</f>
        <v>196350</v>
      </c>
      <c r="L37" s="347"/>
      <c r="M37" s="348">
        <v>100</v>
      </c>
      <c r="N37" s="284">
        <f>K37/M37</f>
        <v>1963.5</v>
      </c>
    </row>
    <row r="38" spans="1:14">
      <c r="A38" s="119" t="s">
        <v>261</v>
      </c>
      <c r="B38" s="831" t="str">
        <f>VLOOKUP(A38,EQUIPOS!A8:D154,3,FALSE)</f>
        <v xml:space="preserve">Motobomba 3 PULGADAS (incluye operario)
</v>
      </c>
      <c r="C38" s="832"/>
      <c r="D38" s="832"/>
      <c r="E38" s="832"/>
      <c r="F38" s="832"/>
      <c r="G38" s="832"/>
      <c r="H38" s="833"/>
      <c r="I38" s="340"/>
      <c r="J38" s="342"/>
      <c r="K38" s="281">
        <f>VLOOKUP(A38,EQUIPOS!A8:D165,4,FALSE)</f>
        <v>6312.4877285925213</v>
      </c>
      <c r="L38" s="435"/>
      <c r="M38" s="436">
        <v>8</v>
      </c>
      <c r="N38" s="284">
        <f>K38/M38</f>
        <v>789.06096607406516</v>
      </c>
    </row>
    <row r="39" spans="1:14">
      <c r="A39" t="s">
        <v>312</v>
      </c>
      <c r="B39" s="831" t="str">
        <f>VLOOKUP(A39,EQUIPOS!A9:D154,3,FALSE)</f>
        <v>Retroexcavadora sobre oruga, potencia 138 HP, balde de 1,5 m3.</v>
      </c>
      <c r="C39" s="832"/>
      <c r="D39" s="832"/>
      <c r="E39" s="832"/>
      <c r="F39" s="832"/>
      <c r="G39" s="832"/>
      <c r="H39" s="833"/>
      <c r="I39" s="42"/>
      <c r="J39" s="43"/>
      <c r="K39" s="281">
        <f>VLOOKUP(A39,EQUIPOS!A9:D166,4,FALSE)</f>
        <v>148800</v>
      </c>
      <c r="L39" s="288"/>
      <c r="M39" s="348">
        <v>8</v>
      </c>
      <c r="N39" s="284">
        <f>K39/M39</f>
        <v>18600</v>
      </c>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0.01</v>
      </c>
      <c r="N41" s="356">
        <f>N78*M41</f>
        <v>181.97019333333333</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51534.531159407401</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52" t="s">
        <v>376</v>
      </c>
      <c r="B48" s="49" t="str">
        <f>VLOOKUP(A48,MATERIALES!A5:D373,3,FALSE)</f>
        <v>Anfo</v>
      </c>
      <c r="C48" s="293"/>
      <c r="D48" s="293"/>
      <c r="E48" s="293"/>
      <c r="F48" s="293"/>
      <c r="G48" s="293"/>
      <c r="H48" s="293"/>
      <c r="I48" s="280"/>
      <c r="J48" s="236" t="str">
        <f>VLOOKUP(A48,MATERIALES!A4:D640,2,FALSE)</f>
        <v>kg</v>
      </c>
      <c r="K48" s="294">
        <v>0.3</v>
      </c>
      <c r="L48" s="279"/>
      <c r="M48" s="414">
        <f>VLOOKUP(A48,MATERIALES!A5:D396,4,FALSE)</f>
        <v>4857.0483817618851</v>
      </c>
      <c r="N48" s="284">
        <f>K48*M48</f>
        <v>1457.1145145285655</v>
      </c>
    </row>
    <row r="49" spans="1:14">
      <c r="A49" s="152" t="s">
        <v>427</v>
      </c>
      <c r="B49" s="49" t="str">
        <f>VLOOKUP(A49,MATERIALES!A6:D373,3,FALSE)</f>
        <v>Cordón detonante</v>
      </c>
      <c r="C49" s="437"/>
      <c r="D49" s="437"/>
      <c r="E49" s="437"/>
      <c r="F49" s="437"/>
      <c r="G49" s="437"/>
      <c r="H49" s="437"/>
      <c r="I49" s="437"/>
      <c r="J49" s="323" t="str">
        <f>VLOOKUP(A49,MATERIALES!A5:D641,2,FALSE)</f>
        <v>m</v>
      </c>
      <c r="K49" s="409">
        <v>3</v>
      </c>
      <c r="L49" s="433"/>
      <c r="M49" s="414">
        <f>VLOOKUP(A49,MATERIALES!A6:D397,4,FALSE)</f>
        <v>1267.869644711822</v>
      </c>
      <c r="N49" s="284">
        <f t="shared" ref="N49:N54" si="0">K49*M49</f>
        <v>3803.6089341354664</v>
      </c>
    </row>
    <row r="50" spans="1:14">
      <c r="A50" s="152" t="s">
        <v>462</v>
      </c>
      <c r="B50" s="49" t="str">
        <f>VLOOKUP(A50,MATERIALES!A6:D373,3,FALSE)</f>
        <v>Explosivos  75% (INDUGEL)</v>
      </c>
      <c r="C50" s="437"/>
      <c r="D50" s="437"/>
      <c r="E50" s="437"/>
      <c r="F50" s="437"/>
      <c r="G50" s="437"/>
      <c r="H50" s="437"/>
      <c r="I50" s="437"/>
      <c r="J50" s="324" t="str">
        <f>VLOOKUP(A50,MATERIALES!A6:D642,2,FALSE)</f>
        <v>lb</v>
      </c>
      <c r="K50" s="409">
        <v>0.25</v>
      </c>
      <c r="L50" s="433"/>
      <c r="M50" s="414">
        <f>VLOOKUP(A50,MATERIALES!A6:D398,4,FALSE)</f>
        <v>6350.6623958182436</v>
      </c>
      <c r="N50" s="284">
        <f t="shared" si="0"/>
        <v>1587.6655989545609</v>
      </c>
    </row>
    <row r="51" spans="1:14">
      <c r="A51" s="152" t="s">
        <v>467</v>
      </c>
      <c r="B51" s="49" t="str">
        <f>VLOOKUP(A51,MATERIALES!A6:D373,3,FALSE)</f>
        <v>Fulminantes</v>
      </c>
      <c r="C51" s="437"/>
      <c r="D51" s="437"/>
      <c r="E51" s="437"/>
      <c r="F51" s="437"/>
      <c r="G51" s="437"/>
      <c r="H51" s="437"/>
      <c r="I51" s="437"/>
      <c r="J51" s="324" t="str">
        <f>VLOOKUP(A51,MATERIALES!A6:D643,2,FALSE)</f>
        <v>u</v>
      </c>
      <c r="K51" s="409">
        <v>1</v>
      </c>
      <c r="L51" s="433"/>
      <c r="M51" s="414">
        <f>VLOOKUP(A51,MATERIALES!A6:D399,4,FALSE)</f>
        <v>694.12750248092743</v>
      </c>
      <c r="N51" s="284">
        <f t="shared" si="0"/>
        <v>694.12750248092743</v>
      </c>
    </row>
    <row r="52" spans="1:14">
      <c r="A52" s="152" t="s">
        <v>567</v>
      </c>
      <c r="B52" s="49" t="str">
        <f>VLOOKUP(A52,MATERIALES!A7:D373,3,FALSE)</f>
        <v>Mecha Lenta</v>
      </c>
      <c r="C52" s="437"/>
      <c r="D52" s="437"/>
      <c r="E52" s="437"/>
      <c r="F52" s="437"/>
      <c r="G52" s="437"/>
      <c r="H52" s="437"/>
      <c r="I52" s="437"/>
      <c r="J52" s="324" t="str">
        <f>VLOOKUP(A52,MATERIALES!A6:D644,2,FALSE)</f>
        <v>m</v>
      </c>
      <c r="K52" s="409">
        <v>1</v>
      </c>
      <c r="L52" s="433"/>
      <c r="M52" s="414">
        <f>VLOOKUP(A52,MATERIALES!A7:D400,4,FALSE)</f>
        <v>646.7998959817121</v>
      </c>
      <c r="N52" s="284">
        <f t="shared" si="0"/>
        <v>646.7998959817121</v>
      </c>
    </row>
    <row r="53" spans="1:14">
      <c r="A53" s="216" t="s">
        <v>918</v>
      </c>
      <c r="B53" s="49" t="str">
        <f>VLOOKUP(A53,MATERIALES!A7:D373,3,FALSE)</f>
        <v xml:space="preserve">Escolta y transporte (una tarifa por cada m3 escoltado y transportado)
</v>
      </c>
      <c r="C53" s="437"/>
      <c r="D53" s="437"/>
      <c r="E53" s="437"/>
      <c r="F53" s="437"/>
      <c r="G53" s="437"/>
      <c r="H53" s="437"/>
      <c r="I53" s="437"/>
      <c r="J53" s="324" t="str">
        <f>VLOOKUP(A53,MATERIALES!A6:D644,2,FALSE)</f>
        <v>kg</v>
      </c>
      <c r="K53" s="409">
        <v>0.45800000000000002</v>
      </c>
      <c r="L53" s="433"/>
      <c r="M53" s="414">
        <f>VLOOKUP(A53,MATERIALES!A7:D400,4,FALSE)</f>
        <v>4755.8529303052946</v>
      </c>
      <c r="N53" s="284">
        <f>K53*M53</f>
        <v>2178.1806420798252</v>
      </c>
    </row>
    <row r="54" spans="1:14">
      <c r="A54" s="152" t="s">
        <v>448</v>
      </c>
      <c r="B54" s="49" t="str">
        <f>VLOOKUP(A54,MATERIALES!A8:D373,3,FALSE)</f>
        <v xml:space="preserve">Derechos de explotación y/o disposición de materiales
</v>
      </c>
      <c r="C54" s="437"/>
      <c r="D54" s="437"/>
      <c r="E54" s="437"/>
      <c r="F54" s="437"/>
      <c r="G54" s="437"/>
      <c r="H54" s="437"/>
      <c r="I54" s="437"/>
      <c r="J54" s="324" t="str">
        <f>VLOOKUP(A54,MATERIALES!A7:D645,2,FALSE)</f>
        <v>m3</v>
      </c>
      <c r="K54" s="409">
        <v>1.3</v>
      </c>
      <c r="L54" s="433"/>
      <c r="M54" s="414">
        <f>VLOOKUP(A54,MATERIALES!A8:D401,4,FALSE)</f>
        <v>2784.8822775658364</v>
      </c>
      <c r="N54" s="284">
        <f t="shared" si="0"/>
        <v>3620.3469608355872</v>
      </c>
    </row>
    <row r="55" spans="1:14" ht="15.75" thickBot="1">
      <c r="B55" s="49"/>
      <c r="C55" s="322"/>
      <c r="D55" s="322"/>
      <c r="E55" s="322"/>
      <c r="F55" s="322"/>
      <c r="G55" s="322"/>
      <c r="H55" s="322"/>
      <c r="I55" s="322"/>
      <c r="J55" s="447"/>
      <c r="K55" s="132"/>
      <c r="L55" s="337"/>
      <c r="M55" s="414"/>
      <c r="N55" s="284"/>
    </row>
    <row r="56" spans="1:14" ht="15.75" thickBot="1">
      <c r="B56" s="818" t="s">
        <v>1037</v>
      </c>
      <c r="C56" s="819"/>
      <c r="D56" s="819"/>
      <c r="E56" s="819"/>
      <c r="F56" s="819"/>
      <c r="G56" s="819"/>
      <c r="H56" s="819"/>
      <c r="I56" s="819"/>
      <c r="J56" s="819"/>
      <c r="K56" s="819"/>
      <c r="L56" s="819"/>
      <c r="M56" s="820"/>
      <c r="N56" s="406">
        <f>SUM(N48:N55)</f>
        <v>13987.844048996645</v>
      </c>
    </row>
    <row r="57" spans="1:14">
      <c r="B57" s="39"/>
      <c r="C57" s="40"/>
      <c r="D57" s="40"/>
      <c r="E57" s="40"/>
      <c r="F57" s="40"/>
      <c r="G57" s="40"/>
      <c r="H57" s="40"/>
      <c r="I57" s="40"/>
      <c r="J57" s="40"/>
      <c r="K57" s="40"/>
      <c r="L57" s="40"/>
      <c r="M57" s="40"/>
      <c r="N57" s="41"/>
    </row>
    <row r="58" spans="1:14">
      <c r="B58" s="70" t="s">
        <v>1040</v>
      </c>
      <c r="C58" s="71"/>
      <c r="D58" s="71"/>
      <c r="E58" s="71"/>
      <c r="F58" s="71"/>
      <c r="G58" s="71"/>
      <c r="H58" s="71"/>
      <c r="I58" s="71"/>
      <c r="J58" s="71"/>
      <c r="K58" s="71"/>
      <c r="L58" s="71"/>
      <c r="M58" s="71"/>
      <c r="N58" s="72"/>
    </row>
    <row r="59" spans="1:14" ht="15.75" thickBot="1">
      <c r="B59" s="74"/>
      <c r="C59" s="67"/>
      <c r="D59" s="67"/>
      <c r="E59" s="67"/>
      <c r="F59" s="67"/>
      <c r="G59" s="67"/>
      <c r="H59" s="67"/>
      <c r="I59" s="67"/>
      <c r="J59" s="67"/>
      <c r="K59" s="67"/>
      <c r="L59" s="67"/>
      <c r="M59" s="67"/>
      <c r="N59" s="69"/>
    </row>
    <row r="60" spans="1:14" ht="25.5">
      <c r="B60" s="325" t="s">
        <v>1041</v>
      </c>
      <c r="C60" s="326"/>
      <c r="D60" s="326"/>
      <c r="E60" s="326"/>
      <c r="F60" s="326"/>
      <c r="G60" s="326"/>
      <c r="H60" s="79" t="s">
        <v>1029</v>
      </c>
      <c r="I60" s="80" t="s">
        <v>1042</v>
      </c>
      <c r="J60" s="81" t="s">
        <v>1043</v>
      </c>
      <c r="K60" s="79" t="s">
        <v>1044</v>
      </c>
      <c r="L60" s="821" t="s">
        <v>1045</v>
      </c>
      <c r="M60" s="794"/>
      <c r="N60" s="82" t="s">
        <v>1035</v>
      </c>
    </row>
    <row r="61" spans="1:14">
      <c r="A61" t="s">
        <v>1340</v>
      </c>
      <c r="B61" s="52" t="str">
        <f>VLOOKUP(A61,TRANSPORTE!A5:D117,3,FALSE)</f>
        <v>Transporte de material de excavación</v>
      </c>
      <c r="C61" s="329"/>
      <c r="D61" s="329"/>
      <c r="E61" s="329"/>
      <c r="F61" s="329"/>
      <c r="G61" s="329"/>
      <c r="H61" s="323" t="s">
        <v>1552</v>
      </c>
      <c r="I61" s="291">
        <v>1.3</v>
      </c>
      <c r="J61" s="298">
        <v>1</v>
      </c>
      <c r="K61" s="291">
        <f>I61*J61</f>
        <v>1.3</v>
      </c>
      <c r="L61" s="822">
        <f>VLOOKUP(A61,TRANSPORTE!A5:D117,4,FALSE)</f>
        <v>946.969696969697</v>
      </c>
      <c r="M61" s="823"/>
      <c r="N61" s="299">
        <f>K61*L61</f>
        <v>1231.0606060606062</v>
      </c>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23"/>
      <c r="I64" s="291"/>
      <c r="J64" s="298"/>
      <c r="K64" s="291"/>
      <c r="L64" s="822"/>
      <c r="M64" s="823"/>
      <c r="N64" s="299"/>
    </row>
    <row r="65" spans="1:15">
      <c r="B65" s="52"/>
      <c r="C65" s="53"/>
      <c r="D65" s="53"/>
      <c r="E65" s="53"/>
      <c r="F65" s="53"/>
      <c r="G65" s="53"/>
      <c r="H65" s="300"/>
      <c r="I65" s="291"/>
      <c r="J65" s="291"/>
      <c r="K65" s="291"/>
      <c r="L65" s="301"/>
      <c r="M65" s="302"/>
      <c r="N65" s="303"/>
    </row>
    <row r="66" spans="1:15" ht="15.75" thickBot="1">
      <c r="B66" s="459"/>
      <c r="C66" s="460"/>
      <c r="D66" s="460"/>
      <c r="E66" s="460"/>
      <c r="F66" s="460"/>
      <c r="G66" s="460"/>
      <c r="H66" s="54"/>
      <c r="I66" s="132"/>
      <c r="J66" s="132"/>
      <c r="K66" s="132"/>
      <c r="L66" s="807"/>
      <c r="M66" s="808"/>
      <c r="N66" s="133"/>
    </row>
    <row r="67" spans="1:15" ht="15.75" thickBot="1">
      <c r="B67" s="824" t="s">
        <v>1037</v>
      </c>
      <c r="C67" s="825"/>
      <c r="D67" s="825"/>
      <c r="E67" s="825"/>
      <c r="F67" s="825"/>
      <c r="G67" s="825"/>
      <c r="H67" s="825"/>
      <c r="I67" s="825"/>
      <c r="J67" s="825"/>
      <c r="K67" s="825"/>
      <c r="L67" s="825"/>
      <c r="M67" s="826"/>
      <c r="N67" s="110">
        <f>N61+N62+N63+N64+N65</f>
        <v>1231.0606060606062</v>
      </c>
    </row>
    <row r="68" spans="1:15">
      <c r="B68" s="39"/>
      <c r="C68" s="40"/>
      <c r="D68" s="40"/>
      <c r="E68" s="40"/>
      <c r="F68" s="40"/>
      <c r="G68" s="40"/>
      <c r="H68" s="40"/>
      <c r="I68" s="40"/>
      <c r="J68" s="40"/>
      <c r="K68" s="40"/>
      <c r="L68" s="40"/>
      <c r="M68" s="40"/>
      <c r="N68" s="41"/>
    </row>
    <row r="69" spans="1:15">
      <c r="B69" s="70" t="s">
        <v>1046</v>
      </c>
      <c r="C69" s="71"/>
      <c r="D69" s="71"/>
      <c r="E69" s="71"/>
      <c r="F69" s="71"/>
      <c r="G69" s="71"/>
      <c r="H69" s="71"/>
      <c r="I69" s="71"/>
      <c r="J69" s="71"/>
      <c r="K69" s="71"/>
      <c r="L69" s="71"/>
      <c r="M69" s="71"/>
      <c r="N69" s="72"/>
    </row>
    <row r="70" spans="1:15" ht="15.75" thickBot="1">
      <c r="B70" s="74"/>
      <c r="C70" s="67"/>
      <c r="D70" s="67"/>
      <c r="E70" s="67"/>
      <c r="F70" s="67"/>
      <c r="G70" s="67"/>
      <c r="H70" s="67"/>
      <c r="I70" s="67"/>
      <c r="J70" s="67"/>
      <c r="K70" s="67"/>
      <c r="L70" s="67"/>
      <c r="M70" s="67"/>
      <c r="N70" s="69"/>
    </row>
    <row r="71" spans="1:15" ht="25.5">
      <c r="B71" s="844" t="s">
        <v>1047</v>
      </c>
      <c r="C71" s="845"/>
      <c r="D71" s="845"/>
      <c r="E71" s="845"/>
      <c r="F71" s="845"/>
      <c r="G71" s="845"/>
      <c r="H71" s="845"/>
      <c r="I71" s="79" t="s">
        <v>1048</v>
      </c>
      <c r="J71" s="81" t="s">
        <v>1494</v>
      </c>
      <c r="K71" s="80" t="s">
        <v>1050</v>
      </c>
      <c r="L71" s="846" t="s">
        <v>1034</v>
      </c>
      <c r="M71" s="847"/>
      <c r="N71" s="104" t="s">
        <v>1035</v>
      </c>
    </row>
    <row r="72" spans="1:15">
      <c r="A72" s="153" t="s">
        <v>15</v>
      </c>
      <c r="B72" s="55" t="str">
        <f>VLOOKUP(A72,'MANO DE OBRA'!A8:D68,3,FALSE)</f>
        <v>Obrero (6)</v>
      </c>
      <c r="C72" s="53"/>
      <c r="D72" s="53"/>
      <c r="E72" s="53"/>
      <c r="F72" s="53"/>
      <c r="G72" s="53"/>
      <c r="H72" s="53"/>
      <c r="I72" s="304">
        <f>K72/J72*100</f>
        <v>147543.4</v>
      </c>
      <c r="J72" s="305">
        <v>185</v>
      </c>
      <c r="K72" s="306">
        <f>VLOOKUP(A72,'MANO DE OBRA'!A8:D99,4,FALSE)</f>
        <v>272955.28999999998</v>
      </c>
      <c r="L72" s="56"/>
      <c r="M72" s="446">
        <v>20</v>
      </c>
      <c r="N72" s="407">
        <f>K72/M72</f>
        <v>13647.764499999999</v>
      </c>
      <c r="O72" s="112"/>
    </row>
    <row r="73" spans="1:15">
      <c r="A73" s="153" t="s">
        <v>30</v>
      </c>
      <c r="B73" s="55" t="str">
        <f>VLOOKUP(A73,'MANO DE OBRA'!A8:D69,3,FALSE)</f>
        <v>Oficial</v>
      </c>
      <c r="C73" s="53"/>
      <c r="D73" s="53"/>
      <c r="E73" s="53"/>
      <c r="F73" s="53"/>
      <c r="G73" s="53"/>
      <c r="H73" s="53"/>
      <c r="I73" s="304">
        <f>K73/J73*100</f>
        <v>49181.133333333331</v>
      </c>
      <c r="J73" s="305">
        <v>185</v>
      </c>
      <c r="K73" s="306">
        <f>VLOOKUP(A73,'MANO DE OBRA'!A8:D100,4,FALSE)</f>
        <v>90985.096666666665</v>
      </c>
      <c r="L73" s="56"/>
      <c r="M73" s="444">
        <v>20</v>
      </c>
      <c r="N73" s="407">
        <f>K73/M73</f>
        <v>4549.2548333333334</v>
      </c>
    </row>
    <row r="74" spans="1:15">
      <c r="B74" s="55"/>
      <c r="C74" s="53"/>
      <c r="D74" s="53"/>
      <c r="E74" s="53"/>
      <c r="F74" s="53"/>
      <c r="G74" s="53"/>
      <c r="H74" s="53"/>
      <c r="I74" s="291"/>
      <c r="J74" s="309"/>
      <c r="K74" s="310"/>
      <c r="L74" s="56"/>
      <c r="M74" s="312"/>
      <c r="N74" s="308"/>
    </row>
    <row r="75" spans="1:15">
      <c r="B75" s="55"/>
      <c r="C75" s="53"/>
      <c r="D75" s="53"/>
      <c r="E75" s="53"/>
      <c r="F75" s="53"/>
      <c r="G75" s="53"/>
      <c r="H75" s="53"/>
      <c r="I75" s="291"/>
      <c r="J75" s="309"/>
      <c r="K75" s="310"/>
      <c r="L75" s="330"/>
      <c r="M75" s="312"/>
      <c r="N75" s="308"/>
    </row>
    <row r="76" spans="1:15">
      <c r="B76" s="55"/>
      <c r="C76" s="53"/>
      <c r="D76" s="53"/>
      <c r="E76" s="53"/>
      <c r="F76" s="53"/>
      <c r="G76" s="53"/>
      <c r="H76" s="53"/>
      <c r="I76" s="291"/>
      <c r="J76" s="309"/>
      <c r="K76" s="310"/>
      <c r="L76" s="330"/>
      <c r="M76" s="312"/>
      <c r="N76" s="308"/>
    </row>
    <row r="77" spans="1:15" ht="15.75" thickBot="1">
      <c r="B77" s="805"/>
      <c r="C77" s="806"/>
      <c r="D77" s="806"/>
      <c r="E77" s="806"/>
      <c r="F77" s="806"/>
      <c r="G77" s="806"/>
      <c r="H77" s="806"/>
      <c r="I77" s="132"/>
      <c r="J77" s="132"/>
      <c r="K77" s="132"/>
      <c r="L77" s="906"/>
      <c r="M77" s="906"/>
      <c r="N77" s="51"/>
    </row>
    <row r="78" spans="1:15" ht="15.75" thickBot="1">
      <c r="B78" s="824" t="s">
        <v>1037</v>
      </c>
      <c r="C78" s="825"/>
      <c r="D78" s="825"/>
      <c r="E78" s="825"/>
      <c r="F78" s="825"/>
      <c r="G78" s="825"/>
      <c r="H78" s="825"/>
      <c r="I78" s="825"/>
      <c r="J78" s="825"/>
      <c r="K78" s="825"/>
      <c r="L78" s="825"/>
      <c r="M78" s="826"/>
      <c r="N78" s="313">
        <f>SUM(N72:N77)</f>
        <v>18197.019333333334</v>
      </c>
    </row>
    <row r="79" spans="1:15" ht="15.75" thickBot="1">
      <c r="B79" s="39"/>
      <c r="C79" s="40"/>
      <c r="D79" s="40"/>
      <c r="E79" s="40"/>
      <c r="F79" s="40"/>
      <c r="G79" s="40"/>
      <c r="H79" s="40"/>
      <c r="I79" s="40"/>
      <c r="J79" s="40"/>
      <c r="K79" s="40"/>
      <c r="L79" s="40"/>
      <c r="M79" s="40"/>
      <c r="N79" s="41"/>
    </row>
    <row r="80" spans="1:15" ht="15.75" thickBot="1">
      <c r="B80" s="818" t="s">
        <v>1051</v>
      </c>
      <c r="C80" s="819"/>
      <c r="D80" s="819"/>
      <c r="E80" s="819"/>
      <c r="F80" s="819"/>
      <c r="G80" s="819"/>
      <c r="H80" s="819"/>
      <c r="I80" s="819"/>
      <c r="J80" s="819"/>
      <c r="K80" s="819"/>
      <c r="L80" s="819"/>
      <c r="M80" s="820"/>
      <c r="N80" s="105">
        <f>N43+N56+N67+N78</f>
        <v>84950.455147797984</v>
      </c>
    </row>
    <row r="81" spans="1:14">
      <c r="B81" s="39"/>
      <c r="C81" s="40"/>
      <c r="D81" s="40"/>
      <c r="E81" s="40"/>
      <c r="F81" s="40"/>
      <c r="G81" s="40"/>
      <c r="H81" s="40"/>
      <c r="I81" s="40"/>
      <c r="J81" s="40"/>
      <c r="K81" s="40"/>
      <c r="L81" s="40"/>
      <c r="M81" s="40"/>
      <c r="N81" s="41"/>
    </row>
    <row r="82" spans="1:14">
      <c r="B82" s="70" t="s">
        <v>1052</v>
      </c>
      <c r="C82" s="71"/>
      <c r="D82" s="71"/>
      <c r="E82" s="71"/>
      <c r="F82" s="71"/>
      <c r="G82" s="71"/>
      <c r="H82" s="71"/>
      <c r="I82" s="71"/>
      <c r="J82" s="71"/>
      <c r="K82" s="71"/>
      <c r="L82" s="71"/>
      <c r="M82" s="71"/>
      <c r="N82" s="72"/>
    </row>
    <row r="83" spans="1:14" ht="15.75" thickBot="1">
      <c r="B83" s="74"/>
      <c r="C83" s="67"/>
      <c r="D83" s="67"/>
      <c r="E83" s="67"/>
      <c r="F83" s="67"/>
      <c r="G83" s="67"/>
      <c r="H83" s="67"/>
      <c r="I83" s="67"/>
      <c r="J83" s="67"/>
      <c r="K83" s="67"/>
      <c r="L83" s="67"/>
      <c r="M83" s="67"/>
      <c r="N83" s="69"/>
    </row>
    <row r="84" spans="1:14">
      <c r="B84" s="809" t="s">
        <v>1053</v>
      </c>
      <c r="C84" s="810"/>
      <c r="D84" s="810"/>
      <c r="E84" s="810"/>
      <c r="F84" s="810"/>
      <c r="G84" s="810"/>
      <c r="H84" s="810"/>
      <c r="I84" s="326"/>
      <c r="J84" s="346"/>
      <c r="K84" s="314" t="s">
        <v>1054</v>
      </c>
      <c r="L84" s="848" t="s">
        <v>1055</v>
      </c>
      <c r="M84" s="849"/>
      <c r="N84" s="315"/>
    </row>
    <row r="85" spans="1:14">
      <c r="B85" s="850" t="s">
        <v>1056</v>
      </c>
      <c r="C85" s="851"/>
      <c r="D85" s="851"/>
      <c r="E85" s="851"/>
      <c r="F85" s="851"/>
      <c r="G85" s="851"/>
      <c r="H85" s="851"/>
      <c r="I85" s="93"/>
      <c r="J85" s="94"/>
      <c r="K85" s="316">
        <v>0.2</v>
      </c>
      <c r="L85" s="852">
        <f>N80*K85</f>
        <v>16990.091029559597</v>
      </c>
      <c r="M85" s="853"/>
      <c r="N85" s="57"/>
    </row>
    <row r="86" spans="1:14">
      <c r="B86" s="95" t="s">
        <v>1057</v>
      </c>
      <c r="C86" s="96"/>
      <c r="D86" s="96"/>
      <c r="E86" s="96"/>
      <c r="F86" s="96"/>
      <c r="G86" s="96"/>
      <c r="H86" s="96"/>
      <c r="I86" s="93"/>
      <c r="J86" s="94"/>
      <c r="K86" s="316">
        <v>0.05</v>
      </c>
      <c r="L86" s="852">
        <f>N80*K86</f>
        <v>4247.5227573898992</v>
      </c>
      <c r="M86" s="853"/>
      <c r="N86" s="57"/>
    </row>
    <row r="87" spans="1:14" ht="15.75" thickBot="1">
      <c r="B87" s="97" t="s">
        <v>1058</v>
      </c>
      <c r="C87" s="98"/>
      <c r="D87" s="98"/>
      <c r="E87" s="98"/>
      <c r="F87" s="98"/>
      <c r="G87" s="98"/>
      <c r="H87" s="98"/>
      <c r="I87" s="99"/>
      <c r="J87" s="100"/>
      <c r="K87" s="317">
        <v>0.05</v>
      </c>
      <c r="L87" s="854">
        <f>N80*K87</f>
        <v>4247.5227573898992</v>
      </c>
      <c r="M87" s="855"/>
      <c r="N87" s="57"/>
    </row>
    <row r="88" spans="1:14" ht="15.75" thickBot="1">
      <c r="B88" s="818" t="s">
        <v>1037</v>
      </c>
      <c r="C88" s="819"/>
      <c r="D88" s="819"/>
      <c r="E88" s="819"/>
      <c r="F88" s="819"/>
      <c r="G88" s="819"/>
      <c r="H88" s="819"/>
      <c r="I88" s="819"/>
      <c r="J88" s="819"/>
      <c r="K88" s="819"/>
      <c r="L88" s="819"/>
      <c r="M88" s="820"/>
      <c r="N88" s="58">
        <f>L85+L86+L87</f>
        <v>25485.136544339395</v>
      </c>
    </row>
    <row r="89" spans="1:14" ht="15.75" thickBot="1">
      <c r="B89" s="39"/>
      <c r="C89" s="40"/>
      <c r="D89" s="40"/>
      <c r="E89" s="40"/>
      <c r="F89" s="40"/>
      <c r="G89" s="40"/>
      <c r="H89" s="40"/>
      <c r="I89" s="40"/>
      <c r="J89" s="40"/>
      <c r="K89" s="40"/>
      <c r="L89" s="40"/>
      <c r="M89" s="40"/>
      <c r="N89" s="41"/>
    </row>
    <row r="90" spans="1:14" ht="15.75" thickBot="1">
      <c r="A90" t="s">
        <v>2122</v>
      </c>
      <c r="B90" s="818" t="s">
        <v>1059</v>
      </c>
      <c r="C90" s="819"/>
      <c r="D90" s="819"/>
      <c r="E90" s="819"/>
      <c r="F90" s="819"/>
      <c r="G90" s="819"/>
      <c r="H90" s="819"/>
      <c r="I90" s="819"/>
      <c r="J90" s="819"/>
      <c r="K90" s="819"/>
      <c r="L90" s="819"/>
      <c r="M90" s="820"/>
      <c r="N90" s="197">
        <f>N80+N88</f>
        <v>110435.59169213739</v>
      </c>
    </row>
    <row r="91" spans="1:14">
      <c r="B91" s="251"/>
      <c r="C91" s="252"/>
      <c r="D91" s="252"/>
      <c r="E91" s="252"/>
      <c r="F91" s="252"/>
      <c r="G91" s="252"/>
      <c r="H91" s="252"/>
      <c r="I91" s="252"/>
      <c r="J91" s="252"/>
      <c r="K91" s="252"/>
      <c r="L91" s="252"/>
      <c r="M91" s="252"/>
      <c r="N91" s="253"/>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255"/>
      <c r="F94" s="255"/>
      <c r="G94" s="255"/>
      <c r="H94" s="255"/>
      <c r="I94" s="255"/>
      <c r="J94" s="255"/>
      <c r="K94" s="255"/>
      <c r="L94" s="255"/>
      <c r="M94" s="255"/>
      <c r="N94" s="256"/>
    </row>
    <row r="95" spans="1:14">
      <c r="B95" s="254"/>
      <c r="C95" s="255"/>
      <c r="D95" s="255"/>
      <c r="E95" s="429" t="s">
        <v>1060</v>
      </c>
      <c r="F95" s="429"/>
      <c r="G95" s="429"/>
      <c r="H95" s="429"/>
      <c r="I95" s="429"/>
      <c r="J95" s="429"/>
      <c r="K95" s="255"/>
      <c r="L95" s="255"/>
      <c r="M95" s="255"/>
      <c r="N95" s="256"/>
    </row>
    <row r="96" spans="1:14">
      <c r="B96" s="254"/>
      <c r="C96" s="255"/>
      <c r="D96" s="255"/>
      <c r="E96" s="255" t="s">
        <v>1061</v>
      </c>
      <c r="F96" s="255"/>
      <c r="G96" s="255"/>
      <c r="H96" s="255"/>
      <c r="I96" s="255"/>
      <c r="J96" s="255"/>
      <c r="K96" s="255"/>
      <c r="L96" s="255"/>
      <c r="M96" s="255"/>
      <c r="N96" s="256"/>
    </row>
    <row r="97" spans="2:14">
      <c r="B97" s="254"/>
      <c r="C97" s="255"/>
      <c r="D97" s="255"/>
      <c r="E97" s="255" t="s">
        <v>1062</v>
      </c>
      <c r="F97" s="255"/>
      <c r="G97" s="255"/>
      <c r="H97" s="255"/>
      <c r="I97" s="255"/>
      <c r="J97" s="255"/>
      <c r="K97" s="255"/>
      <c r="L97" s="255"/>
      <c r="M97" s="255"/>
      <c r="N97" s="256"/>
    </row>
    <row r="98" spans="2:14">
      <c r="B98" s="254"/>
      <c r="C98" s="255"/>
      <c r="D98" s="255"/>
      <c r="E98" s="255" t="s">
        <v>1063</v>
      </c>
      <c r="F98" s="255"/>
      <c r="G98" s="255"/>
      <c r="H98" s="255"/>
      <c r="I98" s="255"/>
      <c r="J98" s="255"/>
      <c r="K98" s="255"/>
      <c r="L98" s="255"/>
      <c r="M98" s="255"/>
      <c r="N98" s="256"/>
    </row>
    <row r="99" spans="2:14" ht="15.75" thickBot="1">
      <c r="B99" s="254"/>
      <c r="C99" s="255"/>
      <c r="D99" s="255"/>
      <c r="E99" s="255"/>
      <c r="F99" s="255" t="s">
        <v>1064</v>
      </c>
      <c r="G99" s="255"/>
      <c r="H99" s="255"/>
      <c r="I99" s="255"/>
      <c r="J99" s="255"/>
      <c r="K99" s="255"/>
      <c r="L99" s="255"/>
      <c r="M99" s="255"/>
      <c r="N99" s="256"/>
    </row>
    <row r="100" spans="2:14">
      <c r="B100" s="239" t="s">
        <v>2322</v>
      </c>
      <c r="C100" s="240"/>
      <c r="D100" s="240"/>
      <c r="E100" s="240"/>
      <c r="F100" s="240"/>
      <c r="G100" s="240"/>
      <c r="H100" s="240"/>
      <c r="I100" s="240"/>
      <c r="J100" s="240"/>
      <c r="K100" s="240"/>
      <c r="L100" s="240"/>
      <c r="M100" s="240"/>
      <c r="N100" s="241"/>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c r="B103" s="257"/>
      <c r="C103" s="258"/>
      <c r="D103" s="258"/>
      <c r="E103" s="258"/>
      <c r="F103" s="258"/>
      <c r="G103" s="258"/>
      <c r="H103" s="258"/>
      <c r="I103" s="258"/>
      <c r="J103" s="258"/>
      <c r="K103" s="258"/>
      <c r="L103" s="258"/>
      <c r="M103" s="258"/>
      <c r="N103" s="259"/>
    </row>
    <row r="104" spans="2:14" ht="15.75" thickBot="1">
      <c r="B104" s="260"/>
      <c r="C104" s="261"/>
      <c r="D104" s="261"/>
      <c r="E104" s="261"/>
      <c r="F104" s="261"/>
      <c r="G104" s="261"/>
      <c r="H104" s="261"/>
      <c r="I104" s="261"/>
      <c r="J104" s="261"/>
      <c r="K104" s="261"/>
      <c r="L104" s="261"/>
      <c r="M104" s="261"/>
      <c r="N104" s="262"/>
    </row>
    <row r="105" spans="2:14">
      <c r="B105" s="263"/>
      <c r="C105" s="264"/>
      <c r="D105" s="264"/>
      <c r="E105" s="264"/>
      <c r="F105" s="264"/>
      <c r="G105" s="264"/>
      <c r="H105" s="264"/>
      <c r="I105" s="264"/>
      <c r="J105" s="264"/>
      <c r="K105" s="264"/>
      <c r="L105" s="264"/>
      <c r="M105" s="264"/>
      <c r="N105" s="265"/>
    </row>
    <row r="106" spans="2:14">
      <c r="B106" s="266" t="s">
        <v>2323</v>
      </c>
      <c r="C106" s="267"/>
      <c r="D106" s="267"/>
      <c r="E106" s="267"/>
      <c r="F106" s="267"/>
      <c r="G106" s="267"/>
      <c r="H106" s="267"/>
      <c r="I106" s="267"/>
      <c r="J106" s="267"/>
      <c r="K106" s="267"/>
      <c r="L106" s="267"/>
      <c r="M106" s="267"/>
      <c r="N106" s="268"/>
    </row>
    <row r="107" spans="2:14" ht="15" customHeight="1">
      <c r="B107" s="960" t="s">
        <v>2324</v>
      </c>
      <c r="C107" s="961"/>
      <c r="D107" s="961"/>
      <c r="E107" s="961"/>
      <c r="F107" s="961"/>
      <c r="G107" s="961"/>
      <c r="H107" s="961"/>
      <c r="I107" s="961"/>
      <c r="J107" s="961"/>
      <c r="K107" s="961"/>
      <c r="L107" s="961"/>
      <c r="M107" s="961"/>
      <c r="N107" s="962"/>
    </row>
    <row r="108" spans="2:14" ht="15" customHeight="1">
      <c r="B108" s="960"/>
      <c r="C108" s="961"/>
      <c r="D108" s="961"/>
      <c r="E108" s="961"/>
      <c r="F108" s="961"/>
      <c r="G108" s="961"/>
      <c r="H108" s="961"/>
      <c r="I108" s="961"/>
      <c r="J108" s="961"/>
      <c r="K108" s="961"/>
      <c r="L108" s="961"/>
      <c r="M108" s="961"/>
      <c r="N108" s="962"/>
    </row>
    <row r="109" spans="2:14" ht="30" customHeight="1">
      <c r="B109" s="963" t="s">
        <v>2325</v>
      </c>
      <c r="C109" s="964"/>
      <c r="D109" s="964"/>
      <c r="E109" s="964"/>
      <c r="F109" s="964"/>
      <c r="G109" s="964"/>
      <c r="H109" s="964"/>
      <c r="I109" s="964"/>
      <c r="J109" s="964"/>
      <c r="K109" s="964"/>
      <c r="L109" s="964"/>
      <c r="M109" s="964"/>
      <c r="N109" s="965"/>
    </row>
    <row r="110" spans="2:14">
      <c r="B110" s="963"/>
      <c r="C110" s="964"/>
      <c r="D110" s="964"/>
      <c r="E110" s="964"/>
      <c r="F110" s="964"/>
      <c r="G110" s="964"/>
      <c r="H110" s="964"/>
      <c r="I110" s="964"/>
      <c r="J110" s="964"/>
      <c r="K110" s="964"/>
      <c r="L110" s="964"/>
      <c r="M110" s="964"/>
      <c r="N110" s="965"/>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351"/>
      <c r="C113" s="352"/>
      <c r="D113" s="352"/>
      <c r="E113" s="352"/>
      <c r="F113" s="352"/>
      <c r="G113" s="352"/>
      <c r="H113" s="352"/>
      <c r="I113" s="352"/>
      <c r="J113" s="352"/>
      <c r="K113" s="352"/>
      <c r="L113" s="352"/>
      <c r="M113" s="352"/>
      <c r="N113" s="353"/>
    </row>
    <row r="114" spans="2:14">
      <c r="B114" s="266"/>
      <c r="C114" s="267"/>
      <c r="D114" s="267"/>
      <c r="E114" s="267"/>
      <c r="F114" s="267"/>
      <c r="G114" s="267"/>
      <c r="H114" s="267"/>
      <c r="I114" s="267"/>
      <c r="J114" s="267"/>
      <c r="K114" s="267"/>
      <c r="L114" s="267"/>
      <c r="M114" s="267"/>
      <c r="N114" s="268"/>
    </row>
    <row r="115" spans="2:14">
      <c r="B115" s="254"/>
      <c r="C115" s="255"/>
      <c r="D115" s="255"/>
      <c r="E115" s="255" t="s">
        <v>1060</v>
      </c>
      <c r="F115" s="429"/>
      <c r="G115" s="429"/>
      <c r="H115" s="255"/>
      <c r="I115" s="255"/>
      <c r="J115" s="255"/>
      <c r="K115" s="255"/>
      <c r="L115" s="255"/>
      <c r="M115" s="255"/>
      <c r="N115" s="256"/>
    </row>
    <row r="116" spans="2:14">
      <c r="B116" s="254"/>
      <c r="C116" s="255"/>
      <c r="D116" s="255"/>
      <c r="E116" s="430" t="s">
        <v>1061</v>
      </c>
      <c r="F116" s="255"/>
      <c r="G116" s="255"/>
      <c r="H116" s="430"/>
      <c r="I116" s="430"/>
      <c r="J116" s="430"/>
      <c r="K116" s="255"/>
      <c r="L116" s="255"/>
      <c r="M116" s="255"/>
      <c r="N116" s="256"/>
    </row>
    <row r="117" spans="2:14">
      <c r="B117" s="254"/>
      <c r="C117" s="255"/>
      <c r="D117" s="255"/>
      <c r="E117" s="269" t="s">
        <v>1065</v>
      </c>
      <c r="F117" s="255"/>
      <c r="G117" s="255"/>
      <c r="H117" s="269"/>
      <c r="I117" s="269"/>
      <c r="J117" s="269"/>
      <c r="K117" s="255"/>
      <c r="L117" s="255"/>
      <c r="M117" s="255"/>
      <c r="N117" s="256"/>
    </row>
    <row r="118" spans="2:14">
      <c r="B118" s="270"/>
      <c r="C118" s="267"/>
      <c r="D118" s="267"/>
      <c r="E118" s="255" t="s">
        <v>1063</v>
      </c>
      <c r="F118" s="255"/>
      <c r="G118" s="255"/>
      <c r="H118" s="255"/>
      <c r="I118" s="255"/>
      <c r="J118" s="255"/>
      <c r="K118" s="267"/>
      <c r="L118" s="267"/>
      <c r="M118" s="267"/>
      <c r="N118" s="268"/>
    </row>
    <row r="119" spans="2:14">
      <c r="B119" s="270"/>
      <c r="C119" s="267"/>
      <c r="D119" s="267"/>
      <c r="E119" s="267"/>
      <c r="F119" s="255"/>
      <c r="G119" s="255"/>
      <c r="H119" s="255"/>
      <c r="I119" s="255"/>
      <c r="J119" s="255"/>
      <c r="K119" s="267"/>
      <c r="L119" s="267"/>
      <c r="M119" s="267"/>
      <c r="N119" s="268"/>
    </row>
    <row r="120" spans="2:14">
      <c r="B120" s="270" t="s">
        <v>2326</v>
      </c>
      <c r="C120" s="269"/>
      <c r="D120" s="269"/>
      <c r="E120" s="255"/>
      <c r="F120" s="255"/>
      <c r="G120" s="255"/>
      <c r="H120" s="255"/>
      <c r="I120" s="255"/>
      <c r="J120" s="966"/>
      <c r="K120" s="966"/>
      <c r="L120" s="966"/>
      <c r="M120" s="966"/>
      <c r="N120" s="967"/>
    </row>
    <row r="121" spans="2:14" ht="15.75" thickBot="1">
      <c r="B121" s="431" t="s">
        <v>2327</v>
      </c>
      <c r="C121" s="432"/>
      <c r="D121" s="432"/>
      <c r="E121" s="271"/>
      <c r="F121" s="271"/>
      <c r="G121" s="271"/>
      <c r="H121" s="271"/>
      <c r="I121" s="271"/>
      <c r="J121" s="968"/>
      <c r="K121" s="968"/>
      <c r="L121" s="968"/>
      <c r="M121" s="968"/>
      <c r="N121" s="969"/>
    </row>
  </sheetData>
  <mergeCells count="64">
    <mergeCell ref="B109:N110"/>
    <mergeCell ref="F25:H25"/>
    <mergeCell ref="B27:N27"/>
    <mergeCell ref="L29:M29"/>
    <mergeCell ref="L86:M86"/>
    <mergeCell ref="L87:M87"/>
    <mergeCell ref="B88:M88"/>
    <mergeCell ref="B90:M90"/>
    <mergeCell ref="B107:N108"/>
    <mergeCell ref="B80:M80"/>
    <mergeCell ref="B84:H84"/>
    <mergeCell ref="L84:M84"/>
    <mergeCell ref="B67:M67"/>
    <mergeCell ref="B85:H85"/>
    <mergeCell ref="L85:M85"/>
    <mergeCell ref="B71:H71"/>
    <mergeCell ref="L71:M71"/>
    <mergeCell ref="B77:H77"/>
    <mergeCell ref="L77:M77"/>
    <mergeCell ref="B78:M78"/>
    <mergeCell ref="L60:M60"/>
    <mergeCell ref="L61:M61"/>
    <mergeCell ref="L63:M63"/>
    <mergeCell ref="L64:M64"/>
    <mergeCell ref="L66:M66"/>
    <mergeCell ref="B56:M56"/>
    <mergeCell ref="B10:E10"/>
    <mergeCell ref="I10:J10"/>
    <mergeCell ref="D11:E11"/>
    <mergeCell ref="L42:M42"/>
    <mergeCell ref="B38:H38"/>
    <mergeCell ref="L12:N12"/>
    <mergeCell ref="C30:I30"/>
    <mergeCell ref="L30:M30"/>
    <mergeCell ref="B35:H35"/>
    <mergeCell ref="M5:M6"/>
    <mergeCell ref="C6:J6"/>
    <mergeCell ref="B43:M43"/>
    <mergeCell ref="B47:I47"/>
    <mergeCell ref="L47:M47"/>
    <mergeCell ref="B1:B6"/>
    <mergeCell ref="K5:K6"/>
    <mergeCell ref="B42:H42"/>
    <mergeCell ref="I35:J35"/>
    <mergeCell ref="L35:M35"/>
    <mergeCell ref="B36:H36"/>
    <mergeCell ref="B37:H37"/>
    <mergeCell ref="I42:J42"/>
    <mergeCell ref="N5:N6"/>
    <mergeCell ref="C29:I29"/>
    <mergeCell ref="J120:N121"/>
    <mergeCell ref="L1:N2"/>
    <mergeCell ref="C2:J2"/>
    <mergeCell ref="C3:J3"/>
    <mergeCell ref="K3:K4"/>
    <mergeCell ref="L3:N4"/>
    <mergeCell ref="C4:J4"/>
    <mergeCell ref="C1:J1"/>
    <mergeCell ref="K1:K2"/>
    <mergeCell ref="C5:J5"/>
    <mergeCell ref="L62:M62"/>
    <mergeCell ref="B39:H39"/>
    <mergeCell ref="B41:D41"/>
    <mergeCell ref="L5:L6"/>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25985"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25985" r:id="rId4"/>
      </mc:Fallback>
    </mc:AlternateContent>
  </oleObjects>
</worksheet>
</file>

<file path=xl/worksheets/sheet1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3">
    <tabColor rgb="FFFFFFCC"/>
  </sheetPr>
  <dimension ref="A1:O120"/>
  <sheetViews>
    <sheetView zoomScale="77" zoomScaleNormal="77" workbookViewId="0"/>
  </sheetViews>
  <sheetFormatPr baseColWidth="10" defaultRowHeight="15"/>
  <cols>
    <col min="1" max="1" width="10.140625" bestFit="1" customWidth="1"/>
    <col min="2" max="2" width="16.42578125" customWidth="1"/>
    <col min="6" max="6" width="15.85546875" customWidth="1"/>
    <col min="9" max="9" width="12.7109375" bestFit="1" customWidth="1"/>
    <col min="10" max="10" width="15.5703125" customWidth="1"/>
    <col min="11" max="11" width="18.140625" customWidth="1"/>
    <col min="13" max="13" width="13.42578125" customWidth="1"/>
    <col min="14" max="14" width="17.42578125" customWidth="1"/>
    <col min="15" max="15" width="12" bestFit="1" customWidth="1"/>
  </cols>
  <sheetData>
    <row r="1" spans="2:14" ht="24.7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32.25"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thickBot="1">
      <c r="B30" s="77" t="s">
        <v>1027</v>
      </c>
      <c r="C30" s="827" t="s">
        <v>1028</v>
      </c>
      <c r="D30" s="828"/>
      <c r="E30" s="828"/>
      <c r="F30" s="828"/>
      <c r="G30" s="828"/>
      <c r="H30" s="828"/>
      <c r="I30" s="828"/>
      <c r="J30" s="78"/>
      <c r="K30" s="319"/>
      <c r="L30" s="829" t="s">
        <v>1029</v>
      </c>
      <c r="M30" s="830"/>
      <c r="N30" s="77" t="s">
        <v>1030</v>
      </c>
    </row>
    <row r="31" spans="1:14" ht="15.75" customHeight="1" thickBot="1">
      <c r="A31" t="s">
        <v>1929</v>
      </c>
      <c r="B31" s="86" t="s">
        <v>1719</v>
      </c>
      <c r="C31" s="87" t="s">
        <v>2197</v>
      </c>
      <c r="D31" s="88"/>
      <c r="E31" s="88"/>
      <c r="F31" s="88"/>
      <c r="G31" s="88"/>
      <c r="H31" s="88"/>
      <c r="I31" s="88"/>
      <c r="J31" s="88"/>
      <c r="K31" s="465"/>
      <c r="L31" s="318" t="s">
        <v>388</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129</v>
      </c>
      <c r="B36" s="831" t="str">
        <f>VLOOKUP(A36,EQUIPOS!A6:D154,3,FALSE)</f>
        <v xml:space="preserve">Buldozer, Potencia al volante de 140 HP, motor de 2200 RPM, longitud de hoja 4,80m. </v>
      </c>
      <c r="C36" s="832"/>
      <c r="D36" s="832"/>
      <c r="E36" s="832"/>
      <c r="F36" s="832"/>
      <c r="G36" s="832"/>
      <c r="H36" s="833"/>
      <c r="I36" s="279"/>
      <c r="J36" s="280"/>
      <c r="K36" s="281">
        <f>VLOOKUP(A36,EQUIPOS!A6:D163,4,FALSE)</f>
        <v>196350</v>
      </c>
      <c r="L36" s="282"/>
      <c r="M36" s="348">
        <v>100</v>
      </c>
      <c r="N36" s="284">
        <f>K36/M36</f>
        <v>1963.5</v>
      </c>
    </row>
    <row r="37" spans="1:14">
      <c r="A37" s="119" t="s">
        <v>312</v>
      </c>
      <c r="B37" s="831" t="str">
        <f>VLOOKUP(A37,EQUIPOS!A7:D154,3,FALSE)</f>
        <v>Retroexcavadora sobre oruga, potencia 138 HP, balde de 1,5 m3.</v>
      </c>
      <c r="C37" s="832"/>
      <c r="D37" s="832"/>
      <c r="E37" s="832"/>
      <c r="F37" s="832"/>
      <c r="G37" s="832"/>
      <c r="H37" s="833"/>
      <c r="I37" s="433"/>
      <c r="J37" s="434"/>
      <c r="K37" s="281">
        <f>VLOOKUP(A37,EQUIPOS!A7:D164,4,FALSE)</f>
        <v>148800</v>
      </c>
      <c r="L37" s="347"/>
      <c r="M37" s="348">
        <v>35</v>
      </c>
      <c r="N37" s="284">
        <f>K37/M37</f>
        <v>4251.4285714285716</v>
      </c>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0.01</v>
      </c>
      <c r="N41" s="356">
        <f>N77*M41</f>
        <v>6.4989354761904758</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6221.4275069047617</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52" t="s">
        <v>448</v>
      </c>
      <c r="B48" s="49" t="str">
        <f>VLOOKUP(A48,MATERIALES!A5:D373,3,FALSE)</f>
        <v xml:space="preserve">Derechos de explotación y/o disposición de materiales
</v>
      </c>
      <c r="C48" s="293"/>
      <c r="D48" s="293"/>
      <c r="E48" s="293"/>
      <c r="F48" s="293"/>
      <c r="G48" s="293"/>
      <c r="H48" s="293"/>
      <c r="I48" s="280"/>
      <c r="J48" s="236" t="str">
        <f>VLOOKUP(A48,MATERIALES!A4:D640,2,FALSE)</f>
        <v>m3</v>
      </c>
      <c r="K48" s="294">
        <v>1.3</v>
      </c>
      <c r="L48" s="279"/>
      <c r="M48" s="414">
        <f>VLOOKUP(A48,MATERIALES!A5:D396,4,FALSE)</f>
        <v>2784.8822775658364</v>
      </c>
      <c r="N48" s="284">
        <f>K48*M48</f>
        <v>3620.3469608355872</v>
      </c>
    </row>
    <row r="49" spans="1:14">
      <c r="A49" s="152"/>
      <c r="B49" s="49"/>
      <c r="C49" s="437"/>
      <c r="D49" s="437"/>
      <c r="E49" s="437"/>
      <c r="F49" s="437"/>
      <c r="G49" s="437"/>
      <c r="H49" s="437"/>
      <c r="I49" s="437"/>
      <c r="J49" s="323"/>
      <c r="K49" s="409"/>
      <c r="L49" s="433"/>
      <c r="M49" s="414"/>
      <c r="N49" s="284"/>
    </row>
    <row r="50" spans="1:14">
      <c r="A50" s="152"/>
      <c r="B50" s="49"/>
      <c r="C50" s="437"/>
      <c r="D50" s="437"/>
      <c r="E50" s="437"/>
      <c r="F50" s="437"/>
      <c r="G50" s="437"/>
      <c r="H50" s="437"/>
      <c r="I50" s="437"/>
      <c r="J50" s="323"/>
      <c r="K50" s="409"/>
      <c r="L50" s="433"/>
      <c r="M50" s="414"/>
      <c r="N50" s="284"/>
    </row>
    <row r="51" spans="1:14">
      <c r="A51" s="152"/>
      <c r="B51" s="49"/>
      <c r="C51" s="437"/>
      <c r="D51" s="437"/>
      <c r="E51" s="437"/>
      <c r="F51" s="437"/>
      <c r="G51" s="437"/>
      <c r="H51" s="437"/>
      <c r="I51" s="437"/>
      <c r="J51" s="323"/>
      <c r="K51" s="409"/>
      <c r="L51" s="433"/>
      <c r="M51" s="414"/>
      <c r="N51" s="284"/>
    </row>
    <row r="52" spans="1:14">
      <c r="A52" s="152"/>
      <c r="B52" s="49"/>
      <c r="C52" s="437"/>
      <c r="D52" s="437"/>
      <c r="E52" s="437"/>
      <c r="F52" s="437"/>
      <c r="G52" s="437"/>
      <c r="H52" s="437"/>
      <c r="I52" s="437"/>
      <c r="J52" s="323"/>
      <c r="K52" s="409"/>
      <c r="L52" s="433"/>
      <c r="M52" s="414"/>
      <c r="N52" s="284"/>
    </row>
    <row r="53" spans="1:14">
      <c r="A53" s="152"/>
      <c r="B53" s="49"/>
      <c r="C53" s="437"/>
      <c r="D53" s="437"/>
      <c r="E53" s="437"/>
      <c r="F53" s="437"/>
      <c r="G53" s="437"/>
      <c r="H53" s="437"/>
      <c r="I53" s="437"/>
      <c r="J53" s="323"/>
      <c r="K53" s="409"/>
      <c r="L53" s="433"/>
      <c r="M53" s="414"/>
      <c r="N53" s="284"/>
    </row>
    <row r="54" spans="1:14" ht="15.75" thickBot="1">
      <c r="B54" s="49"/>
      <c r="C54" s="322"/>
      <c r="D54" s="322"/>
      <c r="E54" s="322"/>
      <c r="F54" s="322"/>
      <c r="G54" s="322"/>
      <c r="H54" s="322"/>
      <c r="I54" s="322"/>
      <c r="J54" s="447"/>
      <c r="K54" s="132"/>
      <c r="L54" s="337"/>
      <c r="M54" s="414"/>
      <c r="N54" s="284">
        <f>K54*M54</f>
        <v>0</v>
      </c>
    </row>
    <row r="55" spans="1:14" ht="15.75" thickBot="1">
      <c r="B55" s="818" t="s">
        <v>1037</v>
      </c>
      <c r="C55" s="819"/>
      <c r="D55" s="819"/>
      <c r="E55" s="819"/>
      <c r="F55" s="819"/>
      <c r="G55" s="819"/>
      <c r="H55" s="819"/>
      <c r="I55" s="819"/>
      <c r="J55" s="819"/>
      <c r="K55" s="819"/>
      <c r="L55" s="819"/>
      <c r="M55" s="820"/>
      <c r="N55" s="406">
        <f>SUM(N48:N54)</f>
        <v>3620.3469608355872</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A60" t="s">
        <v>1340</v>
      </c>
      <c r="B60" s="52" t="str">
        <f>VLOOKUP(A60,TRANSPORTE!A5:D117,3,FALSE)</f>
        <v>Transporte de material de excavación</v>
      </c>
      <c r="C60" s="329"/>
      <c r="D60" s="329"/>
      <c r="E60" s="329"/>
      <c r="F60" s="329"/>
      <c r="G60" s="329"/>
      <c r="H60" s="323" t="s">
        <v>1552</v>
      </c>
      <c r="I60" s="291">
        <v>1.3</v>
      </c>
      <c r="J60" s="298">
        <v>1</v>
      </c>
      <c r="K60" s="291">
        <f>I60*J60</f>
        <v>1.3</v>
      </c>
      <c r="L60" s="822">
        <f>VLOOKUP(A60,TRANSPORTE!A5:D117,4,FALSE)</f>
        <v>946.969696969697</v>
      </c>
      <c r="M60" s="823"/>
      <c r="N60" s="299">
        <f>K60*L60</f>
        <v>1231.0606060606062</v>
      </c>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459"/>
      <c r="C65" s="460"/>
      <c r="D65" s="460"/>
      <c r="E65" s="460"/>
      <c r="F65" s="460"/>
      <c r="G65" s="460"/>
      <c r="H65" s="54"/>
      <c r="I65" s="132"/>
      <c r="J65" s="132"/>
      <c r="K65" s="132"/>
      <c r="L65" s="807"/>
      <c r="M65" s="808"/>
      <c r="N65" s="133"/>
    </row>
    <row r="66" spans="1:15" ht="15.75" thickBot="1">
      <c r="B66" s="824" t="s">
        <v>1037</v>
      </c>
      <c r="C66" s="825"/>
      <c r="D66" s="825"/>
      <c r="E66" s="825"/>
      <c r="F66" s="825"/>
      <c r="G66" s="825"/>
      <c r="H66" s="825"/>
      <c r="I66" s="825"/>
      <c r="J66" s="825"/>
      <c r="K66" s="825"/>
      <c r="L66" s="825"/>
      <c r="M66" s="826"/>
      <c r="N66" s="110">
        <f>N60+N61+N62+N63+N64</f>
        <v>1231.0606060606062</v>
      </c>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847"/>
      <c r="N70" s="104" t="s">
        <v>1035</v>
      </c>
    </row>
    <row r="71" spans="1:15">
      <c r="A71" s="153" t="s">
        <v>30</v>
      </c>
      <c r="B71" s="55" t="str">
        <f>VLOOKUP(A71,'MANO DE OBRA'!A8:D68,3,FALSE)</f>
        <v>Oficial</v>
      </c>
      <c r="C71" s="53"/>
      <c r="D71" s="53"/>
      <c r="E71" s="53"/>
      <c r="F71" s="53"/>
      <c r="G71" s="53"/>
      <c r="H71" s="53"/>
      <c r="I71" s="304">
        <f>K71/J71*100</f>
        <v>49181.133333333331</v>
      </c>
      <c r="J71" s="305">
        <v>185</v>
      </c>
      <c r="K71" s="306">
        <f>VLOOKUP(A71,'MANO DE OBRA'!A8:D99,4,FALSE)</f>
        <v>90985.096666666665</v>
      </c>
      <c r="L71" s="56"/>
      <c r="M71" s="446">
        <v>280</v>
      </c>
      <c r="N71" s="407">
        <f>K71/M71</f>
        <v>324.94677380952379</v>
      </c>
      <c r="O71" s="112"/>
    </row>
    <row r="72" spans="1:15">
      <c r="A72" s="153" t="s">
        <v>7</v>
      </c>
      <c r="B72" s="55" t="str">
        <f>VLOOKUP(A72,'MANO DE OBRA'!A8:D69,3,FALSE)</f>
        <v>Obrero (2)</v>
      </c>
      <c r="C72" s="53"/>
      <c r="D72" s="53"/>
      <c r="E72" s="53"/>
      <c r="F72" s="53"/>
      <c r="G72" s="53"/>
      <c r="H72" s="53"/>
      <c r="I72" s="304">
        <f>K72/J72*100</f>
        <v>49181.133333333331</v>
      </c>
      <c r="J72" s="305">
        <v>185</v>
      </c>
      <c r="K72" s="306">
        <f>VLOOKUP(A72,'MANO DE OBRA'!A8:D100,4,FALSE)</f>
        <v>90985.096666666665</v>
      </c>
      <c r="L72" s="56"/>
      <c r="M72" s="444">
        <v>280</v>
      </c>
      <c r="N72" s="407">
        <f>K72/M72</f>
        <v>324.94677380952379</v>
      </c>
    </row>
    <row r="73" spans="1:15">
      <c r="B73" s="55"/>
      <c r="C73" s="53"/>
      <c r="D73" s="53"/>
      <c r="E73" s="53"/>
      <c r="F73" s="53"/>
      <c r="G73" s="53"/>
      <c r="H73" s="53"/>
      <c r="I73" s="291"/>
      <c r="J73" s="309"/>
      <c r="K73" s="310"/>
      <c r="L73" s="56"/>
      <c r="M73" s="312"/>
      <c r="N73" s="308"/>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805"/>
      <c r="C76" s="806"/>
      <c r="D76" s="806"/>
      <c r="E76" s="806"/>
      <c r="F76" s="806"/>
      <c r="G76" s="806"/>
      <c r="H76" s="806"/>
      <c r="I76" s="132"/>
      <c r="J76" s="132"/>
      <c r="K76" s="132"/>
      <c r="L76" s="906"/>
      <c r="M76" s="906"/>
      <c r="N76" s="133"/>
    </row>
    <row r="77" spans="1:15" ht="15.75" thickBot="1">
      <c r="B77" s="824" t="s">
        <v>1037</v>
      </c>
      <c r="C77" s="825"/>
      <c r="D77" s="825"/>
      <c r="E77" s="825"/>
      <c r="F77" s="825"/>
      <c r="G77" s="825"/>
      <c r="H77" s="825"/>
      <c r="I77" s="825"/>
      <c r="J77" s="825"/>
      <c r="K77" s="825"/>
      <c r="L77" s="825"/>
      <c r="M77" s="826"/>
      <c r="N77" s="472">
        <f>SUM(N71:N76)</f>
        <v>649.89354761904758</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11722.728621420003</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2344.5457242840007</v>
      </c>
      <c r="M84" s="853"/>
      <c r="N84" s="57"/>
    </row>
    <row r="85" spans="1:14">
      <c r="B85" s="95" t="s">
        <v>1057</v>
      </c>
      <c r="C85" s="96"/>
      <c r="D85" s="96"/>
      <c r="E85" s="96"/>
      <c r="F85" s="96"/>
      <c r="G85" s="96"/>
      <c r="H85" s="96"/>
      <c r="I85" s="93"/>
      <c r="J85" s="94"/>
      <c r="K85" s="316">
        <v>0.05</v>
      </c>
      <c r="L85" s="852">
        <f>N79*K85</f>
        <v>586.13643107100017</v>
      </c>
      <c r="M85" s="853"/>
      <c r="N85" s="57"/>
    </row>
    <row r="86" spans="1:14" ht="15.75" thickBot="1">
      <c r="B86" s="97" t="s">
        <v>1058</v>
      </c>
      <c r="C86" s="98"/>
      <c r="D86" s="98"/>
      <c r="E86" s="98"/>
      <c r="F86" s="98"/>
      <c r="G86" s="98"/>
      <c r="H86" s="98"/>
      <c r="I86" s="99"/>
      <c r="J86" s="100"/>
      <c r="K86" s="317">
        <v>0.05</v>
      </c>
      <c r="L86" s="854">
        <f>N79*K86</f>
        <v>586.13643107100017</v>
      </c>
      <c r="M86" s="855"/>
      <c r="N86" s="57"/>
    </row>
    <row r="87" spans="1:14" ht="15.75" thickBot="1">
      <c r="B87" s="818" t="s">
        <v>1037</v>
      </c>
      <c r="C87" s="819"/>
      <c r="D87" s="819"/>
      <c r="E87" s="819"/>
      <c r="F87" s="819"/>
      <c r="G87" s="819"/>
      <c r="H87" s="819"/>
      <c r="I87" s="819"/>
      <c r="J87" s="819"/>
      <c r="K87" s="819"/>
      <c r="L87" s="819"/>
      <c r="M87" s="820"/>
      <c r="N87" s="58">
        <f>L84+L85+L86</f>
        <v>3516.8185864260008</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15239.547207846004</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30"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4">
    <mergeCell ref="B108:N109"/>
    <mergeCell ref="F25:H25"/>
    <mergeCell ref="B27:N27"/>
    <mergeCell ref="L29:M29"/>
    <mergeCell ref="L85:M85"/>
    <mergeCell ref="L86:M86"/>
    <mergeCell ref="B87:M87"/>
    <mergeCell ref="B89:M89"/>
    <mergeCell ref="B106:N107"/>
    <mergeCell ref="B79:M79"/>
    <mergeCell ref="B83:H83"/>
    <mergeCell ref="L83:M83"/>
    <mergeCell ref="B66:M66"/>
    <mergeCell ref="B84:H84"/>
    <mergeCell ref="L84:M84"/>
    <mergeCell ref="B70:H70"/>
    <mergeCell ref="L70:M70"/>
    <mergeCell ref="B76:H76"/>
    <mergeCell ref="L76:M76"/>
    <mergeCell ref="B77:M77"/>
    <mergeCell ref="L59:M59"/>
    <mergeCell ref="L60:M60"/>
    <mergeCell ref="L62:M62"/>
    <mergeCell ref="L63:M63"/>
    <mergeCell ref="L65:M65"/>
    <mergeCell ref="B55:M55"/>
    <mergeCell ref="B10:E10"/>
    <mergeCell ref="I10:J10"/>
    <mergeCell ref="D11:E11"/>
    <mergeCell ref="L42:M42"/>
    <mergeCell ref="B38:H38"/>
    <mergeCell ref="L12:N12"/>
    <mergeCell ref="C30:I30"/>
    <mergeCell ref="L30:M30"/>
    <mergeCell ref="B35:H35"/>
    <mergeCell ref="M5:M6"/>
    <mergeCell ref="C6:J6"/>
    <mergeCell ref="B43:M43"/>
    <mergeCell ref="B47:I47"/>
    <mergeCell ref="L47:M47"/>
    <mergeCell ref="B1:B6"/>
    <mergeCell ref="K5:K6"/>
    <mergeCell ref="B42:H42"/>
    <mergeCell ref="I35:J35"/>
    <mergeCell ref="L35:M35"/>
    <mergeCell ref="B36:H36"/>
    <mergeCell ref="B37:H37"/>
    <mergeCell ref="I42:J42"/>
    <mergeCell ref="N5:N6"/>
    <mergeCell ref="C29:I29"/>
    <mergeCell ref="J119:N120"/>
    <mergeCell ref="L1:N2"/>
    <mergeCell ref="C2:J2"/>
    <mergeCell ref="C3:J3"/>
    <mergeCell ref="K3:K4"/>
    <mergeCell ref="L3:N4"/>
    <mergeCell ref="C4:J4"/>
    <mergeCell ref="C1:J1"/>
    <mergeCell ref="K1:K2"/>
    <mergeCell ref="C5:J5"/>
    <mergeCell ref="L61:M61"/>
    <mergeCell ref="B39:H39"/>
    <mergeCell ref="B41:D41"/>
    <mergeCell ref="L5:L6"/>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27009"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27009" r:id="rId4"/>
      </mc:Fallback>
    </mc:AlternateContent>
  </oleObjects>
</worksheet>
</file>

<file path=xl/worksheets/sheet2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4">
    <tabColor rgb="FFFFFFCC"/>
  </sheetPr>
  <dimension ref="A1:O119"/>
  <sheetViews>
    <sheetView zoomScale="76" zoomScaleNormal="76" workbookViewId="0"/>
  </sheetViews>
  <sheetFormatPr baseColWidth="10" defaultRowHeight="15"/>
  <cols>
    <col min="1" max="1" width="10.28515625" bestFit="1" customWidth="1"/>
    <col min="2" max="2" width="16.42578125" customWidth="1"/>
    <col min="6" max="6" width="16.140625" customWidth="1"/>
    <col min="9" max="9" width="12.85546875" bestFit="1" customWidth="1"/>
    <col min="10" max="10" width="15.5703125" customWidth="1"/>
    <col min="11" max="11" width="18" customWidth="1"/>
    <col min="13" max="13" width="13.42578125" customWidth="1"/>
    <col min="14" max="14" width="17.42578125" customWidth="1"/>
    <col min="15" max="15" width="12" bestFit="1" customWidth="1"/>
  </cols>
  <sheetData>
    <row r="1" spans="2:14" ht="24"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7.75" customHeight="1" thickBot="1">
      <c r="B29" s="77" t="s">
        <v>1027</v>
      </c>
      <c r="C29" s="827" t="s">
        <v>1028</v>
      </c>
      <c r="D29" s="828"/>
      <c r="E29" s="828"/>
      <c r="F29" s="828"/>
      <c r="G29" s="828"/>
      <c r="H29" s="828"/>
      <c r="I29" s="828"/>
      <c r="J29" s="78"/>
      <c r="K29" s="354" t="s">
        <v>2321</v>
      </c>
      <c r="L29" s="829" t="s">
        <v>1029</v>
      </c>
      <c r="M29" s="830"/>
      <c r="N29" s="77" t="s">
        <v>1030</v>
      </c>
    </row>
    <row r="30" spans="1:14" ht="15.75" customHeight="1" thickBot="1">
      <c r="A30" t="s">
        <v>1929</v>
      </c>
      <c r="B30" s="86" t="s">
        <v>1720</v>
      </c>
      <c r="C30" s="87" t="s">
        <v>2198</v>
      </c>
      <c r="D30" s="88"/>
      <c r="E30" s="88"/>
      <c r="F30" s="88"/>
      <c r="G30" s="88"/>
      <c r="H30" s="88"/>
      <c r="I30" s="88"/>
      <c r="J30" s="88"/>
      <c r="K30" s="465"/>
      <c r="L30" s="318" t="s">
        <v>388</v>
      </c>
      <c r="M30" s="214"/>
      <c r="N30" s="90"/>
    </row>
    <row r="31" spans="1:14" ht="6" customHeight="1">
      <c r="B31" s="101"/>
      <c r="C31" s="102"/>
      <c r="D31" s="102"/>
      <c r="E31" s="102"/>
      <c r="F31" s="102"/>
      <c r="G31" s="102"/>
      <c r="H31" s="102"/>
      <c r="I31" s="102"/>
      <c r="J31" s="102"/>
      <c r="K31" s="102"/>
      <c r="L31" s="102"/>
      <c r="M31" s="102"/>
      <c r="N31" s="103"/>
    </row>
    <row r="32" spans="1:14">
      <c r="B32" s="64" t="s">
        <v>1031</v>
      </c>
      <c r="C32" s="65"/>
      <c r="D32" s="65"/>
      <c r="E32" s="65"/>
      <c r="F32" s="65"/>
      <c r="G32" s="65"/>
      <c r="H32" s="65"/>
      <c r="I32" s="65"/>
      <c r="J32" s="65"/>
      <c r="K32" s="65"/>
      <c r="L32" s="65"/>
      <c r="M32" s="65"/>
      <c r="N32" s="66"/>
    </row>
    <row r="33" spans="1:14" ht="15.75" thickBot="1">
      <c r="B33" s="278"/>
      <c r="C33" s="67"/>
      <c r="D33" s="67"/>
      <c r="E33" s="67"/>
      <c r="F33" s="67"/>
      <c r="G33" s="67"/>
      <c r="H33" s="67"/>
      <c r="I33" s="68"/>
      <c r="J33" s="68"/>
      <c r="K33" s="67"/>
      <c r="L33" s="67"/>
      <c r="M33" s="67"/>
      <c r="N33" s="69"/>
    </row>
    <row r="34" spans="1:14">
      <c r="B34" s="799" t="s">
        <v>1028</v>
      </c>
      <c r="C34" s="800"/>
      <c r="D34" s="800"/>
      <c r="E34" s="800"/>
      <c r="F34" s="800"/>
      <c r="G34" s="800"/>
      <c r="H34" s="801"/>
      <c r="I34" s="802" t="s">
        <v>1032</v>
      </c>
      <c r="J34" s="803"/>
      <c r="K34" s="75" t="s">
        <v>1033</v>
      </c>
      <c r="L34" s="804" t="s">
        <v>1034</v>
      </c>
      <c r="M34" s="801"/>
      <c r="N34" s="76" t="s">
        <v>1035</v>
      </c>
    </row>
    <row r="35" spans="1:14">
      <c r="A35" s="119" t="s">
        <v>263</v>
      </c>
      <c r="B35" s="831" t="str">
        <f>VLOOKUP(A35,EQUIPOS!A6:D154,3,FALSE)</f>
        <v xml:space="preserve">Motobomba 4 pulgadas
</v>
      </c>
      <c r="C35" s="832"/>
      <c r="D35" s="832"/>
      <c r="E35" s="832"/>
      <c r="F35" s="832"/>
      <c r="G35" s="832"/>
      <c r="H35" s="833"/>
      <c r="I35" s="279"/>
      <c r="J35" s="280"/>
      <c r="K35" s="281">
        <f>VLOOKUP(A35,EQUIPOS!A6:D163,4,FALSE)</f>
        <v>6461.8729704493835</v>
      </c>
      <c r="L35" s="282"/>
      <c r="M35" s="348">
        <v>21</v>
      </c>
      <c r="N35" s="284">
        <f>K35/M35</f>
        <v>307.70823668806588</v>
      </c>
    </row>
    <row r="36" spans="1:14">
      <c r="A36" s="119" t="s">
        <v>129</v>
      </c>
      <c r="B36" s="831" t="str">
        <f>VLOOKUP(A36,EQUIPOS!A7:D154,3,FALSE)</f>
        <v xml:space="preserve">Buldozer, Potencia al volante de 140 HP, motor de 2200 RPM, longitud de hoja 4,80m. </v>
      </c>
      <c r="C36" s="832"/>
      <c r="D36" s="832"/>
      <c r="E36" s="832"/>
      <c r="F36" s="832"/>
      <c r="G36" s="832"/>
      <c r="H36" s="833"/>
      <c r="I36" s="433"/>
      <c r="J36" s="434"/>
      <c r="K36" s="281">
        <f>VLOOKUP(A36,EQUIPOS!A7:D164,4,FALSE)</f>
        <v>196350</v>
      </c>
      <c r="L36" s="347"/>
      <c r="M36" s="348">
        <v>100</v>
      </c>
      <c r="N36" s="284">
        <f>K36/M36</f>
        <v>1963.5</v>
      </c>
    </row>
    <row r="37" spans="1:14">
      <c r="A37" s="119" t="s">
        <v>312</v>
      </c>
      <c r="B37" s="831" t="str">
        <f>VLOOKUP(A37,EQUIPOS!A8:D154,3,FALSE)</f>
        <v>Retroexcavadora sobre oruga, potencia 138 HP, balde de 1,5 m3.</v>
      </c>
      <c r="C37" s="832"/>
      <c r="D37" s="832"/>
      <c r="E37" s="832"/>
      <c r="F37" s="832"/>
      <c r="G37" s="832"/>
      <c r="H37" s="833"/>
      <c r="I37" s="340"/>
      <c r="J37" s="342"/>
      <c r="K37" s="281">
        <f>VLOOKUP(A37,EQUIPOS!A8:D165,4,FALSE)</f>
        <v>148800</v>
      </c>
      <c r="L37" s="435"/>
      <c r="M37" s="436">
        <v>21</v>
      </c>
      <c r="N37" s="284">
        <f>K37/M37</f>
        <v>7085.7142857142853</v>
      </c>
    </row>
    <row r="38" spans="1:14">
      <c r="B38" s="831"/>
      <c r="C38" s="832"/>
      <c r="D38" s="832"/>
      <c r="E38" s="832"/>
      <c r="F38" s="832"/>
      <c r="G38" s="832"/>
      <c r="H38" s="833"/>
      <c r="I38" s="42"/>
      <c r="J38" s="43"/>
      <c r="K38" s="281"/>
      <c r="L38" s="288"/>
      <c r="M38" s="348"/>
      <c r="N38" s="284"/>
    </row>
    <row r="39" spans="1:14">
      <c r="B39" s="332"/>
      <c r="C39" s="333"/>
      <c r="D39" s="333"/>
      <c r="E39" s="333"/>
      <c r="F39" s="335"/>
      <c r="G39" s="335"/>
      <c r="H39" s="131"/>
      <c r="I39" s="42"/>
      <c r="J39" s="43"/>
      <c r="K39" s="281"/>
      <c r="L39" s="288"/>
      <c r="M39" s="289"/>
      <c r="N39" s="285"/>
    </row>
    <row r="40" spans="1:14">
      <c r="B40" s="838" t="s">
        <v>1036</v>
      </c>
      <c r="C40" s="839"/>
      <c r="D40" s="839"/>
      <c r="E40" s="44"/>
      <c r="F40" s="45"/>
      <c r="G40" s="45"/>
      <c r="H40" s="46"/>
      <c r="I40" s="42"/>
      <c r="J40" s="43"/>
      <c r="K40" s="291"/>
      <c r="L40" s="288"/>
      <c r="M40" s="413">
        <v>0.01</v>
      </c>
      <c r="N40" s="356">
        <f>N76*M40</f>
        <v>10.831559126984128</v>
      </c>
    </row>
    <row r="41" spans="1:14" ht="15.75" thickBot="1">
      <c r="B41" s="831"/>
      <c r="C41" s="832"/>
      <c r="D41" s="832"/>
      <c r="E41" s="832"/>
      <c r="F41" s="832"/>
      <c r="G41" s="832"/>
      <c r="H41" s="833"/>
      <c r="I41" s="840"/>
      <c r="J41" s="841"/>
      <c r="K41" s="47"/>
      <c r="L41" s="842"/>
      <c r="M41" s="843"/>
      <c r="N41" s="111"/>
    </row>
    <row r="42" spans="1:14" ht="15.75" thickBot="1">
      <c r="B42" s="818" t="s">
        <v>1037</v>
      </c>
      <c r="C42" s="819"/>
      <c r="D42" s="819"/>
      <c r="E42" s="819"/>
      <c r="F42" s="819"/>
      <c r="G42" s="819"/>
      <c r="H42" s="819"/>
      <c r="I42" s="819"/>
      <c r="J42" s="819"/>
      <c r="K42" s="819"/>
      <c r="L42" s="819"/>
      <c r="M42" s="820"/>
      <c r="N42" s="406">
        <f>SUM(N35:N41)</f>
        <v>9367.7540815293341</v>
      </c>
    </row>
    <row r="43" spans="1:14">
      <c r="B43" s="292"/>
      <c r="C43" s="40"/>
      <c r="D43" s="40"/>
      <c r="E43" s="40"/>
      <c r="F43" s="40"/>
      <c r="G43" s="40"/>
      <c r="H43" s="40"/>
      <c r="I43" s="40"/>
      <c r="J43" s="40"/>
      <c r="K43" s="40"/>
      <c r="L43" s="40"/>
      <c r="M43" s="40"/>
      <c r="N43" s="41"/>
    </row>
    <row r="44" spans="1:14">
      <c r="B44" s="70" t="s">
        <v>1038</v>
      </c>
      <c r="C44" s="71"/>
      <c r="D44" s="71"/>
      <c r="E44" s="71"/>
      <c r="F44" s="71"/>
      <c r="G44" s="71"/>
      <c r="H44" s="71"/>
      <c r="I44" s="71"/>
      <c r="J44" s="71"/>
      <c r="K44" s="71"/>
      <c r="L44" s="71"/>
      <c r="M44" s="71"/>
      <c r="N44" s="72"/>
    </row>
    <row r="45" spans="1:14" ht="15.75" thickBot="1">
      <c r="B45" s="73"/>
      <c r="C45" s="68"/>
      <c r="D45" s="68"/>
      <c r="E45" s="68"/>
      <c r="F45" s="68"/>
      <c r="G45" s="68"/>
      <c r="H45" s="68"/>
      <c r="I45" s="68"/>
      <c r="J45" s="67"/>
      <c r="K45" s="67"/>
      <c r="L45" s="67"/>
      <c r="M45" s="67"/>
      <c r="N45" s="69"/>
    </row>
    <row r="46" spans="1:14">
      <c r="B46" s="809" t="s">
        <v>1028</v>
      </c>
      <c r="C46" s="810"/>
      <c r="D46" s="810"/>
      <c r="E46" s="810"/>
      <c r="F46" s="810"/>
      <c r="G46" s="810"/>
      <c r="H46" s="810"/>
      <c r="I46" s="811"/>
      <c r="J46" s="327" t="s">
        <v>1029</v>
      </c>
      <c r="K46" s="91" t="s">
        <v>1030</v>
      </c>
      <c r="L46" s="812" t="s">
        <v>1039</v>
      </c>
      <c r="M46" s="811"/>
      <c r="N46" s="92" t="s">
        <v>1035</v>
      </c>
    </row>
    <row r="47" spans="1:14">
      <c r="A47" s="152" t="s">
        <v>448</v>
      </c>
      <c r="B47" s="49" t="str">
        <f>VLOOKUP(A47,MATERIALES!A5:D373,3,FALSE)</f>
        <v xml:space="preserve">Derechos de explotación y/o disposición de materiales
</v>
      </c>
      <c r="C47" s="293"/>
      <c r="D47" s="293"/>
      <c r="E47" s="293"/>
      <c r="F47" s="293"/>
      <c r="G47" s="293"/>
      <c r="H47" s="293"/>
      <c r="I47" s="280"/>
      <c r="J47" s="236" t="str">
        <f>VLOOKUP(A47,MATERIALES!A4:D640,2,FALSE)</f>
        <v>m3</v>
      </c>
      <c r="K47" s="294">
        <v>1.3</v>
      </c>
      <c r="L47" s="279"/>
      <c r="M47" s="414">
        <f>VLOOKUP(A47,MATERIALES!A5:D396,4,FALSE)</f>
        <v>2784.8822775658364</v>
      </c>
      <c r="N47" s="284">
        <f>K47*M47</f>
        <v>3620.3469608355872</v>
      </c>
    </row>
    <row r="48" spans="1:14">
      <c r="A48" s="152"/>
      <c r="B48" s="49"/>
      <c r="C48" s="437"/>
      <c r="D48" s="437"/>
      <c r="E48" s="437"/>
      <c r="F48" s="437"/>
      <c r="G48" s="437"/>
      <c r="H48" s="437"/>
      <c r="I48" s="437"/>
      <c r="J48" s="323"/>
      <c r="K48" s="409"/>
      <c r="L48" s="433"/>
      <c r="M48" s="414"/>
      <c r="N48" s="284"/>
    </row>
    <row r="49" spans="1:14">
      <c r="A49" s="152"/>
      <c r="B49" s="49"/>
      <c r="C49" s="437"/>
      <c r="D49" s="437"/>
      <c r="E49" s="437"/>
      <c r="F49" s="437"/>
      <c r="G49" s="437"/>
      <c r="H49" s="437"/>
      <c r="I49" s="437"/>
      <c r="J49" s="323"/>
      <c r="K49" s="409"/>
      <c r="L49" s="433"/>
      <c r="M49" s="414"/>
      <c r="N49" s="284"/>
    </row>
    <row r="50" spans="1:14">
      <c r="A50" s="152"/>
      <c r="B50" s="49"/>
      <c r="C50" s="437"/>
      <c r="D50" s="437"/>
      <c r="E50" s="437"/>
      <c r="F50" s="437"/>
      <c r="G50" s="437"/>
      <c r="H50" s="437"/>
      <c r="I50" s="437"/>
      <c r="J50" s="323"/>
      <c r="K50" s="409"/>
      <c r="L50" s="433"/>
      <c r="M50" s="414"/>
      <c r="N50" s="284"/>
    </row>
    <row r="51" spans="1:14">
      <c r="A51" s="152"/>
      <c r="B51" s="49"/>
      <c r="C51" s="437"/>
      <c r="D51" s="437"/>
      <c r="E51" s="437"/>
      <c r="F51" s="437"/>
      <c r="G51" s="437"/>
      <c r="H51" s="437"/>
      <c r="I51" s="437"/>
      <c r="J51" s="323"/>
      <c r="K51" s="409"/>
      <c r="L51" s="433"/>
      <c r="M51" s="414"/>
      <c r="N51" s="284"/>
    </row>
    <row r="52" spans="1:14">
      <c r="A52" s="152"/>
      <c r="B52" s="49"/>
      <c r="C52" s="437"/>
      <c r="D52" s="437"/>
      <c r="E52" s="437"/>
      <c r="F52" s="437"/>
      <c r="G52" s="437"/>
      <c r="H52" s="437"/>
      <c r="I52" s="437"/>
      <c r="J52" s="323"/>
      <c r="K52" s="409"/>
      <c r="L52" s="433"/>
      <c r="M52" s="414"/>
      <c r="N52" s="284"/>
    </row>
    <row r="53" spans="1:14" ht="15.75" thickBot="1">
      <c r="B53" s="49"/>
      <c r="C53" s="322"/>
      <c r="D53" s="322"/>
      <c r="E53" s="322"/>
      <c r="F53" s="322"/>
      <c r="G53" s="322"/>
      <c r="H53" s="322"/>
      <c r="I53" s="322"/>
      <c r="J53" s="447"/>
      <c r="K53" s="132"/>
      <c r="L53" s="337"/>
      <c r="M53" s="414"/>
      <c r="N53" s="284"/>
    </row>
    <row r="54" spans="1:14" ht="15.75" thickBot="1">
      <c r="B54" s="818" t="s">
        <v>1037</v>
      </c>
      <c r="C54" s="819"/>
      <c r="D54" s="819"/>
      <c r="E54" s="819"/>
      <c r="F54" s="819"/>
      <c r="G54" s="819"/>
      <c r="H54" s="819"/>
      <c r="I54" s="819"/>
      <c r="J54" s="819"/>
      <c r="K54" s="819"/>
      <c r="L54" s="819"/>
      <c r="M54" s="820"/>
      <c r="N54" s="406">
        <f>SUM(N47:N53)</f>
        <v>3620.3469608355872</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A59" t="s">
        <v>1340</v>
      </c>
      <c r="B59" s="52" t="str">
        <f>VLOOKUP(A59,TRANSPORTE!A5:D117,3,FALSE)</f>
        <v>Transporte de material de excavación</v>
      </c>
      <c r="C59" s="329"/>
      <c r="D59" s="329"/>
      <c r="E59" s="329"/>
      <c r="F59" s="329"/>
      <c r="G59" s="329"/>
      <c r="H59" s="323" t="s">
        <v>1552</v>
      </c>
      <c r="I59" s="291">
        <v>1.3</v>
      </c>
      <c r="J59" s="298">
        <v>1</v>
      </c>
      <c r="K59" s="291">
        <f>I59*J59</f>
        <v>1.3</v>
      </c>
      <c r="L59" s="822">
        <f>VLOOKUP(A59,TRANSPORTE!A5:D117,4,FALSE)</f>
        <v>946.969696969697</v>
      </c>
      <c r="M59" s="823"/>
      <c r="N59" s="299">
        <f>K59*L59</f>
        <v>1231.0606060606062</v>
      </c>
    </row>
    <row r="60" spans="1:14">
      <c r="B60" s="52"/>
      <c r="C60" s="53"/>
      <c r="D60" s="53"/>
      <c r="E60" s="53"/>
      <c r="F60" s="53"/>
      <c r="G60" s="53"/>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00"/>
      <c r="I63" s="291"/>
      <c r="J63" s="291"/>
      <c r="K63" s="291"/>
      <c r="L63" s="301"/>
      <c r="M63" s="302"/>
      <c r="N63" s="303"/>
    </row>
    <row r="64" spans="1:14" ht="15.75" thickBot="1">
      <c r="B64" s="459"/>
      <c r="C64" s="460"/>
      <c r="D64" s="460"/>
      <c r="E64" s="460"/>
      <c r="F64" s="460"/>
      <c r="G64" s="460"/>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f>N59+N60+N61+N62+N63</f>
        <v>1231.0606060606062</v>
      </c>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s="153" t="s">
        <v>7</v>
      </c>
      <c r="B70" s="55" t="str">
        <f>VLOOKUP(A70,'MANO DE OBRA'!A8:D68,3,FALSE)</f>
        <v>Obrero (2)</v>
      </c>
      <c r="C70" s="53"/>
      <c r="D70" s="53"/>
      <c r="E70" s="53"/>
      <c r="F70" s="53"/>
      <c r="G70" s="53"/>
      <c r="H70" s="53"/>
      <c r="I70" s="304">
        <f>K70/J70*100</f>
        <v>49181.133333333331</v>
      </c>
      <c r="J70" s="305">
        <v>185</v>
      </c>
      <c r="K70" s="306">
        <f>VLOOKUP(A70,'MANO DE OBRA'!A8:D99,4,FALSE)</f>
        <v>90985.096666666665</v>
      </c>
      <c r="L70" s="56"/>
      <c r="M70" s="446">
        <v>168</v>
      </c>
      <c r="N70" s="407">
        <f>K70/M70</f>
        <v>541.57795634920637</v>
      </c>
      <c r="O70" s="112"/>
    </row>
    <row r="71" spans="1:15">
      <c r="A71" s="153" t="s">
        <v>30</v>
      </c>
      <c r="B71" s="55" t="str">
        <f>VLOOKUP(A71,'MANO DE OBRA'!A8:D69,3,FALSE)</f>
        <v>Oficial</v>
      </c>
      <c r="C71" s="53"/>
      <c r="D71" s="53"/>
      <c r="E71" s="53"/>
      <c r="F71" s="53"/>
      <c r="G71" s="53"/>
      <c r="H71" s="53"/>
      <c r="I71" s="304">
        <f>K71/J71*100</f>
        <v>49181.133333333331</v>
      </c>
      <c r="J71" s="305">
        <v>185</v>
      </c>
      <c r="K71" s="306">
        <f>VLOOKUP(A71,'MANO DE OBRA'!A8:D100,4,FALSE)</f>
        <v>90985.096666666665</v>
      </c>
      <c r="L71" s="56"/>
      <c r="M71" s="444">
        <v>168</v>
      </c>
      <c r="N71" s="407">
        <f>K71/M71</f>
        <v>541.57795634920637</v>
      </c>
    </row>
    <row r="72" spans="1:15">
      <c r="B72" s="55"/>
      <c r="C72" s="53"/>
      <c r="D72" s="53"/>
      <c r="E72" s="53"/>
      <c r="F72" s="53"/>
      <c r="G72" s="53"/>
      <c r="H72" s="53"/>
      <c r="I72" s="291"/>
      <c r="J72" s="309"/>
      <c r="K72" s="310"/>
      <c r="L72" s="56"/>
      <c r="M72" s="312"/>
      <c r="N72" s="308"/>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133"/>
    </row>
    <row r="76" spans="1:15" ht="15.75" thickBot="1">
      <c r="B76" s="824" t="s">
        <v>1037</v>
      </c>
      <c r="C76" s="825"/>
      <c r="D76" s="825"/>
      <c r="E76" s="825"/>
      <c r="F76" s="825"/>
      <c r="G76" s="825"/>
      <c r="H76" s="825"/>
      <c r="I76" s="825"/>
      <c r="J76" s="825"/>
      <c r="K76" s="825"/>
      <c r="L76" s="825"/>
      <c r="M76" s="826"/>
      <c r="N76" s="472">
        <f>SUM(N70:N75)</f>
        <v>1083.1559126984127</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N42+N54+N65+N76</f>
        <v>15302.317561123939</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3060.4635122247878</v>
      </c>
      <c r="M83" s="853"/>
      <c r="N83" s="57"/>
    </row>
    <row r="84" spans="1:14">
      <c r="B84" s="95" t="s">
        <v>1057</v>
      </c>
      <c r="C84" s="96"/>
      <c r="D84" s="96"/>
      <c r="E84" s="96"/>
      <c r="F84" s="96"/>
      <c r="G84" s="96"/>
      <c r="H84" s="96"/>
      <c r="I84" s="93"/>
      <c r="J84" s="94"/>
      <c r="K84" s="316">
        <v>0.05</v>
      </c>
      <c r="L84" s="852">
        <f>N78*K84</f>
        <v>765.11587805619695</v>
      </c>
      <c r="M84" s="853"/>
      <c r="N84" s="57"/>
    </row>
    <row r="85" spans="1:14" ht="15.75" thickBot="1">
      <c r="B85" s="97" t="s">
        <v>1058</v>
      </c>
      <c r="C85" s="98"/>
      <c r="D85" s="98"/>
      <c r="E85" s="98"/>
      <c r="F85" s="98"/>
      <c r="G85" s="98"/>
      <c r="H85" s="98"/>
      <c r="I85" s="99"/>
      <c r="J85" s="100"/>
      <c r="K85" s="317">
        <v>0.05</v>
      </c>
      <c r="L85" s="854">
        <f>N78*K85</f>
        <v>765.11587805619695</v>
      </c>
      <c r="M85" s="855"/>
      <c r="N85" s="57"/>
    </row>
    <row r="86" spans="1:14" ht="15.75" thickBot="1">
      <c r="B86" s="818" t="s">
        <v>1037</v>
      </c>
      <c r="C86" s="819"/>
      <c r="D86" s="819"/>
      <c r="E86" s="819"/>
      <c r="F86" s="819"/>
      <c r="G86" s="819"/>
      <c r="H86" s="819"/>
      <c r="I86" s="819"/>
      <c r="J86" s="819"/>
      <c r="K86" s="819"/>
      <c r="L86" s="819"/>
      <c r="M86" s="820"/>
      <c r="N86" s="58">
        <f>L83+L84+L85</f>
        <v>4590.6952683371819</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19893.01282946112</v>
      </c>
    </row>
    <row r="89" spans="1:14">
      <c r="B89" s="251"/>
      <c r="C89" s="252"/>
      <c r="D89" s="252"/>
      <c r="E89" s="252"/>
      <c r="F89" s="252"/>
      <c r="G89" s="252"/>
      <c r="H89" s="252"/>
      <c r="I89" s="252"/>
      <c r="J89" s="252"/>
      <c r="K89" s="252"/>
      <c r="L89" s="252"/>
      <c r="M89" s="252"/>
      <c r="N89" s="253"/>
    </row>
    <row r="90" spans="1:14">
      <c r="B90" s="254"/>
      <c r="C90" s="255"/>
      <c r="D90" s="255"/>
      <c r="E90" s="255"/>
      <c r="F90" s="255"/>
      <c r="G90" s="255"/>
      <c r="H90" s="255"/>
      <c r="I90" s="255"/>
      <c r="J90" s="255"/>
      <c r="K90" s="255"/>
      <c r="L90" s="255"/>
      <c r="M90" s="255"/>
      <c r="N90" s="256"/>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429" t="s">
        <v>1060</v>
      </c>
      <c r="F93" s="429"/>
      <c r="G93" s="429"/>
      <c r="H93" s="429"/>
      <c r="I93" s="429"/>
      <c r="J93" s="429"/>
      <c r="K93" s="255"/>
      <c r="L93" s="255"/>
      <c r="M93" s="255"/>
      <c r="N93" s="256"/>
    </row>
    <row r="94" spans="1:14">
      <c r="B94" s="254"/>
      <c r="C94" s="255"/>
      <c r="D94" s="255"/>
      <c r="E94" s="255" t="s">
        <v>1061</v>
      </c>
      <c r="F94" s="255"/>
      <c r="G94" s="255"/>
      <c r="H94" s="255"/>
      <c r="I94" s="255"/>
      <c r="J94" s="255"/>
      <c r="K94" s="255"/>
      <c r="L94" s="255"/>
      <c r="M94" s="255"/>
      <c r="N94" s="256"/>
    </row>
    <row r="95" spans="1:14">
      <c r="B95" s="254"/>
      <c r="C95" s="255"/>
      <c r="D95" s="255"/>
      <c r="E95" s="255" t="s">
        <v>1062</v>
      </c>
      <c r="F95" s="255"/>
      <c r="G95" s="255"/>
      <c r="H95" s="255"/>
      <c r="I95" s="255"/>
      <c r="J95" s="255"/>
      <c r="K95" s="255"/>
      <c r="L95" s="255"/>
      <c r="M95" s="255"/>
      <c r="N95" s="256"/>
    </row>
    <row r="96" spans="1:14">
      <c r="B96" s="254"/>
      <c r="C96" s="255"/>
      <c r="D96" s="255"/>
      <c r="E96" s="255" t="s">
        <v>1063</v>
      </c>
      <c r="F96" s="255"/>
      <c r="G96" s="255"/>
      <c r="H96" s="255"/>
      <c r="I96" s="255"/>
      <c r="J96" s="255"/>
      <c r="K96" s="255"/>
      <c r="L96" s="255"/>
      <c r="M96" s="255"/>
      <c r="N96" s="256"/>
    </row>
    <row r="97" spans="2:14" ht="15.75" thickBot="1">
      <c r="B97" s="254"/>
      <c r="C97" s="255"/>
      <c r="D97" s="255"/>
      <c r="E97" s="255"/>
      <c r="F97" s="255" t="s">
        <v>1064</v>
      </c>
      <c r="G97" s="255"/>
      <c r="H97" s="255"/>
      <c r="I97" s="255"/>
      <c r="J97" s="255"/>
      <c r="K97" s="255"/>
      <c r="L97" s="255"/>
      <c r="M97" s="255"/>
      <c r="N97" s="256"/>
    </row>
    <row r="98" spans="2:14">
      <c r="B98" s="239" t="s">
        <v>2322</v>
      </c>
      <c r="C98" s="240"/>
      <c r="D98" s="240"/>
      <c r="E98" s="240"/>
      <c r="F98" s="240"/>
      <c r="G98" s="240"/>
      <c r="H98" s="240"/>
      <c r="I98" s="240"/>
      <c r="J98" s="240"/>
      <c r="K98" s="240"/>
      <c r="L98" s="240"/>
      <c r="M98" s="240"/>
      <c r="N98" s="241"/>
    </row>
    <row r="99" spans="2:14">
      <c r="B99" s="257"/>
      <c r="C99" s="258"/>
      <c r="D99" s="258"/>
      <c r="E99" s="258"/>
      <c r="F99" s="258"/>
      <c r="G99" s="258"/>
      <c r="H99" s="258"/>
      <c r="I99" s="258"/>
      <c r="J99" s="258"/>
      <c r="K99" s="258"/>
      <c r="L99" s="258"/>
      <c r="M99" s="258"/>
      <c r="N99" s="259"/>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ht="15.75" thickBot="1">
      <c r="B102" s="260"/>
      <c r="C102" s="261"/>
      <c r="D102" s="261"/>
      <c r="E102" s="261"/>
      <c r="F102" s="261"/>
      <c r="G102" s="261"/>
      <c r="H102" s="261"/>
      <c r="I102" s="261"/>
      <c r="J102" s="261"/>
      <c r="K102" s="261"/>
      <c r="L102" s="261"/>
      <c r="M102" s="261"/>
      <c r="N102" s="262"/>
    </row>
    <row r="103" spans="2:14">
      <c r="B103" s="263"/>
      <c r="C103" s="264"/>
      <c r="D103" s="264"/>
      <c r="E103" s="264"/>
      <c r="F103" s="264"/>
      <c r="G103" s="264"/>
      <c r="H103" s="264"/>
      <c r="I103" s="264"/>
      <c r="J103" s="264"/>
      <c r="K103" s="264"/>
      <c r="L103" s="264"/>
      <c r="M103" s="264"/>
      <c r="N103" s="265"/>
    </row>
    <row r="104" spans="2:14">
      <c r="B104" s="266" t="s">
        <v>2323</v>
      </c>
      <c r="C104" s="267"/>
      <c r="D104" s="267"/>
      <c r="E104" s="267"/>
      <c r="F104" s="267"/>
      <c r="G104" s="267"/>
      <c r="H104" s="267"/>
      <c r="I104" s="267"/>
      <c r="J104" s="267"/>
      <c r="K104" s="267"/>
      <c r="L104" s="267"/>
      <c r="M104" s="267"/>
      <c r="N104" s="268"/>
    </row>
    <row r="105" spans="2:14" ht="15" customHeight="1">
      <c r="B105" s="960" t="s">
        <v>2324</v>
      </c>
      <c r="C105" s="961"/>
      <c r="D105" s="961"/>
      <c r="E105" s="961"/>
      <c r="F105" s="961"/>
      <c r="G105" s="961"/>
      <c r="H105" s="961"/>
      <c r="I105" s="961"/>
      <c r="J105" s="961"/>
      <c r="K105" s="961"/>
      <c r="L105" s="961"/>
      <c r="M105" s="961"/>
      <c r="N105" s="962"/>
    </row>
    <row r="106" spans="2:14" ht="15" customHeight="1">
      <c r="B106" s="960"/>
      <c r="C106" s="961"/>
      <c r="D106" s="961"/>
      <c r="E106" s="961"/>
      <c r="F106" s="961"/>
      <c r="G106" s="961"/>
      <c r="H106" s="961"/>
      <c r="I106" s="961"/>
      <c r="J106" s="961"/>
      <c r="K106" s="961"/>
      <c r="L106" s="961"/>
      <c r="M106" s="961"/>
      <c r="N106" s="962"/>
    </row>
    <row r="107" spans="2:14" ht="29.25" customHeight="1">
      <c r="B107" s="963" t="s">
        <v>2325</v>
      </c>
      <c r="C107" s="964"/>
      <c r="D107" s="964"/>
      <c r="E107" s="964"/>
      <c r="F107" s="964"/>
      <c r="G107" s="964"/>
      <c r="H107" s="964"/>
      <c r="I107" s="964"/>
      <c r="J107" s="964"/>
      <c r="K107" s="964"/>
      <c r="L107" s="964"/>
      <c r="M107" s="964"/>
      <c r="N107" s="965"/>
    </row>
    <row r="108" spans="2:14">
      <c r="B108" s="963"/>
      <c r="C108" s="964"/>
      <c r="D108" s="964"/>
      <c r="E108" s="964"/>
      <c r="F108" s="964"/>
      <c r="G108" s="964"/>
      <c r="H108" s="964"/>
      <c r="I108" s="964"/>
      <c r="J108" s="964"/>
      <c r="K108" s="964"/>
      <c r="L108" s="964"/>
      <c r="M108" s="964"/>
      <c r="N108" s="965"/>
    </row>
    <row r="109" spans="2:14">
      <c r="B109" s="351"/>
      <c r="C109" s="352"/>
      <c r="D109" s="352"/>
      <c r="E109" s="352"/>
      <c r="F109" s="352"/>
      <c r="G109" s="352"/>
      <c r="H109" s="352"/>
      <c r="I109" s="352"/>
      <c r="J109" s="352"/>
      <c r="K109" s="352"/>
      <c r="L109" s="352"/>
      <c r="M109" s="352"/>
      <c r="N109" s="353"/>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266"/>
      <c r="C112" s="267"/>
      <c r="D112" s="267"/>
      <c r="E112" s="267"/>
      <c r="F112" s="267"/>
      <c r="G112" s="267"/>
      <c r="H112" s="267"/>
      <c r="I112" s="267"/>
      <c r="J112" s="267"/>
      <c r="K112" s="267"/>
      <c r="L112" s="267"/>
      <c r="M112" s="267"/>
      <c r="N112" s="268"/>
    </row>
    <row r="113" spans="2:14">
      <c r="B113" s="254"/>
      <c r="C113" s="255"/>
      <c r="D113" s="255"/>
      <c r="E113" s="255" t="s">
        <v>1060</v>
      </c>
      <c r="F113" s="429"/>
      <c r="G113" s="429"/>
      <c r="H113" s="255"/>
      <c r="I113" s="255"/>
      <c r="J113" s="255"/>
      <c r="K113" s="255"/>
      <c r="L113" s="255"/>
      <c r="M113" s="255"/>
      <c r="N113" s="256"/>
    </row>
    <row r="114" spans="2:14">
      <c r="B114" s="254"/>
      <c r="C114" s="255"/>
      <c r="D114" s="255"/>
      <c r="E114" s="430" t="s">
        <v>1061</v>
      </c>
      <c r="F114" s="255"/>
      <c r="G114" s="255"/>
      <c r="H114" s="430"/>
      <c r="I114" s="430"/>
      <c r="J114" s="430"/>
      <c r="K114" s="255"/>
      <c r="L114" s="255"/>
      <c r="M114" s="255"/>
      <c r="N114" s="256"/>
    </row>
    <row r="115" spans="2:14">
      <c r="B115" s="254"/>
      <c r="C115" s="255"/>
      <c r="D115" s="255"/>
      <c r="E115" s="269" t="s">
        <v>1065</v>
      </c>
      <c r="F115" s="255"/>
      <c r="G115" s="255"/>
      <c r="H115" s="269"/>
      <c r="I115" s="269"/>
      <c r="J115" s="269"/>
      <c r="K115" s="255"/>
      <c r="L115" s="255"/>
      <c r="M115" s="255"/>
      <c r="N115" s="256"/>
    </row>
    <row r="116" spans="2:14">
      <c r="B116" s="270"/>
      <c r="C116" s="267"/>
      <c r="D116" s="267"/>
      <c r="E116" s="255" t="s">
        <v>1063</v>
      </c>
      <c r="F116" s="255"/>
      <c r="G116" s="255"/>
      <c r="H116" s="255"/>
      <c r="I116" s="255"/>
      <c r="J116" s="255"/>
      <c r="K116" s="267"/>
      <c r="L116" s="267"/>
      <c r="M116" s="267"/>
      <c r="N116" s="268"/>
    </row>
    <row r="117" spans="2:14">
      <c r="B117" s="270"/>
      <c r="C117" s="267"/>
      <c r="D117" s="267"/>
      <c r="E117" s="267"/>
      <c r="F117" s="255"/>
      <c r="G117" s="255"/>
      <c r="H117" s="255"/>
      <c r="I117" s="255"/>
      <c r="J117" s="255"/>
      <c r="K117" s="267"/>
      <c r="L117" s="267"/>
      <c r="M117" s="267"/>
      <c r="N117" s="268"/>
    </row>
    <row r="118" spans="2:14">
      <c r="B118" s="270" t="s">
        <v>2326</v>
      </c>
      <c r="C118" s="269"/>
      <c r="D118" s="269"/>
      <c r="E118" s="255"/>
      <c r="F118" s="255"/>
      <c r="G118" s="255"/>
      <c r="H118" s="255"/>
      <c r="I118" s="255"/>
      <c r="J118" s="966"/>
      <c r="K118" s="966"/>
      <c r="L118" s="966"/>
      <c r="M118" s="966"/>
      <c r="N118" s="967"/>
    </row>
    <row r="119" spans="2:14" ht="15.75" thickBot="1">
      <c r="B119" s="431" t="s">
        <v>2327</v>
      </c>
      <c r="C119" s="432"/>
      <c r="D119" s="432"/>
      <c r="E119" s="271"/>
      <c r="F119" s="271"/>
      <c r="G119" s="271"/>
      <c r="H119" s="271"/>
      <c r="I119" s="271"/>
      <c r="J119" s="968"/>
      <c r="K119" s="968"/>
      <c r="L119" s="968"/>
      <c r="M119" s="968"/>
      <c r="N119" s="969"/>
    </row>
  </sheetData>
  <mergeCells count="62">
    <mergeCell ref="B107:N108"/>
    <mergeCell ref="F25:H25"/>
    <mergeCell ref="B27:N27"/>
    <mergeCell ref="L29:M29"/>
    <mergeCell ref="L84:M84"/>
    <mergeCell ref="L85:M85"/>
    <mergeCell ref="B86:M86"/>
    <mergeCell ref="B88:M88"/>
    <mergeCell ref="B105:N106"/>
    <mergeCell ref="B78:M78"/>
    <mergeCell ref="B82:H82"/>
    <mergeCell ref="L82:M82"/>
    <mergeCell ref="B65:M65"/>
    <mergeCell ref="B83:H83"/>
    <mergeCell ref="L83:M83"/>
    <mergeCell ref="B69:H69"/>
    <mergeCell ref="L69:M69"/>
    <mergeCell ref="B75:H75"/>
    <mergeCell ref="L75:M75"/>
    <mergeCell ref="B76:M76"/>
    <mergeCell ref="L58:M58"/>
    <mergeCell ref="L59:M59"/>
    <mergeCell ref="L61:M61"/>
    <mergeCell ref="L62:M62"/>
    <mergeCell ref="L64:M64"/>
    <mergeCell ref="B42:M42"/>
    <mergeCell ref="B46:I46"/>
    <mergeCell ref="L46:M46"/>
    <mergeCell ref="B54:M54"/>
    <mergeCell ref="B10:E10"/>
    <mergeCell ref="I10:J10"/>
    <mergeCell ref="D11:E11"/>
    <mergeCell ref="L41:M41"/>
    <mergeCell ref="B37:H37"/>
    <mergeCell ref="L12:N12"/>
    <mergeCell ref="B34:H34"/>
    <mergeCell ref="I34:J34"/>
    <mergeCell ref="L34:M34"/>
    <mergeCell ref="B36:H36"/>
    <mergeCell ref="I41:J41"/>
    <mergeCell ref="B35:H35"/>
    <mergeCell ref="L5:L6"/>
    <mergeCell ref="M5:M6"/>
    <mergeCell ref="N5:N6"/>
    <mergeCell ref="C29:I29"/>
    <mergeCell ref="C6:J6"/>
    <mergeCell ref="B1:B6"/>
    <mergeCell ref="K5:K6"/>
    <mergeCell ref="J118:N119"/>
    <mergeCell ref="L1:N2"/>
    <mergeCell ref="C2:J2"/>
    <mergeCell ref="C3:J3"/>
    <mergeCell ref="K3:K4"/>
    <mergeCell ref="L3:N4"/>
    <mergeCell ref="C4:J4"/>
    <mergeCell ref="C1:J1"/>
    <mergeCell ref="K1:K2"/>
    <mergeCell ref="C5:J5"/>
    <mergeCell ref="L60:M60"/>
    <mergeCell ref="B38:H38"/>
    <mergeCell ref="B40:D40"/>
    <mergeCell ref="B41:H4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28033"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28033" r:id="rId4"/>
      </mc:Fallback>
    </mc:AlternateContent>
  </oleObjects>
</worksheet>
</file>

<file path=xl/worksheets/sheet2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5">
    <tabColor rgb="FFFFFFCC"/>
  </sheetPr>
  <dimension ref="A1:O120"/>
  <sheetViews>
    <sheetView zoomScale="77" zoomScaleNormal="77" workbookViewId="0"/>
  </sheetViews>
  <sheetFormatPr baseColWidth="10" defaultRowHeight="15"/>
  <cols>
    <col min="1" max="1" width="10.140625" bestFit="1" customWidth="1"/>
    <col min="2" max="2" width="16.28515625" customWidth="1"/>
    <col min="6" max="6" width="14.42578125" customWidth="1"/>
    <col min="9" max="9" width="11.7109375" bestFit="1" customWidth="1"/>
    <col min="10" max="10" width="15.5703125" customWidth="1"/>
    <col min="11" max="11" width="19.5703125" customWidth="1"/>
    <col min="13" max="13" width="13.42578125" customWidth="1"/>
    <col min="14" max="14" width="17.42578125" customWidth="1"/>
    <col min="15" max="15" width="12" bestFit="1" customWidth="1"/>
  </cols>
  <sheetData>
    <row r="1" spans="2:14" ht="25.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30.75"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customHeight="1" thickBot="1">
      <c r="A31" t="s">
        <v>1929</v>
      </c>
      <c r="B31" s="86" t="s">
        <v>1179</v>
      </c>
      <c r="C31" s="87" t="s">
        <v>2199</v>
      </c>
      <c r="D31" s="88"/>
      <c r="E31" s="88"/>
      <c r="F31" s="88"/>
      <c r="G31" s="88"/>
      <c r="H31" s="88"/>
      <c r="I31" s="88"/>
      <c r="J31" s="88"/>
      <c r="K31" s="465"/>
      <c r="L31" s="318" t="s">
        <v>388</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162</v>
      </c>
      <c r="B36" s="831" t="str">
        <f>VLOOKUP(A36,EQUIPOS!A6:D154,3,FALSE)</f>
        <v>Compactador manual (SALTARIN) Peso de operación (Kg.) 52, Fuerza de impacto por golpe (KN) 12.</v>
      </c>
      <c r="C36" s="832"/>
      <c r="D36" s="832"/>
      <c r="E36" s="832"/>
      <c r="F36" s="832"/>
      <c r="G36" s="832"/>
      <c r="H36" s="833"/>
      <c r="I36" s="279"/>
      <c r="J36" s="280"/>
      <c r="K36" s="281">
        <f>VLOOKUP(A36,EQUIPOS!A6:D163,4,FALSE)</f>
        <v>7500</v>
      </c>
      <c r="L36" s="282"/>
      <c r="M36" s="348">
        <v>2.5</v>
      </c>
      <c r="N36" s="284">
        <f>K36/M36</f>
        <v>3000</v>
      </c>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0.05</v>
      </c>
      <c r="N41" s="356">
        <f>N77*M41</f>
        <v>341.19411250000002</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3341.1941124999998</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64" t="s">
        <v>564</v>
      </c>
      <c r="B48" s="49" t="str">
        <f>VLOOKUP(A48,MATERIALES!A5:D373,3,FALSE)</f>
        <v xml:space="preserve">Material seleccionado para Relleno
</v>
      </c>
      <c r="C48" s="293"/>
      <c r="D48" s="293"/>
      <c r="E48" s="293"/>
      <c r="F48" s="293"/>
      <c r="G48" s="293"/>
      <c r="H48" s="293"/>
      <c r="I48" s="280"/>
      <c r="J48" s="236" t="str">
        <f>VLOOKUP(A48,MATERIALES!A4:D640,2,FALSE)</f>
        <v>m3</v>
      </c>
      <c r="K48" s="294">
        <v>1.3</v>
      </c>
      <c r="L48" s="279"/>
      <c r="M48" s="414">
        <f>VLOOKUP(A48,MATERIALES!A5:D396,4,FALSE)</f>
        <v>13811.391991287659</v>
      </c>
      <c r="N48" s="284">
        <f>K48*M48</f>
        <v>17954.809588673957</v>
      </c>
    </row>
    <row r="49" spans="1:14">
      <c r="A49" s="164" t="s">
        <v>845</v>
      </c>
      <c r="B49" s="49" t="str">
        <f>VLOOKUP(A49,MATERIALES!A6:D373,3,FALSE)</f>
        <v>Agua</v>
      </c>
      <c r="C49" s="437"/>
      <c r="D49" s="437"/>
      <c r="E49" s="437"/>
      <c r="F49" s="437"/>
      <c r="G49" s="437"/>
      <c r="H49" s="437"/>
      <c r="I49" s="437"/>
      <c r="J49" s="323" t="str">
        <f>VLOOKUP(A49,MATERIALES!A5:D641,2,FALSE)</f>
        <v>lt</v>
      </c>
      <c r="K49" s="409">
        <v>30</v>
      </c>
      <c r="L49" s="433"/>
      <c r="M49" s="414">
        <f>VLOOKUP(A49,MATERIALES!A6:D397,4,FALSE)</f>
        <v>35.656490152579906</v>
      </c>
      <c r="N49" s="284">
        <f>K49*M49</f>
        <v>1069.6947045773973</v>
      </c>
    </row>
    <row r="50" spans="1:14">
      <c r="A50" s="164"/>
      <c r="B50" s="49"/>
      <c r="C50" s="437"/>
      <c r="D50" s="437"/>
      <c r="E50" s="437"/>
      <c r="F50" s="437"/>
      <c r="G50" s="437"/>
      <c r="H50" s="437"/>
      <c r="I50" s="437"/>
      <c r="J50" s="323"/>
      <c r="K50" s="409"/>
      <c r="L50" s="433"/>
      <c r="M50" s="414"/>
      <c r="N50" s="284"/>
    </row>
    <row r="51" spans="1:14">
      <c r="A51" s="164"/>
      <c r="B51" s="49"/>
      <c r="C51" s="437"/>
      <c r="D51" s="437"/>
      <c r="E51" s="437"/>
      <c r="F51" s="437"/>
      <c r="G51" s="437"/>
      <c r="H51" s="437"/>
      <c r="I51" s="437"/>
      <c r="J51" s="323"/>
      <c r="K51" s="409"/>
      <c r="L51" s="433"/>
      <c r="M51" s="414"/>
      <c r="N51" s="284"/>
    </row>
    <row r="52" spans="1:14">
      <c r="A52" s="164"/>
      <c r="B52" s="49"/>
      <c r="C52" s="437"/>
      <c r="D52" s="437"/>
      <c r="E52" s="437"/>
      <c r="F52" s="437"/>
      <c r="G52" s="437"/>
      <c r="H52" s="437"/>
      <c r="I52" s="437"/>
      <c r="J52" s="323"/>
      <c r="K52" s="409"/>
      <c r="L52" s="433"/>
      <c r="M52" s="414"/>
      <c r="N52" s="284"/>
    </row>
    <row r="53" spans="1:14">
      <c r="A53" s="164"/>
      <c r="B53" s="49"/>
      <c r="C53" s="437"/>
      <c r="D53" s="437"/>
      <c r="E53" s="437"/>
      <c r="F53" s="437"/>
      <c r="G53" s="437"/>
      <c r="H53" s="437"/>
      <c r="I53" s="437"/>
      <c r="J53" s="323"/>
      <c r="K53" s="409"/>
      <c r="L53" s="433"/>
      <c r="M53" s="414"/>
      <c r="N53" s="284"/>
    </row>
    <row r="54" spans="1:14" ht="15.75" thickBot="1">
      <c r="B54" s="49"/>
      <c r="C54" s="322"/>
      <c r="D54" s="322"/>
      <c r="E54" s="322"/>
      <c r="F54" s="322"/>
      <c r="G54" s="322"/>
      <c r="H54" s="322"/>
      <c r="I54" s="322"/>
      <c r="J54" s="447"/>
      <c r="K54" s="132"/>
      <c r="L54" s="337"/>
      <c r="M54" s="414"/>
      <c r="N54" s="284"/>
    </row>
    <row r="55" spans="1:14" ht="15.75" thickBot="1">
      <c r="B55" s="818" t="s">
        <v>1037</v>
      </c>
      <c r="C55" s="819"/>
      <c r="D55" s="819"/>
      <c r="E55" s="819"/>
      <c r="F55" s="819"/>
      <c r="G55" s="819"/>
      <c r="H55" s="819"/>
      <c r="I55" s="819"/>
      <c r="J55" s="819"/>
      <c r="K55" s="819"/>
      <c r="L55" s="819"/>
      <c r="M55" s="820"/>
      <c r="N55" s="406">
        <f>SUM(N48:N54)</f>
        <v>19024.504293251353</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A60" t="s">
        <v>1375</v>
      </c>
      <c r="B60" s="52" t="str">
        <f>VLOOKUP(A60,TRANSPORTE!A5:D117,3,FALSE)</f>
        <v>Transporte de material seleccionado para relleno</v>
      </c>
      <c r="C60" s="329"/>
      <c r="D60" s="329"/>
      <c r="E60" s="329"/>
      <c r="F60" s="329"/>
      <c r="G60" s="329"/>
      <c r="H60" s="323" t="s">
        <v>1552</v>
      </c>
      <c r="I60" s="291">
        <v>1.3</v>
      </c>
      <c r="J60" s="298">
        <v>1</v>
      </c>
      <c r="K60" s="291">
        <f>I60*J60</f>
        <v>1.3</v>
      </c>
      <c r="L60" s="822">
        <f>VLOOKUP(A60,TRANSPORTE!A5:D117,4,FALSE)</f>
        <v>946.969696969697</v>
      </c>
      <c r="M60" s="823"/>
      <c r="N60" s="299">
        <f>K60*L60</f>
        <v>1231.0606060606062</v>
      </c>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459"/>
      <c r="C65" s="460"/>
      <c r="D65" s="460"/>
      <c r="E65" s="460"/>
      <c r="F65" s="460"/>
      <c r="G65" s="460"/>
      <c r="H65" s="54"/>
      <c r="I65" s="132"/>
      <c r="J65" s="132"/>
      <c r="K65" s="132"/>
      <c r="L65" s="807"/>
      <c r="M65" s="808"/>
      <c r="N65" s="133"/>
    </row>
    <row r="66" spans="1:15" ht="15.75" thickBot="1">
      <c r="B66" s="824" t="s">
        <v>1037</v>
      </c>
      <c r="C66" s="825"/>
      <c r="D66" s="825"/>
      <c r="E66" s="825"/>
      <c r="F66" s="825"/>
      <c r="G66" s="825"/>
      <c r="H66" s="825"/>
      <c r="I66" s="825"/>
      <c r="J66" s="825"/>
      <c r="K66" s="825"/>
      <c r="L66" s="825"/>
      <c r="M66" s="826"/>
      <c r="N66" s="110">
        <f>N60+N61+N62+N63+N64</f>
        <v>1231.0606060606062</v>
      </c>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847"/>
      <c r="N70" s="104" t="s">
        <v>1035</v>
      </c>
    </row>
    <row r="71" spans="1:15">
      <c r="A71" s="165" t="s">
        <v>9</v>
      </c>
      <c r="B71" s="55" t="str">
        <f>VLOOKUP(A71,'MANO DE OBRA'!A8:D68,3,FALSE)</f>
        <v>Obrero (3)</v>
      </c>
      <c r="C71" s="53"/>
      <c r="D71" s="53"/>
      <c r="E71" s="53"/>
      <c r="F71" s="53"/>
      <c r="G71" s="53"/>
      <c r="H71" s="53"/>
      <c r="I71" s="304">
        <f>K71/J71*100</f>
        <v>73771.7</v>
      </c>
      <c r="J71" s="305">
        <v>185</v>
      </c>
      <c r="K71" s="306">
        <f>VLOOKUP(A71,'MANO DE OBRA'!A8:D99,4,FALSE)</f>
        <v>136477.64499999999</v>
      </c>
      <c r="L71" s="56"/>
      <c r="M71" s="446">
        <v>20</v>
      </c>
      <c r="N71" s="407">
        <f>K71/M71</f>
        <v>6823.8822499999997</v>
      </c>
      <c r="O71" s="112"/>
    </row>
    <row r="72" spans="1:15">
      <c r="A72" s="165"/>
      <c r="B72" s="55"/>
      <c r="C72" s="53"/>
      <c r="D72" s="53"/>
      <c r="E72" s="53"/>
      <c r="F72" s="53"/>
      <c r="G72" s="53"/>
      <c r="H72" s="53"/>
      <c r="I72" s="304"/>
      <c r="J72" s="305"/>
      <c r="K72" s="306"/>
      <c r="L72" s="56"/>
      <c r="M72" s="444"/>
      <c r="N72" s="407"/>
    </row>
    <row r="73" spans="1:15">
      <c r="B73" s="55"/>
      <c r="C73" s="53"/>
      <c r="D73" s="53"/>
      <c r="E73" s="53"/>
      <c r="F73" s="53"/>
      <c r="G73" s="53"/>
      <c r="H73" s="53"/>
      <c r="I73" s="291"/>
      <c r="J73" s="309"/>
      <c r="K73" s="310"/>
      <c r="L73" s="56"/>
      <c r="M73" s="312"/>
      <c r="N73" s="308"/>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805"/>
      <c r="C76" s="806"/>
      <c r="D76" s="806"/>
      <c r="E76" s="806"/>
      <c r="F76" s="806"/>
      <c r="G76" s="806"/>
      <c r="H76" s="806"/>
      <c r="I76" s="132"/>
      <c r="J76" s="132"/>
      <c r="K76" s="132"/>
      <c r="L76" s="906"/>
      <c r="M76" s="906"/>
      <c r="N76" s="51"/>
    </row>
    <row r="77" spans="1:15" ht="15.75" thickBot="1">
      <c r="B77" s="824" t="s">
        <v>1037</v>
      </c>
      <c r="C77" s="825"/>
      <c r="D77" s="825"/>
      <c r="E77" s="825"/>
      <c r="F77" s="825"/>
      <c r="G77" s="825"/>
      <c r="H77" s="825"/>
      <c r="I77" s="825"/>
      <c r="J77" s="825"/>
      <c r="K77" s="825"/>
      <c r="L77" s="825"/>
      <c r="M77" s="826"/>
      <c r="N77" s="313">
        <f>SUM(N71:N76)</f>
        <v>6823.8822499999997</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30420.641261811961</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6084.1282523623922</v>
      </c>
      <c r="M84" s="853"/>
      <c r="N84" s="57"/>
    </row>
    <row r="85" spans="1:14">
      <c r="B85" s="95" t="s">
        <v>1057</v>
      </c>
      <c r="C85" s="96"/>
      <c r="D85" s="96"/>
      <c r="E85" s="96"/>
      <c r="F85" s="96"/>
      <c r="G85" s="96"/>
      <c r="H85" s="96"/>
      <c r="I85" s="93"/>
      <c r="J85" s="94"/>
      <c r="K85" s="316">
        <v>0.05</v>
      </c>
      <c r="L85" s="852">
        <f>N79*K85</f>
        <v>1521.0320630905981</v>
      </c>
      <c r="M85" s="853"/>
      <c r="N85" s="57"/>
    </row>
    <row r="86" spans="1:14" ht="15.75" thickBot="1">
      <c r="B86" s="97" t="s">
        <v>1058</v>
      </c>
      <c r="C86" s="98"/>
      <c r="D86" s="98"/>
      <c r="E86" s="98"/>
      <c r="F86" s="98"/>
      <c r="G86" s="98"/>
      <c r="H86" s="98"/>
      <c r="I86" s="99"/>
      <c r="J86" s="100"/>
      <c r="K86" s="317">
        <v>0.05</v>
      </c>
      <c r="L86" s="854">
        <f>N79*K86</f>
        <v>1521.0320630905981</v>
      </c>
      <c r="M86" s="855"/>
      <c r="N86" s="57"/>
    </row>
    <row r="87" spans="1:14" ht="15.75" thickBot="1">
      <c r="B87" s="818" t="s">
        <v>1037</v>
      </c>
      <c r="C87" s="819"/>
      <c r="D87" s="819"/>
      <c r="E87" s="819"/>
      <c r="F87" s="819"/>
      <c r="G87" s="819"/>
      <c r="H87" s="819"/>
      <c r="I87" s="819"/>
      <c r="J87" s="819"/>
      <c r="K87" s="819"/>
      <c r="L87" s="819"/>
      <c r="M87" s="820"/>
      <c r="N87" s="58">
        <f>L84+L85+L86</f>
        <v>9126.1923785435883</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39546.833640355551</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30"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4">
    <mergeCell ref="M5:M6"/>
    <mergeCell ref="N5:N6"/>
    <mergeCell ref="C6:J6"/>
    <mergeCell ref="B10:E10"/>
    <mergeCell ref="I10:J10"/>
    <mergeCell ref="C5:J5"/>
    <mergeCell ref="B1:B6"/>
    <mergeCell ref="K5:K6"/>
    <mergeCell ref="L1:N2"/>
    <mergeCell ref="C2:J2"/>
    <mergeCell ref="C3:J3"/>
    <mergeCell ref="K3:K4"/>
    <mergeCell ref="L3:N4"/>
    <mergeCell ref="C4:J4"/>
    <mergeCell ref="C1:J1"/>
    <mergeCell ref="K1:K2"/>
    <mergeCell ref="B36:H36"/>
    <mergeCell ref="B37:H37"/>
    <mergeCell ref="F25:H25"/>
    <mergeCell ref="B27:N27"/>
    <mergeCell ref="L29:M29"/>
    <mergeCell ref="L12:N12"/>
    <mergeCell ref="C30:I30"/>
    <mergeCell ref="L30:M30"/>
    <mergeCell ref="B35:H35"/>
    <mergeCell ref="I35:J35"/>
    <mergeCell ref="L35:M35"/>
    <mergeCell ref="D11:E11"/>
    <mergeCell ref="C29:I29"/>
    <mergeCell ref="L5:L6"/>
    <mergeCell ref="L61:M61"/>
    <mergeCell ref="B39:H39"/>
    <mergeCell ref="B41:D41"/>
    <mergeCell ref="B42:H42"/>
    <mergeCell ref="I42:J42"/>
    <mergeCell ref="L42:M42"/>
    <mergeCell ref="B43:M43"/>
    <mergeCell ref="B47:I47"/>
    <mergeCell ref="L47:M47"/>
    <mergeCell ref="B55:M55"/>
    <mergeCell ref="L59:M59"/>
    <mergeCell ref="L60:M60"/>
    <mergeCell ref="B38:H38"/>
    <mergeCell ref="L62:M62"/>
    <mergeCell ref="L63:M63"/>
    <mergeCell ref="L65:M65"/>
    <mergeCell ref="B66:M66"/>
    <mergeCell ref="B70:H70"/>
    <mergeCell ref="L70:M70"/>
    <mergeCell ref="J119:N120"/>
    <mergeCell ref="B84:H84"/>
    <mergeCell ref="L84:M84"/>
    <mergeCell ref="L85:M85"/>
    <mergeCell ref="L86:M86"/>
    <mergeCell ref="B87:M87"/>
    <mergeCell ref="B89:M89"/>
    <mergeCell ref="B106:N107"/>
    <mergeCell ref="B108:N109"/>
    <mergeCell ref="B76:H76"/>
    <mergeCell ref="L76:M76"/>
    <mergeCell ref="B77:M77"/>
    <mergeCell ref="B79:M79"/>
    <mergeCell ref="B83:H83"/>
    <mergeCell ref="L83:M83"/>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30081"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30081" r:id="rId4"/>
      </mc:Fallback>
    </mc:AlternateContent>
  </oleObjects>
</worksheet>
</file>

<file path=xl/worksheets/sheet2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6">
    <tabColor rgb="FFFFFFCC"/>
  </sheetPr>
  <dimension ref="A1:O120"/>
  <sheetViews>
    <sheetView zoomScale="75" zoomScaleNormal="75" workbookViewId="0"/>
  </sheetViews>
  <sheetFormatPr baseColWidth="10" defaultRowHeight="15"/>
  <cols>
    <col min="1" max="1" width="10.42578125" bestFit="1" customWidth="1"/>
    <col min="2" max="2" width="16.7109375" customWidth="1"/>
    <col min="6" max="6" width="16.7109375" customWidth="1"/>
    <col min="9" max="9" width="12.7109375" bestFit="1" customWidth="1"/>
    <col min="10" max="10" width="15.5703125" customWidth="1"/>
    <col min="11" max="11" width="19.140625" customWidth="1"/>
    <col min="13" max="13" width="13.42578125" customWidth="1"/>
    <col min="14" max="14" width="17.42578125" customWidth="1"/>
    <col min="15" max="15" width="12" bestFit="1" customWidth="1"/>
  </cols>
  <sheetData>
    <row r="1" spans="2:14" ht="25.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30"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customHeight="1" thickBot="1">
      <c r="A31" t="s">
        <v>1929</v>
      </c>
      <c r="B31" s="86" t="s">
        <v>1180</v>
      </c>
      <c r="C31" s="87" t="s">
        <v>1721</v>
      </c>
      <c r="D31" s="88"/>
      <c r="E31" s="88"/>
      <c r="F31" s="88"/>
      <c r="G31" s="88"/>
      <c r="H31" s="88"/>
      <c r="I31" s="88"/>
      <c r="J31" s="88"/>
      <c r="K31" s="465"/>
      <c r="L31" s="318" t="s">
        <v>388</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162</v>
      </c>
      <c r="B36" s="831" t="str">
        <f>VLOOKUP(A36,EQUIPOS!A6:D154,3,FALSE)</f>
        <v>Compactador manual (SALTARIN) Peso de operación (Kg.) 52, Fuerza de impacto por golpe (KN) 12.</v>
      </c>
      <c r="C36" s="832"/>
      <c r="D36" s="832"/>
      <c r="E36" s="832"/>
      <c r="F36" s="832"/>
      <c r="G36" s="832"/>
      <c r="H36" s="833"/>
      <c r="I36" s="279"/>
      <c r="J36" s="280"/>
      <c r="K36" s="281">
        <f>VLOOKUP(A36,EQUIPOS!A6:D163,4,FALSE)</f>
        <v>7500</v>
      </c>
      <c r="L36" s="282"/>
      <c r="M36" s="348">
        <v>2.5</v>
      </c>
      <c r="N36" s="284">
        <f>K36/M36</f>
        <v>3000</v>
      </c>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0.05</v>
      </c>
      <c r="N41" s="356">
        <f>N77*M41</f>
        <v>341.19411250000002</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3341.1941124999998</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64" t="s">
        <v>554</v>
      </c>
      <c r="B48" s="49" t="str">
        <f>VLOOKUP(A48,MATERIALES!A5:D373,3,FALSE)</f>
        <v>Material de Recebo Para Relleno</v>
      </c>
      <c r="C48" s="293"/>
      <c r="D48" s="293"/>
      <c r="E48" s="293"/>
      <c r="F48" s="293"/>
      <c r="G48" s="293"/>
      <c r="H48" s="293"/>
      <c r="I48" s="280"/>
      <c r="J48" s="236" t="str">
        <f>VLOOKUP(A48,MATERIALES!A4:D640,2,FALSE)</f>
        <v>m3</v>
      </c>
      <c r="K48" s="294">
        <v>1.3</v>
      </c>
      <c r="L48" s="279"/>
      <c r="M48" s="414">
        <f>VLOOKUP(A48,MATERIALES!A5:D396,4,FALSE)</f>
        <v>20157.991293854306</v>
      </c>
      <c r="N48" s="284">
        <f>K48*M48</f>
        <v>26205.388682010598</v>
      </c>
    </row>
    <row r="49" spans="1:14">
      <c r="A49" s="164" t="s">
        <v>845</v>
      </c>
      <c r="B49" s="49" t="str">
        <f>VLOOKUP(A49,MATERIALES!A6:D373,3,FALSE)</f>
        <v>Agua</v>
      </c>
      <c r="C49" s="437"/>
      <c r="D49" s="437"/>
      <c r="E49" s="437"/>
      <c r="F49" s="437"/>
      <c r="G49" s="437"/>
      <c r="H49" s="437"/>
      <c r="I49" s="437"/>
      <c r="J49" s="323" t="str">
        <f>VLOOKUP(A49,MATERIALES!A5:D641,2,FALSE)</f>
        <v>lt</v>
      </c>
      <c r="K49" s="409">
        <v>30</v>
      </c>
      <c r="L49" s="433"/>
      <c r="M49" s="414">
        <f>VLOOKUP(A49,MATERIALES!A6:D397,4,FALSE)</f>
        <v>35.656490152579906</v>
      </c>
      <c r="N49" s="284">
        <f>K49*M49</f>
        <v>1069.6947045773973</v>
      </c>
    </row>
    <row r="50" spans="1:14">
      <c r="A50" s="164"/>
      <c r="B50" s="49"/>
      <c r="C50" s="437"/>
      <c r="D50" s="437"/>
      <c r="E50" s="437"/>
      <c r="F50" s="437"/>
      <c r="G50" s="437"/>
      <c r="H50" s="437"/>
      <c r="I50" s="437"/>
      <c r="J50" s="323"/>
      <c r="K50" s="409"/>
      <c r="L50" s="433"/>
      <c r="M50" s="414"/>
      <c r="N50" s="284"/>
    </row>
    <row r="51" spans="1:14">
      <c r="A51" s="164"/>
      <c r="B51" s="49"/>
      <c r="C51" s="437"/>
      <c r="D51" s="437"/>
      <c r="E51" s="437"/>
      <c r="F51" s="437"/>
      <c r="G51" s="437"/>
      <c r="H51" s="437"/>
      <c r="I51" s="437"/>
      <c r="J51" s="323"/>
      <c r="K51" s="409"/>
      <c r="L51" s="433"/>
      <c r="M51" s="414"/>
      <c r="N51" s="284"/>
    </row>
    <row r="52" spans="1:14">
      <c r="A52" s="164"/>
      <c r="B52" s="49"/>
      <c r="C52" s="437"/>
      <c r="D52" s="437"/>
      <c r="E52" s="437"/>
      <c r="F52" s="437"/>
      <c r="G52" s="437"/>
      <c r="H52" s="437"/>
      <c r="I52" s="437"/>
      <c r="J52" s="323"/>
      <c r="K52" s="409"/>
      <c r="L52" s="433"/>
      <c r="M52" s="414"/>
      <c r="N52" s="284"/>
    </row>
    <row r="53" spans="1:14">
      <c r="A53" s="164"/>
      <c r="B53" s="49"/>
      <c r="C53" s="437"/>
      <c r="D53" s="437"/>
      <c r="E53" s="437"/>
      <c r="F53" s="437"/>
      <c r="G53" s="437"/>
      <c r="H53" s="437"/>
      <c r="I53" s="437"/>
      <c r="J53" s="323"/>
      <c r="K53" s="409"/>
      <c r="L53" s="433"/>
      <c r="M53" s="414"/>
      <c r="N53" s="284"/>
    </row>
    <row r="54" spans="1:14" ht="15.75" thickBot="1">
      <c r="B54" s="49"/>
      <c r="C54" s="322"/>
      <c r="D54" s="322"/>
      <c r="E54" s="322"/>
      <c r="F54" s="322"/>
      <c r="G54" s="322"/>
      <c r="H54" s="322"/>
      <c r="I54" s="322"/>
      <c r="J54" s="447"/>
      <c r="K54" s="132"/>
      <c r="L54" s="337"/>
      <c r="M54" s="414"/>
      <c r="N54" s="284"/>
    </row>
    <row r="55" spans="1:14" ht="15.75" thickBot="1">
      <c r="B55" s="818" t="s">
        <v>1037</v>
      </c>
      <c r="C55" s="819"/>
      <c r="D55" s="819"/>
      <c r="E55" s="819"/>
      <c r="F55" s="819"/>
      <c r="G55" s="819"/>
      <c r="H55" s="819"/>
      <c r="I55" s="819"/>
      <c r="J55" s="819"/>
      <c r="K55" s="819"/>
      <c r="L55" s="819"/>
      <c r="M55" s="820"/>
      <c r="N55" s="406">
        <f>SUM(N48:N54)</f>
        <v>27275.083386587994</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A60" t="s">
        <v>1375</v>
      </c>
      <c r="B60" s="52" t="str">
        <f>VLOOKUP(A60,TRANSPORTE!A5:D117,3,FALSE)</f>
        <v>Transporte de material seleccionado para relleno</v>
      </c>
      <c r="C60" s="329"/>
      <c r="D60" s="329"/>
      <c r="E60" s="329"/>
      <c r="F60" s="329"/>
      <c r="G60" s="329"/>
      <c r="H60" s="323" t="s">
        <v>1552</v>
      </c>
      <c r="I60" s="291">
        <v>1.3</v>
      </c>
      <c r="J60" s="298">
        <v>1</v>
      </c>
      <c r="K60" s="291">
        <f>I60*J60</f>
        <v>1.3</v>
      </c>
      <c r="L60" s="822">
        <f>VLOOKUP(A60,TRANSPORTE!A5:D117,4,FALSE)</f>
        <v>946.969696969697</v>
      </c>
      <c r="M60" s="823"/>
      <c r="N60" s="299">
        <f>K60*L60</f>
        <v>1231.0606060606062</v>
      </c>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459"/>
      <c r="C65" s="460"/>
      <c r="D65" s="460"/>
      <c r="E65" s="460"/>
      <c r="F65" s="460"/>
      <c r="G65" s="460"/>
      <c r="H65" s="54"/>
      <c r="I65" s="132"/>
      <c r="J65" s="132"/>
      <c r="K65" s="132"/>
      <c r="L65" s="807"/>
      <c r="M65" s="808"/>
      <c r="N65" s="51"/>
    </row>
    <row r="66" spans="1:15" ht="15.75" thickBot="1">
      <c r="B66" s="824" t="s">
        <v>1037</v>
      </c>
      <c r="C66" s="825"/>
      <c r="D66" s="825"/>
      <c r="E66" s="825"/>
      <c r="F66" s="825"/>
      <c r="G66" s="825"/>
      <c r="H66" s="825"/>
      <c r="I66" s="825"/>
      <c r="J66" s="825"/>
      <c r="K66" s="825"/>
      <c r="L66" s="825"/>
      <c r="M66" s="826"/>
      <c r="N66" s="110">
        <f>N60+N61+N62+N63+N64</f>
        <v>1231.0606060606062</v>
      </c>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847"/>
      <c r="N70" s="104" t="s">
        <v>1035</v>
      </c>
    </row>
    <row r="71" spans="1:15">
      <c r="A71" s="165" t="s">
        <v>9</v>
      </c>
      <c r="B71" s="55" t="str">
        <f>VLOOKUP(A71,'MANO DE OBRA'!A8:D68,3,FALSE)</f>
        <v>Obrero (3)</v>
      </c>
      <c r="C71" s="53"/>
      <c r="D71" s="53"/>
      <c r="E71" s="53"/>
      <c r="F71" s="53"/>
      <c r="G71" s="53"/>
      <c r="H71" s="53"/>
      <c r="I71" s="304">
        <f>K71/J71*100</f>
        <v>73771.7</v>
      </c>
      <c r="J71" s="305">
        <v>185</v>
      </c>
      <c r="K71" s="306">
        <f>VLOOKUP(A71,'MANO DE OBRA'!A8:D99,4,FALSE)</f>
        <v>136477.64499999999</v>
      </c>
      <c r="L71" s="56"/>
      <c r="M71" s="446">
        <v>20</v>
      </c>
      <c r="N71" s="407">
        <f>K71/M71</f>
        <v>6823.8822499999997</v>
      </c>
      <c r="O71" s="112"/>
    </row>
    <row r="72" spans="1:15">
      <c r="A72" s="165"/>
      <c r="B72" s="55"/>
      <c r="C72" s="53"/>
      <c r="D72" s="53"/>
      <c r="E72" s="53"/>
      <c r="F72" s="53"/>
      <c r="G72" s="53"/>
      <c r="H72" s="53"/>
      <c r="I72" s="304"/>
      <c r="J72" s="305"/>
      <c r="K72" s="306"/>
      <c r="L72" s="56"/>
      <c r="M72" s="444"/>
      <c r="N72" s="407"/>
    </row>
    <row r="73" spans="1:15">
      <c r="B73" s="55"/>
      <c r="C73" s="53"/>
      <c r="D73" s="53"/>
      <c r="E73" s="53"/>
      <c r="F73" s="53"/>
      <c r="G73" s="53"/>
      <c r="H73" s="53"/>
      <c r="I73" s="291"/>
      <c r="J73" s="309"/>
      <c r="K73" s="310"/>
      <c r="L73" s="56"/>
      <c r="M73" s="312"/>
      <c r="N73" s="308"/>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805"/>
      <c r="C76" s="806"/>
      <c r="D76" s="806"/>
      <c r="E76" s="806"/>
      <c r="F76" s="806"/>
      <c r="G76" s="806"/>
      <c r="H76" s="806"/>
      <c r="I76" s="132"/>
      <c r="J76" s="132"/>
      <c r="K76" s="132"/>
      <c r="L76" s="906"/>
      <c r="M76" s="906"/>
      <c r="N76" s="51"/>
    </row>
    <row r="77" spans="1:15" ht="15.75" thickBot="1">
      <c r="B77" s="824" t="s">
        <v>1037</v>
      </c>
      <c r="C77" s="825"/>
      <c r="D77" s="825"/>
      <c r="E77" s="825"/>
      <c r="F77" s="825"/>
      <c r="G77" s="825"/>
      <c r="H77" s="825"/>
      <c r="I77" s="825"/>
      <c r="J77" s="825"/>
      <c r="K77" s="825"/>
      <c r="L77" s="825"/>
      <c r="M77" s="826"/>
      <c r="N77" s="313">
        <f>SUM(N71:N76)</f>
        <v>6823.8822499999997</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38671.220355148602</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7734.2440710297205</v>
      </c>
      <c r="M84" s="853"/>
      <c r="N84" s="57"/>
    </row>
    <row r="85" spans="1:14">
      <c r="B85" s="95" t="s">
        <v>1057</v>
      </c>
      <c r="C85" s="96"/>
      <c r="D85" s="96"/>
      <c r="E85" s="96"/>
      <c r="F85" s="96"/>
      <c r="G85" s="96"/>
      <c r="H85" s="96"/>
      <c r="I85" s="93"/>
      <c r="J85" s="94"/>
      <c r="K85" s="316">
        <v>0.05</v>
      </c>
      <c r="L85" s="852">
        <f>N79*K85</f>
        <v>1933.5610177574301</v>
      </c>
      <c r="M85" s="853"/>
      <c r="N85" s="57"/>
    </row>
    <row r="86" spans="1:14" ht="15.75" thickBot="1">
      <c r="B86" s="97" t="s">
        <v>1058</v>
      </c>
      <c r="C86" s="98"/>
      <c r="D86" s="98"/>
      <c r="E86" s="98"/>
      <c r="F86" s="98"/>
      <c r="G86" s="98"/>
      <c r="H86" s="98"/>
      <c r="I86" s="99"/>
      <c r="J86" s="100"/>
      <c r="K86" s="317">
        <v>0.05</v>
      </c>
      <c r="L86" s="854">
        <f>N79*K86</f>
        <v>1933.5610177574301</v>
      </c>
      <c r="M86" s="855"/>
      <c r="N86" s="57"/>
    </row>
    <row r="87" spans="1:14" ht="15.75" thickBot="1">
      <c r="B87" s="818" t="s">
        <v>1037</v>
      </c>
      <c r="C87" s="819"/>
      <c r="D87" s="819"/>
      <c r="E87" s="819"/>
      <c r="F87" s="819"/>
      <c r="G87" s="819"/>
      <c r="H87" s="819"/>
      <c r="I87" s="819"/>
      <c r="J87" s="819"/>
      <c r="K87" s="819"/>
      <c r="L87" s="819"/>
      <c r="M87" s="820"/>
      <c r="N87" s="58">
        <f>L84+L85+L86</f>
        <v>11601.366106544581</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50272.586461693179</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30"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4">
    <mergeCell ref="M5:M6"/>
    <mergeCell ref="N5:N6"/>
    <mergeCell ref="C6:J6"/>
    <mergeCell ref="B10:E10"/>
    <mergeCell ref="I10:J10"/>
    <mergeCell ref="C5:J5"/>
    <mergeCell ref="B1:B6"/>
    <mergeCell ref="K5:K6"/>
    <mergeCell ref="L1:N2"/>
    <mergeCell ref="C2:J2"/>
    <mergeCell ref="C3:J3"/>
    <mergeCell ref="K3:K4"/>
    <mergeCell ref="L3:N4"/>
    <mergeCell ref="C4:J4"/>
    <mergeCell ref="C1:J1"/>
    <mergeCell ref="K1:K2"/>
    <mergeCell ref="B36:H36"/>
    <mergeCell ref="B37:H37"/>
    <mergeCell ref="F25:H25"/>
    <mergeCell ref="B27:N27"/>
    <mergeCell ref="L29:M29"/>
    <mergeCell ref="L12:N12"/>
    <mergeCell ref="C30:I30"/>
    <mergeCell ref="L30:M30"/>
    <mergeCell ref="B35:H35"/>
    <mergeCell ref="I35:J35"/>
    <mergeCell ref="L35:M35"/>
    <mergeCell ref="D11:E11"/>
    <mergeCell ref="C29:I29"/>
    <mergeCell ref="L5:L6"/>
    <mergeCell ref="L61:M61"/>
    <mergeCell ref="B39:H39"/>
    <mergeCell ref="B41:D41"/>
    <mergeCell ref="B42:H42"/>
    <mergeCell ref="I42:J42"/>
    <mergeCell ref="L42:M42"/>
    <mergeCell ref="B43:M43"/>
    <mergeCell ref="B47:I47"/>
    <mergeCell ref="L47:M47"/>
    <mergeCell ref="B55:M55"/>
    <mergeCell ref="L59:M59"/>
    <mergeCell ref="L60:M60"/>
    <mergeCell ref="B38:H38"/>
    <mergeCell ref="L62:M62"/>
    <mergeCell ref="L63:M63"/>
    <mergeCell ref="L65:M65"/>
    <mergeCell ref="B66:M66"/>
    <mergeCell ref="B70:H70"/>
    <mergeCell ref="L70:M70"/>
    <mergeCell ref="J119:N120"/>
    <mergeCell ref="B84:H84"/>
    <mergeCell ref="L84:M84"/>
    <mergeCell ref="L85:M85"/>
    <mergeCell ref="L86:M86"/>
    <mergeCell ref="B87:M87"/>
    <mergeCell ref="B89:M89"/>
    <mergeCell ref="B106:N107"/>
    <mergeCell ref="B108:N109"/>
    <mergeCell ref="B76:H76"/>
    <mergeCell ref="L76:M76"/>
    <mergeCell ref="B77:M77"/>
    <mergeCell ref="B79:M79"/>
    <mergeCell ref="B83:H83"/>
    <mergeCell ref="L83:M83"/>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31105"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31105" r:id="rId4"/>
      </mc:Fallback>
    </mc:AlternateContent>
  </oleObjects>
</worksheet>
</file>

<file path=xl/worksheets/sheet2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7">
    <tabColor rgb="FFFFFFCC"/>
  </sheetPr>
  <dimension ref="A1:O120"/>
  <sheetViews>
    <sheetView zoomScale="76" zoomScaleNormal="76" workbookViewId="0"/>
  </sheetViews>
  <sheetFormatPr baseColWidth="10" defaultRowHeight="15"/>
  <cols>
    <col min="1" max="1" width="10.28515625" bestFit="1" customWidth="1"/>
    <col min="2" max="2" width="16.42578125" customWidth="1"/>
    <col min="6" max="6" width="16" customWidth="1"/>
    <col min="9" max="9" width="12.5703125" bestFit="1" customWidth="1"/>
    <col min="10" max="10" width="15.5703125" customWidth="1"/>
    <col min="11" max="11" width="18.7109375" customWidth="1"/>
    <col min="13" max="13" width="13.42578125" customWidth="1"/>
    <col min="14" max="14" width="17.42578125" customWidth="1"/>
    <col min="15" max="15" width="12" bestFit="1" customWidth="1"/>
  </cols>
  <sheetData>
    <row r="1" spans="2:14" ht="25.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9.25"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thickBot="1">
      <c r="B30" s="77" t="s">
        <v>1027</v>
      </c>
      <c r="C30" s="827" t="s">
        <v>1028</v>
      </c>
      <c r="D30" s="828"/>
      <c r="E30" s="828"/>
      <c r="F30" s="828"/>
      <c r="G30" s="828"/>
      <c r="H30" s="828"/>
      <c r="I30" s="828"/>
      <c r="J30" s="78"/>
      <c r="K30" s="319"/>
      <c r="L30" s="829" t="s">
        <v>1029</v>
      </c>
      <c r="M30" s="830"/>
      <c r="N30" s="77" t="s">
        <v>1030</v>
      </c>
    </row>
    <row r="31" spans="1:14" ht="15.75" customHeight="1" thickBot="1">
      <c r="A31" t="s">
        <v>1929</v>
      </c>
      <c r="B31" s="86" t="s">
        <v>1722</v>
      </c>
      <c r="C31" s="87" t="s">
        <v>1723</v>
      </c>
      <c r="D31" s="88"/>
      <c r="E31" s="88"/>
      <c r="F31" s="88"/>
      <c r="G31" s="88"/>
      <c r="H31" s="88"/>
      <c r="I31" s="88"/>
      <c r="J31" s="88"/>
      <c r="K31" s="465"/>
      <c r="L31" s="318" t="s">
        <v>388</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162</v>
      </c>
      <c r="B36" s="831" t="str">
        <f>VLOOKUP(A36,EQUIPOS!A6:D154,3,FALSE)</f>
        <v>Compactador manual (SALTARIN) Peso de operación (Kg.) 52, Fuerza de impacto por golpe (KN) 12.</v>
      </c>
      <c r="C36" s="832"/>
      <c r="D36" s="832"/>
      <c r="E36" s="832"/>
      <c r="F36" s="832"/>
      <c r="G36" s="832"/>
      <c r="H36" s="833"/>
      <c r="I36" s="279"/>
      <c r="J36" s="280"/>
      <c r="K36" s="281">
        <f>VLOOKUP(A36,EQUIPOS!A6:D163,4,FALSE)</f>
        <v>7500</v>
      </c>
      <c r="L36" s="282"/>
      <c r="M36" s="348">
        <v>2.5</v>
      </c>
      <c r="N36" s="284">
        <f>K36/M36</f>
        <v>3000</v>
      </c>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0.05</v>
      </c>
      <c r="N41" s="356">
        <f>N77*M41</f>
        <v>341.19411250000002</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3341.1941124999998</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64" t="s">
        <v>525</v>
      </c>
      <c r="B48" s="49" t="str">
        <f>VLOOKUP(A48,MATERIALES!A5:D373,3,FALSE)</f>
        <v>Material  Granular Tipo SBG</v>
      </c>
      <c r="C48" s="293"/>
      <c r="D48" s="293"/>
      <c r="E48" s="293"/>
      <c r="F48" s="293"/>
      <c r="G48" s="293"/>
      <c r="H48" s="293"/>
      <c r="I48" s="280"/>
      <c r="J48" s="236" t="str">
        <f>VLOOKUP(A48,MATERIALES!A4:D640,2,FALSE)</f>
        <v>m3</v>
      </c>
      <c r="K48" s="294">
        <v>1.3</v>
      </c>
      <c r="L48" s="279"/>
      <c r="M48" s="414">
        <f>VLOOKUP(A48,MATERIALES!A5:D396,4,FALSE)</f>
        <v>40503.224913786085</v>
      </c>
      <c r="N48" s="284">
        <f>K48*M48</f>
        <v>52654.19238792191</v>
      </c>
    </row>
    <row r="49" spans="1:14">
      <c r="A49" s="164" t="s">
        <v>845</v>
      </c>
      <c r="B49" s="49" t="str">
        <f>VLOOKUP(A49,MATERIALES!A6:D373,3,FALSE)</f>
        <v>Agua</v>
      </c>
      <c r="C49" s="437"/>
      <c r="D49" s="437"/>
      <c r="E49" s="437"/>
      <c r="F49" s="437"/>
      <c r="G49" s="437"/>
      <c r="H49" s="437"/>
      <c r="I49" s="437"/>
      <c r="J49" s="323" t="str">
        <f>VLOOKUP(A49,MATERIALES!A5:D641,2,FALSE)</f>
        <v>lt</v>
      </c>
      <c r="K49" s="409">
        <v>30</v>
      </c>
      <c r="L49" s="433"/>
      <c r="M49" s="414">
        <f>VLOOKUP(A49,MATERIALES!A6:D397,4,FALSE)</f>
        <v>35.656490152579906</v>
      </c>
      <c r="N49" s="284">
        <f>K49*M49</f>
        <v>1069.6947045773973</v>
      </c>
    </row>
    <row r="50" spans="1:14">
      <c r="A50" s="164"/>
      <c r="B50" s="49"/>
      <c r="C50" s="437"/>
      <c r="D50" s="437"/>
      <c r="E50" s="437"/>
      <c r="F50" s="437"/>
      <c r="G50" s="437"/>
      <c r="H50" s="437"/>
      <c r="I50" s="437"/>
      <c r="J50" s="323"/>
      <c r="K50" s="409"/>
      <c r="L50" s="433"/>
      <c r="M50" s="414"/>
      <c r="N50" s="284"/>
    </row>
    <row r="51" spans="1:14">
      <c r="A51" s="164"/>
      <c r="B51" s="49"/>
      <c r="C51" s="437"/>
      <c r="D51" s="437"/>
      <c r="E51" s="437"/>
      <c r="F51" s="437"/>
      <c r="G51" s="437"/>
      <c r="H51" s="437"/>
      <c r="I51" s="437"/>
      <c r="J51" s="323"/>
      <c r="K51" s="409"/>
      <c r="L51" s="433"/>
      <c r="M51" s="414"/>
      <c r="N51" s="284"/>
    </row>
    <row r="52" spans="1:14">
      <c r="A52" s="164"/>
      <c r="B52" s="49"/>
      <c r="C52" s="437"/>
      <c r="D52" s="437"/>
      <c r="E52" s="437"/>
      <c r="F52" s="437"/>
      <c r="G52" s="437"/>
      <c r="H52" s="437"/>
      <c r="I52" s="437"/>
      <c r="J52" s="323"/>
      <c r="K52" s="409"/>
      <c r="L52" s="433"/>
      <c r="M52" s="414"/>
      <c r="N52" s="284"/>
    </row>
    <row r="53" spans="1:14">
      <c r="A53" s="164"/>
      <c r="B53" s="49"/>
      <c r="C53" s="437"/>
      <c r="D53" s="437"/>
      <c r="E53" s="437"/>
      <c r="F53" s="437"/>
      <c r="G53" s="437"/>
      <c r="H53" s="437"/>
      <c r="I53" s="437"/>
      <c r="J53" s="323"/>
      <c r="K53" s="409"/>
      <c r="L53" s="433"/>
      <c r="M53" s="414"/>
      <c r="N53" s="284"/>
    </row>
    <row r="54" spans="1:14" ht="15.75" thickBot="1">
      <c r="B54" s="49"/>
      <c r="C54" s="322"/>
      <c r="D54" s="322"/>
      <c r="E54" s="322"/>
      <c r="F54" s="322"/>
      <c r="G54" s="322"/>
      <c r="H54" s="322"/>
      <c r="I54" s="322"/>
      <c r="J54" s="447"/>
      <c r="K54" s="132"/>
      <c r="L54" s="337"/>
      <c r="M54" s="414"/>
      <c r="N54" s="284"/>
    </row>
    <row r="55" spans="1:14" ht="15.75" thickBot="1">
      <c r="B55" s="818" t="s">
        <v>1037</v>
      </c>
      <c r="C55" s="819"/>
      <c r="D55" s="819"/>
      <c r="E55" s="819"/>
      <c r="F55" s="819"/>
      <c r="G55" s="819"/>
      <c r="H55" s="819"/>
      <c r="I55" s="819"/>
      <c r="J55" s="819"/>
      <c r="K55" s="819"/>
      <c r="L55" s="819"/>
      <c r="M55" s="820"/>
      <c r="N55" s="406">
        <f>SUM(N48:N54)</f>
        <v>53723.88709249931</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A60" t="s">
        <v>1375</v>
      </c>
      <c r="B60" s="52" t="str">
        <f>VLOOKUP(A60,TRANSPORTE!A5:D117,3,FALSE)</f>
        <v>Transporte de material seleccionado para relleno</v>
      </c>
      <c r="C60" s="329"/>
      <c r="D60" s="329"/>
      <c r="E60" s="329"/>
      <c r="F60" s="329"/>
      <c r="G60" s="329"/>
      <c r="H60" s="323" t="s">
        <v>1552</v>
      </c>
      <c r="I60" s="291">
        <v>1.3</v>
      </c>
      <c r="J60" s="298">
        <v>1</v>
      </c>
      <c r="K60" s="291">
        <f>I60*J60</f>
        <v>1.3</v>
      </c>
      <c r="L60" s="822">
        <f>VLOOKUP(A60,TRANSPORTE!A5:D117,4,FALSE)</f>
        <v>946.969696969697</v>
      </c>
      <c r="M60" s="823"/>
      <c r="N60" s="299">
        <f>K60*L60</f>
        <v>1231.0606060606062</v>
      </c>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459"/>
      <c r="C65" s="460"/>
      <c r="D65" s="460"/>
      <c r="E65" s="460"/>
      <c r="F65" s="460"/>
      <c r="G65" s="460"/>
      <c r="H65" s="54"/>
      <c r="I65" s="132"/>
      <c r="J65" s="132"/>
      <c r="K65" s="132"/>
      <c r="L65" s="807"/>
      <c r="M65" s="808"/>
      <c r="N65" s="133"/>
    </row>
    <row r="66" spans="1:15" ht="15.75" thickBot="1">
      <c r="B66" s="824" t="s">
        <v>1037</v>
      </c>
      <c r="C66" s="825"/>
      <c r="D66" s="825"/>
      <c r="E66" s="825"/>
      <c r="F66" s="825"/>
      <c r="G66" s="825"/>
      <c r="H66" s="825"/>
      <c r="I66" s="825"/>
      <c r="J66" s="825"/>
      <c r="K66" s="825"/>
      <c r="L66" s="825"/>
      <c r="M66" s="826"/>
      <c r="N66" s="110">
        <f>N60+N61+N62+N63+N64</f>
        <v>1231.0606060606062</v>
      </c>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847"/>
      <c r="N70" s="104" t="s">
        <v>1035</v>
      </c>
    </row>
    <row r="71" spans="1:15">
      <c r="A71" s="165" t="s">
        <v>9</v>
      </c>
      <c r="B71" s="55" t="str">
        <f>VLOOKUP(A71,'MANO DE OBRA'!A8:D68,3,FALSE)</f>
        <v>Obrero (3)</v>
      </c>
      <c r="C71" s="53"/>
      <c r="D71" s="53"/>
      <c r="E71" s="53"/>
      <c r="F71" s="53"/>
      <c r="G71" s="53"/>
      <c r="H71" s="53"/>
      <c r="I71" s="304">
        <f>K71/J71*100</f>
        <v>73771.7</v>
      </c>
      <c r="J71" s="305">
        <v>185</v>
      </c>
      <c r="K71" s="306">
        <f>VLOOKUP(A71,'MANO DE OBRA'!A8:D99,4,FALSE)</f>
        <v>136477.64499999999</v>
      </c>
      <c r="L71" s="56"/>
      <c r="M71" s="446">
        <v>20</v>
      </c>
      <c r="N71" s="407">
        <f>K71/M71</f>
        <v>6823.8822499999997</v>
      </c>
      <c r="O71" s="112"/>
    </row>
    <row r="72" spans="1:15">
      <c r="A72" s="165"/>
      <c r="B72" s="55"/>
      <c r="C72" s="53"/>
      <c r="D72" s="53"/>
      <c r="E72" s="53"/>
      <c r="F72" s="53"/>
      <c r="G72" s="53"/>
      <c r="H72" s="53"/>
      <c r="I72" s="304"/>
      <c r="J72" s="305"/>
      <c r="K72" s="306"/>
      <c r="L72" s="56"/>
      <c r="M72" s="444"/>
      <c r="N72" s="407"/>
    </row>
    <row r="73" spans="1:15">
      <c r="B73" s="55"/>
      <c r="C73" s="53"/>
      <c r="D73" s="53"/>
      <c r="E73" s="53"/>
      <c r="F73" s="53"/>
      <c r="G73" s="53"/>
      <c r="H73" s="53"/>
      <c r="I73" s="291"/>
      <c r="J73" s="309"/>
      <c r="K73" s="310"/>
      <c r="L73" s="56"/>
      <c r="M73" s="312"/>
      <c r="N73" s="308"/>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805"/>
      <c r="C76" s="806"/>
      <c r="D76" s="806"/>
      <c r="E76" s="806"/>
      <c r="F76" s="806"/>
      <c r="G76" s="806"/>
      <c r="H76" s="806"/>
      <c r="I76" s="132"/>
      <c r="J76" s="132"/>
      <c r="K76" s="132"/>
      <c r="L76" s="906"/>
      <c r="M76" s="906"/>
      <c r="N76" s="133"/>
    </row>
    <row r="77" spans="1:15" ht="15.75" thickBot="1">
      <c r="B77" s="824" t="s">
        <v>1037</v>
      </c>
      <c r="C77" s="825"/>
      <c r="D77" s="825"/>
      <c r="E77" s="825"/>
      <c r="F77" s="825"/>
      <c r="G77" s="825"/>
      <c r="H77" s="825"/>
      <c r="I77" s="825"/>
      <c r="J77" s="825"/>
      <c r="K77" s="825"/>
      <c r="L77" s="825"/>
      <c r="M77" s="826"/>
      <c r="N77" s="472">
        <f>SUM(N71:N76)</f>
        <v>6823.8822499999997</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65120.024061059921</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13024.004812211984</v>
      </c>
      <c r="M84" s="853"/>
      <c r="N84" s="57"/>
    </row>
    <row r="85" spans="1:14">
      <c r="B85" s="95" t="s">
        <v>1057</v>
      </c>
      <c r="C85" s="96"/>
      <c r="D85" s="96"/>
      <c r="E85" s="96"/>
      <c r="F85" s="96"/>
      <c r="G85" s="96"/>
      <c r="H85" s="96"/>
      <c r="I85" s="93"/>
      <c r="J85" s="94"/>
      <c r="K85" s="316">
        <v>0.05</v>
      </c>
      <c r="L85" s="852">
        <f>N79*K85</f>
        <v>3256.0012030529961</v>
      </c>
      <c r="M85" s="853"/>
      <c r="N85" s="57"/>
    </row>
    <row r="86" spans="1:14" ht="15.75" thickBot="1">
      <c r="B86" s="97" t="s">
        <v>1058</v>
      </c>
      <c r="C86" s="98"/>
      <c r="D86" s="98"/>
      <c r="E86" s="98"/>
      <c r="F86" s="98"/>
      <c r="G86" s="98"/>
      <c r="H86" s="98"/>
      <c r="I86" s="99"/>
      <c r="J86" s="100"/>
      <c r="K86" s="317">
        <v>0.05</v>
      </c>
      <c r="L86" s="854">
        <f>N79*K86</f>
        <v>3256.0012030529961</v>
      </c>
      <c r="M86" s="855"/>
      <c r="N86" s="57"/>
    </row>
    <row r="87" spans="1:14" ht="15.75" thickBot="1">
      <c r="B87" s="818" t="s">
        <v>1037</v>
      </c>
      <c r="C87" s="819"/>
      <c r="D87" s="819"/>
      <c r="E87" s="819"/>
      <c r="F87" s="819"/>
      <c r="G87" s="819"/>
      <c r="H87" s="819"/>
      <c r="I87" s="819"/>
      <c r="J87" s="819"/>
      <c r="K87" s="819"/>
      <c r="L87" s="819"/>
      <c r="M87" s="820"/>
      <c r="N87" s="58">
        <f>L84+L85+L86</f>
        <v>19536.007218317976</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84656.031279377901</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29.25"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4">
    <mergeCell ref="M5:M6"/>
    <mergeCell ref="N5:N6"/>
    <mergeCell ref="C6:J6"/>
    <mergeCell ref="B10:E10"/>
    <mergeCell ref="I10:J10"/>
    <mergeCell ref="C5:J5"/>
    <mergeCell ref="B1:B6"/>
    <mergeCell ref="K5:K6"/>
    <mergeCell ref="L1:N2"/>
    <mergeCell ref="C2:J2"/>
    <mergeCell ref="C3:J3"/>
    <mergeCell ref="K3:K4"/>
    <mergeCell ref="L3:N4"/>
    <mergeCell ref="C4:J4"/>
    <mergeCell ref="C1:J1"/>
    <mergeCell ref="K1:K2"/>
    <mergeCell ref="B36:H36"/>
    <mergeCell ref="B37:H37"/>
    <mergeCell ref="F25:H25"/>
    <mergeCell ref="B27:N27"/>
    <mergeCell ref="L29:M29"/>
    <mergeCell ref="L12:N12"/>
    <mergeCell ref="C30:I30"/>
    <mergeCell ref="L30:M30"/>
    <mergeCell ref="B35:H35"/>
    <mergeCell ref="I35:J35"/>
    <mergeCell ref="L35:M35"/>
    <mergeCell ref="D11:E11"/>
    <mergeCell ref="C29:I29"/>
    <mergeCell ref="L5:L6"/>
    <mergeCell ref="L61:M61"/>
    <mergeCell ref="B39:H39"/>
    <mergeCell ref="B41:D41"/>
    <mergeCell ref="B42:H42"/>
    <mergeCell ref="I42:J42"/>
    <mergeCell ref="L42:M42"/>
    <mergeCell ref="B43:M43"/>
    <mergeCell ref="B47:I47"/>
    <mergeCell ref="L47:M47"/>
    <mergeCell ref="B55:M55"/>
    <mergeCell ref="L59:M59"/>
    <mergeCell ref="L60:M60"/>
    <mergeCell ref="B38:H38"/>
    <mergeCell ref="L62:M62"/>
    <mergeCell ref="L63:M63"/>
    <mergeCell ref="L65:M65"/>
    <mergeCell ref="B66:M66"/>
    <mergeCell ref="B70:H70"/>
    <mergeCell ref="L70:M70"/>
    <mergeCell ref="J119:N120"/>
    <mergeCell ref="B84:H84"/>
    <mergeCell ref="L84:M84"/>
    <mergeCell ref="L85:M85"/>
    <mergeCell ref="L86:M86"/>
    <mergeCell ref="B87:M87"/>
    <mergeCell ref="B89:M89"/>
    <mergeCell ref="B106:N107"/>
    <mergeCell ref="B108:N109"/>
    <mergeCell ref="B76:H76"/>
    <mergeCell ref="L76:M76"/>
    <mergeCell ref="B77:M77"/>
    <mergeCell ref="B79:M79"/>
    <mergeCell ref="B83:H83"/>
    <mergeCell ref="L83:M83"/>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33153"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33153" r:id="rId4"/>
      </mc:Fallback>
    </mc:AlternateContent>
  </oleObjects>
</worksheet>
</file>

<file path=xl/worksheets/sheet2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8">
    <tabColor rgb="FFFFFFCC"/>
  </sheetPr>
  <dimension ref="A1:O120"/>
  <sheetViews>
    <sheetView zoomScale="77" zoomScaleNormal="77" workbookViewId="0"/>
  </sheetViews>
  <sheetFormatPr baseColWidth="10" defaultRowHeight="15"/>
  <cols>
    <col min="1" max="1" width="10.140625" bestFit="1" customWidth="1"/>
    <col min="2" max="2" width="16.42578125" customWidth="1"/>
    <col min="6" max="6" width="14.5703125" customWidth="1"/>
    <col min="9" max="9" width="11.7109375" bestFit="1" customWidth="1"/>
    <col min="10" max="10" width="15.5703125" customWidth="1"/>
    <col min="11" max="11" width="19.85546875" customWidth="1"/>
    <col min="13" max="13" width="13.42578125" customWidth="1"/>
    <col min="14" max="14" width="17.42578125" customWidth="1"/>
    <col min="15" max="15" width="12" bestFit="1" customWidth="1"/>
  </cols>
  <sheetData>
    <row r="1" spans="2:14" ht="24.7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9.25"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thickBot="1">
      <c r="B30" s="77" t="s">
        <v>1027</v>
      </c>
      <c r="C30" s="827" t="s">
        <v>1028</v>
      </c>
      <c r="D30" s="828"/>
      <c r="E30" s="828"/>
      <c r="F30" s="828"/>
      <c r="G30" s="828"/>
      <c r="H30" s="828"/>
      <c r="I30" s="828"/>
      <c r="J30" s="78"/>
      <c r="K30" s="319"/>
      <c r="L30" s="829" t="s">
        <v>1029</v>
      </c>
      <c r="M30" s="830"/>
      <c r="N30" s="77" t="s">
        <v>1030</v>
      </c>
    </row>
    <row r="31" spans="1:14" ht="18.75" customHeight="1" thickBot="1">
      <c r="A31" t="s">
        <v>1929</v>
      </c>
      <c r="B31" s="86" t="s">
        <v>1724</v>
      </c>
      <c r="C31" s="87" t="s">
        <v>1725</v>
      </c>
      <c r="D31" s="88"/>
      <c r="E31" s="88"/>
      <c r="F31" s="88"/>
      <c r="G31" s="88"/>
      <c r="H31" s="88"/>
      <c r="I31" s="88"/>
      <c r="J31" s="88"/>
      <c r="K31" s="465"/>
      <c r="L31" s="318" t="s">
        <v>388</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162</v>
      </c>
      <c r="B36" s="831" t="str">
        <f>VLOOKUP(A36,EQUIPOS!A6:D154,3,FALSE)</f>
        <v>Compactador manual (SALTARIN) Peso de operación (Kg.) 52, Fuerza de impacto por golpe (KN) 12.</v>
      </c>
      <c r="C36" s="832"/>
      <c r="D36" s="832"/>
      <c r="E36" s="832"/>
      <c r="F36" s="832"/>
      <c r="G36" s="832"/>
      <c r="H36" s="833"/>
      <c r="I36" s="279"/>
      <c r="J36" s="280"/>
      <c r="K36" s="281">
        <f>VLOOKUP(A36,EQUIPOS!A6:D163,4,FALSE)</f>
        <v>7500</v>
      </c>
      <c r="L36" s="282"/>
      <c r="M36" s="348">
        <v>2.5</v>
      </c>
      <c r="N36" s="284">
        <f>K36/M36</f>
        <v>3000</v>
      </c>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0.05</v>
      </c>
      <c r="N41" s="356">
        <f>N77*M41</f>
        <v>341.19411250000002</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3341.1941124999998</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64" t="s">
        <v>527</v>
      </c>
      <c r="B48" s="49" t="str">
        <f>VLOOKUP(A48,MATERIALES!A5:D373,3,FALSE)</f>
        <v>Material Granular Tipo  BG</v>
      </c>
      <c r="C48" s="293"/>
      <c r="D48" s="293"/>
      <c r="E48" s="293"/>
      <c r="F48" s="293"/>
      <c r="G48" s="293"/>
      <c r="H48" s="293"/>
      <c r="I48" s="280"/>
      <c r="J48" s="236" t="str">
        <f>VLOOKUP(A48,MATERIALES!A4:D640,2,FALSE)</f>
        <v>m3</v>
      </c>
      <c r="K48" s="294">
        <v>1.3</v>
      </c>
      <c r="L48" s="279"/>
      <c r="M48" s="414">
        <f>VLOOKUP(A48,MATERIALES!A5:D396,4,FALSE)</f>
        <v>42890.642343695792</v>
      </c>
      <c r="N48" s="284">
        <f>K48*M48</f>
        <v>55757.835046804532</v>
      </c>
    </row>
    <row r="49" spans="1:14">
      <c r="A49" s="164" t="s">
        <v>845</v>
      </c>
      <c r="B49" s="49" t="str">
        <f>VLOOKUP(A49,MATERIALES!A6:D373,3,FALSE)</f>
        <v>Agua</v>
      </c>
      <c r="C49" s="437"/>
      <c r="D49" s="437"/>
      <c r="E49" s="437"/>
      <c r="F49" s="437"/>
      <c r="G49" s="437"/>
      <c r="H49" s="437"/>
      <c r="I49" s="437"/>
      <c r="J49" s="323" t="str">
        <f>VLOOKUP(A49,MATERIALES!A5:D641,2,FALSE)</f>
        <v>lt</v>
      </c>
      <c r="K49" s="409">
        <v>30</v>
      </c>
      <c r="L49" s="433"/>
      <c r="M49" s="414">
        <f>VLOOKUP(A49,MATERIALES!A6:D397,4,FALSE)</f>
        <v>35.656490152579906</v>
      </c>
      <c r="N49" s="284">
        <f>K49*M49</f>
        <v>1069.6947045773973</v>
      </c>
    </row>
    <row r="50" spans="1:14">
      <c r="A50" s="164"/>
      <c r="B50" s="49"/>
      <c r="C50" s="437"/>
      <c r="D50" s="437"/>
      <c r="E50" s="437"/>
      <c r="F50" s="437"/>
      <c r="G50" s="437"/>
      <c r="H50" s="437"/>
      <c r="I50" s="437"/>
      <c r="J50" s="323"/>
      <c r="K50" s="409"/>
      <c r="L50" s="433"/>
      <c r="M50" s="414"/>
      <c r="N50" s="284"/>
    </row>
    <row r="51" spans="1:14">
      <c r="A51" s="164"/>
      <c r="B51" s="49"/>
      <c r="C51" s="437"/>
      <c r="D51" s="437"/>
      <c r="E51" s="437"/>
      <c r="F51" s="437"/>
      <c r="G51" s="437"/>
      <c r="H51" s="437"/>
      <c r="I51" s="437"/>
      <c r="J51" s="323"/>
      <c r="K51" s="409"/>
      <c r="L51" s="433"/>
      <c r="M51" s="414"/>
      <c r="N51" s="284"/>
    </row>
    <row r="52" spans="1:14">
      <c r="A52" s="164"/>
      <c r="B52" s="49"/>
      <c r="C52" s="437"/>
      <c r="D52" s="437"/>
      <c r="E52" s="437"/>
      <c r="F52" s="437"/>
      <c r="G52" s="437"/>
      <c r="H52" s="437"/>
      <c r="I52" s="437"/>
      <c r="J52" s="323"/>
      <c r="K52" s="409"/>
      <c r="L52" s="433"/>
      <c r="M52" s="414"/>
      <c r="N52" s="284"/>
    </row>
    <row r="53" spans="1:14">
      <c r="A53" s="164"/>
      <c r="B53" s="49"/>
      <c r="C53" s="437"/>
      <c r="D53" s="437"/>
      <c r="E53" s="437"/>
      <c r="F53" s="437"/>
      <c r="G53" s="437"/>
      <c r="H53" s="437"/>
      <c r="I53" s="437"/>
      <c r="J53" s="323"/>
      <c r="K53" s="409"/>
      <c r="L53" s="433"/>
      <c r="M53" s="414"/>
      <c r="N53" s="284"/>
    </row>
    <row r="54" spans="1:14" ht="15.75" thickBot="1">
      <c r="B54" s="49"/>
      <c r="C54" s="322"/>
      <c r="D54" s="322"/>
      <c r="E54" s="322"/>
      <c r="F54" s="322"/>
      <c r="G54" s="322"/>
      <c r="H54" s="322"/>
      <c r="I54" s="322"/>
      <c r="J54" s="447"/>
      <c r="K54" s="132"/>
      <c r="L54" s="337"/>
      <c r="M54" s="414"/>
      <c r="N54" s="284"/>
    </row>
    <row r="55" spans="1:14" ht="15.75" thickBot="1">
      <c r="B55" s="818" t="s">
        <v>1037</v>
      </c>
      <c r="C55" s="819"/>
      <c r="D55" s="819"/>
      <c r="E55" s="819"/>
      <c r="F55" s="819"/>
      <c r="G55" s="819"/>
      <c r="H55" s="819"/>
      <c r="I55" s="819"/>
      <c r="J55" s="819"/>
      <c r="K55" s="819"/>
      <c r="L55" s="819"/>
      <c r="M55" s="820"/>
      <c r="N55" s="406">
        <f>SUM(N48:N54)</f>
        <v>56827.529751381931</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A60" t="s">
        <v>1375</v>
      </c>
      <c r="B60" s="52" t="str">
        <f>VLOOKUP(A60,TRANSPORTE!A5:D117,3,FALSE)</f>
        <v>Transporte de material seleccionado para relleno</v>
      </c>
      <c r="C60" s="329"/>
      <c r="D60" s="329"/>
      <c r="E60" s="329"/>
      <c r="F60" s="329"/>
      <c r="G60" s="329"/>
      <c r="H60" s="323" t="s">
        <v>1552</v>
      </c>
      <c r="I60" s="291">
        <v>1.3</v>
      </c>
      <c r="J60" s="298">
        <v>1</v>
      </c>
      <c r="K60" s="291">
        <f>I60*J60</f>
        <v>1.3</v>
      </c>
      <c r="L60" s="822">
        <f>VLOOKUP(A60,TRANSPORTE!A5:D117,4,FALSE)</f>
        <v>946.969696969697</v>
      </c>
      <c r="M60" s="823"/>
      <c r="N60" s="299">
        <f>K60*L60</f>
        <v>1231.0606060606062</v>
      </c>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459"/>
      <c r="C65" s="460"/>
      <c r="D65" s="460"/>
      <c r="E65" s="460"/>
      <c r="F65" s="460"/>
      <c r="G65" s="460"/>
      <c r="H65" s="54"/>
      <c r="I65" s="132"/>
      <c r="J65" s="132"/>
      <c r="K65" s="132"/>
      <c r="L65" s="807"/>
      <c r="M65" s="808"/>
      <c r="N65" s="133"/>
    </row>
    <row r="66" spans="1:15" ht="15.75" thickBot="1">
      <c r="B66" s="824" t="s">
        <v>1037</v>
      </c>
      <c r="C66" s="825"/>
      <c r="D66" s="825"/>
      <c r="E66" s="825"/>
      <c r="F66" s="825"/>
      <c r="G66" s="825"/>
      <c r="H66" s="825"/>
      <c r="I66" s="825"/>
      <c r="J66" s="825"/>
      <c r="K66" s="825"/>
      <c r="L66" s="825"/>
      <c r="M66" s="826"/>
      <c r="N66" s="110">
        <f>N60+N61+N62+N63+N64</f>
        <v>1231.0606060606062</v>
      </c>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970"/>
      <c r="N70" s="104" t="s">
        <v>1035</v>
      </c>
    </row>
    <row r="71" spans="1:15">
      <c r="A71" s="165" t="s">
        <v>9</v>
      </c>
      <c r="B71" s="55" t="str">
        <f>VLOOKUP(A71,'MANO DE OBRA'!A8:D68,3,FALSE)</f>
        <v>Obrero (3)</v>
      </c>
      <c r="C71" s="53"/>
      <c r="D71" s="53"/>
      <c r="E71" s="53"/>
      <c r="F71" s="53"/>
      <c r="G71" s="53"/>
      <c r="H71" s="53"/>
      <c r="I71" s="304">
        <f>K71/J71*100</f>
        <v>73771.7</v>
      </c>
      <c r="J71" s="305">
        <v>185</v>
      </c>
      <c r="K71" s="306">
        <f>VLOOKUP(A71,'MANO DE OBRA'!A8:D99,4,FALSE)</f>
        <v>136477.64499999999</v>
      </c>
      <c r="L71" s="56"/>
      <c r="M71" s="446">
        <v>20</v>
      </c>
      <c r="N71" s="407">
        <f>K71/M71</f>
        <v>6823.8822499999997</v>
      </c>
      <c r="O71" s="112"/>
    </row>
    <row r="72" spans="1:15">
      <c r="A72" s="165"/>
      <c r="B72" s="55"/>
      <c r="C72" s="53"/>
      <c r="D72" s="53"/>
      <c r="E72" s="53"/>
      <c r="F72" s="53"/>
      <c r="G72" s="53"/>
      <c r="H72" s="53"/>
      <c r="I72" s="304"/>
      <c r="J72" s="305"/>
      <c r="K72" s="306"/>
      <c r="L72" s="56"/>
      <c r="M72" s="444"/>
      <c r="N72" s="407"/>
    </row>
    <row r="73" spans="1:15">
      <c r="B73" s="55"/>
      <c r="C73" s="53"/>
      <c r="D73" s="53"/>
      <c r="E73" s="53"/>
      <c r="F73" s="53"/>
      <c r="G73" s="53"/>
      <c r="H73" s="53"/>
      <c r="I73" s="291"/>
      <c r="J73" s="309"/>
      <c r="K73" s="310"/>
      <c r="L73" s="56"/>
      <c r="M73" s="312"/>
      <c r="N73" s="308"/>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805"/>
      <c r="C76" s="806"/>
      <c r="D76" s="806"/>
      <c r="E76" s="806"/>
      <c r="F76" s="806"/>
      <c r="G76" s="806"/>
      <c r="H76" s="806"/>
      <c r="I76" s="132"/>
      <c r="J76" s="132"/>
      <c r="K76" s="132"/>
      <c r="L76" s="906"/>
      <c r="M76" s="906"/>
      <c r="N76" s="133"/>
    </row>
    <row r="77" spans="1:15" ht="15.75" thickBot="1">
      <c r="B77" s="824" t="s">
        <v>1037</v>
      </c>
      <c r="C77" s="825"/>
      <c r="D77" s="825"/>
      <c r="E77" s="825"/>
      <c r="F77" s="825"/>
      <c r="G77" s="825"/>
      <c r="H77" s="825"/>
      <c r="I77" s="825"/>
      <c r="J77" s="825"/>
      <c r="K77" s="825"/>
      <c r="L77" s="825"/>
      <c r="M77" s="826"/>
      <c r="N77" s="472">
        <f>SUM(N71:N76)</f>
        <v>6823.8822499999997</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68223.666719942543</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13644.73334398851</v>
      </c>
      <c r="M84" s="853"/>
      <c r="N84" s="57"/>
    </row>
    <row r="85" spans="1:14">
      <c r="B85" s="95" t="s">
        <v>1057</v>
      </c>
      <c r="C85" s="96"/>
      <c r="D85" s="96"/>
      <c r="E85" s="96"/>
      <c r="F85" s="96"/>
      <c r="G85" s="96"/>
      <c r="H85" s="96"/>
      <c r="I85" s="93"/>
      <c r="J85" s="94"/>
      <c r="K85" s="316">
        <v>0.05</v>
      </c>
      <c r="L85" s="852">
        <f>N79*K85</f>
        <v>3411.1833359971274</v>
      </c>
      <c r="M85" s="853"/>
      <c r="N85" s="57"/>
    </row>
    <row r="86" spans="1:14" ht="15.75" thickBot="1">
      <c r="B86" s="97" t="s">
        <v>1058</v>
      </c>
      <c r="C86" s="98"/>
      <c r="D86" s="98"/>
      <c r="E86" s="98"/>
      <c r="F86" s="98"/>
      <c r="G86" s="98"/>
      <c r="H86" s="98"/>
      <c r="I86" s="99"/>
      <c r="J86" s="100"/>
      <c r="K86" s="317">
        <v>0.05</v>
      </c>
      <c r="L86" s="854">
        <f>N79*K86</f>
        <v>3411.1833359971274</v>
      </c>
      <c r="M86" s="855"/>
      <c r="N86" s="57"/>
    </row>
    <row r="87" spans="1:14" ht="15.75" thickBot="1">
      <c r="B87" s="818" t="s">
        <v>1037</v>
      </c>
      <c r="C87" s="819"/>
      <c r="D87" s="819"/>
      <c r="E87" s="819"/>
      <c r="F87" s="819"/>
      <c r="G87" s="819"/>
      <c r="H87" s="819"/>
      <c r="I87" s="819"/>
      <c r="J87" s="819"/>
      <c r="K87" s="819"/>
      <c r="L87" s="819"/>
      <c r="M87" s="820"/>
      <c r="N87" s="58">
        <f>L84+L85+L86</f>
        <v>20467.100015982764</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88690.76673592531</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30"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4">
    <mergeCell ref="M5:M6"/>
    <mergeCell ref="N5:N6"/>
    <mergeCell ref="C6:J6"/>
    <mergeCell ref="B10:E10"/>
    <mergeCell ref="I10:J10"/>
    <mergeCell ref="C5:J5"/>
    <mergeCell ref="B1:B6"/>
    <mergeCell ref="K5:K6"/>
    <mergeCell ref="L1:N2"/>
    <mergeCell ref="C2:J2"/>
    <mergeCell ref="C3:J3"/>
    <mergeCell ref="K3:K4"/>
    <mergeCell ref="L3:N4"/>
    <mergeCell ref="C4:J4"/>
    <mergeCell ref="C1:J1"/>
    <mergeCell ref="K1:K2"/>
    <mergeCell ref="B36:H36"/>
    <mergeCell ref="B37:H37"/>
    <mergeCell ref="F25:H25"/>
    <mergeCell ref="B27:N27"/>
    <mergeCell ref="L29:M29"/>
    <mergeCell ref="L12:N12"/>
    <mergeCell ref="C30:I30"/>
    <mergeCell ref="L30:M30"/>
    <mergeCell ref="B35:H35"/>
    <mergeCell ref="I35:J35"/>
    <mergeCell ref="L35:M35"/>
    <mergeCell ref="D11:E11"/>
    <mergeCell ref="C29:I29"/>
    <mergeCell ref="L5:L6"/>
    <mergeCell ref="L61:M61"/>
    <mergeCell ref="B39:H39"/>
    <mergeCell ref="B41:D41"/>
    <mergeCell ref="B42:H42"/>
    <mergeCell ref="I42:J42"/>
    <mergeCell ref="L42:M42"/>
    <mergeCell ref="B43:M43"/>
    <mergeCell ref="B47:I47"/>
    <mergeCell ref="L47:M47"/>
    <mergeCell ref="B55:M55"/>
    <mergeCell ref="L59:M59"/>
    <mergeCell ref="L60:M60"/>
    <mergeCell ref="B38:H38"/>
    <mergeCell ref="L62:M62"/>
    <mergeCell ref="L63:M63"/>
    <mergeCell ref="L65:M65"/>
    <mergeCell ref="B66:M66"/>
    <mergeCell ref="B70:H70"/>
    <mergeCell ref="L70:M70"/>
    <mergeCell ref="J119:N120"/>
    <mergeCell ref="B84:H84"/>
    <mergeCell ref="L84:M84"/>
    <mergeCell ref="L85:M85"/>
    <mergeCell ref="L86:M86"/>
    <mergeCell ref="B87:M87"/>
    <mergeCell ref="B89:M89"/>
    <mergeCell ref="B106:N107"/>
    <mergeCell ref="B108:N109"/>
    <mergeCell ref="B76:H76"/>
    <mergeCell ref="L76:M76"/>
    <mergeCell ref="B77:M77"/>
    <mergeCell ref="B79:M79"/>
    <mergeCell ref="B83:H83"/>
    <mergeCell ref="L83:M83"/>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34177"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34177" r:id="rId4"/>
      </mc:Fallback>
    </mc:AlternateContent>
  </oleObjects>
</worksheet>
</file>

<file path=xl/worksheets/sheet20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9">
    <tabColor rgb="FFFFFFCC"/>
  </sheetPr>
  <dimension ref="A1:P120"/>
  <sheetViews>
    <sheetView zoomScale="77" zoomScaleNormal="77" workbookViewId="0"/>
  </sheetViews>
  <sheetFormatPr baseColWidth="10" defaultRowHeight="15"/>
  <cols>
    <col min="1" max="1" width="10" bestFit="1" customWidth="1"/>
    <col min="2" max="2" width="16.28515625" customWidth="1"/>
    <col min="6" max="6" width="15" customWidth="1"/>
    <col min="9" max="9" width="11.7109375" bestFit="1" customWidth="1"/>
    <col min="10" max="10" width="15.5703125" customWidth="1"/>
    <col min="11" max="11" width="20.7109375" customWidth="1"/>
    <col min="13" max="13" width="13.42578125" customWidth="1"/>
    <col min="14" max="14" width="17.42578125" customWidth="1"/>
    <col min="15" max="15" width="12" bestFit="1" customWidth="1"/>
    <col min="16" max="16" width="12.5703125" bestFit="1" customWidth="1"/>
  </cols>
  <sheetData>
    <row r="1" spans="2:14" ht="25.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9.25"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thickBot="1">
      <c r="B30" s="77" t="s">
        <v>1027</v>
      </c>
      <c r="C30" s="827" t="s">
        <v>1028</v>
      </c>
      <c r="D30" s="828"/>
      <c r="E30" s="828"/>
      <c r="F30" s="828"/>
      <c r="G30" s="828"/>
      <c r="H30" s="828"/>
      <c r="I30" s="828"/>
      <c r="J30" s="78"/>
      <c r="K30" s="319"/>
      <c r="L30" s="829" t="s">
        <v>1029</v>
      </c>
      <c r="M30" s="830"/>
      <c r="N30" s="77" t="s">
        <v>1030</v>
      </c>
    </row>
    <row r="31" spans="1:14" ht="18.75" customHeight="1" thickBot="1">
      <c r="A31" t="s">
        <v>1929</v>
      </c>
      <c r="B31" s="86" t="s">
        <v>1726</v>
      </c>
      <c r="C31" s="87" t="s">
        <v>1727</v>
      </c>
      <c r="D31" s="88"/>
      <c r="E31" s="88"/>
      <c r="F31" s="88"/>
      <c r="G31" s="88"/>
      <c r="H31" s="88"/>
      <c r="I31" s="88"/>
      <c r="J31" s="88"/>
      <c r="K31" s="465"/>
      <c r="L31" s="318" t="s">
        <v>388</v>
      </c>
      <c r="M31" s="214"/>
      <c r="N31" s="90"/>
    </row>
    <row r="32" spans="1:14" ht="6" customHeight="1">
      <c r="B32" s="101"/>
      <c r="C32" s="102"/>
      <c r="D32" s="102"/>
      <c r="E32" s="102"/>
      <c r="F32" s="102"/>
      <c r="G32" s="102"/>
      <c r="H32" s="102"/>
      <c r="I32" s="102"/>
      <c r="J32" s="102"/>
      <c r="K32" s="102"/>
      <c r="L32" s="102"/>
      <c r="M32" s="102"/>
      <c r="N32" s="103"/>
    </row>
    <row r="33" spans="1:16">
      <c r="B33" s="64" t="s">
        <v>1031</v>
      </c>
      <c r="C33" s="65"/>
      <c r="D33" s="65"/>
      <c r="E33" s="65"/>
      <c r="F33" s="65"/>
      <c r="G33" s="65"/>
      <c r="H33" s="65"/>
      <c r="I33" s="65"/>
      <c r="J33" s="65"/>
      <c r="K33" s="65"/>
      <c r="L33" s="65"/>
      <c r="M33" s="65"/>
      <c r="N33" s="66"/>
    </row>
    <row r="34" spans="1:16" ht="15.75" thickBot="1">
      <c r="B34" s="278"/>
      <c r="C34" s="67"/>
      <c r="D34" s="67"/>
      <c r="E34" s="67"/>
      <c r="F34" s="67"/>
      <c r="G34" s="67"/>
      <c r="H34" s="67"/>
      <c r="I34" s="68"/>
      <c r="J34" s="68"/>
      <c r="K34" s="67"/>
      <c r="L34" s="67"/>
      <c r="M34" s="67"/>
      <c r="N34" s="69"/>
    </row>
    <row r="35" spans="1:16">
      <c r="B35" s="799" t="s">
        <v>1028</v>
      </c>
      <c r="C35" s="800"/>
      <c r="D35" s="800"/>
      <c r="E35" s="800"/>
      <c r="F35" s="800"/>
      <c r="G35" s="800"/>
      <c r="H35" s="801"/>
      <c r="I35" s="802" t="s">
        <v>1032</v>
      </c>
      <c r="J35" s="803"/>
      <c r="K35" s="75" t="s">
        <v>1033</v>
      </c>
      <c r="L35" s="804" t="s">
        <v>1034</v>
      </c>
      <c r="M35" s="801"/>
      <c r="N35" s="76" t="s">
        <v>1035</v>
      </c>
    </row>
    <row r="36" spans="1:16">
      <c r="A36" s="119"/>
      <c r="B36" s="831"/>
      <c r="C36" s="832"/>
      <c r="D36" s="832"/>
      <c r="E36" s="832"/>
      <c r="F36" s="832"/>
      <c r="G36" s="832"/>
      <c r="H36" s="833"/>
      <c r="I36" s="279"/>
      <c r="J36" s="280"/>
      <c r="K36" s="281"/>
      <c r="L36" s="282"/>
      <c r="M36" s="348"/>
      <c r="N36" s="284"/>
      <c r="P36" s="112"/>
    </row>
    <row r="37" spans="1:16">
      <c r="A37" s="119"/>
      <c r="B37" s="831"/>
      <c r="C37" s="832"/>
      <c r="D37" s="832"/>
      <c r="E37" s="832"/>
      <c r="F37" s="832"/>
      <c r="G37" s="832"/>
      <c r="H37" s="833"/>
      <c r="I37" s="433"/>
      <c r="J37" s="434"/>
      <c r="K37" s="281"/>
      <c r="L37" s="347"/>
      <c r="M37" s="348"/>
      <c r="N37" s="284"/>
      <c r="P37" s="109"/>
    </row>
    <row r="38" spans="1:16">
      <c r="A38" s="119"/>
      <c r="B38" s="831"/>
      <c r="C38" s="832"/>
      <c r="D38" s="832"/>
      <c r="E38" s="832"/>
      <c r="F38" s="832"/>
      <c r="G38" s="832"/>
      <c r="H38" s="833"/>
      <c r="I38" s="340"/>
      <c r="J38" s="342"/>
      <c r="K38" s="281"/>
      <c r="L38" s="435"/>
      <c r="M38" s="436"/>
      <c r="N38" s="284"/>
      <c r="P38" s="112"/>
    </row>
    <row r="39" spans="1:16">
      <c r="B39" s="831"/>
      <c r="C39" s="832"/>
      <c r="D39" s="832"/>
      <c r="E39" s="832"/>
      <c r="F39" s="832"/>
      <c r="G39" s="832"/>
      <c r="H39" s="833"/>
      <c r="I39" s="42"/>
      <c r="J39" s="43"/>
      <c r="K39" s="281"/>
      <c r="L39" s="288"/>
      <c r="M39" s="348"/>
      <c r="N39" s="284"/>
      <c r="P39" s="112"/>
    </row>
    <row r="40" spans="1:16">
      <c r="B40" s="332"/>
      <c r="C40" s="333"/>
      <c r="D40" s="333"/>
      <c r="E40" s="333"/>
      <c r="F40" s="335"/>
      <c r="G40" s="335"/>
      <c r="H40" s="131"/>
      <c r="I40" s="42"/>
      <c r="J40" s="43"/>
      <c r="K40" s="281"/>
      <c r="L40" s="288"/>
      <c r="M40" s="289"/>
      <c r="N40" s="285"/>
      <c r="P40" s="109"/>
    </row>
    <row r="41" spans="1:16">
      <c r="B41" s="838" t="s">
        <v>1036</v>
      </c>
      <c r="C41" s="839"/>
      <c r="D41" s="839"/>
      <c r="E41" s="44"/>
      <c r="F41" s="45"/>
      <c r="G41" s="45"/>
      <c r="H41" s="46"/>
      <c r="I41" s="42"/>
      <c r="J41" s="43"/>
      <c r="K41" s="291"/>
      <c r="L41" s="288"/>
      <c r="M41" s="413">
        <v>0.05</v>
      </c>
      <c r="N41" s="356">
        <f>N77*M41</f>
        <v>341.19411250000002</v>
      </c>
      <c r="P41" s="112"/>
    </row>
    <row r="42" spans="1:16" ht="15.75" thickBot="1">
      <c r="B42" s="831"/>
      <c r="C42" s="832"/>
      <c r="D42" s="832"/>
      <c r="E42" s="832"/>
      <c r="F42" s="832"/>
      <c r="G42" s="832"/>
      <c r="H42" s="833"/>
      <c r="I42" s="840"/>
      <c r="J42" s="841"/>
      <c r="K42" s="47"/>
      <c r="L42" s="842"/>
      <c r="M42" s="843"/>
      <c r="N42" s="111"/>
    </row>
    <row r="43" spans="1:16" ht="15.75" thickBot="1">
      <c r="B43" s="818" t="s">
        <v>1037</v>
      </c>
      <c r="C43" s="819"/>
      <c r="D43" s="819"/>
      <c r="E43" s="819"/>
      <c r="F43" s="819"/>
      <c r="G43" s="819"/>
      <c r="H43" s="819"/>
      <c r="I43" s="819"/>
      <c r="J43" s="819"/>
      <c r="K43" s="819"/>
      <c r="L43" s="819"/>
      <c r="M43" s="820"/>
      <c r="N43" s="406">
        <f>SUM(N36:N42)</f>
        <v>341.19411250000002</v>
      </c>
    </row>
    <row r="44" spans="1:16">
      <c r="B44" s="292"/>
      <c r="C44" s="40"/>
      <c r="D44" s="40"/>
      <c r="E44" s="40"/>
      <c r="F44" s="40"/>
      <c r="G44" s="40"/>
      <c r="H44" s="40"/>
      <c r="I44" s="40"/>
      <c r="J44" s="40"/>
      <c r="K44" s="40"/>
      <c r="L44" s="40"/>
      <c r="M44" s="40"/>
      <c r="N44" s="41"/>
    </row>
    <row r="45" spans="1:16">
      <c r="B45" s="70" t="s">
        <v>1038</v>
      </c>
      <c r="C45" s="71"/>
      <c r="D45" s="71"/>
      <c r="E45" s="71"/>
      <c r="F45" s="71"/>
      <c r="G45" s="71"/>
      <c r="H45" s="71"/>
      <c r="I45" s="71"/>
      <c r="J45" s="71"/>
      <c r="K45" s="71"/>
      <c r="L45" s="71"/>
      <c r="M45" s="71"/>
      <c r="N45" s="72"/>
    </row>
    <row r="46" spans="1:16" ht="15.75" thickBot="1">
      <c r="B46" s="73"/>
      <c r="C46" s="68"/>
      <c r="D46" s="68"/>
      <c r="E46" s="68"/>
      <c r="F46" s="68"/>
      <c r="G46" s="68"/>
      <c r="H46" s="68"/>
      <c r="I46" s="68"/>
      <c r="J46" s="67"/>
      <c r="K46" s="67"/>
      <c r="L46" s="67"/>
      <c r="M46" s="67"/>
      <c r="N46" s="69"/>
    </row>
    <row r="47" spans="1:16">
      <c r="B47" s="809" t="s">
        <v>1028</v>
      </c>
      <c r="C47" s="810"/>
      <c r="D47" s="810"/>
      <c r="E47" s="810"/>
      <c r="F47" s="810"/>
      <c r="G47" s="810"/>
      <c r="H47" s="810"/>
      <c r="I47" s="811"/>
      <c r="J47" s="327" t="s">
        <v>1029</v>
      </c>
      <c r="K47" s="91" t="s">
        <v>1030</v>
      </c>
      <c r="L47" s="812" t="s">
        <v>1039</v>
      </c>
      <c r="M47" s="811"/>
      <c r="N47" s="92" t="s">
        <v>1035</v>
      </c>
    </row>
    <row r="48" spans="1:16">
      <c r="A48" s="164" t="s">
        <v>558</v>
      </c>
      <c r="B48" s="49" t="str">
        <f>VLOOKUP(A48,MATERIALES!A5:D373,3,FALSE)</f>
        <v>Material filtrante (6´´)</v>
      </c>
      <c r="C48" s="293"/>
      <c r="D48" s="293"/>
      <c r="E48" s="293"/>
      <c r="F48" s="293"/>
      <c r="G48" s="293"/>
      <c r="H48" s="293"/>
      <c r="I48" s="280"/>
      <c r="J48" s="236" t="str">
        <f>VLOOKUP(A48,MATERIALES!A4:D640,2,FALSE)</f>
        <v>m3</v>
      </c>
      <c r="K48" s="294">
        <v>1.3</v>
      </c>
      <c r="L48" s="279"/>
      <c r="M48" s="414">
        <f>VLOOKUP(A48,MATERIALES!A5:D396,4,FALSE)</f>
        <v>44549.602398192175</v>
      </c>
      <c r="N48" s="284">
        <f>K48*M48</f>
        <v>57914.483117649826</v>
      </c>
    </row>
    <row r="49" spans="1:14">
      <c r="A49" s="164"/>
      <c r="B49" s="49"/>
      <c r="C49" s="437"/>
      <c r="D49" s="437"/>
      <c r="E49" s="437"/>
      <c r="F49" s="437"/>
      <c r="G49" s="437"/>
      <c r="H49" s="437"/>
      <c r="I49" s="437"/>
      <c r="J49" s="323"/>
      <c r="K49" s="409"/>
      <c r="L49" s="433"/>
      <c r="M49" s="414"/>
      <c r="N49" s="284"/>
    </row>
    <row r="50" spans="1:14">
      <c r="A50" s="164"/>
      <c r="B50" s="49"/>
      <c r="C50" s="437"/>
      <c r="D50" s="437"/>
      <c r="E50" s="437"/>
      <c r="F50" s="437"/>
      <c r="G50" s="437"/>
      <c r="H50" s="437"/>
      <c r="I50" s="437"/>
      <c r="J50" s="323"/>
      <c r="K50" s="409"/>
      <c r="L50" s="433"/>
      <c r="M50" s="414"/>
      <c r="N50" s="284"/>
    </row>
    <row r="51" spans="1:14">
      <c r="A51" s="164"/>
      <c r="B51" s="49"/>
      <c r="C51" s="437"/>
      <c r="D51" s="437"/>
      <c r="E51" s="437"/>
      <c r="F51" s="437"/>
      <c r="G51" s="437"/>
      <c r="H51" s="437"/>
      <c r="I51" s="437"/>
      <c r="J51" s="323"/>
      <c r="K51" s="409"/>
      <c r="L51" s="433"/>
      <c r="M51" s="414"/>
      <c r="N51" s="284"/>
    </row>
    <row r="52" spans="1:14">
      <c r="A52" s="164"/>
      <c r="B52" s="49"/>
      <c r="C52" s="437"/>
      <c r="D52" s="437"/>
      <c r="E52" s="437"/>
      <c r="F52" s="437"/>
      <c r="G52" s="437"/>
      <c r="H52" s="437"/>
      <c r="I52" s="437"/>
      <c r="J52" s="323"/>
      <c r="K52" s="409"/>
      <c r="L52" s="433"/>
      <c r="M52" s="414"/>
      <c r="N52" s="284"/>
    </row>
    <row r="53" spans="1:14">
      <c r="A53" s="164"/>
      <c r="B53" s="49"/>
      <c r="C53" s="437"/>
      <c r="D53" s="437"/>
      <c r="E53" s="437"/>
      <c r="F53" s="437"/>
      <c r="G53" s="437"/>
      <c r="H53" s="437"/>
      <c r="I53" s="437"/>
      <c r="J53" s="323"/>
      <c r="K53" s="409"/>
      <c r="L53" s="433"/>
      <c r="M53" s="414"/>
      <c r="N53" s="284"/>
    </row>
    <row r="54" spans="1:14" ht="15.75" thickBot="1">
      <c r="B54" s="49"/>
      <c r="C54" s="322"/>
      <c r="D54" s="322"/>
      <c r="E54" s="322"/>
      <c r="F54" s="322"/>
      <c r="G54" s="322"/>
      <c r="H54" s="322"/>
      <c r="I54" s="322"/>
      <c r="J54" s="447"/>
      <c r="K54" s="132"/>
      <c r="L54" s="337"/>
      <c r="M54" s="414"/>
      <c r="N54" s="284"/>
    </row>
    <row r="55" spans="1:14" ht="15.75" thickBot="1">
      <c r="B55" s="818" t="s">
        <v>1037</v>
      </c>
      <c r="C55" s="819"/>
      <c r="D55" s="819"/>
      <c r="E55" s="819"/>
      <c r="F55" s="819"/>
      <c r="G55" s="819"/>
      <c r="H55" s="819"/>
      <c r="I55" s="819"/>
      <c r="J55" s="819"/>
      <c r="K55" s="819"/>
      <c r="L55" s="819"/>
      <c r="M55" s="820"/>
      <c r="N55" s="406">
        <f>SUM(N48:N54)</f>
        <v>57914.483117649826</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A60" t="s">
        <v>1375</v>
      </c>
      <c r="B60" s="52" t="str">
        <f>VLOOKUP(A60,TRANSPORTE!A5:D117,3,FALSE)</f>
        <v>Transporte de material seleccionado para relleno</v>
      </c>
      <c r="C60" s="329"/>
      <c r="D60" s="329"/>
      <c r="E60" s="329"/>
      <c r="F60" s="329"/>
      <c r="G60" s="329"/>
      <c r="H60" s="323" t="s">
        <v>1552</v>
      </c>
      <c r="I60" s="291">
        <v>1.3</v>
      </c>
      <c r="J60" s="298">
        <v>1</v>
      </c>
      <c r="K60" s="291">
        <f>I60*J60</f>
        <v>1.3</v>
      </c>
      <c r="L60" s="822">
        <f>VLOOKUP(A60,TRANSPORTE!A5:D117,4,FALSE)</f>
        <v>946.969696969697</v>
      </c>
      <c r="M60" s="823"/>
      <c r="N60" s="299">
        <f>K60*L60</f>
        <v>1231.0606060606062</v>
      </c>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459"/>
      <c r="C65" s="460"/>
      <c r="D65" s="460"/>
      <c r="E65" s="460"/>
      <c r="F65" s="460"/>
      <c r="G65" s="460"/>
      <c r="H65" s="54"/>
      <c r="I65" s="132"/>
      <c r="J65" s="132"/>
      <c r="K65" s="132"/>
      <c r="L65" s="807"/>
      <c r="M65" s="808"/>
      <c r="N65" s="133"/>
    </row>
    <row r="66" spans="1:15" ht="15.75" thickBot="1">
      <c r="B66" s="824" t="s">
        <v>1037</v>
      </c>
      <c r="C66" s="825"/>
      <c r="D66" s="825"/>
      <c r="E66" s="825"/>
      <c r="F66" s="825"/>
      <c r="G66" s="825"/>
      <c r="H66" s="825"/>
      <c r="I66" s="825"/>
      <c r="J66" s="825"/>
      <c r="K66" s="825"/>
      <c r="L66" s="825"/>
      <c r="M66" s="826"/>
      <c r="N66" s="110">
        <f>N60+N61+N62+N63+N64</f>
        <v>1231.0606060606062</v>
      </c>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847"/>
      <c r="N70" s="104" t="s">
        <v>1035</v>
      </c>
    </row>
    <row r="71" spans="1:15">
      <c r="A71" s="165" t="s">
        <v>9</v>
      </c>
      <c r="B71" s="55" t="str">
        <f>VLOOKUP(A71,'MANO DE OBRA'!A8:D68,3,FALSE)</f>
        <v>Obrero (3)</v>
      </c>
      <c r="C71" s="53"/>
      <c r="D71" s="53"/>
      <c r="E71" s="53"/>
      <c r="F71" s="53"/>
      <c r="G71" s="53"/>
      <c r="H71" s="53"/>
      <c r="I71" s="304">
        <f>K71/J71*100</f>
        <v>73771.7</v>
      </c>
      <c r="J71" s="305">
        <v>185</v>
      </c>
      <c r="K71" s="306">
        <f>VLOOKUP(A71,'MANO DE OBRA'!A8:D99,4,FALSE)</f>
        <v>136477.64499999999</v>
      </c>
      <c r="L71" s="56"/>
      <c r="M71" s="446">
        <v>20</v>
      </c>
      <c r="N71" s="407">
        <f>K71/M71</f>
        <v>6823.8822499999997</v>
      </c>
      <c r="O71" s="112"/>
    </row>
    <row r="72" spans="1:15">
      <c r="A72" s="165"/>
      <c r="B72" s="55"/>
      <c r="C72" s="53"/>
      <c r="D72" s="53"/>
      <c r="E72" s="53"/>
      <c r="F72" s="53"/>
      <c r="G72" s="53"/>
      <c r="H72" s="53"/>
      <c r="I72" s="304"/>
      <c r="J72" s="305"/>
      <c r="K72" s="306"/>
      <c r="L72" s="56"/>
      <c r="M72" s="444"/>
      <c r="N72" s="407"/>
    </row>
    <row r="73" spans="1:15">
      <c r="B73" s="55"/>
      <c r="C73" s="53"/>
      <c r="D73" s="53"/>
      <c r="E73" s="53"/>
      <c r="F73" s="53"/>
      <c r="G73" s="53"/>
      <c r="H73" s="53"/>
      <c r="I73" s="291"/>
      <c r="J73" s="309"/>
      <c r="K73" s="310"/>
      <c r="L73" s="56"/>
      <c r="M73" s="312"/>
      <c r="N73" s="308"/>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805"/>
      <c r="C76" s="806"/>
      <c r="D76" s="806"/>
      <c r="E76" s="806"/>
      <c r="F76" s="806"/>
      <c r="G76" s="806"/>
      <c r="H76" s="806"/>
      <c r="I76" s="132"/>
      <c r="J76" s="132"/>
      <c r="K76" s="132"/>
      <c r="L76" s="906"/>
      <c r="M76" s="906"/>
      <c r="N76" s="51"/>
    </row>
    <row r="77" spans="1:15" ht="15.75" thickBot="1">
      <c r="B77" s="824" t="s">
        <v>1037</v>
      </c>
      <c r="C77" s="825"/>
      <c r="D77" s="825"/>
      <c r="E77" s="825"/>
      <c r="F77" s="825"/>
      <c r="G77" s="825"/>
      <c r="H77" s="825"/>
      <c r="I77" s="825"/>
      <c r="J77" s="825"/>
      <c r="K77" s="825"/>
      <c r="L77" s="825"/>
      <c r="M77" s="826"/>
      <c r="N77" s="313">
        <f>SUM(N71:N76)</f>
        <v>6823.8822499999997</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66310.620086210431</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13262.124017242088</v>
      </c>
      <c r="M84" s="853"/>
      <c r="N84" s="57"/>
    </row>
    <row r="85" spans="1:14">
      <c r="B85" s="95" t="s">
        <v>1057</v>
      </c>
      <c r="C85" s="96"/>
      <c r="D85" s="96"/>
      <c r="E85" s="96"/>
      <c r="F85" s="96"/>
      <c r="G85" s="96"/>
      <c r="H85" s="96"/>
      <c r="I85" s="93"/>
      <c r="J85" s="94"/>
      <c r="K85" s="316">
        <v>0.05</v>
      </c>
      <c r="L85" s="852">
        <f>N79*K85</f>
        <v>3315.5310043105219</v>
      </c>
      <c r="M85" s="853"/>
      <c r="N85" s="57"/>
    </row>
    <row r="86" spans="1:14" ht="15.75" thickBot="1">
      <c r="B86" s="97" t="s">
        <v>1058</v>
      </c>
      <c r="C86" s="98"/>
      <c r="D86" s="98"/>
      <c r="E86" s="98"/>
      <c r="F86" s="98"/>
      <c r="G86" s="98"/>
      <c r="H86" s="98"/>
      <c r="I86" s="99"/>
      <c r="J86" s="100"/>
      <c r="K86" s="317">
        <v>0.05</v>
      </c>
      <c r="L86" s="854">
        <f>N79*K86</f>
        <v>3315.5310043105219</v>
      </c>
      <c r="M86" s="855"/>
      <c r="N86" s="57"/>
    </row>
    <row r="87" spans="1:14" ht="15.75" thickBot="1">
      <c r="B87" s="818" t="s">
        <v>1037</v>
      </c>
      <c r="C87" s="819"/>
      <c r="D87" s="819"/>
      <c r="E87" s="819"/>
      <c r="F87" s="819"/>
      <c r="G87" s="819"/>
      <c r="H87" s="819"/>
      <c r="I87" s="819"/>
      <c r="J87" s="819"/>
      <c r="K87" s="819"/>
      <c r="L87" s="819"/>
      <c r="M87" s="820"/>
      <c r="N87" s="58">
        <f>L84+L85+L86</f>
        <v>19893.186025863128</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86203.806112073566</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30"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4">
    <mergeCell ref="M5:M6"/>
    <mergeCell ref="N5:N6"/>
    <mergeCell ref="C6:J6"/>
    <mergeCell ref="B10:E10"/>
    <mergeCell ref="I10:J10"/>
    <mergeCell ref="C5:J5"/>
    <mergeCell ref="B1:B6"/>
    <mergeCell ref="K5:K6"/>
    <mergeCell ref="L1:N2"/>
    <mergeCell ref="C2:J2"/>
    <mergeCell ref="C3:J3"/>
    <mergeCell ref="K3:K4"/>
    <mergeCell ref="L3:N4"/>
    <mergeCell ref="C4:J4"/>
    <mergeCell ref="C1:J1"/>
    <mergeCell ref="K1:K2"/>
    <mergeCell ref="B36:H36"/>
    <mergeCell ref="B37:H37"/>
    <mergeCell ref="F25:H25"/>
    <mergeCell ref="B27:N27"/>
    <mergeCell ref="L29:M29"/>
    <mergeCell ref="L12:N12"/>
    <mergeCell ref="C30:I30"/>
    <mergeCell ref="L30:M30"/>
    <mergeCell ref="B35:H35"/>
    <mergeCell ref="I35:J35"/>
    <mergeCell ref="L35:M35"/>
    <mergeCell ref="D11:E11"/>
    <mergeCell ref="C29:I29"/>
    <mergeCell ref="L5:L6"/>
    <mergeCell ref="L61:M61"/>
    <mergeCell ref="B39:H39"/>
    <mergeCell ref="B41:D41"/>
    <mergeCell ref="B42:H42"/>
    <mergeCell ref="I42:J42"/>
    <mergeCell ref="L42:M42"/>
    <mergeCell ref="B43:M43"/>
    <mergeCell ref="B47:I47"/>
    <mergeCell ref="L47:M47"/>
    <mergeCell ref="B55:M55"/>
    <mergeCell ref="L59:M59"/>
    <mergeCell ref="L60:M60"/>
    <mergeCell ref="B38:H38"/>
    <mergeCell ref="L62:M62"/>
    <mergeCell ref="L63:M63"/>
    <mergeCell ref="L65:M65"/>
    <mergeCell ref="B66:M66"/>
    <mergeCell ref="B70:H70"/>
    <mergeCell ref="L70:M70"/>
    <mergeCell ref="J119:N120"/>
    <mergeCell ref="B84:H84"/>
    <mergeCell ref="L84:M84"/>
    <mergeCell ref="L85:M85"/>
    <mergeCell ref="L86:M86"/>
    <mergeCell ref="B87:M87"/>
    <mergeCell ref="B89:M89"/>
    <mergeCell ref="B106:N107"/>
    <mergeCell ref="B108:N109"/>
    <mergeCell ref="B76:H76"/>
    <mergeCell ref="L76:M76"/>
    <mergeCell ref="B77:M77"/>
    <mergeCell ref="B79:M79"/>
    <mergeCell ref="B83:H83"/>
    <mergeCell ref="L83:M83"/>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35201"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35201" r:id="rId4"/>
      </mc:Fallback>
    </mc:AlternateContent>
  </oleObjects>
</worksheet>
</file>

<file path=xl/worksheets/sheet20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0">
    <tabColor rgb="FFFFFFCC"/>
  </sheetPr>
  <dimension ref="A1:P120"/>
  <sheetViews>
    <sheetView zoomScale="77" zoomScaleNormal="77" workbookViewId="0"/>
  </sheetViews>
  <sheetFormatPr baseColWidth="10" defaultRowHeight="15"/>
  <cols>
    <col min="1" max="1" width="10" bestFit="1" customWidth="1"/>
    <col min="2" max="2" width="16" customWidth="1"/>
    <col min="6" max="6" width="15.28515625" customWidth="1"/>
    <col min="9" max="9" width="11.7109375" bestFit="1" customWidth="1"/>
    <col min="10" max="10" width="15.5703125" customWidth="1"/>
    <col min="11" max="11" width="18.7109375" customWidth="1"/>
    <col min="13" max="13" width="13.42578125" customWidth="1"/>
    <col min="14" max="14" width="17.42578125" customWidth="1"/>
    <col min="15" max="15" width="12" bestFit="1" customWidth="1"/>
    <col min="16" max="16" width="12.5703125" bestFit="1" customWidth="1"/>
  </cols>
  <sheetData>
    <row r="1" spans="2:14" ht="25.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9.25"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1728</v>
      </c>
      <c r="C31" s="87" t="s">
        <v>1729</v>
      </c>
      <c r="D31" s="88"/>
      <c r="E31" s="88"/>
      <c r="F31" s="88"/>
      <c r="G31" s="88"/>
      <c r="H31" s="88"/>
      <c r="I31" s="88"/>
      <c r="J31" s="88"/>
      <c r="K31" s="465"/>
      <c r="L31" s="318" t="s">
        <v>388</v>
      </c>
      <c r="M31" s="214"/>
      <c r="N31" s="90"/>
    </row>
    <row r="32" spans="1:14" ht="6" customHeight="1">
      <c r="B32" s="101"/>
      <c r="C32" s="102"/>
      <c r="D32" s="102"/>
      <c r="E32" s="102"/>
      <c r="F32" s="102"/>
      <c r="G32" s="102"/>
      <c r="H32" s="102"/>
      <c r="I32" s="102"/>
      <c r="J32" s="102"/>
      <c r="K32" s="102"/>
      <c r="L32" s="102"/>
      <c r="M32" s="102"/>
      <c r="N32" s="103"/>
    </row>
    <row r="33" spans="1:16">
      <c r="B33" s="64" t="s">
        <v>1031</v>
      </c>
      <c r="C33" s="65"/>
      <c r="D33" s="65"/>
      <c r="E33" s="65"/>
      <c r="F33" s="65"/>
      <c r="G33" s="65"/>
      <c r="H33" s="65"/>
      <c r="I33" s="65"/>
      <c r="J33" s="65"/>
      <c r="K33" s="65"/>
      <c r="L33" s="65"/>
      <c r="M33" s="65"/>
      <c r="N33" s="66"/>
    </row>
    <row r="34" spans="1:16" ht="15.75" thickBot="1">
      <c r="B34" s="278"/>
      <c r="C34" s="67"/>
      <c r="D34" s="67"/>
      <c r="E34" s="67"/>
      <c r="F34" s="67"/>
      <c r="G34" s="67"/>
      <c r="H34" s="67"/>
      <c r="I34" s="68"/>
      <c r="J34" s="68"/>
      <c r="K34" s="67"/>
      <c r="L34" s="67"/>
      <c r="M34" s="67"/>
      <c r="N34" s="69"/>
    </row>
    <row r="35" spans="1:16">
      <c r="B35" s="799" t="s">
        <v>1028</v>
      </c>
      <c r="C35" s="800"/>
      <c r="D35" s="800"/>
      <c r="E35" s="800"/>
      <c r="F35" s="800"/>
      <c r="G35" s="800"/>
      <c r="H35" s="801"/>
      <c r="I35" s="802" t="s">
        <v>1032</v>
      </c>
      <c r="J35" s="803"/>
      <c r="K35" s="75" t="s">
        <v>1033</v>
      </c>
      <c r="L35" s="804" t="s">
        <v>1034</v>
      </c>
      <c r="M35" s="801"/>
      <c r="N35" s="76" t="s">
        <v>1035</v>
      </c>
    </row>
    <row r="36" spans="1:16">
      <c r="A36" s="119"/>
      <c r="B36" s="831"/>
      <c r="C36" s="832"/>
      <c r="D36" s="832"/>
      <c r="E36" s="832"/>
      <c r="F36" s="832"/>
      <c r="G36" s="832"/>
      <c r="H36" s="833"/>
      <c r="I36" s="279"/>
      <c r="J36" s="280"/>
      <c r="K36" s="281"/>
      <c r="L36" s="282"/>
      <c r="M36" s="348"/>
      <c r="N36" s="284"/>
      <c r="P36" s="112"/>
    </row>
    <row r="37" spans="1:16">
      <c r="A37" s="119"/>
      <c r="B37" s="831"/>
      <c r="C37" s="832"/>
      <c r="D37" s="832"/>
      <c r="E37" s="832"/>
      <c r="F37" s="832"/>
      <c r="G37" s="832"/>
      <c r="H37" s="833"/>
      <c r="I37" s="433"/>
      <c r="J37" s="434"/>
      <c r="K37" s="281"/>
      <c r="L37" s="347"/>
      <c r="M37" s="348"/>
      <c r="N37" s="284"/>
      <c r="P37" s="109"/>
    </row>
    <row r="38" spans="1:16">
      <c r="A38" s="119"/>
      <c r="B38" s="831"/>
      <c r="C38" s="832"/>
      <c r="D38" s="832"/>
      <c r="E38" s="832"/>
      <c r="F38" s="832"/>
      <c r="G38" s="832"/>
      <c r="H38" s="833"/>
      <c r="I38" s="340"/>
      <c r="J38" s="342"/>
      <c r="K38" s="281"/>
      <c r="L38" s="435"/>
      <c r="M38" s="436"/>
      <c r="N38" s="284"/>
      <c r="P38" s="112"/>
    </row>
    <row r="39" spans="1:16">
      <c r="B39" s="831"/>
      <c r="C39" s="832"/>
      <c r="D39" s="832"/>
      <c r="E39" s="832"/>
      <c r="F39" s="832"/>
      <c r="G39" s="832"/>
      <c r="H39" s="833"/>
      <c r="I39" s="42"/>
      <c r="J39" s="43"/>
      <c r="K39" s="281"/>
      <c r="L39" s="288"/>
      <c r="M39" s="348"/>
      <c r="N39" s="284"/>
      <c r="P39" s="112"/>
    </row>
    <row r="40" spans="1:16">
      <c r="B40" s="332"/>
      <c r="C40" s="333"/>
      <c r="D40" s="333"/>
      <c r="E40" s="333"/>
      <c r="F40" s="335"/>
      <c r="G40" s="335"/>
      <c r="H40" s="131"/>
      <c r="I40" s="42"/>
      <c r="J40" s="43"/>
      <c r="K40" s="281"/>
      <c r="L40" s="288"/>
      <c r="M40" s="289"/>
      <c r="N40" s="285"/>
      <c r="P40" s="109"/>
    </row>
    <row r="41" spans="1:16">
      <c r="B41" s="838" t="s">
        <v>1036</v>
      </c>
      <c r="C41" s="839"/>
      <c r="D41" s="839"/>
      <c r="E41" s="44"/>
      <c r="F41" s="45"/>
      <c r="G41" s="45"/>
      <c r="H41" s="46"/>
      <c r="I41" s="42"/>
      <c r="J41" s="43"/>
      <c r="K41" s="291"/>
      <c r="L41" s="288"/>
      <c r="M41" s="413">
        <v>0.05</v>
      </c>
      <c r="N41" s="356">
        <f>N77*M41</f>
        <v>341.19411250000002</v>
      </c>
      <c r="P41" s="112"/>
    </row>
    <row r="42" spans="1:16" ht="15.75" thickBot="1">
      <c r="B42" s="831"/>
      <c r="C42" s="832"/>
      <c r="D42" s="832"/>
      <c r="E42" s="832"/>
      <c r="F42" s="832"/>
      <c r="G42" s="832"/>
      <c r="H42" s="833"/>
      <c r="I42" s="840"/>
      <c r="J42" s="841"/>
      <c r="K42" s="47"/>
      <c r="L42" s="842"/>
      <c r="M42" s="843"/>
      <c r="N42" s="111"/>
    </row>
    <row r="43" spans="1:16" ht="15.75" thickBot="1">
      <c r="B43" s="818" t="s">
        <v>1037</v>
      </c>
      <c r="C43" s="819"/>
      <c r="D43" s="819"/>
      <c r="E43" s="819"/>
      <c r="F43" s="819"/>
      <c r="G43" s="819"/>
      <c r="H43" s="819"/>
      <c r="I43" s="819"/>
      <c r="J43" s="819"/>
      <c r="K43" s="819"/>
      <c r="L43" s="819"/>
      <c r="M43" s="820"/>
      <c r="N43" s="406">
        <f>SUM(N36:N42)</f>
        <v>341.19411250000002</v>
      </c>
    </row>
    <row r="44" spans="1:16">
      <c r="B44" s="292"/>
      <c r="C44" s="40"/>
      <c r="D44" s="40"/>
      <c r="E44" s="40"/>
      <c r="F44" s="40"/>
      <c r="G44" s="40"/>
      <c r="H44" s="40"/>
      <c r="I44" s="40"/>
      <c r="J44" s="40"/>
      <c r="K44" s="40"/>
      <c r="L44" s="40"/>
      <c r="M44" s="40"/>
      <c r="N44" s="41"/>
    </row>
    <row r="45" spans="1:16">
      <c r="B45" s="70" t="s">
        <v>1038</v>
      </c>
      <c r="C45" s="71"/>
      <c r="D45" s="71"/>
      <c r="E45" s="71"/>
      <c r="F45" s="71"/>
      <c r="G45" s="71"/>
      <c r="H45" s="71"/>
      <c r="I45" s="71"/>
      <c r="J45" s="71"/>
      <c r="K45" s="71"/>
      <c r="L45" s="71"/>
      <c r="M45" s="71"/>
      <c r="N45" s="72"/>
    </row>
    <row r="46" spans="1:16" ht="15.75" thickBot="1">
      <c r="B46" s="73"/>
      <c r="C46" s="68"/>
      <c r="D46" s="68"/>
      <c r="E46" s="68"/>
      <c r="F46" s="68"/>
      <c r="G46" s="68"/>
      <c r="H46" s="68"/>
      <c r="I46" s="68"/>
      <c r="J46" s="67"/>
      <c r="K46" s="67"/>
      <c r="L46" s="67"/>
      <c r="M46" s="67"/>
      <c r="N46" s="69"/>
    </row>
    <row r="47" spans="1:16">
      <c r="B47" s="809" t="s">
        <v>1028</v>
      </c>
      <c r="C47" s="810"/>
      <c r="D47" s="810"/>
      <c r="E47" s="810"/>
      <c r="F47" s="810"/>
      <c r="G47" s="810"/>
      <c r="H47" s="810"/>
      <c r="I47" s="811"/>
      <c r="J47" s="327" t="s">
        <v>1029</v>
      </c>
      <c r="K47" s="91" t="s">
        <v>1030</v>
      </c>
      <c r="L47" s="812" t="s">
        <v>1039</v>
      </c>
      <c r="M47" s="811"/>
      <c r="N47" s="92" t="s">
        <v>1035</v>
      </c>
    </row>
    <row r="48" spans="1:16">
      <c r="A48" s="164" t="s">
        <v>483</v>
      </c>
      <c r="B48" s="49" t="str">
        <f>VLOOKUP(A48,MATERIALES!A5:D373,3,FALSE)</f>
        <v>Gravilla</v>
      </c>
      <c r="C48" s="293"/>
      <c r="D48" s="293"/>
      <c r="E48" s="293"/>
      <c r="F48" s="293"/>
      <c r="G48" s="293"/>
      <c r="H48" s="293"/>
      <c r="I48" s="280"/>
      <c r="J48" s="236" t="str">
        <f>VLOOKUP(A48,MATERIALES!A4:D640,2,FALSE)</f>
        <v>m3</v>
      </c>
      <c r="K48" s="294">
        <v>1.3</v>
      </c>
      <c r="L48" s="279"/>
      <c r="M48" s="414">
        <f>VLOOKUP(A48,MATERIALES!A5:D396,4,FALSE)</f>
        <v>54524.248700406461</v>
      </c>
      <c r="N48" s="284">
        <f>K48*M48</f>
        <v>70881.523310528399</v>
      </c>
    </row>
    <row r="49" spans="1:14">
      <c r="A49" s="164"/>
      <c r="B49" s="49"/>
      <c r="C49" s="437"/>
      <c r="D49" s="437"/>
      <c r="E49" s="437"/>
      <c r="F49" s="437"/>
      <c r="G49" s="437"/>
      <c r="H49" s="437"/>
      <c r="I49" s="437"/>
      <c r="J49" s="323"/>
      <c r="K49" s="409"/>
      <c r="L49" s="433"/>
      <c r="M49" s="414"/>
      <c r="N49" s="284"/>
    </row>
    <row r="50" spans="1:14">
      <c r="A50" s="164"/>
      <c r="B50" s="49"/>
      <c r="C50" s="437"/>
      <c r="D50" s="437"/>
      <c r="E50" s="437"/>
      <c r="F50" s="437"/>
      <c r="G50" s="437"/>
      <c r="H50" s="437"/>
      <c r="I50" s="437"/>
      <c r="J50" s="323"/>
      <c r="K50" s="409"/>
      <c r="L50" s="433"/>
      <c r="M50" s="414"/>
      <c r="N50" s="284"/>
    </row>
    <row r="51" spans="1:14">
      <c r="A51" s="164"/>
      <c r="B51" s="49"/>
      <c r="C51" s="437"/>
      <c r="D51" s="437"/>
      <c r="E51" s="437"/>
      <c r="F51" s="437"/>
      <c r="G51" s="437"/>
      <c r="H51" s="437"/>
      <c r="I51" s="437"/>
      <c r="J51" s="323"/>
      <c r="K51" s="409"/>
      <c r="L51" s="433"/>
      <c r="M51" s="414"/>
      <c r="N51" s="284"/>
    </row>
    <row r="52" spans="1:14">
      <c r="A52" s="164"/>
      <c r="B52" s="49"/>
      <c r="C52" s="437"/>
      <c r="D52" s="437"/>
      <c r="E52" s="437"/>
      <c r="F52" s="437"/>
      <c r="G52" s="437"/>
      <c r="H52" s="437"/>
      <c r="I52" s="437"/>
      <c r="J52" s="323"/>
      <c r="K52" s="409"/>
      <c r="L52" s="433"/>
      <c r="M52" s="414"/>
      <c r="N52" s="284"/>
    </row>
    <row r="53" spans="1:14">
      <c r="A53" s="164"/>
      <c r="B53" s="49"/>
      <c r="C53" s="437"/>
      <c r="D53" s="437"/>
      <c r="E53" s="437"/>
      <c r="F53" s="437"/>
      <c r="G53" s="437"/>
      <c r="H53" s="437"/>
      <c r="I53" s="437"/>
      <c r="J53" s="323"/>
      <c r="K53" s="409"/>
      <c r="L53" s="433"/>
      <c r="M53" s="414"/>
      <c r="N53" s="284"/>
    </row>
    <row r="54" spans="1:14" ht="15.75" thickBot="1">
      <c r="B54" s="49"/>
      <c r="C54" s="322"/>
      <c r="D54" s="322"/>
      <c r="E54" s="322"/>
      <c r="F54" s="322"/>
      <c r="G54" s="322"/>
      <c r="H54" s="322"/>
      <c r="I54" s="322"/>
      <c r="J54" s="447"/>
      <c r="K54" s="132"/>
      <c r="L54" s="337"/>
      <c r="M54" s="414"/>
      <c r="N54" s="284"/>
    </row>
    <row r="55" spans="1:14" ht="15.75" thickBot="1">
      <c r="B55" s="818" t="s">
        <v>1037</v>
      </c>
      <c r="C55" s="819"/>
      <c r="D55" s="819"/>
      <c r="E55" s="819"/>
      <c r="F55" s="819"/>
      <c r="G55" s="819"/>
      <c r="H55" s="819"/>
      <c r="I55" s="819"/>
      <c r="J55" s="819"/>
      <c r="K55" s="819"/>
      <c r="L55" s="819"/>
      <c r="M55" s="820"/>
      <c r="N55" s="406">
        <f>SUM(N48:N54)</f>
        <v>70881.523310528399</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A60" t="s">
        <v>1375</v>
      </c>
      <c r="B60" s="52" t="str">
        <f>VLOOKUP(A60,TRANSPORTE!A5:D117,3,FALSE)</f>
        <v>Transporte de material seleccionado para relleno</v>
      </c>
      <c r="C60" s="329"/>
      <c r="D60" s="329"/>
      <c r="E60" s="329"/>
      <c r="F60" s="329"/>
      <c r="G60" s="329"/>
      <c r="H60" s="323" t="s">
        <v>1552</v>
      </c>
      <c r="I60" s="291">
        <v>1.3</v>
      </c>
      <c r="J60" s="298">
        <v>1</v>
      </c>
      <c r="K60" s="291">
        <f>I60*J60</f>
        <v>1.3</v>
      </c>
      <c r="L60" s="822">
        <f>VLOOKUP(A60,TRANSPORTE!A5:D117,4,FALSE)</f>
        <v>946.969696969697</v>
      </c>
      <c r="M60" s="823"/>
      <c r="N60" s="299">
        <f>K60*L60</f>
        <v>1231.0606060606062</v>
      </c>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459"/>
      <c r="C65" s="460"/>
      <c r="D65" s="460"/>
      <c r="E65" s="460"/>
      <c r="F65" s="460"/>
      <c r="G65" s="460"/>
      <c r="H65" s="54"/>
      <c r="I65" s="132"/>
      <c r="J65" s="132"/>
      <c r="K65" s="132"/>
      <c r="L65" s="807"/>
      <c r="M65" s="808"/>
      <c r="N65" s="133"/>
    </row>
    <row r="66" spans="1:15" ht="15.75" thickBot="1">
      <c r="B66" s="824" t="s">
        <v>1037</v>
      </c>
      <c r="C66" s="825"/>
      <c r="D66" s="825"/>
      <c r="E66" s="825"/>
      <c r="F66" s="825"/>
      <c r="G66" s="825"/>
      <c r="H66" s="825"/>
      <c r="I66" s="825"/>
      <c r="J66" s="825"/>
      <c r="K66" s="825"/>
      <c r="L66" s="825"/>
      <c r="M66" s="826"/>
      <c r="N66" s="110">
        <f>N60+N61+N62+N63+N64</f>
        <v>1231.0606060606062</v>
      </c>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847"/>
      <c r="N70" s="104" t="s">
        <v>1035</v>
      </c>
    </row>
    <row r="71" spans="1:15">
      <c r="A71" s="165" t="s">
        <v>9</v>
      </c>
      <c r="B71" s="55" t="str">
        <f>VLOOKUP(A71,'MANO DE OBRA'!A8:D68,3,FALSE)</f>
        <v>Obrero (3)</v>
      </c>
      <c r="C71" s="53"/>
      <c r="D71" s="53"/>
      <c r="E71" s="53"/>
      <c r="F71" s="53"/>
      <c r="G71" s="53"/>
      <c r="H71" s="53"/>
      <c r="I71" s="304">
        <f>K71/J71*100</f>
        <v>73771.7</v>
      </c>
      <c r="J71" s="305">
        <v>185</v>
      </c>
      <c r="K71" s="306">
        <f>VLOOKUP(A71,'MANO DE OBRA'!A8:D99,4,FALSE)</f>
        <v>136477.64499999999</v>
      </c>
      <c r="L71" s="56"/>
      <c r="M71" s="446">
        <v>20</v>
      </c>
      <c r="N71" s="407">
        <f>K71/M71</f>
        <v>6823.8822499999997</v>
      </c>
      <c r="O71" s="112"/>
    </row>
    <row r="72" spans="1:15">
      <c r="A72" s="165"/>
      <c r="B72" s="55"/>
      <c r="C72" s="53"/>
      <c r="D72" s="53"/>
      <c r="E72" s="53"/>
      <c r="F72" s="53"/>
      <c r="G72" s="53"/>
      <c r="H72" s="53"/>
      <c r="I72" s="304"/>
      <c r="J72" s="305"/>
      <c r="K72" s="306"/>
      <c r="L72" s="56"/>
      <c r="M72" s="444"/>
      <c r="N72" s="407"/>
    </row>
    <row r="73" spans="1:15">
      <c r="B73" s="55"/>
      <c r="C73" s="53"/>
      <c r="D73" s="53"/>
      <c r="E73" s="53"/>
      <c r="F73" s="53"/>
      <c r="G73" s="53"/>
      <c r="H73" s="53"/>
      <c r="I73" s="291"/>
      <c r="J73" s="309"/>
      <c r="K73" s="310"/>
      <c r="L73" s="56"/>
      <c r="M73" s="312"/>
      <c r="N73" s="308"/>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805"/>
      <c r="C76" s="806"/>
      <c r="D76" s="806"/>
      <c r="E76" s="806"/>
      <c r="F76" s="806"/>
      <c r="G76" s="806"/>
      <c r="H76" s="806"/>
      <c r="I76" s="132"/>
      <c r="J76" s="132"/>
      <c r="K76" s="132"/>
      <c r="L76" s="906"/>
      <c r="M76" s="906"/>
      <c r="N76" s="133"/>
    </row>
    <row r="77" spans="1:15" ht="15.75" thickBot="1">
      <c r="B77" s="824" t="s">
        <v>1037</v>
      </c>
      <c r="C77" s="825"/>
      <c r="D77" s="825"/>
      <c r="E77" s="825"/>
      <c r="F77" s="825"/>
      <c r="G77" s="825"/>
      <c r="H77" s="825"/>
      <c r="I77" s="825"/>
      <c r="J77" s="825"/>
      <c r="K77" s="825"/>
      <c r="L77" s="825"/>
      <c r="M77" s="826"/>
      <c r="N77" s="472">
        <f>SUM(N71:N76)</f>
        <v>6823.8822499999997</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79277.660279089003</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15855.532055817801</v>
      </c>
      <c r="M84" s="853"/>
      <c r="N84" s="57"/>
    </row>
    <row r="85" spans="1:14">
      <c r="B85" s="95" t="s">
        <v>1057</v>
      </c>
      <c r="C85" s="96"/>
      <c r="D85" s="96"/>
      <c r="E85" s="96"/>
      <c r="F85" s="96"/>
      <c r="G85" s="96"/>
      <c r="H85" s="96"/>
      <c r="I85" s="93"/>
      <c r="J85" s="94"/>
      <c r="K85" s="316">
        <v>0.05</v>
      </c>
      <c r="L85" s="852">
        <f>N79*K85</f>
        <v>3963.8830139544502</v>
      </c>
      <c r="M85" s="853"/>
      <c r="N85" s="57"/>
    </row>
    <row r="86" spans="1:14" ht="15.75" thickBot="1">
      <c r="B86" s="97" t="s">
        <v>1058</v>
      </c>
      <c r="C86" s="98"/>
      <c r="D86" s="98"/>
      <c r="E86" s="98"/>
      <c r="F86" s="98"/>
      <c r="G86" s="98"/>
      <c r="H86" s="98"/>
      <c r="I86" s="99"/>
      <c r="J86" s="100"/>
      <c r="K86" s="317">
        <v>0.05</v>
      </c>
      <c r="L86" s="854">
        <f>N79*K86</f>
        <v>3963.8830139544502</v>
      </c>
      <c r="M86" s="855"/>
      <c r="N86" s="57"/>
    </row>
    <row r="87" spans="1:14" ht="15.75" thickBot="1">
      <c r="B87" s="818" t="s">
        <v>1037</v>
      </c>
      <c r="C87" s="819"/>
      <c r="D87" s="819"/>
      <c r="E87" s="819"/>
      <c r="F87" s="819"/>
      <c r="G87" s="819"/>
      <c r="H87" s="819"/>
      <c r="I87" s="819"/>
      <c r="J87" s="819"/>
      <c r="K87" s="819"/>
      <c r="L87" s="819"/>
      <c r="M87" s="820"/>
      <c r="N87" s="58">
        <f>L84+L85+L86</f>
        <v>23783.298083726702</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103060.9583628157</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30"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4">
    <mergeCell ref="M5:M6"/>
    <mergeCell ref="N5:N6"/>
    <mergeCell ref="C6:J6"/>
    <mergeCell ref="B10:E10"/>
    <mergeCell ref="I10:J10"/>
    <mergeCell ref="C5:J5"/>
    <mergeCell ref="B1:B6"/>
    <mergeCell ref="K5:K6"/>
    <mergeCell ref="L1:N2"/>
    <mergeCell ref="C2:J2"/>
    <mergeCell ref="C3:J3"/>
    <mergeCell ref="K3:K4"/>
    <mergeCell ref="L3:N4"/>
    <mergeCell ref="C4:J4"/>
    <mergeCell ref="C1:J1"/>
    <mergeCell ref="K1:K2"/>
    <mergeCell ref="B36:H36"/>
    <mergeCell ref="B37:H37"/>
    <mergeCell ref="F25:H25"/>
    <mergeCell ref="B27:N27"/>
    <mergeCell ref="L29:M29"/>
    <mergeCell ref="L12:N12"/>
    <mergeCell ref="C30:I30"/>
    <mergeCell ref="L30:M30"/>
    <mergeCell ref="B35:H35"/>
    <mergeCell ref="I35:J35"/>
    <mergeCell ref="L35:M35"/>
    <mergeCell ref="D11:E11"/>
    <mergeCell ref="C29:I29"/>
    <mergeCell ref="L5:L6"/>
    <mergeCell ref="L61:M61"/>
    <mergeCell ref="B39:H39"/>
    <mergeCell ref="B41:D41"/>
    <mergeCell ref="B42:H42"/>
    <mergeCell ref="I42:J42"/>
    <mergeCell ref="L42:M42"/>
    <mergeCell ref="B43:M43"/>
    <mergeCell ref="B47:I47"/>
    <mergeCell ref="L47:M47"/>
    <mergeCell ref="B55:M55"/>
    <mergeCell ref="L59:M59"/>
    <mergeCell ref="L60:M60"/>
    <mergeCell ref="B38:H38"/>
    <mergeCell ref="L62:M62"/>
    <mergeCell ref="L63:M63"/>
    <mergeCell ref="L65:M65"/>
    <mergeCell ref="B66:M66"/>
    <mergeCell ref="B70:H70"/>
    <mergeCell ref="L70:M70"/>
    <mergeCell ref="J119:N120"/>
    <mergeCell ref="B84:H84"/>
    <mergeCell ref="L84:M84"/>
    <mergeCell ref="L85:M85"/>
    <mergeCell ref="L86:M86"/>
    <mergeCell ref="B87:M87"/>
    <mergeCell ref="B89:M89"/>
    <mergeCell ref="B106:N107"/>
    <mergeCell ref="B108:N109"/>
    <mergeCell ref="B76:H76"/>
    <mergeCell ref="L76:M76"/>
    <mergeCell ref="B77:M77"/>
    <mergeCell ref="B79:M79"/>
    <mergeCell ref="B83:H83"/>
    <mergeCell ref="L83:M83"/>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36225"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36225" r:id="rId4"/>
      </mc:Fallback>
    </mc:AlternateContent>
  </oleObjects>
</worksheet>
</file>

<file path=xl/worksheets/sheet20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1">
    <tabColor rgb="FFFFFFCC"/>
  </sheetPr>
  <dimension ref="A1:P120"/>
  <sheetViews>
    <sheetView zoomScale="76" zoomScaleNormal="76" workbookViewId="0"/>
  </sheetViews>
  <sheetFormatPr baseColWidth="10" defaultRowHeight="15"/>
  <cols>
    <col min="1" max="1" width="10.140625" bestFit="1" customWidth="1"/>
    <col min="2" max="2" width="17" customWidth="1"/>
    <col min="6" max="6" width="15.7109375" customWidth="1"/>
    <col min="9" max="9" width="12.85546875" bestFit="1" customWidth="1"/>
    <col min="10" max="10" width="15.5703125" customWidth="1"/>
    <col min="11" max="11" width="18.7109375" customWidth="1"/>
    <col min="13" max="13" width="13.42578125" customWidth="1"/>
    <col min="14" max="14" width="17.42578125" customWidth="1"/>
    <col min="15" max="15" width="12" bestFit="1" customWidth="1"/>
    <col min="16" max="16" width="12.5703125" bestFit="1" customWidth="1"/>
  </cols>
  <sheetData>
    <row r="1" spans="2:14" ht="24.7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9.25"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customHeight="1" thickBot="1">
      <c r="A31" t="s">
        <v>1929</v>
      </c>
      <c r="B31" s="86" t="s">
        <v>1730</v>
      </c>
      <c r="C31" s="87" t="s">
        <v>1731</v>
      </c>
      <c r="D31" s="88"/>
      <c r="E31" s="88"/>
      <c r="F31" s="88"/>
      <c r="G31" s="88"/>
      <c r="H31" s="88"/>
      <c r="I31" s="88"/>
      <c r="J31" s="88"/>
      <c r="K31" s="465"/>
      <c r="L31" s="318" t="s">
        <v>388</v>
      </c>
      <c r="M31" s="214"/>
      <c r="N31" s="90"/>
    </row>
    <row r="32" spans="1:14" ht="6" customHeight="1">
      <c r="B32" s="101"/>
      <c r="C32" s="102"/>
      <c r="D32" s="102"/>
      <c r="E32" s="102"/>
      <c r="F32" s="102"/>
      <c r="G32" s="102"/>
      <c r="H32" s="102"/>
      <c r="I32" s="102"/>
      <c r="J32" s="102"/>
      <c r="K32" s="102"/>
      <c r="L32" s="102"/>
      <c r="M32" s="102"/>
      <c r="N32" s="103"/>
    </row>
    <row r="33" spans="1:16">
      <c r="B33" s="64" t="s">
        <v>1031</v>
      </c>
      <c r="C33" s="65"/>
      <c r="D33" s="65"/>
      <c r="E33" s="65"/>
      <c r="F33" s="65"/>
      <c r="G33" s="65"/>
      <c r="H33" s="65"/>
      <c r="I33" s="65"/>
      <c r="J33" s="65"/>
      <c r="K33" s="65"/>
      <c r="L33" s="65"/>
      <c r="M33" s="65"/>
      <c r="N33" s="66"/>
    </row>
    <row r="34" spans="1:16" ht="15.75" thickBot="1">
      <c r="B34" s="278"/>
      <c r="C34" s="67"/>
      <c r="D34" s="67"/>
      <c r="E34" s="67"/>
      <c r="F34" s="67"/>
      <c r="G34" s="67"/>
      <c r="H34" s="67"/>
      <c r="I34" s="68"/>
      <c r="J34" s="68"/>
      <c r="K34" s="67"/>
      <c r="L34" s="67"/>
      <c r="M34" s="67"/>
      <c r="N34" s="69"/>
    </row>
    <row r="35" spans="1:16">
      <c r="B35" s="799" t="s">
        <v>1028</v>
      </c>
      <c r="C35" s="800"/>
      <c r="D35" s="800"/>
      <c r="E35" s="800"/>
      <c r="F35" s="800"/>
      <c r="G35" s="800"/>
      <c r="H35" s="801"/>
      <c r="I35" s="802" t="s">
        <v>1032</v>
      </c>
      <c r="J35" s="803"/>
      <c r="K35" s="75" t="s">
        <v>1033</v>
      </c>
      <c r="L35" s="804" t="s">
        <v>1034</v>
      </c>
      <c r="M35" s="801"/>
      <c r="N35" s="76" t="s">
        <v>1035</v>
      </c>
    </row>
    <row r="36" spans="1:16">
      <c r="A36" s="119"/>
      <c r="B36" s="831"/>
      <c r="C36" s="832"/>
      <c r="D36" s="832"/>
      <c r="E36" s="832"/>
      <c r="F36" s="832"/>
      <c r="G36" s="832"/>
      <c r="H36" s="833"/>
      <c r="I36" s="279"/>
      <c r="J36" s="280"/>
      <c r="K36" s="281"/>
      <c r="L36" s="282"/>
      <c r="M36" s="348"/>
      <c r="N36" s="284"/>
      <c r="P36" s="112"/>
    </row>
    <row r="37" spans="1:16">
      <c r="A37" s="119"/>
      <c r="B37" s="831"/>
      <c r="C37" s="832"/>
      <c r="D37" s="832"/>
      <c r="E37" s="832"/>
      <c r="F37" s="832"/>
      <c r="G37" s="832"/>
      <c r="H37" s="833"/>
      <c r="I37" s="433"/>
      <c r="J37" s="434"/>
      <c r="K37" s="281"/>
      <c r="L37" s="347"/>
      <c r="M37" s="348"/>
      <c r="N37" s="284"/>
      <c r="P37" s="109"/>
    </row>
    <row r="38" spans="1:16">
      <c r="A38" s="119"/>
      <c r="B38" s="831"/>
      <c r="C38" s="832"/>
      <c r="D38" s="832"/>
      <c r="E38" s="832"/>
      <c r="F38" s="832"/>
      <c r="G38" s="832"/>
      <c r="H38" s="833"/>
      <c r="I38" s="340"/>
      <c r="J38" s="342"/>
      <c r="K38" s="281"/>
      <c r="L38" s="435"/>
      <c r="M38" s="436"/>
      <c r="N38" s="284"/>
      <c r="P38" s="112"/>
    </row>
    <row r="39" spans="1:16">
      <c r="B39" s="831"/>
      <c r="C39" s="832"/>
      <c r="D39" s="832"/>
      <c r="E39" s="832"/>
      <c r="F39" s="832"/>
      <c r="G39" s="832"/>
      <c r="H39" s="833"/>
      <c r="I39" s="42"/>
      <c r="J39" s="43"/>
      <c r="K39" s="281"/>
      <c r="L39" s="288"/>
      <c r="M39" s="348"/>
      <c r="N39" s="284"/>
      <c r="P39" s="112"/>
    </row>
    <row r="40" spans="1:16">
      <c r="B40" s="332"/>
      <c r="C40" s="333"/>
      <c r="D40" s="333"/>
      <c r="E40" s="333"/>
      <c r="F40" s="335"/>
      <c r="G40" s="335"/>
      <c r="H40" s="131"/>
      <c r="I40" s="42"/>
      <c r="J40" s="43"/>
      <c r="K40" s="281"/>
      <c r="L40" s="288"/>
      <c r="M40" s="289"/>
      <c r="N40" s="285"/>
      <c r="P40" s="109"/>
    </row>
    <row r="41" spans="1:16">
      <c r="B41" s="838" t="s">
        <v>1036</v>
      </c>
      <c r="C41" s="839"/>
      <c r="D41" s="839"/>
      <c r="E41" s="44"/>
      <c r="F41" s="45"/>
      <c r="G41" s="45"/>
      <c r="H41" s="46"/>
      <c r="I41" s="42"/>
      <c r="J41" s="43"/>
      <c r="K41" s="291"/>
      <c r="L41" s="288"/>
      <c r="M41" s="413">
        <v>0.05</v>
      </c>
      <c r="N41" s="356">
        <f>N77*M41</f>
        <v>227.46274166666669</v>
      </c>
      <c r="P41" s="112"/>
    </row>
    <row r="42" spans="1:16" ht="15.75" thickBot="1">
      <c r="B42" s="831"/>
      <c r="C42" s="832"/>
      <c r="D42" s="832"/>
      <c r="E42" s="832"/>
      <c r="F42" s="832"/>
      <c r="G42" s="832"/>
      <c r="H42" s="833"/>
      <c r="I42" s="840"/>
      <c r="J42" s="841"/>
      <c r="K42" s="47"/>
      <c r="L42" s="842"/>
      <c r="M42" s="843"/>
      <c r="N42" s="111"/>
    </row>
    <row r="43" spans="1:16" ht="15.75" thickBot="1">
      <c r="B43" s="818" t="s">
        <v>1037</v>
      </c>
      <c r="C43" s="819"/>
      <c r="D43" s="819"/>
      <c r="E43" s="819"/>
      <c r="F43" s="819"/>
      <c r="G43" s="819"/>
      <c r="H43" s="819"/>
      <c r="I43" s="819"/>
      <c r="J43" s="819"/>
      <c r="K43" s="819"/>
      <c r="L43" s="819"/>
      <c r="M43" s="820"/>
      <c r="N43" s="406">
        <f>SUM(N36:N42)</f>
        <v>227.46274166666669</v>
      </c>
    </row>
    <row r="44" spans="1:16">
      <c r="B44" s="292"/>
      <c r="C44" s="40"/>
      <c r="D44" s="40"/>
      <c r="E44" s="40"/>
      <c r="F44" s="40"/>
      <c r="G44" s="40"/>
      <c r="H44" s="40"/>
      <c r="I44" s="40"/>
      <c r="J44" s="40"/>
      <c r="K44" s="40"/>
      <c r="L44" s="40"/>
      <c r="M44" s="40"/>
      <c r="N44" s="41"/>
    </row>
    <row r="45" spans="1:16">
      <c r="B45" s="70" t="s">
        <v>1038</v>
      </c>
      <c r="C45" s="71"/>
      <c r="D45" s="71"/>
      <c r="E45" s="71"/>
      <c r="F45" s="71"/>
      <c r="G45" s="71"/>
      <c r="H45" s="71"/>
      <c r="I45" s="71"/>
      <c r="J45" s="71"/>
      <c r="K45" s="71"/>
      <c r="L45" s="71"/>
      <c r="M45" s="71"/>
      <c r="N45" s="72"/>
    </row>
    <row r="46" spans="1:16" ht="15.75" thickBot="1">
      <c r="B46" s="73"/>
      <c r="C46" s="68"/>
      <c r="D46" s="68"/>
      <c r="E46" s="68"/>
      <c r="F46" s="68"/>
      <c r="G46" s="68"/>
      <c r="H46" s="68"/>
      <c r="I46" s="68"/>
      <c r="J46" s="67"/>
      <c r="K46" s="67"/>
      <c r="L46" s="67"/>
      <c r="M46" s="67"/>
      <c r="N46" s="69"/>
    </row>
    <row r="47" spans="1:16">
      <c r="B47" s="809" t="s">
        <v>1028</v>
      </c>
      <c r="C47" s="810"/>
      <c r="D47" s="810"/>
      <c r="E47" s="810"/>
      <c r="F47" s="810"/>
      <c r="G47" s="810"/>
      <c r="H47" s="810"/>
      <c r="I47" s="811"/>
      <c r="J47" s="327" t="s">
        <v>1029</v>
      </c>
      <c r="K47" s="91" t="s">
        <v>1030</v>
      </c>
      <c r="L47" s="812" t="s">
        <v>1039</v>
      </c>
      <c r="M47" s="811"/>
      <c r="N47" s="92" t="s">
        <v>1035</v>
      </c>
    </row>
    <row r="48" spans="1:16">
      <c r="A48" s="167" t="s">
        <v>873</v>
      </c>
      <c r="B48" s="49" t="str">
        <f>VLOOKUP(A48,MATERIALES!A5:D373,3,FALSE)</f>
        <v>Arena lavada</v>
      </c>
      <c r="C48" s="293"/>
      <c r="D48" s="293"/>
      <c r="E48" s="293"/>
      <c r="F48" s="293"/>
      <c r="G48" s="293"/>
      <c r="H48" s="293"/>
      <c r="I48" s="280"/>
      <c r="J48" s="236" t="str">
        <f>VLOOKUP(A48,MATERIALES!A4:D640,2,FALSE)</f>
        <v>m3</v>
      </c>
      <c r="K48" s="294">
        <v>1.3</v>
      </c>
      <c r="L48" s="279"/>
      <c r="M48" s="414">
        <f>VLOOKUP(A48,MATERIALES!A5:D396,4,FALSE)</f>
        <v>50000</v>
      </c>
      <c r="N48" s="284">
        <f>K48*M48</f>
        <v>65000</v>
      </c>
    </row>
    <row r="49" spans="1:14">
      <c r="A49" s="167"/>
      <c r="B49" s="49"/>
      <c r="C49" s="437"/>
      <c r="D49" s="437"/>
      <c r="E49" s="437"/>
      <c r="F49" s="437"/>
      <c r="G49" s="437"/>
      <c r="H49" s="437"/>
      <c r="I49" s="437"/>
      <c r="J49" s="323"/>
      <c r="K49" s="409"/>
      <c r="L49" s="433"/>
      <c r="M49" s="414"/>
      <c r="N49" s="284"/>
    </row>
    <row r="50" spans="1:14">
      <c r="A50" s="167"/>
      <c r="B50" s="49"/>
      <c r="C50" s="437"/>
      <c r="D50" s="437"/>
      <c r="E50" s="437"/>
      <c r="F50" s="437"/>
      <c r="G50" s="437"/>
      <c r="H50" s="437"/>
      <c r="I50" s="437"/>
      <c r="J50" s="323"/>
      <c r="K50" s="409"/>
      <c r="L50" s="433"/>
      <c r="M50" s="414"/>
      <c r="N50" s="284"/>
    </row>
    <row r="51" spans="1:14">
      <c r="A51" s="167"/>
      <c r="B51" s="49"/>
      <c r="C51" s="437"/>
      <c r="D51" s="437"/>
      <c r="E51" s="437"/>
      <c r="F51" s="437"/>
      <c r="G51" s="437"/>
      <c r="H51" s="437"/>
      <c r="I51" s="437"/>
      <c r="J51" s="323"/>
      <c r="K51" s="409"/>
      <c r="L51" s="433"/>
      <c r="M51" s="414"/>
      <c r="N51" s="284"/>
    </row>
    <row r="52" spans="1:14">
      <c r="A52" s="167"/>
      <c r="B52" s="49"/>
      <c r="C52" s="437"/>
      <c r="D52" s="437"/>
      <c r="E52" s="437"/>
      <c r="F52" s="437"/>
      <c r="G52" s="437"/>
      <c r="H52" s="437"/>
      <c r="I52" s="437"/>
      <c r="J52" s="323"/>
      <c r="K52" s="409"/>
      <c r="L52" s="433"/>
      <c r="M52" s="414"/>
      <c r="N52" s="284"/>
    </row>
    <row r="53" spans="1:14">
      <c r="A53" s="167"/>
      <c r="B53" s="49"/>
      <c r="C53" s="437"/>
      <c r="D53" s="437"/>
      <c r="E53" s="437"/>
      <c r="F53" s="437"/>
      <c r="G53" s="437"/>
      <c r="H53" s="437"/>
      <c r="I53" s="437"/>
      <c r="J53" s="323"/>
      <c r="K53" s="409"/>
      <c r="L53" s="433"/>
      <c r="M53" s="414"/>
      <c r="N53" s="284"/>
    </row>
    <row r="54" spans="1:14" ht="15.75" thickBot="1">
      <c r="B54" s="49"/>
      <c r="C54" s="322"/>
      <c r="D54" s="322"/>
      <c r="E54" s="322"/>
      <c r="F54" s="322"/>
      <c r="G54" s="322"/>
      <c r="H54" s="322"/>
      <c r="I54" s="322"/>
      <c r="J54" s="447"/>
      <c r="K54" s="132"/>
      <c r="L54" s="337"/>
      <c r="M54" s="414"/>
      <c r="N54" s="284"/>
    </row>
    <row r="55" spans="1:14" ht="15.75" thickBot="1">
      <c r="B55" s="818" t="s">
        <v>1037</v>
      </c>
      <c r="C55" s="819"/>
      <c r="D55" s="819"/>
      <c r="E55" s="819"/>
      <c r="F55" s="819"/>
      <c r="G55" s="819"/>
      <c r="H55" s="819"/>
      <c r="I55" s="819"/>
      <c r="J55" s="819"/>
      <c r="K55" s="819"/>
      <c r="L55" s="819"/>
      <c r="M55" s="820"/>
      <c r="N55" s="406">
        <f>SUM(N48:N54)</f>
        <v>65000</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A60" t="s">
        <v>1375</v>
      </c>
      <c r="B60" s="52" t="str">
        <f>VLOOKUP(A60,TRANSPORTE!A5:D117,3,FALSE)</f>
        <v>Transporte de material seleccionado para relleno</v>
      </c>
      <c r="C60" s="329"/>
      <c r="D60" s="329"/>
      <c r="E60" s="329"/>
      <c r="F60" s="329"/>
      <c r="G60" s="329"/>
      <c r="H60" s="323" t="s">
        <v>1552</v>
      </c>
      <c r="I60" s="291">
        <v>1.3</v>
      </c>
      <c r="J60" s="298">
        <v>1</v>
      </c>
      <c r="K60" s="291">
        <f>I60*J60</f>
        <v>1.3</v>
      </c>
      <c r="L60" s="822">
        <f>VLOOKUP(A60,TRANSPORTE!A5:D117,4,FALSE)</f>
        <v>946.969696969697</v>
      </c>
      <c r="M60" s="823"/>
      <c r="N60" s="299">
        <f>K60*L60</f>
        <v>1231.0606060606062</v>
      </c>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459"/>
      <c r="C65" s="460"/>
      <c r="D65" s="460"/>
      <c r="E65" s="460"/>
      <c r="F65" s="460"/>
      <c r="G65" s="460"/>
      <c r="H65" s="54"/>
      <c r="I65" s="132"/>
      <c r="J65" s="132"/>
      <c r="K65" s="132"/>
      <c r="L65" s="807"/>
      <c r="M65" s="808"/>
      <c r="N65" s="133"/>
    </row>
    <row r="66" spans="1:15" ht="15.75" thickBot="1">
      <c r="B66" s="824" t="s">
        <v>1037</v>
      </c>
      <c r="C66" s="825"/>
      <c r="D66" s="825"/>
      <c r="E66" s="825"/>
      <c r="F66" s="825"/>
      <c r="G66" s="825"/>
      <c r="H66" s="825"/>
      <c r="I66" s="825"/>
      <c r="J66" s="825"/>
      <c r="K66" s="825"/>
      <c r="L66" s="825"/>
      <c r="M66" s="826"/>
      <c r="N66" s="110">
        <f>N60+N61+N62+N63+N64</f>
        <v>1231.0606060606062</v>
      </c>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847"/>
      <c r="N70" s="104" t="s">
        <v>1035</v>
      </c>
    </row>
    <row r="71" spans="1:15">
      <c r="A71" s="168" t="s">
        <v>7</v>
      </c>
      <c r="B71" s="55" t="str">
        <f>VLOOKUP(A71,'MANO DE OBRA'!A8:D68,3,FALSE)</f>
        <v>Obrero (2)</v>
      </c>
      <c r="C71" s="53"/>
      <c r="D71" s="53"/>
      <c r="E71" s="53"/>
      <c r="F71" s="53"/>
      <c r="G71" s="53"/>
      <c r="H71" s="53"/>
      <c r="I71" s="304">
        <f>K71/J71*100</f>
        <v>49181.133333333331</v>
      </c>
      <c r="J71" s="305">
        <v>185</v>
      </c>
      <c r="K71" s="306">
        <f>VLOOKUP(A71,'MANO DE OBRA'!A8:D99,4,FALSE)</f>
        <v>90985.096666666665</v>
      </c>
      <c r="L71" s="56"/>
      <c r="M71" s="446">
        <v>20</v>
      </c>
      <c r="N71" s="407">
        <f>K71/M71</f>
        <v>4549.2548333333334</v>
      </c>
      <c r="O71" s="112"/>
    </row>
    <row r="72" spans="1:15">
      <c r="A72" s="168"/>
      <c r="B72" s="55"/>
      <c r="C72" s="53"/>
      <c r="D72" s="53"/>
      <c r="E72" s="53"/>
      <c r="F72" s="53"/>
      <c r="G72" s="53"/>
      <c r="H72" s="53"/>
      <c r="I72" s="304"/>
      <c r="J72" s="305"/>
      <c r="K72" s="306"/>
      <c r="L72" s="56"/>
      <c r="M72" s="444"/>
      <c r="N72" s="407"/>
    </row>
    <row r="73" spans="1:15">
      <c r="B73" s="55"/>
      <c r="C73" s="53"/>
      <c r="D73" s="53"/>
      <c r="E73" s="53"/>
      <c r="F73" s="53"/>
      <c r="G73" s="53"/>
      <c r="H73" s="53"/>
      <c r="I73" s="291"/>
      <c r="J73" s="309"/>
      <c r="K73" s="310"/>
      <c r="L73" s="56"/>
      <c r="M73" s="312"/>
      <c r="N73" s="308"/>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805"/>
      <c r="C76" s="806"/>
      <c r="D76" s="806"/>
      <c r="E76" s="806"/>
      <c r="F76" s="806"/>
      <c r="G76" s="806"/>
      <c r="H76" s="806"/>
      <c r="I76" s="132"/>
      <c r="J76" s="132"/>
      <c r="K76" s="132"/>
      <c r="L76" s="906"/>
      <c r="M76" s="906"/>
      <c r="N76" s="51"/>
    </row>
    <row r="77" spans="1:15" ht="15.75" thickBot="1">
      <c r="B77" s="824" t="s">
        <v>1037</v>
      </c>
      <c r="C77" s="825"/>
      <c r="D77" s="825"/>
      <c r="E77" s="825"/>
      <c r="F77" s="825"/>
      <c r="G77" s="825"/>
      <c r="H77" s="825"/>
      <c r="I77" s="825"/>
      <c r="J77" s="825"/>
      <c r="K77" s="825"/>
      <c r="L77" s="825"/>
      <c r="M77" s="826"/>
      <c r="N77" s="313">
        <f>SUM(N71:N76)</f>
        <v>4549.2548333333334</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71007.77818106061</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14201.555636212122</v>
      </c>
      <c r="M84" s="853"/>
      <c r="N84" s="57"/>
    </row>
    <row r="85" spans="1:14">
      <c r="B85" s="95" t="s">
        <v>1057</v>
      </c>
      <c r="C85" s="96"/>
      <c r="D85" s="96"/>
      <c r="E85" s="96"/>
      <c r="F85" s="96"/>
      <c r="G85" s="96"/>
      <c r="H85" s="96"/>
      <c r="I85" s="93"/>
      <c r="J85" s="94"/>
      <c r="K85" s="316">
        <v>0.05</v>
      </c>
      <c r="L85" s="852">
        <f>N79*K85</f>
        <v>3550.3889090530306</v>
      </c>
      <c r="M85" s="853"/>
      <c r="N85" s="57"/>
    </row>
    <row r="86" spans="1:14" ht="15.75" thickBot="1">
      <c r="B86" s="97" t="s">
        <v>1058</v>
      </c>
      <c r="C86" s="98"/>
      <c r="D86" s="98"/>
      <c r="E86" s="98"/>
      <c r="F86" s="98"/>
      <c r="G86" s="98"/>
      <c r="H86" s="98"/>
      <c r="I86" s="99"/>
      <c r="J86" s="100"/>
      <c r="K86" s="317">
        <v>0.05</v>
      </c>
      <c r="L86" s="854">
        <f>N79*K86</f>
        <v>3550.3889090530306</v>
      </c>
      <c r="M86" s="855"/>
      <c r="N86" s="57"/>
    </row>
    <row r="87" spans="1:14" ht="15.75" thickBot="1">
      <c r="B87" s="818" t="s">
        <v>1037</v>
      </c>
      <c r="C87" s="819"/>
      <c r="D87" s="819"/>
      <c r="E87" s="819"/>
      <c r="F87" s="819"/>
      <c r="G87" s="819"/>
      <c r="H87" s="819"/>
      <c r="I87" s="819"/>
      <c r="J87" s="819"/>
      <c r="K87" s="819"/>
      <c r="L87" s="819"/>
      <c r="M87" s="820"/>
      <c r="N87" s="58">
        <f>L84+L85+L86</f>
        <v>21302.333454318185</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92310.111635378795</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29.25"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4">
    <mergeCell ref="M5:M6"/>
    <mergeCell ref="N5:N6"/>
    <mergeCell ref="C6:J6"/>
    <mergeCell ref="B10:E10"/>
    <mergeCell ref="I10:J10"/>
    <mergeCell ref="C5:J5"/>
    <mergeCell ref="B1:B6"/>
    <mergeCell ref="K5:K6"/>
    <mergeCell ref="L1:N2"/>
    <mergeCell ref="C2:J2"/>
    <mergeCell ref="C3:J3"/>
    <mergeCell ref="K3:K4"/>
    <mergeCell ref="L3:N4"/>
    <mergeCell ref="C4:J4"/>
    <mergeCell ref="C1:J1"/>
    <mergeCell ref="K1:K2"/>
    <mergeCell ref="B36:H36"/>
    <mergeCell ref="B37:H37"/>
    <mergeCell ref="F25:H25"/>
    <mergeCell ref="B27:N27"/>
    <mergeCell ref="L29:M29"/>
    <mergeCell ref="L12:N12"/>
    <mergeCell ref="C30:I30"/>
    <mergeCell ref="L30:M30"/>
    <mergeCell ref="B35:H35"/>
    <mergeCell ref="I35:J35"/>
    <mergeCell ref="L35:M35"/>
    <mergeCell ref="D11:E11"/>
    <mergeCell ref="C29:I29"/>
    <mergeCell ref="L5:L6"/>
    <mergeCell ref="L61:M61"/>
    <mergeCell ref="B39:H39"/>
    <mergeCell ref="B41:D41"/>
    <mergeCell ref="B42:H42"/>
    <mergeCell ref="I42:J42"/>
    <mergeCell ref="L42:M42"/>
    <mergeCell ref="B43:M43"/>
    <mergeCell ref="B47:I47"/>
    <mergeCell ref="L47:M47"/>
    <mergeCell ref="B55:M55"/>
    <mergeCell ref="L59:M59"/>
    <mergeCell ref="L60:M60"/>
    <mergeCell ref="B38:H38"/>
    <mergeCell ref="L62:M62"/>
    <mergeCell ref="L63:M63"/>
    <mergeCell ref="L65:M65"/>
    <mergeCell ref="B66:M66"/>
    <mergeCell ref="B70:H70"/>
    <mergeCell ref="L70:M70"/>
    <mergeCell ref="J119:N120"/>
    <mergeCell ref="B84:H84"/>
    <mergeCell ref="L84:M84"/>
    <mergeCell ref="L85:M85"/>
    <mergeCell ref="L86:M86"/>
    <mergeCell ref="B87:M87"/>
    <mergeCell ref="B89:M89"/>
    <mergeCell ref="B106:N107"/>
    <mergeCell ref="B108:N109"/>
    <mergeCell ref="B76:H76"/>
    <mergeCell ref="L76:M76"/>
    <mergeCell ref="B77:M77"/>
    <mergeCell ref="B79:M79"/>
    <mergeCell ref="B83:H83"/>
    <mergeCell ref="L83:M83"/>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39297"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39297" r:id="rId4"/>
      </mc:Fallback>
    </mc:AlternateContent>
  </oleObjects>
</worksheet>
</file>

<file path=xl/worksheets/sheet20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2">
    <tabColor rgb="FFFFFFCC"/>
  </sheetPr>
  <dimension ref="A1:O119"/>
  <sheetViews>
    <sheetView zoomScale="77" zoomScaleNormal="77" workbookViewId="0"/>
  </sheetViews>
  <sheetFormatPr baseColWidth="10" defaultRowHeight="15"/>
  <cols>
    <col min="1" max="1" width="10.140625" bestFit="1" customWidth="1"/>
    <col min="2" max="2" width="17" customWidth="1"/>
    <col min="6" max="6" width="14.42578125" customWidth="1"/>
    <col min="9" max="9" width="12.5703125" bestFit="1" customWidth="1"/>
    <col min="10" max="10" width="15.5703125" customWidth="1"/>
    <col min="11" max="11" width="17.5703125" bestFit="1" customWidth="1"/>
    <col min="13" max="13" width="13.5703125" bestFit="1" customWidth="1"/>
    <col min="14" max="14" width="17.42578125" customWidth="1"/>
    <col min="15" max="15" width="12" bestFit="1" customWidth="1"/>
  </cols>
  <sheetData>
    <row r="1" spans="2:14" ht="24.7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customHeight="1" thickBot="1">
      <c r="A31" t="s">
        <v>1929</v>
      </c>
      <c r="B31" s="86" t="s">
        <v>1181</v>
      </c>
      <c r="C31" s="87" t="s">
        <v>2201</v>
      </c>
      <c r="D31" s="88"/>
      <c r="E31" s="88"/>
      <c r="F31" s="88"/>
      <c r="G31" s="88"/>
      <c r="H31" s="88"/>
      <c r="I31" s="88"/>
      <c r="J31" s="88"/>
      <c r="K31" s="465"/>
      <c r="L31" s="318" t="s">
        <v>144</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228</v>
      </c>
      <c r="B36" s="831" t="str">
        <f>VLOOKUP(A36,EQUIPOS!A6:D154,3,FALSE)</f>
        <v xml:space="preserve">Formaleta metálica (concreto hidráulico)
</v>
      </c>
      <c r="C36" s="832"/>
      <c r="D36" s="832"/>
      <c r="E36" s="832"/>
      <c r="F36" s="832"/>
      <c r="G36" s="832"/>
      <c r="H36" s="833"/>
      <c r="I36" s="279"/>
      <c r="J36" s="280"/>
      <c r="K36" s="281">
        <f>VLOOKUP(A36,EQUIPOS!A6:D163,4,FALSE)</f>
        <v>2617.6186646339188</v>
      </c>
      <c r="L36" s="282"/>
      <c r="M36" s="283">
        <v>2</v>
      </c>
      <c r="N36" s="284">
        <f>K36/M36</f>
        <v>1308.8093323169594</v>
      </c>
    </row>
    <row r="37" spans="1:14">
      <c r="A37" s="119" t="s">
        <v>282</v>
      </c>
      <c r="B37" s="831" t="str">
        <f>VLOOKUP(A37,EQUIPOS!A7:D154,3,FALSE)</f>
        <v>Piloteadora potencia 250KW, RPM 1800, fuerza elevadora 200KN</v>
      </c>
      <c r="C37" s="832"/>
      <c r="D37" s="832"/>
      <c r="E37" s="832"/>
      <c r="F37" s="832"/>
      <c r="G37" s="832"/>
      <c r="H37" s="833"/>
      <c r="I37" s="433"/>
      <c r="J37" s="434"/>
      <c r="K37" s="281">
        <f>VLOOKUP(A37,EQUIPOS!A7:D164,4,FALSE)</f>
        <v>549900</v>
      </c>
      <c r="L37" s="347"/>
      <c r="M37" s="348">
        <v>4</v>
      </c>
      <c r="N37" s="284">
        <f>K37/M37</f>
        <v>137475</v>
      </c>
    </row>
    <row r="38" spans="1:14">
      <c r="A38" s="119" t="s">
        <v>363</v>
      </c>
      <c r="B38" s="831" t="str">
        <f>VLOOKUP(A38,EQUIPOS!A8:D154,3,FALSE)</f>
        <v>Vibrador de concreto, Motor de 3 hp a 18.000 rpm Mangueras de 4 mt</v>
      </c>
      <c r="C38" s="832"/>
      <c r="D38" s="832"/>
      <c r="E38" s="832"/>
      <c r="F38" s="832"/>
      <c r="G38" s="832"/>
      <c r="H38" s="833"/>
      <c r="I38" s="340"/>
      <c r="J38" s="342"/>
      <c r="K38" s="281">
        <f>VLOOKUP(A38,EQUIPOS!A8:D165,4,FALSE)</f>
        <v>4930.173608391553</v>
      </c>
      <c r="L38" s="435"/>
      <c r="M38" s="436">
        <v>2</v>
      </c>
      <c r="N38" s="284">
        <f>K38/M38</f>
        <v>2465.0868041957765</v>
      </c>
    </row>
    <row r="39" spans="1:14">
      <c r="B39" s="831"/>
      <c r="C39" s="832"/>
      <c r="D39" s="832"/>
      <c r="E39" s="837"/>
      <c r="F39" s="832"/>
      <c r="G39" s="832"/>
      <c r="H39" s="833"/>
      <c r="I39" s="42"/>
      <c r="J39" s="43"/>
      <c r="K39" s="286"/>
      <c r="L39" s="288"/>
      <c r="M39" s="289"/>
      <c r="N39" s="290"/>
    </row>
    <row r="40" spans="1:14">
      <c r="B40" s="838" t="s">
        <v>1036</v>
      </c>
      <c r="C40" s="839"/>
      <c r="D40" s="839"/>
      <c r="E40" s="44"/>
      <c r="F40" s="45"/>
      <c r="G40" s="45"/>
      <c r="H40" s="46"/>
      <c r="I40" s="42"/>
      <c r="J40" s="43"/>
      <c r="K40" s="291"/>
      <c r="L40" s="288"/>
      <c r="M40" s="413">
        <v>0.1</v>
      </c>
      <c r="N40" s="356">
        <f>N76*M40</f>
        <v>1046.3286261674175</v>
      </c>
    </row>
    <row r="41" spans="1:14" ht="15.75" thickBot="1">
      <c r="B41" s="831"/>
      <c r="C41" s="832"/>
      <c r="D41" s="832"/>
      <c r="E41" s="832"/>
      <c r="F41" s="832"/>
      <c r="G41" s="832"/>
      <c r="H41" s="833"/>
      <c r="I41" s="840"/>
      <c r="J41" s="841"/>
      <c r="K41" s="47"/>
      <c r="L41" s="842"/>
      <c r="M41" s="843"/>
      <c r="N41" s="111"/>
    </row>
    <row r="42" spans="1:14" ht="15.75" thickBot="1">
      <c r="B42" s="818" t="s">
        <v>1037</v>
      </c>
      <c r="C42" s="819"/>
      <c r="D42" s="819"/>
      <c r="E42" s="819"/>
      <c r="F42" s="819"/>
      <c r="G42" s="819"/>
      <c r="H42" s="819"/>
      <c r="I42" s="819"/>
      <c r="J42" s="819"/>
      <c r="K42" s="819"/>
      <c r="L42" s="819"/>
      <c r="M42" s="820"/>
      <c r="N42" s="406">
        <f>SUM(N36:N41)</f>
        <v>142295.22476268013</v>
      </c>
    </row>
    <row r="43" spans="1:14">
      <c r="B43" s="292"/>
      <c r="C43" s="40"/>
      <c r="D43" s="40"/>
      <c r="E43" s="40"/>
      <c r="F43" s="40"/>
      <c r="G43" s="40"/>
      <c r="H43" s="40"/>
      <c r="I43" s="40"/>
      <c r="J43" s="40"/>
      <c r="K43" s="40"/>
      <c r="L43" s="40"/>
      <c r="M43" s="40"/>
      <c r="N43" s="41"/>
    </row>
    <row r="44" spans="1:14">
      <c r="B44" s="70" t="s">
        <v>1038</v>
      </c>
      <c r="C44" s="71"/>
      <c r="D44" s="71"/>
      <c r="E44" s="71"/>
      <c r="F44" s="71"/>
      <c r="G44" s="71"/>
      <c r="H44" s="71"/>
      <c r="I44" s="71"/>
      <c r="J44" s="71"/>
      <c r="K44" s="71"/>
      <c r="L44" s="71"/>
      <c r="M44" s="71"/>
      <c r="N44" s="72"/>
    </row>
    <row r="45" spans="1:14" ht="15.75" thickBot="1">
      <c r="B45" s="73"/>
      <c r="C45" s="68"/>
      <c r="D45" s="68"/>
      <c r="E45" s="68"/>
      <c r="F45" s="68"/>
      <c r="G45" s="68"/>
      <c r="H45" s="68"/>
      <c r="I45" s="68"/>
      <c r="J45" s="67"/>
      <c r="K45" s="67"/>
      <c r="L45" s="67"/>
      <c r="M45" s="67"/>
      <c r="N45" s="69"/>
    </row>
    <row r="46" spans="1:14">
      <c r="B46" s="809" t="s">
        <v>1028</v>
      </c>
      <c r="C46" s="810"/>
      <c r="D46" s="810"/>
      <c r="E46" s="810"/>
      <c r="F46" s="810"/>
      <c r="G46" s="810"/>
      <c r="H46" s="810"/>
      <c r="I46" s="811"/>
      <c r="J46" s="327" t="s">
        <v>1029</v>
      </c>
      <c r="K46" s="91" t="s">
        <v>1030</v>
      </c>
      <c r="L46" s="812" t="s">
        <v>1039</v>
      </c>
      <c r="M46" s="811"/>
      <c r="N46" s="92" t="s">
        <v>1035</v>
      </c>
    </row>
    <row r="47" spans="1:14">
      <c r="A47" s="167" t="s">
        <v>812</v>
      </c>
      <c r="B47" s="49" t="str">
        <f>VLOOKUP(A47,MATERIALES!A5:D373,3,FALSE)</f>
        <v>Acero PDR-60</v>
      </c>
      <c r="C47" s="293"/>
      <c r="D47" s="293"/>
      <c r="E47" s="293"/>
      <c r="F47" s="293"/>
      <c r="G47" s="293"/>
      <c r="H47" s="293"/>
      <c r="I47" s="280"/>
      <c r="J47" s="236" t="str">
        <f>VLOOKUP(A47,MATERIALES!A3:D639,2,FALSE)</f>
        <v>kg</v>
      </c>
      <c r="K47" s="419">
        <v>11.875220230569418</v>
      </c>
      <c r="L47" s="279"/>
      <c r="M47" s="414">
        <f>VLOOKUP(A47,MATERIALES!A5:D396,4,FALSE)</f>
        <v>2856</v>
      </c>
      <c r="N47" s="284">
        <f>K47*M47</f>
        <v>33915.628978506262</v>
      </c>
    </row>
    <row r="48" spans="1:14">
      <c r="A48" s="167" t="s">
        <v>816</v>
      </c>
      <c r="B48" s="49" t="str">
        <f>VLOOKUP(A48,MATERIALES!A6:D373,3,FALSE)</f>
        <v>Aditivo curador</v>
      </c>
      <c r="C48" s="437"/>
      <c r="D48" s="437"/>
      <c r="E48" s="437"/>
      <c r="F48" s="437"/>
      <c r="G48" s="437"/>
      <c r="H48" s="437"/>
      <c r="I48" s="437"/>
      <c r="J48" s="323" t="str">
        <f>VLOOKUP(A48,MATERIALES!A4:D640,2,FALSE)</f>
        <v>kg</v>
      </c>
      <c r="K48" s="409">
        <v>0.5</v>
      </c>
      <c r="L48" s="433"/>
      <c r="M48" s="414">
        <f>VLOOKUP(A48,MATERIALES!A6:D397,4,FALSE)</f>
        <v>6297.9898187715089</v>
      </c>
      <c r="N48" s="284">
        <f>K48*M48</f>
        <v>3148.9949093857545</v>
      </c>
    </row>
    <row r="49" spans="1:14">
      <c r="A49" s="167" t="s">
        <v>859</v>
      </c>
      <c r="B49" s="49" t="str">
        <f>VLOOKUP(A49,MATERIALES!A6:D373,3,FALSE)</f>
        <v>Alambre negro para amarre calibre 18</v>
      </c>
      <c r="C49" s="437"/>
      <c r="D49" s="437"/>
      <c r="E49" s="437"/>
      <c r="F49" s="437"/>
      <c r="G49" s="437"/>
      <c r="H49" s="437"/>
      <c r="I49" s="437"/>
      <c r="J49" s="324" t="str">
        <f>VLOOKUP(A49,MATERIALES!A5:D641,2,FALSE)</f>
        <v>kg</v>
      </c>
      <c r="K49" s="409">
        <v>0.5</v>
      </c>
      <c r="L49" s="433"/>
      <c r="M49" s="414">
        <f>VLOOKUP(A49,MATERIALES!A6:D398,4,FALSE)</f>
        <v>3800</v>
      </c>
      <c r="N49" s="284">
        <f>K49*M49</f>
        <v>1900</v>
      </c>
    </row>
    <row r="50" spans="1:14">
      <c r="A50" s="167" t="s">
        <v>901</v>
      </c>
      <c r="B50" s="49" t="str">
        <f>VLOOKUP(A50,MATERIALES!A6:D373,3,FALSE)</f>
        <v>Concreto Resistencia  28 (Mpa)</v>
      </c>
      <c r="C50" s="437"/>
      <c r="D50" s="437"/>
      <c r="E50" s="437"/>
      <c r="F50" s="437"/>
      <c r="G50" s="437"/>
      <c r="H50" s="437"/>
      <c r="I50" s="437"/>
      <c r="J50" s="324" t="str">
        <f>VLOOKUP(A50,MATERIALES!A6:D642,2,FALSE)</f>
        <v>m3</v>
      </c>
      <c r="K50" s="448">
        <v>0.13194689145077132</v>
      </c>
      <c r="L50" s="433"/>
      <c r="M50" s="414">
        <f>VLOOKUP(A50,MATERIALES!A6:D399,4,FALSE)</f>
        <v>443156</v>
      </c>
      <c r="N50" s="284">
        <f>K50*M50</f>
        <v>58473.056627758015</v>
      </c>
    </row>
    <row r="51" spans="1:14">
      <c r="A51" s="167"/>
      <c r="B51" s="49"/>
      <c r="C51" s="437"/>
      <c r="D51" s="437"/>
      <c r="E51" s="437"/>
      <c r="F51" s="437"/>
      <c r="G51" s="437"/>
      <c r="H51" s="437"/>
      <c r="I51" s="437"/>
      <c r="J51" s="324"/>
      <c r="K51" s="409"/>
      <c r="L51" s="433"/>
      <c r="M51" s="414"/>
      <c r="N51" s="284"/>
    </row>
    <row r="52" spans="1:14">
      <c r="A52" s="167"/>
      <c r="B52" s="49"/>
      <c r="C52" s="437"/>
      <c r="D52" s="437"/>
      <c r="E52" s="437"/>
      <c r="F52" s="437"/>
      <c r="G52" s="437"/>
      <c r="H52" s="437"/>
      <c r="I52" s="437"/>
      <c r="J52" s="323"/>
      <c r="K52" s="409"/>
      <c r="L52" s="433"/>
      <c r="M52" s="414"/>
      <c r="N52" s="284"/>
    </row>
    <row r="53" spans="1:14" ht="15.75" thickBot="1">
      <c r="B53" s="49"/>
      <c r="C53" s="322"/>
      <c r="D53" s="322"/>
      <c r="E53" s="322"/>
      <c r="F53" s="322"/>
      <c r="G53" s="322"/>
      <c r="H53" s="322"/>
      <c r="I53" s="322"/>
      <c r="J53" s="447"/>
      <c r="K53" s="132"/>
      <c r="L53" s="337"/>
      <c r="M53" s="414"/>
      <c r="N53" s="284"/>
    </row>
    <row r="54" spans="1:14" ht="15.75" thickBot="1">
      <c r="B54" s="818" t="s">
        <v>1037</v>
      </c>
      <c r="C54" s="819"/>
      <c r="D54" s="819"/>
      <c r="E54" s="819"/>
      <c r="F54" s="819"/>
      <c r="G54" s="819"/>
      <c r="H54" s="819"/>
      <c r="I54" s="819"/>
      <c r="J54" s="819"/>
      <c r="K54" s="819"/>
      <c r="L54" s="819"/>
      <c r="M54" s="820"/>
      <c r="N54" s="406">
        <f>SUM(N47:N53)</f>
        <v>97437.680515650034</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A59" t="s">
        <v>1492</v>
      </c>
      <c r="B59" s="52" t="str">
        <f>VLOOKUP(A59,TRANSPORTE!A5:D117,3,FALSE)</f>
        <v>Equipo de Transporte (Camiones Grúas</v>
      </c>
      <c r="C59" s="329"/>
      <c r="D59" s="329"/>
      <c r="E59" s="329"/>
      <c r="F59" s="329"/>
      <c r="G59" s="329"/>
      <c r="H59" s="323" t="s">
        <v>1552</v>
      </c>
      <c r="I59" s="291">
        <v>0.05</v>
      </c>
      <c r="J59" s="298">
        <v>1</v>
      </c>
      <c r="K59" s="291">
        <f>I59*J59</f>
        <v>0.05</v>
      </c>
      <c r="L59" s="822">
        <f>VLOOKUP(A59,TRANSPORTE!A5:D117,4,FALSE)</f>
        <v>54.738059526460454</v>
      </c>
      <c r="M59" s="823"/>
      <c r="N59" s="299">
        <f>K59*L59</f>
        <v>2.736902976323023</v>
      </c>
    </row>
    <row r="60" spans="1:14">
      <c r="B60" s="52"/>
      <c r="C60" s="53"/>
      <c r="D60" s="53"/>
      <c r="E60" s="53"/>
      <c r="F60" s="53"/>
      <c r="G60" s="53"/>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00"/>
      <c r="I63" s="291"/>
      <c r="J63" s="291"/>
      <c r="K63" s="291"/>
      <c r="L63" s="301"/>
      <c r="M63" s="302"/>
      <c r="N63" s="303"/>
    </row>
    <row r="64" spans="1:14" ht="15.75" thickBot="1">
      <c r="B64" s="459"/>
      <c r="C64" s="460"/>
      <c r="D64" s="460"/>
      <c r="E64" s="460"/>
      <c r="F64" s="460"/>
      <c r="G64" s="460"/>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f>N59+N60+N61+N62+N63</f>
        <v>2.736902976323023</v>
      </c>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s="168" t="s">
        <v>7</v>
      </c>
      <c r="B70" s="55" t="str">
        <f>VLOOKUP(A70,'MANO DE OBRA'!A8:D68,3,FALSE)</f>
        <v>Obrero (2)</v>
      </c>
      <c r="C70" s="53"/>
      <c r="D70" s="53"/>
      <c r="E70" s="53"/>
      <c r="F70" s="53"/>
      <c r="G70" s="53"/>
      <c r="H70" s="53"/>
      <c r="I70" s="304">
        <f>K70/J70*100</f>
        <v>49181.133333333331</v>
      </c>
      <c r="J70" s="305">
        <v>185</v>
      </c>
      <c r="K70" s="306">
        <f>VLOOKUP(A70,'MANO DE OBRA'!A8:D99,4,FALSE)</f>
        <v>90985.096666666665</v>
      </c>
      <c r="L70" s="56"/>
      <c r="M70" s="446">
        <v>47.058819999999997</v>
      </c>
      <c r="N70" s="407">
        <f>K70/M70</f>
        <v>1933.4334491741754</v>
      </c>
      <c r="O70" s="112"/>
    </row>
    <row r="71" spans="1:15">
      <c r="A71" s="168" t="s">
        <v>11</v>
      </c>
      <c r="B71" s="55" t="str">
        <f>VLOOKUP(A71,'MANO DE OBRA'!A8:D69,3,FALSE)</f>
        <v>Obrero (4)</v>
      </c>
      <c r="C71" s="53"/>
      <c r="D71" s="53"/>
      <c r="E71" s="53"/>
      <c r="F71" s="53"/>
      <c r="G71" s="53"/>
      <c r="H71" s="53"/>
      <c r="I71" s="304">
        <f>K71/J71*100</f>
        <v>98362.266666666663</v>
      </c>
      <c r="J71" s="305">
        <v>185</v>
      </c>
      <c r="K71" s="306">
        <f>VLOOKUP(A71,'MANO DE OBRA'!A8:D100,4,FALSE)</f>
        <v>181970.19333333333</v>
      </c>
      <c r="L71" s="56"/>
      <c r="M71" s="444">
        <v>32</v>
      </c>
      <c r="N71" s="407">
        <f>K71/M71</f>
        <v>5686.5685416666665</v>
      </c>
    </row>
    <row r="72" spans="1:15">
      <c r="A72" t="s">
        <v>30</v>
      </c>
      <c r="B72" s="55" t="str">
        <f>VLOOKUP(A72,'MANO DE OBRA'!A9:D70,3,FALSE)</f>
        <v>Oficial</v>
      </c>
      <c r="C72" s="53"/>
      <c r="D72" s="53"/>
      <c r="E72" s="53"/>
      <c r="F72" s="53"/>
      <c r="G72" s="53"/>
      <c r="H72" s="53"/>
      <c r="I72" s="304">
        <f>K72/J72*100</f>
        <v>49181.133333333331</v>
      </c>
      <c r="J72" s="305">
        <v>185</v>
      </c>
      <c r="K72" s="306">
        <f>VLOOKUP(A72,'MANO DE OBRA'!A9:D101,4,FALSE)</f>
        <v>90985.096666666665</v>
      </c>
      <c r="L72" s="56"/>
      <c r="M72" s="312">
        <v>32</v>
      </c>
      <c r="N72" s="407">
        <f>K72/M72</f>
        <v>2843.2842708333333</v>
      </c>
    </row>
    <row r="73" spans="1:15">
      <c r="B73" s="55"/>
      <c r="C73" s="53"/>
      <c r="D73" s="53"/>
      <c r="E73" s="53"/>
      <c r="F73" s="53"/>
      <c r="G73" s="53"/>
      <c r="H73" s="53"/>
      <c r="I73" s="291"/>
      <c r="J73" s="309"/>
      <c r="K73" s="306"/>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24" t="s">
        <v>1037</v>
      </c>
      <c r="C76" s="825"/>
      <c r="D76" s="825"/>
      <c r="E76" s="825"/>
      <c r="F76" s="825"/>
      <c r="G76" s="825"/>
      <c r="H76" s="825"/>
      <c r="I76" s="825"/>
      <c r="J76" s="825"/>
      <c r="K76" s="825"/>
      <c r="L76" s="825"/>
      <c r="M76" s="826"/>
      <c r="N76" s="313">
        <f>SUM(N70:N75)</f>
        <v>10463.286261674175</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N42+N54+N65+N76</f>
        <v>250198.92844298063</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50039.78568859613</v>
      </c>
      <c r="M83" s="853"/>
      <c r="N83" s="57"/>
    </row>
    <row r="84" spans="1:14">
      <c r="B84" s="95" t="s">
        <v>1057</v>
      </c>
      <c r="C84" s="96"/>
      <c r="D84" s="96"/>
      <c r="E84" s="96"/>
      <c r="F84" s="96"/>
      <c r="G84" s="96"/>
      <c r="H84" s="96"/>
      <c r="I84" s="93"/>
      <c r="J84" s="94"/>
      <c r="K84" s="316">
        <v>0.05</v>
      </c>
      <c r="L84" s="852">
        <f>N78*K84</f>
        <v>12509.946422149033</v>
      </c>
      <c r="M84" s="853"/>
      <c r="N84" s="57"/>
    </row>
    <row r="85" spans="1:14" ht="15.75" thickBot="1">
      <c r="B85" s="97" t="s">
        <v>1058</v>
      </c>
      <c r="C85" s="98"/>
      <c r="D85" s="98"/>
      <c r="E85" s="98"/>
      <c r="F85" s="98"/>
      <c r="G85" s="98"/>
      <c r="H85" s="98"/>
      <c r="I85" s="99"/>
      <c r="J85" s="100"/>
      <c r="K85" s="317">
        <v>0.05</v>
      </c>
      <c r="L85" s="854">
        <f>N78*K85</f>
        <v>12509.946422149033</v>
      </c>
      <c r="M85" s="855"/>
      <c r="N85" s="57"/>
    </row>
    <row r="86" spans="1:14" ht="15.75" thickBot="1">
      <c r="B86" s="818" t="s">
        <v>1037</v>
      </c>
      <c r="C86" s="819"/>
      <c r="D86" s="819"/>
      <c r="E86" s="819"/>
      <c r="F86" s="819"/>
      <c r="G86" s="819"/>
      <c r="H86" s="819"/>
      <c r="I86" s="819"/>
      <c r="J86" s="819"/>
      <c r="K86" s="819"/>
      <c r="L86" s="819"/>
      <c r="M86" s="820"/>
      <c r="N86" s="58">
        <f>L83+L84+L85</f>
        <v>75059.678532894191</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325258.60697587481</v>
      </c>
    </row>
    <row r="89" spans="1:14">
      <c r="B89" s="251"/>
      <c r="C89" s="252"/>
      <c r="D89" s="252"/>
      <c r="E89" s="252"/>
      <c r="F89" s="252"/>
      <c r="G89" s="252"/>
      <c r="H89" s="252"/>
      <c r="I89" s="252"/>
      <c r="J89" s="252"/>
      <c r="K89" s="252"/>
      <c r="L89" s="252"/>
      <c r="M89" s="252"/>
      <c r="N89" s="253"/>
    </row>
    <row r="90" spans="1:14">
      <c r="B90" s="254"/>
      <c r="C90" s="255"/>
      <c r="D90" s="255"/>
      <c r="E90" s="255"/>
      <c r="F90" s="255"/>
      <c r="G90" s="255"/>
      <c r="H90" s="255"/>
      <c r="I90" s="255"/>
      <c r="J90" s="255"/>
      <c r="K90" s="255"/>
      <c r="L90" s="255"/>
      <c r="M90" s="255"/>
      <c r="N90" s="256"/>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429" t="s">
        <v>1060</v>
      </c>
      <c r="F93" s="429"/>
      <c r="G93" s="429"/>
      <c r="H93" s="429"/>
      <c r="I93" s="429"/>
      <c r="J93" s="429"/>
      <c r="K93" s="255"/>
      <c r="L93" s="255"/>
      <c r="M93" s="255"/>
      <c r="N93" s="256"/>
    </row>
    <row r="94" spans="1:14">
      <c r="B94" s="254"/>
      <c r="C94" s="255"/>
      <c r="D94" s="255"/>
      <c r="E94" s="255" t="s">
        <v>1061</v>
      </c>
      <c r="F94" s="255"/>
      <c r="G94" s="255"/>
      <c r="H94" s="255"/>
      <c r="I94" s="255"/>
      <c r="J94" s="255"/>
      <c r="K94" s="255"/>
      <c r="L94" s="255"/>
      <c r="M94" s="255"/>
      <c r="N94" s="256"/>
    </row>
    <row r="95" spans="1:14">
      <c r="B95" s="254"/>
      <c r="C95" s="255"/>
      <c r="D95" s="255"/>
      <c r="E95" s="255" t="s">
        <v>1062</v>
      </c>
      <c r="F95" s="255"/>
      <c r="G95" s="255"/>
      <c r="H95" s="255"/>
      <c r="I95" s="255"/>
      <c r="J95" s="255"/>
      <c r="K95" s="255"/>
      <c r="L95" s="255"/>
      <c r="M95" s="255"/>
      <c r="N95" s="256"/>
    </row>
    <row r="96" spans="1:14">
      <c r="B96" s="254"/>
      <c r="C96" s="255"/>
      <c r="D96" s="255"/>
      <c r="E96" s="255" t="s">
        <v>1063</v>
      </c>
      <c r="F96" s="255"/>
      <c r="G96" s="255"/>
      <c r="H96" s="255"/>
      <c r="I96" s="255"/>
      <c r="J96" s="255"/>
      <c r="K96" s="255"/>
      <c r="L96" s="255"/>
      <c r="M96" s="255"/>
      <c r="N96" s="256"/>
    </row>
    <row r="97" spans="2:14" ht="15.75" thickBot="1">
      <c r="B97" s="254"/>
      <c r="C97" s="255"/>
      <c r="D97" s="255"/>
      <c r="E97" s="255"/>
      <c r="F97" s="255" t="s">
        <v>1064</v>
      </c>
      <c r="G97" s="255"/>
      <c r="H97" s="255"/>
      <c r="I97" s="255"/>
      <c r="J97" s="255"/>
      <c r="K97" s="255"/>
      <c r="L97" s="255"/>
      <c r="M97" s="255"/>
      <c r="N97" s="256"/>
    </row>
    <row r="98" spans="2:14">
      <c r="B98" s="239" t="s">
        <v>2322</v>
      </c>
      <c r="C98" s="240"/>
      <c r="D98" s="240"/>
      <c r="E98" s="240"/>
      <c r="F98" s="240"/>
      <c r="G98" s="240"/>
      <c r="H98" s="240"/>
      <c r="I98" s="240"/>
      <c r="J98" s="240"/>
      <c r="K98" s="240"/>
      <c r="L98" s="240"/>
      <c r="M98" s="240"/>
      <c r="N98" s="241"/>
    </row>
    <row r="99" spans="2:14">
      <c r="B99" s="257"/>
      <c r="C99" s="258"/>
      <c r="D99" s="258"/>
      <c r="E99" s="258"/>
      <c r="F99" s="258"/>
      <c r="G99" s="258"/>
      <c r="H99" s="258"/>
      <c r="I99" s="258"/>
      <c r="J99" s="258"/>
      <c r="K99" s="258"/>
      <c r="L99" s="258"/>
      <c r="M99" s="258"/>
      <c r="N99" s="259"/>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ht="15.75" thickBot="1">
      <c r="B102" s="260"/>
      <c r="C102" s="261"/>
      <c r="D102" s="261"/>
      <c r="E102" s="261"/>
      <c r="F102" s="261"/>
      <c r="G102" s="261"/>
      <c r="H102" s="261"/>
      <c r="I102" s="261"/>
      <c r="J102" s="261"/>
      <c r="K102" s="261"/>
      <c r="L102" s="261"/>
      <c r="M102" s="261"/>
      <c r="N102" s="262"/>
    </row>
    <row r="103" spans="2:14">
      <c r="B103" s="263"/>
      <c r="C103" s="264"/>
      <c r="D103" s="264"/>
      <c r="E103" s="264"/>
      <c r="F103" s="264"/>
      <c r="G103" s="264"/>
      <c r="H103" s="264"/>
      <c r="I103" s="264"/>
      <c r="J103" s="264"/>
      <c r="K103" s="264"/>
      <c r="L103" s="264"/>
      <c r="M103" s="264"/>
      <c r="N103" s="265"/>
    </row>
    <row r="104" spans="2:14">
      <c r="B104" s="266" t="s">
        <v>2323</v>
      </c>
      <c r="C104" s="267"/>
      <c r="D104" s="267"/>
      <c r="E104" s="267"/>
      <c r="F104" s="267"/>
      <c r="G104" s="267"/>
      <c r="H104" s="267"/>
      <c r="I104" s="267"/>
      <c r="J104" s="267"/>
      <c r="K104" s="267"/>
      <c r="L104" s="267"/>
      <c r="M104" s="267"/>
      <c r="N104" s="268"/>
    </row>
    <row r="105" spans="2:14" ht="15" customHeight="1">
      <c r="B105" s="960" t="s">
        <v>2324</v>
      </c>
      <c r="C105" s="961"/>
      <c r="D105" s="961"/>
      <c r="E105" s="961"/>
      <c r="F105" s="961"/>
      <c r="G105" s="961"/>
      <c r="H105" s="961"/>
      <c r="I105" s="961"/>
      <c r="J105" s="961"/>
      <c r="K105" s="961"/>
      <c r="L105" s="961"/>
      <c r="M105" s="961"/>
      <c r="N105" s="962"/>
    </row>
    <row r="106" spans="2:14" ht="15" customHeight="1">
      <c r="B106" s="960"/>
      <c r="C106" s="961"/>
      <c r="D106" s="961"/>
      <c r="E106" s="961"/>
      <c r="F106" s="961"/>
      <c r="G106" s="961"/>
      <c r="H106" s="961"/>
      <c r="I106" s="961"/>
      <c r="J106" s="961"/>
      <c r="K106" s="961"/>
      <c r="L106" s="961"/>
      <c r="M106" s="961"/>
      <c r="N106" s="962"/>
    </row>
    <row r="107" spans="2:14" ht="15" customHeight="1">
      <c r="B107" s="963" t="s">
        <v>2325</v>
      </c>
      <c r="C107" s="964"/>
      <c r="D107" s="964"/>
      <c r="E107" s="964"/>
      <c r="F107" s="964"/>
      <c r="G107" s="964"/>
      <c r="H107" s="964"/>
      <c r="I107" s="964"/>
      <c r="J107" s="964"/>
      <c r="K107" s="964"/>
      <c r="L107" s="964"/>
      <c r="M107" s="964"/>
      <c r="N107" s="965"/>
    </row>
    <row r="108" spans="2:14" ht="30.75" customHeight="1">
      <c r="B108" s="963"/>
      <c r="C108" s="964"/>
      <c r="D108" s="964"/>
      <c r="E108" s="964"/>
      <c r="F108" s="964"/>
      <c r="G108" s="964"/>
      <c r="H108" s="964"/>
      <c r="I108" s="964"/>
      <c r="J108" s="964"/>
      <c r="K108" s="964"/>
      <c r="L108" s="964"/>
      <c r="M108" s="964"/>
      <c r="N108" s="965"/>
    </row>
    <row r="109" spans="2:14">
      <c r="B109" s="351"/>
      <c r="C109" s="352"/>
      <c r="D109" s="352"/>
      <c r="E109" s="352"/>
      <c r="F109" s="352"/>
      <c r="G109" s="352"/>
      <c r="H109" s="352"/>
      <c r="I109" s="352"/>
      <c r="J109" s="352"/>
      <c r="K109" s="352"/>
      <c r="L109" s="352"/>
      <c r="M109" s="352"/>
      <c r="N109" s="353"/>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266"/>
      <c r="C112" s="267"/>
      <c r="D112" s="267"/>
      <c r="E112" s="267"/>
      <c r="F112" s="267"/>
      <c r="G112" s="267"/>
      <c r="H112" s="267"/>
      <c r="I112" s="267"/>
      <c r="J112" s="267"/>
      <c r="K112" s="267"/>
      <c r="L112" s="267"/>
      <c r="M112" s="267"/>
      <c r="N112" s="268"/>
    </row>
    <row r="113" spans="2:14">
      <c r="B113" s="254"/>
      <c r="C113" s="255"/>
      <c r="D113" s="255"/>
      <c r="E113" s="255" t="s">
        <v>1060</v>
      </c>
      <c r="F113" s="429"/>
      <c r="G113" s="429"/>
      <c r="H113" s="255"/>
      <c r="I113" s="255"/>
      <c r="J113" s="255"/>
      <c r="K113" s="255"/>
      <c r="L113" s="255"/>
      <c r="M113" s="255"/>
      <c r="N113" s="256"/>
    </row>
    <row r="114" spans="2:14">
      <c r="B114" s="254"/>
      <c r="C114" s="255"/>
      <c r="D114" s="255"/>
      <c r="E114" s="430" t="s">
        <v>1061</v>
      </c>
      <c r="F114" s="255"/>
      <c r="G114" s="255"/>
      <c r="H114" s="430"/>
      <c r="I114" s="430"/>
      <c r="J114" s="430"/>
      <c r="K114" s="255"/>
      <c r="L114" s="255"/>
      <c r="M114" s="255"/>
      <c r="N114" s="256"/>
    </row>
    <row r="115" spans="2:14">
      <c r="B115" s="254"/>
      <c r="C115" s="255"/>
      <c r="D115" s="255"/>
      <c r="E115" s="269" t="s">
        <v>1065</v>
      </c>
      <c r="F115" s="255"/>
      <c r="G115" s="255"/>
      <c r="H115" s="269"/>
      <c r="I115" s="269"/>
      <c r="J115" s="269"/>
      <c r="K115" s="255"/>
      <c r="L115" s="255"/>
      <c r="M115" s="255"/>
      <c r="N115" s="256"/>
    </row>
    <row r="116" spans="2:14">
      <c r="B116" s="270"/>
      <c r="C116" s="267"/>
      <c r="D116" s="267"/>
      <c r="E116" s="255" t="s">
        <v>1063</v>
      </c>
      <c r="F116" s="255"/>
      <c r="G116" s="255"/>
      <c r="H116" s="255"/>
      <c r="I116" s="255"/>
      <c r="J116" s="255"/>
      <c r="K116" s="267"/>
      <c r="L116" s="267"/>
      <c r="M116" s="267"/>
      <c r="N116" s="268"/>
    </row>
    <row r="117" spans="2:14">
      <c r="B117" s="270"/>
      <c r="C117" s="267"/>
      <c r="D117" s="267"/>
      <c r="E117" s="267"/>
      <c r="F117" s="255"/>
      <c r="G117" s="255"/>
      <c r="H117" s="255"/>
      <c r="I117" s="255"/>
      <c r="J117" s="255"/>
      <c r="K117" s="267"/>
      <c r="L117" s="267"/>
      <c r="M117" s="267"/>
      <c r="N117" s="268"/>
    </row>
    <row r="118" spans="2:14">
      <c r="B118" s="270" t="s">
        <v>2326</v>
      </c>
      <c r="C118" s="269"/>
      <c r="D118" s="269"/>
      <c r="E118" s="255"/>
      <c r="F118" s="255"/>
      <c r="G118" s="255"/>
      <c r="H118" s="255"/>
      <c r="I118" s="255"/>
      <c r="J118" s="966"/>
      <c r="K118" s="966"/>
      <c r="L118" s="966"/>
      <c r="M118" s="966"/>
      <c r="N118" s="967"/>
    </row>
    <row r="119" spans="2:14" ht="15.75" thickBot="1">
      <c r="B119" s="431" t="s">
        <v>2327</v>
      </c>
      <c r="C119" s="432"/>
      <c r="D119" s="432"/>
      <c r="E119" s="271"/>
      <c r="F119" s="271"/>
      <c r="G119" s="271"/>
      <c r="H119" s="271"/>
      <c r="I119" s="271"/>
      <c r="J119" s="968"/>
      <c r="K119" s="968"/>
      <c r="L119" s="968"/>
      <c r="M119" s="968"/>
      <c r="N119" s="969"/>
    </row>
  </sheetData>
  <mergeCells count="64">
    <mergeCell ref="M5:M6"/>
    <mergeCell ref="N5:N6"/>
    <mergeCell ref="C6:J6"/>
    <mergeCell ref="B10:E10"/>
    <mergeCell ref="I10:J10"/>
    <mergeCell ref="C5:J5"/>
    <mergeCell ref="B1:B6"/>
    <mergeCell ref="K5:K6"/>
    <mergeCell ref="L1:N2"/>
    <mergeCell ref="C2:J2"/>
    <mergeCell ref="C3:J3"/>
    <mergeCell ref="K3:K4"/>
    <mergeCell ref="L3:N4"/>
    <mergeCell ref="C4:J4"/>
    <mergeCell ref="C1:J1"/>
    <mergeCell ref="K1:K2"/>
    <mergeCell ref="B36:H36"/>
    <mergeCell ref="B37:H37"/>
    <mergeCell ref="F25:H25"/>
    <mergeCell ref="B27:N27"/>
    <mergeCell ref="L29:M29"/>
    <mergeCell ref="L12:N12"/>
    <mergeCell ref="C30:I30"/>
    <mergeCell ref="L30:M30"/>
    <mergeCell ref="B35:H35"/>
    <mergeCell ref="I35:J35"/>
    <mergeCell ref="L35:M35"/>
    <mergeCell ref="D11:E11"/>
    <mergeCell ref="C29:I29"/>
    <mergeCell ref="L5:L6"/>
    <mergeCell ref="L60:M60"/>
    <mergeCell ref="B39:H39"/>
    <mergeCell ref="B40:D40"/>
    <mergeCell ref="B41:H41"/>
    <mergeCell ref="I41:J41"/>
    <mergeCell ref="L41:M41"/>
    <mergeCell ref="B42:M42"/>
    <mergeCell ref="B46:I46"/>
    <mergeCell ref="L46:M46"/>
    <mergeCell ref="B54:M54"/>
    <mergeCell ref="L58:M58"/>
    <mergeCell ref="L59:M59"/>
    <mergeCell ref="B38:H38"/>
    <mergeCell ref="L61:M61"/>
    <mergeCell ref="L62:M62"/>
    <mergeCell ref="L64:M64"/>
    <mergeCell ref="B65:M65"/>
    <mergeCell ref="B69:H69"/>
    <mergeCell ref="L69:M69"/>
    <mergeCell ref="J118:N119"/>
    <mergeCell ref="B83:H83"/>
    <mergeCell ref="L83:M83"/>
    <mergeCell ref="L84:M84"/>
    <mergeCell ref="L85:M85"/>
    <mergeCell ref="B86:M86"/>
    <mergeCell ref="B88:M88"/>
    <mergeCell ref="B105:N106"/>
    <mergeCell ref="B107:N108"/>
    <mergeCell ref="B75:H75"/>
    <mergeCell ref="L75:M75"/>
    <mergeCell ref="B76:M76"/>
    <mergeCell ref="B78:M78"/>
    <mergeCell ref="B82:H82"/>
    <mergeCell ref="L82:M82"/>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40321"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40321" r:id="rId4"/>
      </mc:Fallback>
    </mc:AlternateContent>
  </oleObjects>
</worksheet>
</file>

<file path=xl/worksheets/sheet20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3">
    <tabColor rgb="FFFFFFCC"/>
  </sheetPr>
  <dimension ref="A1:O119"/>
  <sheetViews>
    <sheetView zoomScale="77" zoomScaleNormal="77" workbookViewId="0"/>
  </sheetViews>
  <sheetFormatPr baseColWidth="10" defaultRowHeight="15"/>
  <cols>
    <col min="1" max="1" width="10.42578125" bestFit="1" customWidth="1"/>
    <col min="2" max="2" width="17" customWidth="1"/>
    <col min="6" max="6" width="14.42578125" customWidth="1"/>
    <col min="9" max="9" width="12.5703125" bestFit="1" customWidth="1"/>
    <col min="10" max="10" width="15.5703125" customWidth="1"/>
    <col min="11" max="11" width="17.5703125" bestFit="1" customWidth="1"/>
    <col min="13" max="13" width="13.5703125" bestFit="1" customWidth="1"/>
    <col min="14" max="14" width="17.42578125" customWidth="1"/>
    <col min="15" max="15" width="12" bestFit="1" customWidth="1"/>
  </cols>
  <sheetData>
    <row r="1" spans="2:14" ht="23.2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7.25" hidden="1" customHeight="1" thickBot="1">
      <c r="B30" s="77" t="s">
        <v>1027</v>
      </c>
      <c r="C30" s="827" t="s">
        <v>1028</v>
      </c>
      <c r="D30" s="828"/>
      <c r="E30" s="828"/>
      <c r="F30" s="828"/>
      <c r="G30" s="828"/>
      <c r="H30" s="828"/>
      <c r="I30" s="828"/>
      <c r="J30" s="78"/>
      <c r="K30" s="319"/>
      <c r="L30" s="829" t="s">
        <v>1029</v>
      </c>
      <c r="M30" s="830"/>
      <c r="N30" s="77" t="s">
        <v>1030</v>
      </c>
    </row>
    <row r="31" spans="1:14" ht="15.75" customHeight="1" thickBot="1">
      <c r="A31" t="s">
        <v>1929</v>
      </c>
      <c r="B31" s="86" t="s">
        <v>1182</v>
      </c>
      <c r="C31" s="87" t="s">
        <v>1963</v>
      </c>
      <c r="D31" s="88"/>
      <c r="E31" s="88"/>
      <c r="F31" s="88"/>
      <c r="G31" s="88"/>
      <c r="H31" s="88"/>
      <c r="I31" s="88"/>
      <c r="J31" s="88"/>
      <c r="K31" s="465"/>
      <c r="L31" s="318" t="s">
        <v>144</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228</v>
      </c>
      <c r="B36" s="831" t="str">
        <f>VLOOKUP(A36,EQUIPOS!A6:D154,3,FALSE)</f>
        <v xml:space="preserve">Formaleta metálica (concreto hidráulico)
</v>
      </c>
      <c r="C36" s="832"/>
      <c r="D36" s="832"/>
      <c r="E36" s="832"/>
      <c r="F36" s="832"/>
      <c r="G36" s="832"/>
      <c r="H36" s="833"/>
      <c r="I36" s="279"/>
      <c r="J36" s="280"/>
      <c r="K36" s="281">
        <f>VLOOKUP(A36,EQUIPOS!A6:D163,4,FALSE)</f>
        <v>2617.6186646339188</v>
      </c>
      <c r="L36" s="282"/>
      <c r="M36" s="283">
        <v>2</v>
      </c>
      <c r="N36" s="284">
        <f>K36/M36</f>
        <v>1308.8093323169594</v>
      </c>
    </row>
    <row r="37" spans="1:14">
      <c r="A37" s="119" t="s">
        <v>282</v>
      </c>
      <c r="B37" s="831" t="str">
        <f>VLOOKUP(A37,EQUIPOS!A7:D154,3,FALSE)</f>
        <v>Piloteadora potencia 250KW, RPM 1800, fuerza elevadora 200KN</v>
      </c>
      <c r="C37" s="832"/>
      <c r="D37" s="832"/>
      <c r="E37" s="832"/>
      <c r="F37" s="832"/>
      <c r="G37" s="832"/>
      <c r="H37" s="833"/>
      <c r="I37" s="433"/>
      <c r="J37" s="434"/>
      <c r="K37" s="281">
        <f>VLOOKUP(A37,EQUIPOS!A7:D164,4,FALSE)</f>
        <v>549900</v>
      </c>
      <c r="L37" s="347"/>
      <c r="M37" s="348">
        <v>4</v>
      </c>
      <c r="N37" s="284">
        <f>K37/M37</f>
        <v>137475</v>
      </c>
    </row>
    <row r="38" spans="1:14">
      <c r="A38" s="119" t="s">
        <v>363</v>
      </c>
      <c r="B38" s="831" t="str">
        <f>VLOOKUP(A38,EQUIPOS!A8:D154,3,FALSE)</f>
        <v>Vibrador de concreto, Motor de 3 hp a 18.000 rpm Mangueras de 4 mt</v>
      </c>
      <c r="C38" s="832"/>
      <c r="D38" s="832"/>
      <c r="E38" s="832"/>
      <c r="F38" s="832"/>
      <c r="G38" s="832"/>
      <c r="H38" s="833"/>
      <c r="I38" s="340"/>
      <c r="J38" s="342"/>
      <c r="K38" s="281">
        <f>VLOOKUP(A38,EQUIPOS!A8:D165,4,FALSE)</f>
        <v>4930.173608391553</v>
      </c>
      <c r="L38" s="435"/>
      <c r="M38" s="436">
        <v>2</v>
      </c>
      <c r="N38" s="284">
        <f>K38/M38</f>
        <v>2465.0868041957765</v>
      </c>
    </row>
    <row r="39" spans="1:14">
      <c r="B39" s="831"/>
      <c r="C39" s="832"/>
      <c r="D39" s="832"/>
      <c r="E39" s="837"/>
      <c r="F39" s="832"/>
      <c r="G39" s="832"/>
      <c r="H39" s="833"/>
      <c r="I39" s="42"/>
      <c r="J39" s="43"/>
      <c r="K39" s="286"/>
      <c r="L39" s="288"/>
      <c r="M39" s="289"/>
      <c r="N39" s="290"/>
    </row>
    <row r="40" spans="1:14">
      <c r="B40" s="838" t="s">
        <v>1036</v>
      </c>
      <c r="C40" s="839"/>
      <c r="D40" s="839"/>
      <c r="E40" s="44"/>
      <c r="F40" s="45"/>
      <c r="G40" s="45"/>
      <c r="H40" s="46"/>
      <c r="I40" s="42"/>
      <c r="J40" s="43"/>
      <c r="K40" s="291"/>
      <c r="L40" s="288"/>
      <c r="M40" s="413">
        <v>0.1</v>
      </c>
      <c r="N40" s="356">
        <f>N76*M40</f>
        <v>1046.3286261674175</v>
      </c>
    </row>
    <row r="41" spans="1:14" ht="15.75" thickBot="1">
      <c r="B41" s="831"/>
      <c r="C41" s="832"/>
      <c r="D41" s="832"/>
      <c r="E41" s="832"/>
      <c r="F41" s="832"/>
      <c r="G41" s="832"/>
      <c r="H41" s="833"/>
      <c r="I41" s="840"/>
      <c r="J41" s="841"/>
      <c r="K41" s="47"/>
      <c r="L41" s="842"/>
      <c r="M41" s="843"/>
      <c r="N41" s="111"/>
    </row>
    <row r="42" spans="1:14" ht="15.75" thickBot="1">
      <c r="B42" s="818" t="s">
        <v>1037</v>
      </c>
      <c r="C42" s="819"/>
      <c r="D42" s="819"/>
      <c r="E42" s="819"/>
      <c r="F42" s="819"/>
      <c r="G42" s="819"/>
      <c r="H42" s="819"/>
      <c r="I42" s="819"/>
      <c r="J42" s="819"/>
      <c r="K42" s="819"/>
      <c r="L42" s="819"/>
      <c r="M42" s="820"/>
      <c r="N42" s="406">
        <f>SUM(N36:N41)</f>
        <v>142295.22476268013</v>
      </c>
    </row>
    <row r="43" spans="1:14">
      <c r="B43" s="292"/>
      <c r="C43" s="40"/>
      <c r="D43" s="40"/>
      <c r="E43" s="40"/>
      <c r="F43" s="40"/>
      <c r="G43" s="40"/>
      <c r="H43" s="40"/>
      <c r="I43" s="40"/>
      <c r="J43" s="40"/>
      <c r="K43" s="40"/>
      <c r="L43" s="40"/>
      <c r="M43" s="40"/>
      <c r="N43" s="41"/>
    </row>
    <row r="44" spans="1:14">
      <c r="B44" s="70" t="s">
        <v>1038</v>
      </c>
      <c r="C44" s="71"/>
      <c r="D44" s="71"/>
      <c r="E44" s="71"/>
      <c r="F44" s="71"/>
      <c r="G44" s="71"/>
      <c r="H44" s="71"/>
      <c r="I44" s="71"/>
      <c r="J44" s="71"/>
      <c r="K44" s="71"/>
      <c r="L44" s="71"/>
      <c r="M44" s="71"/>
      <c r="N44" s="72"/>
    </row>
    <row r="45" spans="1:14" ht="15.75" thickBot="1">
      <c r="B45" s="73"/>
      <c r="C45" s="68"/>
      <c r="D45" s="68"/>
      <c r="E45" s="68"/>
      <c r="F45" s="68"/>
      <c r="G45" s="68"/>
      <c r="H45" s="68"/>
      <c r="I45" s="68"/>
      <c r="J45" s="67"/>
      <c r="K45" s="67"/>
      <c r="L45" s="67"/>
      <c r="M45" s="67"/>
      <c r="N45" s="69"/>
    </row>
    <row r="46" spans="1:14">
      <c r="B46" s="809" t="s">
        <v>1028</v>
      </c>
      <c r="C46" s="810"/>
      <c r="D46" s="810"/>
      <c r="E46" s="810"/>
      <c r="F46" s="810"/>
      <c r="G46" s="810"/>
      <c r="H46" s="810"/>
      <c r="I46" s="811"/>
      <c r="J46" s="327" t="s">
        <v>1029</v>
      </c>
      <c r="K46" s="91" t="s">
        <v>1030</v>
      </c>
      <c r="L46" s="812" t="s">
        <v>1039</v>
      </c>
      <c r="M46" s="811"/>
      <c r="N46" s="92" t="s">
        <v>1035</v>
      </c>
    </row>
    <row r="47" spans="1:14">
      <c r="A47" s="167" t="s">
        <v>812</v>
      </c>
      <c r="B47" s="49" t="str">
        <f>VLOOKUP(A47,MATERIALES!A5:D373,3,FALSE)</f>
        <v>Acero PDR-60</v>
      </c>
      <c r="C47" s="293"/>
      <c r="D47" s="293"/>
      <c r="E47" s="293"/>
      <c r="F47" s="293"/>
      <c r="G47" s="293"/>
      <c r="H47" s="293"/>
      <c r="I47" s="280"/>
      <c r="J47" s="236" t="str">
        <f>VLOOKUP(A47,MATERIALES!A3:D639,2,FALSE)</f>
        <v>kg</v>
      </c>
      <c r="K47" s="419">
        <v>11.875220230569418</v>
      </c>
      <c r="L47" s="279"/>
      <c r="M47" s="414">
        <f>VLOOKUP(A47,MATERIALES!A5:D396,4,FALSE)</f>
        <v>2856</v>
      </c>
      <c r="N47" s="284">
        <f>K47*M47</f>
        <v>33915.628978506262</v>
      </c>
    </row>
    <row r="48" spans="1:14">
      <c r="A48" s="167" t="s">
        <v>816</v>
      </c>
      <c r="B48" s="49" t="str">
        <f>VLOOKUP(A48,MATERIALES!A6:D373,3,FALSE)</f>
        <v>Aditivo curador</v>
      </c>
      <c r="C48" s="437"/>
      <c r="D48" s="437"/>
      <c r="E48" s="437"/>
      <c r="F48" s="437"/>
      <c r="G48" s="437"/>
      <c r="H48" s="437"/>
      <c r="I48" s="437"/>
      <c r="J48" s="323" t="str">
        <f>VLOOKUP(A48,MATERIALES!A4:D640,2,FALSE)</f>
        <v>kg</v>
      </c>
      <c r="K48" s="409">
        <v>0.5</v>
      </c>
      <c r="L48" s="433"/>
      <c r="M48" s="414">
        <f>VLOOKUP(A48,MATERIALES!A6:D397,4,FALSE)</f>
        <v>6297.9898187715089</v>
      </c>
      <c r="N48" s="284">
        <f>K48*M48</f>
        <v>3148.9949093857545</v>
      </c>
    </row>
    <row r="49" spans="1:14">
      <c r="A49" s="167" t="s">
        <v>859</v>
      </c>
      <c r="B49" s="49" t="str">
        <f>VLOOKUP(A49,MATERIALES!A6:D373,3,FALSE)</f>
        <v>Alambre negro para amarre calibre 18</v>
      </c>
      <c r="C49" s="437"/>
      <c r="D49" s="437"/>
      <c r="E49" s="437"/>
      <c r="F49" s="437"/>
      <c r="G49" s="437"/>
      <c r="H49" s="437"/>
      <c r="I49" s="437"/>
      <c r="J49" s="324" t="str">
        <f>VLOOKUP(A49,MATERIALES!A5:D641,2,FALSE)</f>
        <v>kg</v>
      </c>
      <c r="K49" s="409">
        <v>0.5</v>
      </c>
      <c r="L49" s="433"/>
      <c r="M49" s="414">
        <f>VLOOKUP(A49,MATERIALES!A6:D398,4,FALSE)</f>
        <v>3800</v>
      </c>
      <c r="N49" s="284">
        <f>K49*M49</f>
        <v>1900</v>
      </c>
    </row>
    <row r="50" spans="1:14">
      <c r="A50" s="167" t="s">
        <v>901</v>
      </c>
      <c r="B50" s="49" t="str">
        <f>VLOOKUP(A50,MATERIALES!A6:D373,3,FALSE)</f>
        <v>Concreto Resistencia  28 (Mpa)</v>
      </c>
      <c r="C50" s="437"/>
      <c r="D50" s="437"/>
      <c r="E50" s="437"/>
      <c r="F50" s="437"/>
      <c r="G50" s="437"/>
      <c r="H50" s="437"/>
      <c r="I50" s="437"/>
      <c r="J50" s="324" t="str">
        <f>VLOOKUP(A50,MATERIALES!A6:D642,2,FALSE)</f>
        <v>m3</v>
      </c>
      <c r="K50" s="448">
        <v>0.13194689145077132</v>
      </c>
      <c r="L50" s="433"/>
      <c r="M50" s="414">
        <f>VLOOKUP(A50,MATERIALES!A6:D399,4,FALSE)</f>
        <v>443156</v>
      </c>
      <c r="N50" s="284">
        <f>K50*M50</f>
        <v>58473.056627758015</v>
      </c>
    </row>
    <row r="51" spans="1:14">
      <c r="A51" s="167"/>
      <c r="B51" s="49"/>
      <c r="C51" s="437"/>
      <c r="D51" s="437"/>
      <c r="E51" s="437"/>
      <c r="F51" s="437"/>
      <c r="G51" s="437"/>
      <c r="H51" s="437"/>
      <c r="I51" s="437"/>
      <c r="J51" s="324"/>
      <c r="K51" s="409"/>
      <c r="L51" s="433"/>
      <c r="M51" s="414"/>
      <c r="N51" s="284"/>
    </row>
    <row r="52" spans="1:14">
      <c r="A52" s="167"/>
      <c r="B52" s="49"/>
      <c r="C52" s="437"/>
      <c r="D52" s="437"/>
      <c r="E52" s="437"/>
      <c r="F52" s="437"/>
      <c r="G52" s="437"/>
      <c r="H52" s="437"/>
      <c r="I52" s="437"/>
      <c r="J52" s="323"/>
      <c r="K52" s="409"/>
      <c r="L52" s="433"/>
      <c r="M52" s="414"/>
      <c r="N52" s="284"/>
    </row>
    <row r="53" spans="1:14" ht="15.75" thickBot="1">
      <c r="B53" s="49"/>
      <c r="C53" s="322"/>
      <c r="D53" s="322"/>
      <c r="E53" s="322"/>
      <c r="F53" s="322"/>
      <c r="G53" s="322"/>
      <c r="H53" s="322"/>
      <c r="I53" s="322"/>
      <c r="J53" s="447"/>
      <c r="K53" s="132"/>
      <c r="L53" s="337"/>
      <c r="M53" s="414"/>
      <c r="N53" s="284"/>
    </row>
    <row r="54" spans="1:14" ht="15.75" thickBot="1">
      <c r="B54" s="818" t="s">
        <v>1037</v>
      </c>
      <c r="C54" s="819"/>
      <c r="D54" s="819"/>
      <c r="E54" s="819"/>
      <c r="F54" s="819"/>
      <c r="G54" s="819"/>
      <c r="H54" s="819"/>
      <c r="I54" s="819"/>
      <c r="J54" s="819"/>
      <c r="K54" s="819"/>
      <c r="L54" s="819"/>
      <c r="M54" s="820"/>
      <c r="N54" s="406">
        <f>SUM(N47:N53)</f>
        <v>97437.680515650034</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A59" t="s">
        <v>1492</v>
      </c>
      <c r="B59" s="52" t="str">
        <f>VLOOKUP(A59,TRANSPORTE!A5:D117,3,FALSE)</f>
        <v>Equipo de Transporte (Camiones Grúas</v>
      </c>
      <c r="C59" s="329"/>
      <c r="D59" s="329"/>
      <c r="E59" s="329"/>
      <c r="F59" s="329"/>
      <c r="G59" s="329"/>
      <c r="H59" s="323" t="s">
        <v>1552</v>
      </c>
      <c r="I59" s="291">
        <v>0.05</v>
      </c>
      <c r="J59" s="298">
        <v>1</v>
      </c>
      <c r="K59" s="291">
        <f>I59*J59</f>
        <v>0.05</v>
      </c>
      <c r="L59" s="822">
        <f>VLOOKUP(A59,TRANSPORTE!A5:D117,4,FALSE)</f>
        <v>54.738059526460454</v>
      </c>
      <c r="M59" s="823"/>
      <c r="N59" s="299">
        <f>K59*L59</f>
        <v>2.736902976323023</v>
      </c>
    </row>
    <row r="60" spans="1:14">
      <c r="B60" s="52"/>
      <c r="C60" s="53"/>
      <c r="D60" s="53"/>
      <c r="E60" s="53"/>
      <c r="F60" s="53"/>
      <c r="G60" s="53"/>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00"/>
      <c r="I63" s="291"/>
      <c r="J63" s="291"/>
      <c r="K63" s="291"/>
      <c r="L63" s="301"/>
      <c r="M63" s="302"/>
      <c r="N63" s="303"/>
    </row>
    <row r="64" spans="1:14" ht="15.75" thickBot="1">
      <c r="B64" s="459"/>
      <c r="C64" s="460"/>
      <c r="D64" s="460"/>
      <c r="E64" s="460"/>
      <c r="F64" s="460"/>
      <c r="G64" s="460"/>
      <c r="H64" s="54"/>
      <c r="I64" s="132"/>
      <c r="J64" s="132"/>
      <c r="K64" s="132"/>
      <c r="L64" s="807"/>
      <c r="M64" s="808"/>
      <c r="N64" s="133"/>
    </row>
    <row r="65" spans="1:15" ht="15.75" thickBot="1">
      <c r="B65" s="824" t="s">
        <v>1037</v>
      </c>
      <c r="C65" s="825"/>
      <c r="D65" s="825"/>
      <c r="E65" s="825"/>
      <c r="F65" s="825"/>
      <c r="G65" s="825"/>
      <c r="H65" s="825"/>
      <c r="I65" s="825"/>
      <c r="J65" s="825"/>
      <c r="K65" s="825"/>
      <c r="L65" s="825"/>
      <c r="M65" s="826"/>
      <c r="N65" s="110">
        <f>N59+N60+N61+N62+N63</f>
        <v>2.736902976323023</v>
      </c>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847"/>
      <c r="N69" s="104" t="s">
        <v>1035</v>
      </c>
    </row>
    <row r="70" spans="1:15">
      <c r="A70" s="168" t="s">
        <v>7</v>
      </c>
      <c r="B70" s="55" t="str">
        <f>VLOOKUP(A70,'MANO DE OBRA'!A8:D68,3,FALSE)</f>
        <v>Obrero (2)</v>
      </c>
      <c r="C70" s="53"/>
      <c r="D70" s="53"/>
      <c r="E70" s="53"/>
      <c r="F70" s="53"/>
      <c r="G70" s="53"/>
      <c r="H70" s="53"/>
      <c r="I70" s="304">
        <f>K70/J70*100</f>
        <v>49181.133333333331</v>
      </c>
      <c r="J70" s="305">
        <v>185</v>
      </c>
      <c r="K70" s="306">
        <f>VLOOKUP(A70,'MANO DE OBRA'!A8:D99,4,FALSE)</f>
        <v>90985.096666666665</v>
      </c>
      <c r="L70" s="56"/>
      <c r="M70" s="449">
        <v>47.058819999999997</v>
      </c>
      <c r="N70" s="407">
        <f>K70/M70</f>
        <v>1933.4334491741754</v>
      </c>
      <c r="O70" s="112"/>
    </row>
    <row r="71" spans="1:15">
      <c r="A71" s="168" t="s">
        <v>11</v>
      </c>
      <c r="B71" s="55" t="str">
        <f>VLOOKUP(A71,'MANO DE OBRA'!A8:D69,3,FALSE)</f>
        <v>Obrero (4)</v>
      </c>
      <c r="C71" s="53"/>
      <c r="D71" s="53"/>
      <c r="E71" s="53"/>
      <c r="F71" s="53"/>
      <c r="G71" s="53"/>
      <c r="H71" s="53"/>
      <c r="I71" s="304">
        <f>K71/J71*100</f>
        <v>98362.266666666663</v>
      </c>
      <c r="J71" s="305">
        <v>185</v>
      </c>
      <c r="K71" s="306">
        <f>VLOOKUP(A71,'MANO DE OBRA'!A8:D100,4,FALSE)</f>
        <v>181970.19333333333</v>
      </c>
      <c r="L71" s="56"/>
      <c r="M71" s="444">
        <v>32</v>
      </c>
      <c r="N71" s="407">
        <f>K71/M71</f>
        <v>5686.5685416666665</v>
      </c>
    </row>
    <row r="72" spans="1:15">
      <c r="A72" t="s">
        <v>30</v>
      </c>
      <c r="B72" s="55" t="str">
        <f>VLOOKUP(A72,'MANO DE OBRA'!A9:D70,3,FALSE)</f>
        <v>Oficial</v>
      </c>
      <c r="C72" s="53"/>
      <c r="D72" s="53"/>
      <c r="E72" s="53"/>
      <c r="F72" s="53"/>
      <c r="G72" s="53"/>
      <c r="H72" s="53"/>
      <c r="I72" s="304">
        <f>K72/J72*100</f>
        <v>49181.133333333331</v>
      </c>
      <c r="J72" s="305">
        <v>185</v>
      </c>
      <c r="K72" s="306">
        <f>VLOOKUP(A72,'MANO DE OBRA'!A9:D101,4,FALSE)</f>
        <v>90985.096666666665</v>
      </c>
      <c r="L72" s="56"/>
      <c r="M72" s="312">
        <v>32</v>
      </c>
      <c r="N72" s="407">
        <f>K72/M72</f>
        <v>2843.2842708333333</v>
      </c>
    </row>
    <row r="73" spans="1:15">
      <c r="B73" s="55"/>
      <c r="C73" s="53"/>
      <c r="D73" s="53"/>
      <c r="E73" s="53"/>
      <c r="F73" s="53"/>
      <c r="G73" s="53"/>
      <c r="H73" s="53"/>
      <c r="I73" s="291"/>
      <c r="J73" s="309"/>
      <c r="K73" s="306"/>
      <c r="L73" s="330"/>
      <c r="M73" s="312"/>
      <c r="N73" s="308"/>
    </row>
    <row r="74" spans="1:15">
      <c r="B74" s="55"/>
      <c r="C74" s="53"/>
      <c r="D74" s="53"/>
      <c r="E74" s="53"/>
      <c r="F74" s="53"/>
      <c r="G74" s="53"/>
      <c r="H74" s="53"/>
      <c r="I74" s="291"/>
      <c r="J74" s="309"/>
      <c r="K74" s="310"/>
      <c r="L74" s="330"/>
      <c r="M74" s="312"/>
      <c r="N74" s="308"/>
    </row>
    <row r="75" spans="1:15" ht="15.75" thickBot="1">
      <c r="B75" s="805"/>
      <c r="C75" s="806"/>
      <c r="D75" s="806"/>
      <c r="E75" s="806"/>
      <c r="F75" s="806"/>
      <c r="G75" s="806"/>
      <c r="H75" s="806"/>
      <c r="I75" s="132"/>
      <c r="J75" s="132"/>
      <c r="K75" s="132"/>
      <c r="L75" s="906"/>
      <c r="M75" s="906"/>
      <c r="N75" s="51"/>
    </row>
    <row r="76" spans="1:15" ht="15.75" thickBot="1">
      <c r="B76" s="824" t="s">
        <v>1037</v>
      </c>
      <c r="C76" s="825"/>
      <c r="D76" s="825"/>
      <c r="E76" s="825"/>
      <c r="F76" s="825"/>
      <c r="G76" s="825"/>
      <c r="H76" s="825"/>
      <c r="I76" s="825"/>
      <c r="J76" s="825"/>
      <c r="K76" s="825"/>
      <c r="L76" s="825"/>
      <c r="M76" s="826"/>
      <c r="N76" s="313">
        <f>SUM(N70:N75)</f>
        <v>10463.286261674175</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N42+N54+N65+N76</f>
        <v>250198.92844298063</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50039.78568859613</v>
      </c>
      <c r="M83" s="853"/>
      <c r="N83" s="57"/>
    </row>
    <row r="84" spans="1:14">
      <c r="B84" s="95" t="s">
        <v>1057</v>
      </c>
      <c r="C84" s="96"/>
      <c r="D84" s="96"/>
      <c r="E84" s="96"/>
      <c r="F84" s="96"/>
      <c r="G84" s="96"/>
      <c r="H84" s="96"/>
      <c r="I84" s="93"/>
      <c r="J84" s="94"/>
      <c r="K84" s="316">
        <v>0.05</v>
      </c>
      <c r="L84" s="852">
        <f>N78*K84</f>
        <v>12509.946422149033</v>
      </c>
      <c r="M84" s="853"/>
      <c r="N84" s="57"/>
    </row>
    <row r="85" spans="1:14" ht="15.75" thickBot="1">
      <c r="B85" s="97" t="s">
        <v>1058</v>
      </c>
      <c r="C85" s="98"/>
      <c r="D85" s="98"/>
      <c r="E85" s="98"/>
      <c r="F85" s="98"/>
      <c r="G85" s="98"/>
      <c r="H85" s="98"/>
      <c r="I85" s="99"/>
      <c r="J85" s="100"/>
      <c r="K85" s="317">
        <v>0.05</v>
      </c>
      <c r="L85" s="854">
        <f>N78*K85</f>
        <v>12509.946422149033</v>
      </c>
      <c r="M85" s="855"/>
      <c r="N85" s="57"/>
    </row>
    <row r="86" spans="1:14" ht="15.75" thickBot="1">
      <c r="B86" s="818" t="s">
        <v>1037</v>
      </c>
      <c r="C86" s="819"/>
      <c r="D86" s="819"/>
      <c r="E86" s="819"/>
      <c r="F86" s="819"/>
      <c r="G86" s="819"/>
      <c r="H86" s="819"/>
      <c r="I86" s="819"/>
      <c r="J86" s="819"/>
      <c r="K86" s="819"/>
      <c r="L86" s="819"/>
      <c r="M86" s="820"/>
      <c r="N86" s="58">
        <f>L83+L84+L85</f>
        <v>75059.678532894191</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325258.60697587481</v>
      </c>
    </row>
    <row r="89" spans="1:14">
      <c r="B89" s="251"/>
      <c r="C89" s="252"/>
      <c r="D89" s="252"/>
      <c r="E89" s="252"/>
      <c r="F89" s="252"/>
      <c r="G89" s="252"/>
      <c r="H89" s="252"/>
      <c r="I89" s="252"/>
      <c r="J89" s="252"/>
      <c r="K89" s="252"/>
      <c r="L89" s="252"/>
      <c r="M89" s="252"/>
      <c r="N89" s="253"/>
    </row>
    <row r="90" spans="1:14">
      <c r="B90" s="254"/>
      <c r="C90" s="255"/>
      <c r="D90" s="255"/>
      <c r="E90" s="255"/>
      <c r="F90" s="255"/>
      <c r="G90" s="255"/>
      <c r="H90" s="255"/>
      <c r="I90" s="255"/>
      <c r="J90" s="255"/>
      <c r="K90" s="255"/>
      <c r="L90" s="255"/>
      <c r="M90" s="255"/>
      <c r="N90" s="256"/>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429" t="s">
        <v>1060</v>
      </c>
      <c r="F93" s="429"/>
      <c r="G93" s="429"/>
      <c r="H93" s="429"/>
      <c r="I93" s="429"/>
      <c r="J93" s="429"/>
      <c r="K93" s="255"/>
      <c r="L93" s="255"/>
      <c r="M93" s="255"/>
      <c r="N93" s="256"/>
    </row>
    <row r="94" spans="1:14">
      <c r="B94" s="254"/>
      <c r="C94" s="255"/>
      <c r="D94" s="255"/>
      <c r="E94" s="255" t="s">
        <v>1061</v>
      </c>
      <c r="F94" s="255"/>
      <c r="G94" s="255"/>
      <c r="H94" s="255"/>
      <c r="I94" s="255"/>
      <c r="J94" s="255"/>
      <c r="K94" s="255"/>
      <c r="L94" s="255"/>
      <c r="M94" s="255"/>
      <c r="N94" s="256"/>
    </row>
    <row r="95" spans="1:14">
      <c r="B95" s="254"/>
      <c r="C95" s="255"/>
      <c r="D95" s="255"/>
      <c r="E95" s="255" t="s">
        <v>1062</v>
      </c>
      <c r="F95" s="255"/>
      <c r="G95" s="255"/>
      <c r="H95" s="255"/>
      <c r="I95" s="255"/>
      <c r="J95" s="255"/>
      <c r="K95" s="255"/>
      <c r="L95" s="255"/>
      <c r="M95" s="255"/>
      <c r="N95" s="256"/>
    </row>
    <row r="96" spans="1:14">
      <c r="B96" s="254"/>
      <c r="C96" s="255"/>
      <c r="D96" s="255"/>
      <c r="E96" s="255" t="s">
        <v>1063</v>
      </c>
      <c r="F96" s="255"/>
      <c r="G96" s="255"/>
      <c r="H96" s="255"/>
      <c r="I96" s="255"/>
      <c r="J96" s="255"/>
      <c r="K96" s="255"/>
      <c r="L96" s="255"/>
      <c r="M96" s="255"/>
      <c r="N96" s="256"/>
    </row>
    <row r="97" spans="2:14" ht="15.75" thickBot="1">
      <c r="B97" s="254"/>
      <c r="C97" s="255"/>
      <c r="D97" s="255"/>
      <c r="E97" s="255"/>
      <c r="F97" s="255" t="s">
        <v>1064</v>
      </c>
      <c r="G97" s="255"/>
      <c r="H97" s="255"/>
      <c r="I97" s="255"/>
      <c r="J97" s="255"/>
      <c r="K97" s="255"/>
      <c r="L97" s="255"/>
      <c r="M97" s="255"/>
      <c r="N97" s="256"/>
    </row>
    <row r="98" spans="2:14">
      <c r="B98" s="239" t="s">
        <v>2322</v>
      </c>
      <c r="C98" s="240"/>
      <c r="D98" s="240"/>
      <c r="E98" s="240"/>
      <c r="F98" s="240"/>
      <c r="G98" s="240"/>
      <c r="H98" s="240"/>
      <c r="I98" s="240"/>
      <c r="J98" s="240"/>
      <c r="K98" s="240"/>
      <c r="L98" s="240"/>
      <c r="M98" s="240"/>
      <c r="N98" s="241"/>
    </row>
    <row r="99" spans="2:14">
      <c r="B99" s="257"/>
      <c r="C99" s="258"/>
      <c r="D99" s="258"/>
      <c r="E99" s="258"/>
      <c r="F99" s="258"/>
      <c r="G99" s="258"/>
      <c r="H99" s="258"/>
      <c r="I99" s="258"/>
      <c r="J99" s="258"/>
      <c r="K99" s="258"/>
      <c r="L99" s="258"/>
      <c r="M99" s="258"/>
      <c r="N99" s="259"/>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ht="15.75" thickBot="1">
      <c r="B102" s="260"/>
      <c r="C102" s="261"/>
      <c r="D102" s="261"/>
      <c r="E102" s="261"/>
      <c r="F102" s="261"/>
      <c r="G102" s="261"/>
      <c r="H102" s="261"/>
      <c r="I102" s="261"/>
      <c r="J102" s="261"/>
      <c r="K102" s="261"/>
      <c r="L102" s="261"/>
      <c r="M102" s="261"/>
      <c r="N102" s="262"/>
    </row>
    <row r="103" spans="2:14">
      <c r="B103" s="263"/>
      <c r="C103" s="264"/>
      <c r="D103" s="264"/>
      <c r="E103" s="264"/>
      <c r="F103" s="264"/>
      <c r="G103" s="264"/>
      <c r="H103" s="264"/>
      <c r="I103" s="264"/>
      <c r="J103" s="264"/>
      <c r="K103" s="264"/>
      <c r="L103" s="264"/>
      <c r="M103" s="264"/>
      <c r="N103" s="265"/>
    </row>
    <row r="104" spans="2:14">
      <c r="B104" s="266" t="s">
        <v>2323</v>
      </c>
      <c r="C104" s="267"/>
      <c r="D104" s="267"/>
      <c r="E104" s="267"/>
      <c r="F104" s="267"/>
      <c r="G104" s="267"/>
      <c r="H104" s="267"/>
      <c r="I104" s="267"/>
      <c r="J104" s="267"/>
      <c r="K104" s="267"/>
      <c r="L104" s="267"/>
      <c r="M104" s="267"/>
      <c r="N104" s="268"/>
    </row>
    <row r="105" spans="2:14" ht="15" customHeight="1">
      <c r="B105" s="960" t="s">
        <v>2324</v>
      </c>
      <c r="C105" s="961"/>
      <c r="D105" s="961"/>
      <c r="E105" s="961"/>
      <c r="F105" s="961"/>
      <c r="G105" s="961"/>
      <c r="H105" s="961"/>
      <c r="I105" s="961"/>
      <c r="J105" s="961"/>
      <c r="K105" s="961"/>
      <c r="L105" s="961"/>
      <c r="M105" s="961"/>
      <c r="N105" s="962"/>
    </row>
    <row r="106" spans="2:14" ht="15" customHeight="1">
      <c r="B106" s="960"/>
      <c r="C106" s="961"/>
      <c r="D106" s="961"/>
      <c r="E106" s="961"/>
      <c r="F106" s="961"/>
      <c r="G106" s="961"/>
      <c r="H106" s="961"/>
      <c r="I106" s="961"/>
      <c r="J106" s="961"/>
      <c r="K106" s="961"/>
      <c r="L106" s="961"/>
      <c r="M106" s="961"/>
      <c r="N106" s="962"/>
    </row>
    <row r="107" spans="2:14" ht="30" customHeight="1">
      <c r="B107" s="963" t="s">
        <v>2325</v>
      </c>
      <c r="C107" s="964"/>
      <c r="D107" s="964"/>
      <c r="E107" s="964"/>
      <c r="F107" s="964"/>
      <c r="G107" s="964"/>
      <c r="H107" s="964"/>
      <c r="I107" s="964"/>
      <c r="J107" s="964"/>
      <c r="K107" s="964"/>
      <c r="L107" s="964"/>
      <c r="M107" s="964"/>
      <c r="N107" s="965"/>
    </row>
    <row r="108" spans="2:14">
      <c r="B108" s="963"/>
      <c r="C108" s="964"/>
      <c r="D108" s="964"/>
      <c r="E108" s="964"/>
      <c r="F108" s="964"/>
      <c r="G108" s="964"/>
      <c r="H108" s="964"/>
      <c r="I108" s="964"/>
      <c r="J108" s="964"/>
      <c r="K108" s="964"/>
      <c r="L108" s="964"/>
      <c r="M108" s="964"/>
      <c r="N108" s="965"/>
    </row>
    <row r="109" spans="2:14">
      <c r="B109" s="351"/>
      <c r="C109" s="352"/>
      <c r="D109" s="352"/>
      <c r="E109" s="352"/>
      <c r="F109" s="352"/>
      <c r="G109" s="352"/>
      <c r="H109" s="352"/>
      <c r="I109" s="352"/>
      <c r="J109" s="352"/>
      <c r="K109" s="352"/>
      <c r="L109" s="352"/>
      <c r="M109" s="352"/>
      <c r="N109" s="353"/>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266"/>
      <c r="C112" s="267"/>
      <c r="D112" s="267"/>
      <c r="E112" s="267"/>
      <c r="F112" s="267"/>
      <c r="G112" s="267"/>
      <c r="H112" s="267"/>
      <c r="I112" s="267"/>
      <c r="J112" s="267"/>
      <c r="K112" s="267"/>
      <c r="L112" s="267"/>
      <c r="M112" s="267"/>
      <c r="N112" s="268"/>
    </row>
    <row r="113" spans="2:14">
      <c r="B113" s="254"/>
      <c r="C113" s="255"/>
      <c r="D113" s="255"/>
      <c r="E113" s="255" t="s">
        <v>1060</v>
      </c>
      <c r="F113" s="429"/>
      <c r="G113" s="429"/>
      <c r="H113" s="255"/>
      <c r="I113" s="255"/>
      <c r="J113" s="255"/>
      <c r="K113" s="255"/>
      <c r="L113" s="255"/>
      <c r="M113" s="255"/>
      <c r="N113" s="256"/>
    </row>
    <row r="114" spans="2:14">
      <c r="B114" s="254"/>
      <c r="C114" s="255"/>
      <c r="D114" s="255"/>
      <c r="E114" s="430" t="s">
        <v>1061</v>
      </c>
      <c r="F114" s="255"/>
      <c r="G114" s="255"/>
      <c r="H114" s="430"/>
      <c r="I114" s="430"/>
      <c r="J114" s="430"/>
      <c r="K114" s="255"/>
      <c r="L114" s="255"/>
      <c r="M114" s="255"/>
      <c r="N114" s="256"/>
    </row>
    <row r="115" spans="2:14">
      <c r="B115" s="254"/>
      <c r="C115" s="255"/>
      <c r="D115" s="255"/>
      <c r="E115" s="269" t="s">
        <v>1065</v>
      </c>
      <c r="F115" s="255"/>
      <c r="G115" s="255"/>
      <c r="H115" s="269"/>
      <c r="I115" s="269"/>
      <c r="J115" s="269"/>
      <c r="K115" s="255"/>
      <c r="L115" s="255"/>
      <c r="M115" s="255"/>
      <c r="N115" s="256"/>
    </row>
    <row r="116" spans="2:14">
      <c r="B116" s="270"/>
      <c r="C116" s="267"/>
      <c r="D116" s="267"/>
      <c r="E116" s="255" t="s">
        <v>1063</v>
      </c>
      <c r="F116" s="255"/>
      <c r="G116" s="255"/>
      <c r="H116" s="255"/>
      <c r="I116" s="255"/>
      <c r="J116" s="255"/>
      <c r="K116" s="267"/>
      <c r="L116" s="267"/>
      <c r="M116" s="267"/>
      <c r="N116" s="268"/>
    </row>
    <row r="117" spans="2:14">
      <c r="B117" s="270"/>
      <c r="C117" s="267"/>
      <c r="D117" s="267"/>
      <c r="E117" s="267"/>
      <c r="F117" s="255"/>
      <c r="G117" s="255"/>
      <c r="H117" s="255"/>
      <c r="I117" s="255"/>
      <c r="J117" s="255"/>
      <c r="K117" s="267"/>
      <c r="L117" s="267"/>
      <c r="M117" s="267"/>
      <c r="N117" s="268"/>
    </row>
    <row r="118" spans="2:14">
      <c r="B118" s="270" t="s">
        <v>2326</v>
      </c>
      <c r="C118" s="269"/>
      <c r="D118" s="269"/>
      <c r="E118" s="255"/>
      <c r="F118" s="255"/>
      <c r="G118" s="255"/>
      <c r="H118" s="255"/>
      <c r="I118" s="255"/>
      <c r="J118" s="966"/>
      <c r="K118" s="966"/>
      <c r="L118" s="966"/>
      <c r="M118" s="966"/>
      <c r="N118" s="967"/>
    </row>
    <row r="119" spans="2:14" ht="15.75" thickBot="1">
      <c r="B119" s="431" t="s">
        <v>2327</v>
      </c>
      <c r="C119" s="432"/>
      <c r="D119" s="432"/>
      <c r="E119" s="271"/>
      <c r="F119" s="271"/>
      <c r="G119" s="271"/>
      <c r="H119" s="271"/>
      <c r="I119" s="271"/>
      <c r="J119" s="968"/>
      <c r="K119" s="968"/>
      <c r="L119" s="968"/>
      <c r="M119" s="968"/>
      <c r="N119" s="969"/>
    </row>
  </sheetData>
  <mergeCells count="64">
    <mergeCell ref="M5:M6"/>
    <mergeCell ref="N5:N6"/>
    <mergeCell ref="C6:J6"/>
    <mergeCell ref="B10:E10"/>
    <mergeCell ref="I10:J10"/>
    <mergeCell ref="C5:J5"/>
    <mergeCell ref="B1:B6"/>
    <mergeCell ref="K5:K6"/>
    <mergeCell ref="L1:N2"/>
    <mergeCell ref="C2:J2"/>
    <mergeCell ref="C3:J3"/>
    <mergeCell ref="K3:K4"/>
    <mergeCell ref="L3:N4"/>
    <mergeCell ref="C4:J4"/>
    <mergeCell ref="C1:J1"/>
    <mergeCell ref="K1:K2"/>
    <mergeCell ref="B36:H36"/>
    <mergeCell ref="B37:H37"/>
    <mergeCell ref="F25:H25"/>
    <mergeCell ref="B27:N27"/>
    <mergeCell ref="L29:M29"/>
    <mergeCell ref="L12:N12"/>
    <mergeCell ref="C30:I30"/>
    <mergeCell ref="L30:M30"/>
    <mergeCell ref="B35:H35"/>
    <mergeCell ref="I35:J35"/>
    <mergeCell ref="L35:M35"/>
    <mergeCell ref="D11:E11"/>
    <mergeCell ref="C29:I29"/>
    <mergeCell ref="L5:L6"/>
    <mergeCell ref="L60:M60"/>
    <mergeCell ref="B39:H39"/>
    <mergeCell ref="B40:D40"/>
    <mergeCell ref="B41:H41"/>
    <mergeCell ref="I41:J41"/>
    <mergeCell ref="L41:M41"/>
    <mergeCell ref="B42:M42"/>
    <mergeCell ref="B46:I46"/>
    <mergeCell ref="L46:M46"/>
    <mergeCell ref="B54:M54"/>
    <mergeCell ref="L58:M58"/>
    <mergeCell ref="L59:M59"/>
    <mergeCell ref="B38:H38"/>
    <mergeCell ref="L61:M61"/>
    <mergeCell ref="L62:M62"/>
    <mergeCell ref="L64:M64"/>
    <mergeCell ref="B65:M65"/>
    <mergeCell ref="B69:H69"/>
    <mergeCell ref="L69:M69"/>
    <mergeCell ref="J118:N119"/>
    <mergeCell ref="B83:H83"/>
    <mergeCell ref="L83:M83"/>
    <mergeCell ref="L84:M84"/>
    <mergeCell ref="L85:M85"/>
    <mergeCell ref="B86:M86"/>
    <mergeCell ref="B88:M88"/>
    <mergeCell ref="B105:N106"/>
    <mergeCell ref="B107:N108"/>
    <mergeCell ref="B75:H75"/>
    <mergeCell ref="L75:M75"/>
    <mergeCell ref="B76:M76"/>
    <mergeCell ref="B78:M78"/>
    <mergeCell ref="B82:H82"/>
    <mergeCell ref="L82:M82"/>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41345"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41345" r:id="rId4"/>
      </mc:Fallback>
    </mc:AlternateContent>
  </oleObjects>
</worksheet>
</file>

<file path=xl/worksheets/sheet2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4">
    <tabColor rgb="FFFFFFCC"/>
  </sheetPr>
  <dimension ref="A1:O124"/>
  <sheetViews>
    <sheetView zoomScale="77" zoomScaleNormal="77" workbookViewId="0"/>
  </sheetViews>
  <sheetFormatPr baseColWidth="10" defaultRowHeight="15"/>
  <cols>
    <col min="1" max="1" width="10.42578125" bestFit="1" customWidth="1"/>
    <col min="2" max="2" width="17" customWidth="1"/>
    <col min="6" max="6" width="14.42578125" customWidth="1"/>
    <col min="9" max="9" width="13.5703125" bestFit="1" customWidth="1"/>
    <col min="10" max="10" width="15.5703125" customWidth="1"/>
    <col min="11" max="11" width="17.5703125" bestFit="1" customWidth="1"/>
    <col min="13" max="13" width="16.7109375" bestFit="1" customWidth="1"/>
    <col min="14" max="14" width="17.42578125" customWidth="1"/>
    <col min="15" max="15" width="12" bestFit="1" customWidth="1"/>
  </cols>
  <sheetData>
    <row r="1" spans="2:14" ht="24.7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customHeight="1" thickBot="1">
      <c r="A31" t="s">
        <v>1929</v>
      </c>
      <c r="B31" s="86" t="s">
        <v>1183</v>
      </c>
      <c r="C31" s="87" t="s">
        <v>2337</v>
      </c>
      <c r="D31" s="88"/>
      <c r="E31" s="88"/>
      <c r="F31" s="88"/>
      <c r="G31" s="88"/>
      <c r="H31" s="88"/>
      <c r="I31" s="88"/>
      <c r="J31" s="88"/>
      <c r="K31" s="465"/>
      <c r="L31" s="318" t="s">
        <v>1029</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243</v>
      </c>
      <c r="B36" s="831" t="str">
        <f>VLOOKUP(A36,EQUIPOS!A6:D154,3,FALSE)</f>
        <v>Grúa 10 ton</v>
      </c>
      <c r="C36" s="832"/>
      <c r="D36" s="832"/>
      <c r="E36" s="832"/>
      <c r="F36" s="832"/>
      <c r="G36" s="832"/>
      <c r="H36" s="833"/>
      <c r="I36" s="279"/>
      <c r="J36" s="280"/>
      <c r="K36" s="281">
        <f>VLOOKUP(A36,EQUIPOS!A6:D163,4,FALSE)</f>
        <v>214200</v>
      </c>
      <c r="L36" s="282"/>
      <c r="M36" s="283">
        <v>0.158</v>
      </c>
      <c r="N36" s="284">
        <f t="shared" ref="N36:N44" si="0">K36/M36</f>
        <v>1355696.2025316455</v>
      </c>
    </row>
    <row r="37" spans="1:14">
      <c r="A37" s="119" t="s">
        <v>121</v>
      </c>
      <c r="B37" s="831" t="str">
        <f>VLOOKUP(A37,EQUIPOS!A7:D154,3,FALSE)</f>
        <v>Bomba eléctrica para accionar la celda</v>
      </c>
      <c r="C37" s="832"/>
      <c r="D37" s="832"/>
      <c r="E37" s="832"/>
      <c r="F37" s="832"/>
      <c r="G37" s="832"/>
      <c r="H37" s="833"/>
      <c r="I37" s="433"/>
      <c r="J37" s="434"/>
      <c r="K37" s="281">
        <f>VLOOKUP(A37,EQUIPOS!A7:D164,4,FALSE)</f>
        <v>46300</v>
      </c>
      <c r="L37" s="347"/>
      <c r="M37" s="348">
        <v>0.158</v>
      </c>
      <c r="N37" s="284">
        <f t="shared" si="0"/>
        <v>293037.97468354431</v>
      </c>
    </row>
    <row r="38" spans="1:14">
      <c r="A38" s="119" t="s">
        <v>217</v>
      </c>
      <c r="B38" s="831" t="str">
        <f>VLOOKUP(A38,EQUIPOS!A8:D154,3,FALSE)</f>
        <v>Equipo de soldadura y de acetileno (incluye soldadura)</v>
      </c>
      <c r="C38" s="832"/>
      <c r="D38" s="832"/>
      <c r="E38" s="832"/>
      <c r="F38" s="832"/>
      <c r="G38" s="832"/>
      <c r="H38" s="833"/>
      <c r="I38" s="433"/>
      <c r="J38" s="434"/>
      <c r="K38" s="450">
        <f>VLOOKUP(A38,EQUIPOS!A8:D165,4,FALSE)</f>
        <v>19165.643104096183</v>
      </c>
      <c r="L38" s="347"/>
      <c r="M38" s="348">
        <v>0.158</v>
      </c>
      <c r="N38" s="284">
        <f t="shared" si="0"/>
        <v>121301.53863352015</v>
      </c>
    </row>
    <row r="39" spans="1:14">
      <c r="A39" s="119" t="s">
        <v>255</v>
      </c>
      <c r="B39" s="831" t="str">
        <f>VLOOKUP(A39,EQUIPOS!A9:D154,3,FALSE)</f>
        <v>Manómetro cable de acero para bajar la celda</v>
      </c>
      <c r="C39" s="832"/>
      <c r="D39" s="832"/>
      <c r="E39" s="832"/>
      <c r="F39" s="832"/>
      <c r="G39" s="832"/>
      <c r="H39" s="833"/>
      <c r="I39" s="433"/>
      <c r="J39" s="434"/>
      <c r="K39" s="450">
        <f>VLOOKUP(A39,EQUIPOS!A9:D166,4,FALSE)</f>
        <v>1100039.6244839428</v>
      </c>
      <c r="L39" s="347"/>
      <c r="M39" s="348">
        <v>0.158</v>
      </c>
      <c r="N39" s="284">
        <f t="shared" si="0"/>
        <v>6962276.1043287516</v>
      </c>
    </row>
    <row r="40" spans="1:14">
      <c r="A40" s="119" t="s">
        <v>1732</v>
      </c>
      <c r="B40" s="831" t="str">
        <f>VLOOKUP(A40,EQUIPOS!A10:D154,3,FALSE)</f>
        <v xml:space="preserve">Retroexcavadora sobre llantas 
</v>
      </c>
      <c r="C40" s="832"/>
      <c r="D40" s="832"/>
      <c r="E40" s="832"/>
      <c r="F40" s="832"/>
      <c r="G40" s="832"/>
      <c r="H40" s="833"/>
      <c r="I40" s="433"/>
      <c r="J40" s="434"/>
      <c r="K40" s="450">
        <f>VLOOKUP(A40,EQUIPOS!A10:D167,4,FALSE)</f>
        <v>107100</v>
      </c>
      <c r="L40" s="347"/>
      <c r="M40" s="348">
        <v>0.158</v>
      </c>
      <c r="N40" s="284">
        <f t="shared" si="0"/>
        <v>677848.10126582277</v>
      </c>
    </row>
    <row r="41" spans="1:14">
      <c r="A41" s="119" t="s">
        <v>115</v>
      </c>
      <c r="B41" s="831" t="str">
        <f>VLOOKUP(A41,EQUIPOS!A6:D154,3,FALSE)</f>
        <v>Andamiaje para Aplicar la Carga (Equipos Sustituto de la Tara)</v>
      </c>
      <c r="C41" s="832"/>
      <c r="D41" s="832"/>
      <c r="E41" s="832"/>
      <c r="F41" s="832"/>
      <c r="G41" s="832"/>
      <c r="H41" s="833"/>
      <c r="I41" s="433"/>
      <c r="J41" s="434"/>
      <c r="K41" s="450">
        <f>VLOOKUP(A41,EQUIPOS!A6:D154,4,FALSE)</f>
        <v>47481.750000000007</v>
      </c>
      <c r="L41" s="347"/>
      <c r="M41" s="348">
        <v>0.158</v>
      </c>
      <c r="N41" s="284">
        <f t="shared" si="0"/>
        <v>300517.4050632912</v>
      </c>
    </row>
    <row r="42" spans="1:14">
      <c r="A42" s="119" t="s">
        <v>224</v>
      </c>
      <c r="B42" s="831" t="str">
        <f>VLOOKUP(A42,EQUIPOS!A12:D156,3,FALSE)</f>
        <v>Equipo de Medición (Deformimetros Eléctricos, Mecánicos, Celdas de Carga,  Etc.)</v>
      </c>
      <c r="C42" s="832"/>
      <c r="D42" s="832"/>
      <c r="E42" s="832"/>
      <c r="F42" s="832"/>
      <c r="G42" s="832"/>
      <c r="H42" s="833"/>
      <c r="I42" s="340"/>
      <c r="J42" s="342"/>
      <c r="K42" s="450">
        <f>VLOOKUP(A42,EQUIPOS!A12:D169,4,FALSE)</f>
        <v>154923.75000000003</v>
      </c>
      <c r="L42" s="435"/>
      <c r="M42" s="436">
        <v>0.158</v>
      </c>
      <c r="N42" s="284">
        <f t="shared" si="0"/>
        <v>980530.06329113944</v>
      </c>
    </row>
    <row r="43" spans="1:14">
      <c r="A43" t="s">
        <v>335</v>
      </c>
      <c r="B43" s="831" t="str">
        <f>VLOOKUP(A43,EQUIPOS!A13:D157,3,FALSE)</f>
        <v>Tara (Recebo, Agua, Etc.)</v>
      </c>
      <c r="C43" s="832"/>
      <c r="D43" s="832"/>
      <c r="E43" s="832"/>
      <c r="F43" s="832"/>
      <c r="G43" s="832"/>
      <c r="H43" s="833"/>
      <c r="I43" s="42"/>
      <c r="J43" s="43"/>
      <c r="K43" s="450">
        <f>VLOOKUP(A43,EQUIPOS!A13:D170,4,FALSE)</f>
        <v>243965.25000000003</v>
      </c>
      <c r="L43" s="288"/>
      <c r="M43" s="289">
        <v>2.8000000000000001E-2</v>
      </c>
      <c r="N43" s="284">
        <f t="shared" si="0"/>
        <v>8713044.6428571437</v>
      </c>
    </row>
    <row r="44" spans="1:14">
      <c r="A44" t="s">
        <v>216</v>
      </c>
      <c r="B44" s="831" t="str">
        <f>VLOOKUP(A44,EQUIPOS!A14:D158,3,FALSE)</f>
        <v xml:space="preserve">Equipo de topografía Teodolito electrónico con abertura de anteojo de 42 mm. Aumento del anteojo: 30x.Distancia mínima de enfoque: 1.0 m. Precisión: 5´´. Compensador con rango de trabajo ±3´. </v>
      </c>
      <c r="C44" s="832"/>
      <c r="D44" s="832"/>
      <c r="E44" s="832"/>
      <c r="F44" s="832"/>
      <c r="G44" s="832"/>
      <c r="H44" s="833"/>
      <c r="I44" s="42"/>
      <c r="J44" s="43"/>
      <c r="K44" s="450">
        <f>VLOOKUP(A44,EQUIPOS!A14:D171,4,FALSE)</f>
        <v>10809.041242343899</v>
      </c>
      <c r="L44" s="288"/>
      <c r="M44" s="289">
        <v>0.158</v>
      </c>
      <c r="N44" s="285">
        <f t="shared" si="0"/>
        <v>68411.653432556326</v>
      </c>
    </row>
    <row r="45" spans="1:14">
      <c r="B45" s="838" t="s">
        <v>1036</v>
      </c>
      <c r="C45" s="839"/>
      <c r="D45" s="839"/>
      <c r="E45" s="44"/>
      <c r="F45" s="45"/>
      <c r="G45" s="45"/>
      <c r="H45" s="46"/>
      <c r="I45" s="42"/>
      <c r="J45" s="43"/>
      <c r="K45" s="291"/>
      <c r="L45" s="288"/>
      <c r="M45" s="413">
        <v>0.02</v>
      </c>
      <c r="N45" s="356">
        <f>N81*M45</f>
        <v>18039.411666666667</v>
      </c>
    </row>
    <row r="46" spans="1:14" ht="15.75" thickBot="1">
      <c r="B46" s="831"/>
      <c r="C46" s="832"/>
      <c r="D46" s="832"/>
      <c r="E46" s="832"/>
      <c r="F46" s="832"/>
      <c r="G46" s="832"/>
      <c r="H46" s="833"/>
      <c r="I46" s="840"/>
      <c r="J46" s="841"/>
      <c r="K46" s="47"/>
      <c r="L46" s="842"/>
      <c r="M46" s="843"/>
      <c r="N46" s="111"/>
    </row>
    <row r="47" spans="1:14" ht="15.75" thickBot="1">
      <c r="B47" s="818" t="s">
        <v>1037</v>
      </c>
      <c r="C47" s="819"/>
      <c r="D47" s="819"/>
      <c r="E47" s="819"/>
      <c r="F47" s="819"/>
      <c r="G47" s="819"/>
      <c r="H47" s="819"/>
      <c r="I47" s="819"/>
      <c r="J47" s="819"/>
      <c r="K47" s="819"/>
      <c r="L47" s="819"/>
      <c r="M47" s="820"/>
      <c r="N47" s="406">
        <f>SUM(N36:N46)</f>
        <v>19490703.09775408</v>
      </c>
    </row>
    <row r="48" spans="1:14">
      <c r="B48" s="292"/>
      <c r="C48" s="40"/>
      <c r="D48" s="40"/>
      <c r="E48" s="40"/>
      <c r="F48" s="40"/>
      <c r="G48" s="40"/>
      <c r="H48" s="40"/>
      <c r="I48" s="40"/>
      <c r="J48" s="40"/>
      <c r="K48" s="40"/>
      <c r="L48" s="40"/>
      <c r="M48" s="40"/>
      <c r="N48" s="41"/>
    </row>
    <row r="49" spans="1:14">
      <c r="B49" s="70" t="s">
        <v>1038</v>
      </c>
      <c r="C49" s="71"/>
      <c r="D49" s="71"/>
      <c r="E49" s="71"/>
      <c r="F49" s="71"/>
      <c r="G49" s="71"/>
      <c r="H49" s="71"/>
      <c r="I49" s="71"/>
      <c r="J49" s="71"/>
      <c r="K49" s="71"/>
      <c r="L49" s="71"/>
      <c r="M49" s="71"/>
      <c r="N49" s="72"/>
    </row>
    <row r="50" spans="1:14" ht="15.75" thickBot="1">
      <c r="B50" s="73"/>
      <c r="C50" s="68"/>
      <c r="D50" s="68"/>
      <c r="E50" s="68"/>
      <c r="F50" s="68"/>
      <c r="G50" s="68"/>
      <c r="H50" s="68"/>
      <c r="I50" s="68"/>
      <c r="J50" s="67"/>
      <c r="K50" s="67"/>
      <c r="L50" s="67"/>
      <c r="M50" s="67"/>
      <c r="N50" s="69"/>
    </row>
    <row r="51" spans="1:14">
      <c r="B51" s="809" t="s">
        <v>1028</v>
      </c>
      <c r="C51" s="810"/>
      <c r="D51" s="810"/>
      <c r="E51" s="810"/>
      <c r="F51" s="810"/>
      <c r="G51" s="810"/>
      <c r="H51" s="810"/>
      <c r="I51" s="811"/>
      <c r="J51" s="327" t="s">
        <v>1029</v>
      </c>
      <c r="K51" s="91" t="s">
        <v>1030</v>
      </c>
      <c r="L51" s="812" t="s">
        <v>1039</v>
      </c>
      <c r="M51" s="811"/>
      <c r="N51" s="92" t="s">
        <v>1035</v>
      </c>
    </row>
    <row r="52" spans="1:14">
      <c r="A52" s="167" t="s">
        <v>412</v>
      </c>
      <c r="B52" s="49" t="str">
        <f>VLOOKUP(A52,MATERIALES!A5:D373,3,FALSE)</f>
        <v>Celda especial de carga</v>
      </c>
      <c r="C52" s="293"/>
      <c r="D52" s="293"/>
      <c r="E52" s="293"/>
      <c r="F52" s="293"/>
      <c r="G52" s="293"/>
      <c r="H52" s="293"/>
      <c r="I52" s="280"/>
      <c r="J52" s="236" t="str">
        <f>VLOOKUP(A52,MATERIALES!A6:D644,2,FALSE)</f>
        <v>u</v>
      </c>
      <c r="K52" s="294">
        <v>1</v>
      </c>
      <c r="L52" s="279"/>
      <c r="M52" s="414">
        <f>VLOOKUP(A52,MATERIALES!A5:D396,4,FALSE)</f>
        <v>11501890.283477917</v>
      </c>
      <c r="N52" s="284">
        <f t="shared" ref="N52:N58" si="1">K52*M52</f>
        <v>11501890.283477917</v>
      </c>
    </row>
    <row r="53" spans="1:14">
      <c r="A53" s="167" t="s">
        <v>515</v>
      </c>
      <c r="B53" s="49" t="str">
        <f>VLOOKUP(A53,MATERIALES!A6:D373,3,FALSE)</f>
        <v>Manguera de alta presión</v>
      </c>
      <c r="C53" s="437"/>
      <c r="D53" s="437"/>
      <c r="E53" s="437"/>
      <c r="F53" s="437"/>
      <c r="G53" s="437"/>
      <c r="H53" s="437"/>
      <c r="I53" s="437"/>
      <c r="J53" s="323" t="str">
        <f>VLOOKUP(A53,MATERIALES!A7:D645,2,FALSE)</f>
        <v>m</v>
      </c>
      <c r="K53" s="409">
        <v>30</v>
      </c>
      <c r="L53" s="433"/>
      <c r="M53" s="414">
        <f>VLOOKUP(A53,MATERIALES!A6:D397,4,FALSE)</f>
        <v>69399.549595610675</v>
      </c>
      <c r="N53" s="284">
        <f t="shared" si="1"/>
        <v>2081986.4878683202</v>
      </c>
    </row>
    <row r="54" spans="1:14">
      <c r="A54" s="167" t="s">
        <v>792</v>
      </c>
      <c r="B54" s="49" t="str">
        <f>VLOOKUP(A54,MATERIALES!A6:D373,3,FALSE)</f>
        <v>Tubo Metálico De Alta Resistencia</v>
      </c>
      <c r="C54" s="437"/>
      <c r="D54" s="437"/>
      <c r="E54" s="437"/>
      <c r="F54" s="437"/>
      <c r="G54" s="437"/>
      <c r="H54" s="437"/>
      <c r="I54" s="437"/>
      <c r="J54" s="324" t="str">
        <f>VLOOKUP(A54,MATERIALES!A8:D646,2,FALSE)</f>
        <v>m</v>
      </c>
      <c r="K54" s="409">
        <v>60</v>
      </c>
      <c r="L54" s="433"/>
      <c r="M54" s="414">
        <f>VLOOKUP(A54,MATERIALES!A6:D398,4,FALSE)</f>
        <v>45193.03189318419</v>
      </c>
      <c r="N54" s="284">
        <f t="shared" si="1"/>
        <v>2711581.9135910515</v>
      </c>
    </row>
    <row r="55" spans="1:14">
      <c r="A55" s="167" t="s">
        <v>799</v>
      </c>
      <c r="B55" s="49" t="str">
        <f>VLOOKUP(A55,MATERIALES!A6:D373,3,FALSE)</f>
        <v>Uniones especiales de alta resistencia para tubería</v>
      </c>
      <c r="C55" s="437"/>
      <c r="D55" s="437"/>
      <c r="E55" s="437"/>
      <c r="F55" s="437"/>
      <c r="G55" s="437"/>
      <c r="H55" s="437"/>
      <c r="I55" s="437"/>
      <c r="J55" s="324" t="str">
        <f>VLOOKUP(A55,MATERIALES!A9:D647,2,FALSE)</f>
        <v>u</v>
      </c>
      <c r="K55" s="409">
        <v>12</v>
      </c>
      <c r="L55" s="433"/>
      <c r="M55" s="414">
        <f>VLOOKUP(A55,MATERIALES!A6:D399,4,FALSE)</f>
        <v>35955</v>
      </c>
      <c r="N55" s="284">
        <f t="shared" si="1"/>
        <v>431460</v>
      </c>
    </row>
    <row r="56" spans="1:14">
      <c r="A56" s="167" t="s">
        <v>755</v>
      </c>
      <c r="B56" s="49" t="str">
        <f>VLOOKUP(A56,MATERIALES!A7:D373,3,FALSE)</f>
        <v>Transductores electrónicos (incluye cables, protección contra el concreto y panel de lectura)</v>
      </c>
      <c r="C56" s="437"/>
      <c r="D56" s="437"/>
      <c r="E56" s="437"/>
      <c r="F56" s="437"/>
      <c r="G56" s="437"/>
      <c r="H56" s="437"/>
      <c r="I56" s="437"/>
      <c r="J56" s="324" t="str">
        <f>VLOOKUP(A56,MATERIALES!A10:D648,2,FALSE)</f>
        <v>u</v>
      </c>
      <c r="K56" s="409">
        <v>2</v>
      </c>
      <c r="L56" s="433"/>
      <c r="M56" s="414">
        <f>VLOOKUP(A56,MATERIALES!A7:D400,4,FALSE)</f>
        <v>1137284.9347003358</v>
      </c>
      <c r="N56" s="284">
        <f t="shared" si="1"/>
        <v>2274569.8694006717</v>
      </c>
    </row>
    <row r="57" spans="1:14">
      <c r="A57" s="167" t="s">
        <v>757</v>
      </c>
      <c r="B57" s="49" t="str">
        <f>VLOOKUP(A57,MATERIALES!A8:D373,3,FALSE)</f>
        <v>Transductores mecánicos (incluye cables, protección contra el concreto y panel de lectura)</v>
      </c>
      <c r="C57" s="437"/>
      <c r="D57" s="437"/>
      <c r="E57" s="437"/>
      <c r="F57" s="437"/>
      <c r="G57" s="437"/>
      <c r="H57" s="437"/>
      <c r="I57" s="437"/>
      <c r="J57" s="324" t="str">
        <f>VLOOKUP(A57,MATERIALES!A11:D649,2,FALSE)</f>
        <v>u</v>
      </c>
      <c r="K57" s="409">
        <v>5</v>
      </c>
      <c r="L57" s="433"/>
      <c r="M57" s="414">
        <f>VLOOKUP(A57,MATERIALES!A8:D401,4,FALSE)</f>
        <v>697436.17101225839</v>
      </c>
      <c r="N57" s="284">
        <f t="shared" si="1"/>
        <v>3487180.8550612917</v>
      </c>
    </row>
    <row r="58" spans="1:14" ht="15.75" thickBot="1">
      <c r="A58" s="216" t="s">
        <v>564</v>
      </c>
      <c r="B58" s="49" t="str">
        <f>VLOOKUP(A58,MATERIALES!A9:D374,3,FALSE)</f>
        <v xml:space="preserve">Material seleccionado para Relleno
</v>
      </c>
      <c r="C58" s="322"/>
      <c r="D58" s="322"/>
      <c r="E58" s="322"/>
      <c r="F58" s="322"/>
      <c r="G58" s="322"/>
      <c r="H58" s="322"/>
      <c r="I58" s="322"/>
      <c r="J58" s="447" t="str">
        <f>VLOOKUP(A58,MATERIALES!A12:D650,2,FALSE)</f>
        <v>m3</v>
      </c>
      <c r="K58" s="132">
        <v>70</v>
      </c>
      <c r="L58" s="337"/>
      <c r="M58" s="414">
        <f>VLOOKUP(A58,MATERIALES!A9:D402,4,FALSE)</f>
        <v>13811.391991287659</v>
      </c>
      <c r="N58" s="284">
        <f t="shared" si="1"/>
        <v>966797.43939013616</v>
      </c>
    </row>
    <row r="59" spans="1:14" ht="15.75" thickBot="1">
      <c r="B59" s="818" t="s">
        <v>1037</v>
      </c>
      <c r="C59" s="819"/>
      <c r="D59" s="819"/>
      <c r="E59" s="819"/>
      <c r="F59" s="819"/>
      <c r="G59" s="819"/>
      <c r="H59" s="819"/>
      <c r="I59" s="819"/>
      <c r="J59" s="819"/>
      <c r="K59" s="819"/>
      <c r="L59" s="819"/>
      <c r="M59" s="820"/>
      <c r="N59" s="406">
        <f>SUM(N52:N58)</f>
        <v>23455466.84878939</v>
      </c>
    </row>
    <row r="60" spans="1:14">
      <c r="B60" s="39"/>
      <c r="C60" s="40"/>
      <c r="D60" s="40"/>
      <c r="E60" s="40"/>
      <c r="F60" s="40"/>
      <c r="G60" s="40"/>
      <c r="H60" s="40"/>
      <c r="I60" s="40"/>
      <c r="J60" s="40"/>
      <c r="K60" s="40"/>
      <c r="L60" s="40"/>
      <c r="M60" s="40"/>
      <c r="N60" s="41"/>
    </row>
    <row r="61" spans="1:14">
      <c r="B61" s="70" t="s">
        <v>1040</v>
      </c>
      <c r="C61" s="71"/>
      <c r="D61" s="71"/>
      <c r="E61" s="71"/>
      <c r="F61" s="71"/>
      <c r="G61" s="71"/>
      <c r="H61" s="71"/>
      <c r="I61" s="71"/>
      <c r="J61" s="71"/>
      <c r="K61" s="71"/>
      <c r="L61" s="71"/>
      <c r="M61" s="71"/>
      <c r="N61" s="72"/>
    </row>
    <row r="62" spans="1:14" ht="15.75" thickBot="1">
      <c r="B62" s="74"/>
      <c r="C62" s="67"/>
      <c r="D62" s="67"/>
      <c r="E62" s="67"/>
      <c r="F62" s="67"/>
      <c r="G62" s="67"/>
      <c r="H62" s="67"/>
      <c r="I62" s="67"/>
      <c r="J62" s="67"/>
      <c r="K62" s="67"/>
      <c r="L62" s="67"/>
      <c r="M62" s="67"/>
      <c r="N62" s="69"/>
    </row>
    <row r="63" spans="1:14" ht="25.5">
      <c r="B63" s="325" t="s">
        <v>1041</v>
      </c>
      <c r="C63" s="326"/>
      <c r="D63" s="326"/>
      <c r="E63" s="326"/>
      <c r="F63" s="326"/>
      <c r="G63" s="326"/>
      <c r="H63" s="79" t="s">
        <v>1029</v>
      </c>
      <c r="I63" s="80" t="s">
        <v>1042</v>
      </c>
      <c r="J63" s="81" t="s">
        <v>1043</v>
      </c>
      <c r="K63" s="79" t="s">
        <v>1044</v>
      </c>
      <c r="L63" s="821" t="s">
        <v>1045</v>
      </c>
      <c r="M63" s="794"/>
      <c r="N63" s="82" t="s">
        <v>1035</v>
      </c>
    </row>
    <row r="64" spans="1:14">
      <c r="A64" t="s">
        <v>1479</v>
      </c>
      <c r="B64" s="52" t="str">
        <f>VLOOKUP(A64,TRANSPORTE!A5:D117,3,FALSE)</f>
        <v>Transporte de Equipos para Prueba (1)</v>
      </c>
      <c r="C64" s="329"/>
      <c r="D64" s="329"/>
      <c r="E64" s="329"/>
      <c r="F64" s="329"/>
      <c r="G64" s="329"/>
      <c r="H64" s="323" t="s">
        <v>1552</v>
      </c>
      <c r="I64" s="291">
        <v>0.05</v>
      </c>
      <c r="J64" s="298">
        <v>1</v>
      </c>
      <c r="K64" s="291">
        <f>I64*J64</f>
        <v>0.05</v>
      </c>
      <c r="L64" s="822">
        <f>VLOOKUP(A64,TRANSPORTE!A5:D117,4,FALSE)</f>
        <v>129350</v>
      </c>
      <c r="M64" s="823"/>
      <c r="N64" s="299">
        <f>K64*L64</f>
        <v>6467.5</v>
      </c>
    </row>
    <row r="65" spans="1:15">
      <c r="B65" s="52"/>
      <c r="C65" s="53"/>
      <c r="D65" s="53"/>
      <c r="E65" s="53"/>
      <c r="F65" s="53"/>
      <c r="G65" s="53"/>
      <c r="H65" s="323"/>
      <c r="I65" s="291"/>
      <c r="J65" s="298"/>
      <c r="K65" s="291"/>
      <c r="L65" s="822"/>
      <c r="M65" s="823"/>
      <c r="N65" s="299"/>
    </row>
    <row r="66" spans="1:15">
      <c r="B66" s="52"/>
      <c r="C66" s="53"/>
      <c r="D66" s="53"/>
      <c r="E66" s="53"/>
      <c r="F66" s="53"/>
      <c r="G66" s="53"/>
      <c r="H66" s="323"/>
      <c r="I66" s="291"/>
      <c r="J66" s="298"/>
      <c r="K66" s="291"/>
      <c r="L66" s="822"/>
      <c r="M66" s="823"/>
      <c r="N66" s="299"/>
    </row>
    <row r="67" spans="1:15">
      <c r="B67" s="52"/>
      <c r="C67" s="53"/>
      <c r="D67" s="53"/>
      <c r="E67" s="53"/>
      <c r="F67" s="53"/>
      <c r="G67" s="53"/>
      <c r="H67" s="323"/>
      <c r="I67" s="291"/>
      <c r="J67" s="298"/>
      <c r="K67" s="291"/>
      <c r="L67" s="822"/>
      <c r="M67" s="823"/>
      <c r="N67" s="299"/>
    </row>
    <row r="68" spans="1:15">
      <c r="B68" s="52"/>
      <c r="C68" s="53"/>
      <c r="D68" s="53"/>
      <c r="E68" s="53"/>
      <c r="F68" s="53"/>
      <c r="G68" s="53"/>
      <c r="H68" s="300"/>
      <c r="I68" s="291"/>
      <c r="J68" s="291"/>
      <c r="K68" s="291"/>
      <c r="L68" s="301"/>
      <c r="M68" s="302"/>
      <c r="N68" s="303"/>
    </row>
    <row r="69" spans="1:15" ht="15.75" thickBot="1">
      <c r="B69" s="459"/>
      <c r="C69" s="460"/>
      <c r="D69" s="460"/>
      <c r="E69" s="460"/>
      <c r="F69" s="460"/>
      <c r="G69" s="460"/>
      <c r="H69" s="54"/>
      <c r="I69" s="132"/>
      <c r="J69" s="132"/>
      <c r="K69" s="132"/>
      <c r="L69" s="807"/>
      <c r="M69" s="808"/>
      <c r="N69" s="133"/>
    </row>
    <row r="70" spans="1:15" ht="15.75" thickBot="1">
      <c r="B70" s="824" t="s">
        <v>1037</v>
      </c>
      <c r="C70" s="825"/>
      <c r="D70" s="825"/>
      <c r="E70" s="825"/>
      <c r="F70" s="825"/>
      <c r="G70" s="825"/>
      <c r="H70" s="825"/>
      <c r="I70" s="825"/>
      <c r="J70" s="825"/>
      <c r="K70" s="825"/>
      <c r="L70" s="825"/>
      <c r="M70" s="826"/>
      <c r="N70" s="110">
        <f>N64+N65+N66+N67+N68</f>
        <v>6467.5</v>
      </c>
    </row>
    <row r="71" spans="1:15">
      <c r="B71" s="39"/>
      <c r="C71" s="40"/>
      <c r="D71" s="40"/>
      <c r="E71" s="40"/>
      <c r="F71" s="40"/>
      <c r="G71" s="40"/>
      <c r="H71" s="40"/>
      <c r="I71" s="40"/>
      <c r="J71" s="40"/>
      <c r="K71" s="40"/>
      <c r="L71" s="40"/>
      <c r="M71" s="40"/>
      <c r="N71" s="41"/>
    </row>
    <row r="72" spans="1:15">
      <c r="B72" s="70" t="s">
        <v>1046</v>
      </c>
      <c r="C72" s="71"/>
      <c r="D72" s="71"/>
      <c r="E72" s="71"/>
      <c r="F72" s="71"/>
      <c r="G72" s="71"/>
      <c r="H72" s="71"/>
      <c r="I72" s="71"/>
      <c r="J72" s="71"/>
      <c r="K72" s="71"/>
      <c r="L72" s="71"/>
      <c r="M72" s="71"/>
      <c r="N72" s="72"/>
    </row>
    <row r="73" spans="1:15" ht="15.75" thickBot="1">
      <c r="B73" s="74"/>
      <c r="C73" s="67"/>
      <c r="D73" s="67"/>
      <c r="E73" s="67"/>
      <c r="F73" s="67"/>
      <c r="G73" s="67"/>
      <c r="H73" s="67"/>
      <c r="I73" s="67"/>
      <c r="J73" s="67"/>
      <c r="K73" s="67"/>
      <c r="L73" s="67"/>
      <c r="M73" s="67"/>
      <c r="N73" s="69"/>
    </row>
    <row r="74" spans="1:15" ht="25.5">
      <c r="B74" s="844" t="s">
        <v>1047</v>
      </c>
      <c r="C74" s="845"/>
      <c r="D74" s="845"/>
      <c r="E74" s="845"/>
      <c r="F74" s="845"/>
      <c r="G74" s="845"/>
      <c r="H74" s="845"/>
      <c r="I74" s="79" t="s">
        <v>1048</v>
      </c>
      <c r="J74" s="81" t="s">
        <v>1494</v>
      </c>
      <c r="K74" s="80" t="s">
        <v>1050</v>
      </c>
      <c r="L74" s="846" t="s">
        <v>1034</v>
      </c>
      <c r="M74" s="847"/>
      <c r="N74" s="104" t="s">
        <v>1035</v>
      </c>
    </row>
    <row r="75" spans="1:15">
      <c r="A75" s="168" t="s">
        <v>15</v>
      </c>
      <c r="B75" s="55" t="str">
        <f>VLOOKUP(A75,'MANO DE OBRA'!A8:D68,3,FALSE)</f>
        <v>Obrero (6)</v>
      </c>
      <c r="C75" s="53"/>
      <c r="D75" s="53"/>
      <c r="E75" s="53"/>
      <c r="F75" s="53"/>
      <c r="G75" s="53"/>
      <c r="H75" s="53"/>
      <c r="I75" s="304">
        <f>K75/J75*100</f>
        <v>147543.4</v>
      </c>
      <c r="J75" s="305">
        <v>185</v>
      </c>
      <c r="K75" s="306">
        <f>VLOOKUP(A75,'MANO DE OBRA'!A8:D99,4,FALSE)</f>
        <v>272955.28999999998</v>
      </c>
      <c r="L75" s="56"/>
      <c r="M75" s="446">
        <v>1.26</v>
      </c>
      <c r="N75" s="407">
        <f>K75/M75</f>
        <v>216631.18253968252</v>
      </c>
      <c r="O75" s="112"/>
    </row>
    <row r="76" spans="1:15">
      <c r="A76" s="168" t="s">
        <v>30</v>
      </c>
      <c r="B76" s="55" t="str">
        <f>VLOOKUP(A76,'MANO DE OBRA'!A8:D69,3,FALSE)</f>
        <v>Oficial</v>
      </c>
      <c r="C76" s="53"/>
      <c r="D76" s="53"/>
      <c r="E76" s="53"/>
      <c r="F76" s="53"/>
      <c r="G76" s="53"/>
      <c r="H76" s="53"/>
      <c r="I76" s="304">
        <f>K76/J76*100</f>
        <v>49181.133333333331</v>
      </c>
      <c r="J76" s="305">
        <v>185</v>
      </c>
      <c r="K76" s="306">
        <f>VLOOKUP(A76,'MANO DE OBRA'!A8:D100,4,FALSE)</f>
        <v>90985.096666666665</v>
      </c>
      <c r="L76" s="56"/>
      <c r="M76" s="444">
        <v>1.26</v>
      </c>
      <c r="N76" s="407">
        <f>K76/M76</f>
        <v>72210.394179894181</v>
      </c>
    </row>
    <row r="77" spans="1:15">
      <c r="A77" s="179" t="s">
        <v>64</v>
      </c>
      <c r="B77" s="55" t="str">
        <f>VLOOKUP(A77,'MANO DE OBRA'!A9:D70,3,FALSE)</f>
        <v>Ingeniero supervisor</v>
      </c>
      <c r="C77" s="53"/>
      <c r="D77" s="53"/>
      <c r="E77" s="53"/>
      <c r="F77" s="53"/>
      <c r="G77" s="53"/>
      <c r="H77" s="53"/>
      <c r="I77" s="304">
        <f>K77/J77*100</f>
        <v>173000</v>
      </c>
      <c r="J77" s="305">
        <v>185</v>
      </c>
      <c r="K77" s="306">
        <f>VLOOKUP(A77,'MANO DE OBRA'!A9:D101,4,FALSE)</f>
        <v>320050</v>
      </c>
      <c r="L77" s="56"/>
      <c r="M77" s="312">
        <v>1.26</v>
      </c>
      <c r="N77" s="407">
        <f>K77/M77</f>
        <v>254007.93650793651</v>
      </c>
    </row>
    <row r="78" spans="1:15">
      <c r="A78" s="179" t="s">
        <v>78</v>
      </c>
      <c r="B78" s="55" t="str">
        <f>VLOOKUP(A78,'MANO DE OBRA'!A10:D71,3,FALSE)</f>
        <v xml:space="preserve">Ingeniero Geotecnista </v>
      </c>
      <c r="C78" s="53"/>
      <c r="D78" s="53"/>
      <c r="E78" s="53"/>
      <c r="F78" s="53"/>
      <c r="G78" s="53"/>
      <c r="H78" s="53"/>
      <c r="I78" s="304">
        <f>K78/J78*100</f>
        <v>220000</v>
      </c>
      <c r="J78" s="305">
        <v>185</v>
      </c>
      <c r="K78" s="306">
        <f>VLOOKUP(A78,'MANO DE OBRA'!A10:D102,4,FALSE)</f>
        <v>407000</v>
      </c>
      <c r="L78" s="330"/>
      <c r="M78" s="312">
        <v>1.26</v>
      </c>
      <c r="N78" s="407">
        <f>K78/M78</f>
        <v>323015.87301587302</v>
      </c>
    </row>
    <row r="79" spans="1:15">
      <c r="A79" s="179" t="s">
        <v>2334</v>
      </c>
      <c r="B79" s="55" t="str">
        <f>VLOOKUP(A79,'MANO DE OBRA'!A11:D72,3,FALSE)</f>
        <v>Celador</v>
      </c>
      <c r="C79" s="53"/>
      <c r="D79" s="53"/>
      <c r="E79" s="53"/>
      <c r="F79" s="53"/>
      <c r="G79" s="53"/>
      <c r="H79" s="53"/>
      <c r="I79" s="304">
        <f>K79/J79*100</f>
        <v>24590.566666666666</v>
      </c>
      <c r="J79" s="305">
        <v>185</v>
      </c>
      <c r="K79" s="310">
        <f>VLOOKUP(A79,'MANO DE OBRA'!A11:D103,4,FALSE)</f>
        <v>45492.548333333332</v>
      </c>
      <c r="L79" s="330"/>
      <c r="M79" s="312">
        <v>1.26</v>
      </c>
      <c r="N79" s="407">
        <f>K79/M79</f>
        <v>36105.197089947091</v>
      </c>
    </row>
    <row r="80" spans="1:15" ht="15.75" thickBot="1">
      <c r="B80" s="805"/>
      <c r="C80" s="806"/>
      <c r="D80" s="806"/>
      <c r="E80" s="806"/>
      <c r="F80" s="806"/>
      <c r="G80" s="806"/>
      <c r="H80" s="806"/>
      <c r="I80" s="132"/>
      <c r="J80" s="132"/>
      <c r="K80" s="132"/>
      <c r="L80" s="906"/>
      <c r="M80" s="906"/>
      <c r="N80" s="51"/>
    </row>
    <row r="81" spans="1:14" ht="15.75" thickBot="1">
      <c r="B81" s="824" t="s">
        <v>1037</v>
      </c>
      <c r="C81" s="825"/>
      <c r="D81" s="825"/>
      <c r="E81" s="825"/>
      <c r="F81" s="825"/>
      <c r="G81" s="825"/>
      <c r="H81" s="825"/>
      <c r="I81" s="825"/>
      <c r="J81" s="825"/>
      <c r="K81" s="825"/>
      <c r="L81" s="825"/>
      <c r="M81" s="826"/>
      <c r="N81" s="313">
        <f>SUM(N75:N80)</f>
        <v>901970.58333333337</v>
      </c>
    </row>
    <row r="82" spans="1:14" ht="15.75" thickBot="1">
      <c r="B82" s="39"/>
      <c r="C82" s="40"/>
      <c r="D82" s="40"/>
      <c r="E82" s="40"/>
      <c r="F82" s="40"/>
      <c r="G82" s="40"/>
      <c r="H82" s="40"/>
      <c r="I82" s="40"/>
      <c r="J82" s="40"/>
      <c r="K82" s="40"/>
      <c r="L82" s="40"/>
      <c r="M82" s="40"/>
      <c r="N82" s="41"/>
    </row>
    <row r="83" spans="1:14" ht="15.75" thickBot="1">
      <c r="B83" s="818" t="s">
        <v>1051</v>
      </c>
      <c r="C83" s="819"/>
      <c r="D83" s="819"/>
      <c r="E83" s="819"/>
      <c r="F83" s="819"/>
      <c r="G83" s="819"/>
      <c r="H83" s="819"/>
      <c r="I83" s="819"/>
      <c r="J83" s="819"/>
      <c r="K83" s="819"/>
      <c r="L83" s="819"/>
      <c r="M83" s="820"/>
      <c r="N83" s="105">
        <f>N47+N59+N70+N81</f>
        <v>43854608.029876806</v>
      </c>
    </row>
    <row r="84" spans="1:14">
      <c r="B84" s="39"/>
      <c r="C84" s="40"/>
      <c r="D84" s="40"/>
      <c r="E84" s="40"/>
      <c r="F84" s="40"/>
      <c r="G84" s="40"/>
      <c r="H84" s="40"/>
      <c r="I84" s="40"/>
      <c r="J84" s="40"/>
      <c r="K84" s="40"/>
      <c r="L84" s="40"/>
      <c r="M84" s="40"/>
      <c r="N84" s="41"/>
    </row>
    <row r="85" spans="1:14">
      <c r="B85" s="70" t="s">
        <v>1052</v>
      </c>
      <c r="C85" s="71"/>
      <c r="D85" s="71"/>
      <c r="E85" s="71"/>
      <c r="F85" s="71"/>
      <c r="G85" s="71"/>
      <c r="H85" s="71"/>
      <c r="I85" s="71"/>
      <c r="J85" s="71"/>
      <c r="K85" s="71"/>
      <c r="L85" s="71"/>
      <c r="M85" s="71"/>
      <c r="N85" s="72"/>
    </row>
    <row r="86" spans="1:14" ht="15.75" thickBot="1">
      <c r="B86" s="74"/>
      <c r="C86" s="67"/>
      <c r="D86" s="67"/>
      <c r="E86" s="67"/>
      <c r="F86" s="67"/>
      <c r="G86" s="67"/>
      <c r="H86" s="67"/>
      <c r="I86" s="67"/>
      <c r="J86" s="67"/>
      <c r="K86" s="67"/>
      <c r="L86" s="67"/>
      <c r="M86" s="67"/>
      <c r="N86" s="69"/>
    </row>
    <row r="87" spans="1:14">
      <c r="B87" s="809" t="s">
        <v>1053</v>
      </c>
      <c r="C87" s="810"/>
      <c r="D87" s="810"/>
      <c r="E87" s="810"/>
      <c r="F87" s="810"/>
      <c r="G87" s="810"/>
      <c r="H87" s="810"/>
      <c r="I87" s="326"/>
      <c r="J87" s="346"/>
      <c r="K87" s="314" t="s">
        <v>1054</v>
      </c>
      <c r="L87" s="848" t="s">
        <v>1055</v>
      </c>
      <c r="M87" s="849"/>
      <c r="N87" s="315"/>
    </row>
    <row r="88" spans="1:14">
      <c r="B88" s="850" t="s">
        <v>1056</v>
      </c>
      <c r="C88" s="851"/>
      <c r="D88" s="851"/>
      <c r="E88" s="851"/>
      <c r="F88" s="851"/>
      <c r="G88" s="851"/>
      <c r="H88" s="851"/>
      <c r="I88" s="93"/>
      <c r="J88" s="94"/>
      <c r="K88" s="316">
        <v>0.2</v>
      </c>
      <c r="L88" s="852">
        <f>N83*K88</f>
        <v>8770921.6059753615</v>
      </c>
      <c r="M88" s="853"/>
      <c r="N88" s="57"/>
    </row>
    <row r="89" spans="1:14">
      <c r="B89" s="95" t="s">
        <v>1057</v>
      </c>
      <c r="C89" s="96"/>
      <c r="D89" s="96"/>
      <c r="E89" s="96"/>
      <c r="F89" s="96"/>
      <c r="G89" s="96"/>
      <c r="H89" s="96"/>
      <c r="I89" s="93"/>
      <c r="J89" s="94"/>
      <c r="K89" s="316">
        <v>0.05</v>
      </c>
      <c r="L89" s="852">
        <f>N83*K89</f>
        <v>2192730.4014938404</v>
      </c>
      <c r="M89" s="853"/>
      <c r="N89" s="57"/>
    </row>
    <row r="90" spans="1:14" ht="15.75" thickBot="1">
      <c r="B90" s="97" t="s">
        <v>1058</v>
      </c>
      <c r="C90" s="98"/>
      <c r="D90" s="98"/>
      <c r="E90" s="98"/>
      <c r="F90" s="98"/>
      <c r="G90" s="98"/>
      <c r="H90" s="98"/>
      <c r="I90" s="99"/>
      <c r="J90" s="100"/>
      <c r="K90" s="317">
        <v>0.05</v>
      </c>
      <c r="L90" s="854">
        <f>N83*K90</f>
        <v>2192730.4014938404</v>
      </c>
      <c r="M90" s="855"/>
      <c r="N90" s="57"/>
    </row>
    <row r="91" spans="1:14" ht="15.75" thickBot="1">
      <c r="B91" s="818" t="s">
        <v>1037</v>
      </c>
      <c r="C91" s="819"/>
      <c r="D91" s="819"/>
      <c r="E91" s="819"/>
      <c r="F91" s="819"/>
      <c r="G91" s="819"/>
      <c r="H91" s="819"/>
      <c r="I91" s="819"/>
      <c r="J91" s="819"/>
      <c r="K91" s="819"/>
      <c r="L91" s="819"/>
      <c r="M91" s="820"/>
      <c r="N91" s="58">
        <f>L88+L89+L90</f>
        <v>13156382.408963041</v>
      </c>
    </row>
    <row r="92" spans="1:14" ht="15.75" thickBot="1">
      <c r="B92" s="39"/>
      <c r="C92" s="40"/>
      <c r="D92" s="40"/>
      <c r="E92" s="40"/>
      <c r="F92" s="40"/>
      <c r="G92" s="40"/>
      <c r="H92" s="40"/>
      <c r="I92" s="40"/>
      <c r="J92" s="40"/>
      <c r="K92" s="40"/>
      <c r="L92" s="40"/>
      <c r="M92" s="40"/>
      <c r="N92" s="41"/>
    </row>
    <row r="93" spans="1:14" ht="15.75" thickBot="1">
      <c r="A93" t="s">
        <v>2122</v>
      </c>
      <c r="B93" s="818" t="s">
        <v>1059</v>
      </c>
      <c r="C93" s="819"/>
      <c r="D93" s="819"/>
      <c r="E93" s="819"/>
      <c r="F93" s="819"/>
      <c r="G93" s="819"/>
      <c r="H93" s="819"/>
      <c r="I93" s="819"/>
      <c r="J93" s="819"/>
      <c r="K93" s="819"/>
      <c r="L93" s="819"/>
      <c r="M93" s="820"/>
      <c r="N93" s="197">
        <f>N83+N91</f>
        <v>57010990.438839845</v>
      </c>
    </row>
    <row r="94" spans="1:14">
      <c r="B94" s="251"/>
      <c r="C94" s="252"/>
      <c r="D94" s="252"/>
      <c r="E94" s="252"/>
      <c r="F94" s="252"/>
      <c r="G94" s="252"/>
      <c r="H94" s="252"/>
      <c r="I94" s="252"/>
      <c r="J94" s="252"/>
      <c r="K94" s="252"/>
      <c r="L94" s="252"/>
      <c r="M94" s="252"/>
      <c r="N94" s="253"/>
    </row>
    <row r="95" spans="1:14">
      <c r="B95" s="254"/>
      <c r="C95" s="255"/>
      <c r="D95" s="255"/>
      <c r="E95" s="255"/>
      <c r="F95" s="255"/>
      <c r="G95" s="255"/>
      <c r="H95" s="255"/>
      <c r="I95" s="255"/>
      <c r="J95" s="255"/>
      <c r="K95" s="255"/>
      <c r="L95" s="255"/>
      <c r="M95" s="255"/>
      <c r="N95" s="256"/>
    </row>
    <row r="96" spans="1:14">
      <c r="B96" s="254"/>
      <c r="C96" s="255"/>
      <c r="D96" s="255"/>
      <c r="E96" s="255"/>
      <c r="F96" s="255"/>
      <c r="G96" s="255"/>
      <c r="H96" s="255"/>
      <c r="I96" s="255"/>
      <c r="J96" s="255"/>
      <c r="K96" s="255"/>
      <c r="L96" s="255"/>
      <c r="M96" s="255"/>
      <c r="N96" s="256"/>
    </row>
    <row r="97" spans="2:14">
      <c r="B97" s="254"/>
      <c r="C97" s="255"/>
      <c r="D97" s="255"/>
      <c r="E97" s="255"/>
      <c r="F97" s="255"/>
      <c r="G97" s="255"/>
      <c r="H97" s="255"/>
      <c r="I97" s="255"/>
      <c r="J97" s="255"/>
      <c r="K97" s="255"/>
      <c r="L97" s="255"/>
      <c r="M97" s="255"/>
      <c r="N97" s="256"/>
    </row>
    <row r="98" spans="2:14">
      <c r="B98" s="254"/>
      <c r="C98" s="255"/>
      <c r="D98" s="255"/>
      <c r="E98" s="429" t="s">
        <v>1060</v>
      </c>
      <c r="F98" s="429"/>
      <c r="G98" s="429"/>
      <c r="H98" s="429"/>
      <c r="I98" s="429"/>
      <c r="J98" s="429"/>
      <c r="K98" s="255"/>
      <c r="L98" s="255"/>
      <c r="M98" s="255"/>
      <c r="N98" s="256"/>
    </row>
    <row r="99" spans="2:14">
      <c r="B99" s="254"/>
      <c r="C99" s="255"/>
      <c r="D99" s="255"/>
      <c r="E99" s="255" t="s">
        <v>1061</v>
      </c>
      <c r="F99" s="255"/>
      <c r="G99" s="255"/>
      <c r="H99" s="255"/>
      <c r="I99" s="255"/>
      <c r="J99" s="255"/>
      <c r="K99" s="255"/>
      <c r="L99" s="255"/>
      <c r="M99" s="255"/>
      <c r="N99" s="256"/>
    </row>
    <row r="100" spans="2:14">
      <c r="B100" s="254"/>
      <c r="C100" s="255"/>
      <c r="D100" s="255"/>
      <c r="E100" s="255" t="s">
        <v>1062</v>
      </c>
      <c r="F100" s="255"/>
      <c r="G100" s="255"/>
      <c r="H100" s="255"/>
      <c r="I100" s="255"/>
      <c r="J100" s="255"/>
      <c r="K100" s="255"/>
      <c r="L100" s="255"/>
      <c r="M100" s="255"/>
      <c r="N100" s="256"/>
    </row>
    <row r="101" spans="2:14">
      <c r="B101" s="254"/>
      <c r="C101" s="255"/>
      <c r="D101" s="255"/>
      <c r="E101" s="255" t="s">
        <v>1063</v>
      </c>
      <c r="F101" s="255"/>
      <c r="G101" s="255"/>
      <c r="H101" s="255"/>
      <c r="I101" s="255"/>
      <c r="J101" s="255"/>
      <c r="K101" s="255"/>
      <c r="L101" s="255"/>
      <c r="M101" s="255"/>
      <c r="N101" s="256"/>
    </row>
    <row r="102" spans="2:14" ht="15.75" thickBot="1">
      <c r="B102" s="254"/>
      <c r="C102" s="255"/>
      <c r="D102" s="255"/>
      <c r="E102" s="255"/>
      <c r="F102" s="255" t="s">
        <v>1064</v>
      </c>
      <c r="G102" s="255"/>
      <c r="H102" s="255"/>
      <c r="I102" s="255"/>
      <c r="J102" s="255"/>
      <c r="K102" s="255"/>
      <c r="L102" s="255"/>
      <c r="M102" s="255"/>
      <c r="N102" s="256"/>
    </row>
    <row r="103" spans="2:14">
      <c r="B103" s="239" t="s">
        <v>2322</v>
      </c>
      <c r="C103" s="240"/>
      <c r="D103" s="240"/>
      <c r="E103" s="240"/>
      <c r="F103" s="240"/>
      <c r="G103" s="240"/>
      <c r="H103" s="240"/>
      <c r="I103" s="240"/>
      <c r="J103" s="240"/>
      <c r="K103" s="240"/>
      <c r="L103" s="240"/>
      <c r="M103" s="240"/>
      <c r="N103" s="241"/>
    </row>
    <row r="104" spans="2:14">
      <c r="B104" s="257"/>
      <c r="C104" s="258"/>
      <c r="D104" s="258"/>
      <c r="E104" s="258"/>
      <c r="F104" s="258"/>
      <c r="G104" s="258"/>
      <c r="H104" s="258"/>
      <c r="I104" s="258"/>
      <c r="J104" s="258"/>
      <c r="K104" s="258"/>
      <c r="L104" s="258"/>
      <c r="M104" s="258"/>
      <c r="N104" s="259"/>
    </row>
    <row r="105" spans="2:14">
      <c r="B105" s="257"/>
      <c r="C105" s="258"/>
      <c r="D105" s="258"/>
      <c r="E105" s="258"/>
      <c r="F105" s="258"/>
      <c r="G105" s="258"/>
      <c r="H105" s="258"/>
      <c r="I105" s="258"/>
      <c r="J105" s="258"/>
      <c r="K105" s="258"/>
      <c r="L105" s="258"/>
      <c r="M105" s="258"/>
      <c r="N105" s="259"/>
    </row>
    <row r="106" spans="2:14">
      <c r="B106" s="257"/>
      <c r="C106" s="258"/>
      <c r="D106" s="258"/>
      <c r="E106" s="258"/>
      <c r="F106" s="258"/>
      <c r="G106" s="258"/>
      <c r="H106" s="258"/>
      <c r="I106" s="258"/>
      <c r="J106" s="258"/>
      <c r="K106" s="258"/>
      <c r="L106" s="258"/>
      <c r="M106" s="258"/>
      <c r="N106" s="259"/>
    </row>
    <row r="107" spans="2:14" ht="15.75" thickBot="1">
      <c r="B107" s="260"/>
      <c r="C107" s="261"/>
      <c r="D107" s="261"/>
      <c r="E107" s="261"/>
      <c r="F107" s="261"/>
      <c r="G107" s="261"/>
      <c r="H107" s="261"/>
      <c r="I107" s="261"/>
      <c r="J107" s="261"/>
      <c r="K107" s="261"/>
      <c r="L107" s="261"/>
      <c r="M107" s="261"/>
      <c r="N107" s="262"/>
    </row>
    <row r="108" spans="2:14">
      <c r="B108" s="263"/>
      <c r="C108" s="264"/>
      <c r="D108" s="264"/>
      <c r="E108" s="264"/>
      <c r="F108" s="264"/>
      <c r="G108" s="264"/>
      <c r="H108" s="264"/>
      <c r="I108" s="264"/>
      <c r="J108" s="264"/>
      <c r="K108" s="264"/>
      <c r="L108" s="264"/>
      <c r="M108" s="264"/>
      <c r="N108" s="265"/>
    </row>
    <row r="109" spans="2:14">
      <c r="B109" s="266" t="s">
        <v>2323</v>
      </c>
      <c r="C109" s="267"/>
      <c r="D109" s="267"/>
      <c r="E109" s="267"/>
      <c r="F109" s="267"/>
      <c r="G109" s="267"/>
      <c r="H109" s="267"/>
      <c r="I109" s="267"/>
      <c r="J109" s="267"/>
      <c r="K109" s="267"/>
      <c r="L109" s="267"/>
      <c r="M109" s="267"/>
      <c r="N109" s="268"/>
    </row>
    <row r="110" spans="2:14" ht="15" customHeight="1">
      <c r="B110" s="960" t="s">
        <v>2324</v>
      </c>
      <c r="C110" s="961"/>
      <c r="D110" s="961"/>
      <c r="E110" s="961"/>
      <c r="F110" s="961"/>
      <c r="G110" s="961"/>
      <c r="H110" s="961"/>
      <c r="I110" s="961"/>
      <c r="J110" s="961"/>
      <c r="K110" s="961"/>
      <c r="L110" s="961"/>
      <c r="M110" s="961"/>
      <c r="N110" s="962"/>
    </row>
    <row r="111" spans="2:14" ht="15" customHeight="1">
      <c r="B111" s="960"/>
      <c r="C111" s="961"/>
      <c r="D111" s="961"/>
      <c r="E111" s="961"/>
      <c r="F111" s="961"/>
      <c r="G111" s="961"/>
      <c r="H111" s="961"/>
      <c r="I111" s="961"/>
      <c r="J111" s="961"/>
      <c r="K111" s="961"/>
      <c r="L111" s="961"/>
      <c r="M111" s="961"/>
      <c r="N111" s="962"/>
    </row>
    <row r="112" spans="2:14" ht="30" customHeight="1">
      <c r="B112" s="963" t="s">
        <v>2325</v>
      </c>
      <c r="C112" s="964"/>
      <c r="D112" s="964"/>
      <c r="E112" s="964"/>
      <c r="F112" s="964"/>
      <c r="G112" s="964"/>
      <c r="H112" s="964"/>
      <c r="I112" s="964"/>
      <c r="J112" s="964"/>
      <c r="K112" s="964"/>
      <c r="L112" s="964"/>
      <c r="M112" s="964"/>
      <c r="N112" s="965"/>
    </row>
    <row r="113" spans="2:14">
      <c r="B113" s="963"/>
      <c r="C113" s="964"/>
      <c r="D113" s="964"/>
      <c r="E113" s="964"/>
      <c r="F113" s="964"/>
      <c r="G113" s="964"/>
      <c r="H113" s="964"/>
      <c r="I113" s="964"/>
      <c r="J113" s="964"/>
      <c r="K113" s="964"/>
      <c r="L113" s="964"/>
      <c r="M113" s="964"/>
      <c r="N113" s="965"/>
    </row>
    <row r="114" spans="2:14">
      <c r="B114" s="351"/>
      <c r="C114" s="352"/>
      <c r="D114" s="352"/>
      <c r="E114" s="352"/>
      <c r="F114" s="352"/>
      <c r="G114" s="352"/>
      <c r="H114" s="352"/>
      <c r="I114" s="352"/>
      <c r="J114" s="352"/>
      <c r="K114" s="352"/>
      <c r="L114" s="352"/>
      <c r="M114" s="352"/>
      <c r="N114" s="353"/>
    </row>
    <row r="115" spans="2:14">
      <c r="B115" s="351"/>
      <c r="C115" s="352"/>
      <c r="D115" s="352"/>
      <c r="E115" s="352"/>
      <c r="F115" s="352"/>
      <c r="G115" s="352"/>
      <c r="H115" s="352"/>
      <c r="I115" s="352"/>
      <c r="J115" s="352"/>
      <c r="K115" s="352"/>
      <c r="L115" s="352"/>
      <c r="M115" s="352"/>
      <c r="N115" s="353"/>
    </row>
    <row r="116" spans="2:14">
      <c r="B116" s="351"/>
      <c r="C116" s="352"/>
      <c r="D116" s="352"/>
      <c r="E116" s="352"/>
      <c r="F116" s="352"/>
      <c r="G116" s="352"/>
      <c r="H116" s="352"/>
      <c r="I116" s="352"/>
      <c r="J116" s="352"/>
      <c r="K116" s="352"/>
      <c r="L116" s="352"/>
      <c r="M116" s="352"/>
      <c r="N116" s="353"/>
    </row>
    <row r="117" spans="2:14">
      <c r="B117" s="266"/>
      <c r="C117" s="267"/>
      <c r="D117" s="267"/>
      <c r="E117" s="267"/>
      <c r="F117" s="267"/>
      <c r="G117" s="267"/>
      <c r="H117" s="267"/>
      <c r="I117" s="267"/>
      <c r="J117" s="267"/>
      <c r="K117" s="267"/>
      <c r="L117" s="267"/>
      <c r="M117" s="267"/>
      <c r="N117" s="268"/>
    </row>
    <row r="118" spans="2:14">
      <c r="B118" s="254"/>
      <c r="C118" s="255"/>
      <c r="D118" s="255"/>
      <c r="E118" s="255" t="s">
        <v>1060</v>
      </c>
      <c r="F118" s="429"/>
      <c r="G118" s="429"/>
      <c r="H118" s="255"/>
      <c r="I118" s="255"/>
      <c r="J118" s="255"/>
      <c r="K118" s="255"/>
      <c r="L118" s="255"/>
      <c r="M118" s="255"/>
      <c r="N118" s="256"/>
    </row>
    <row r="119" spans="2:14">
      <c r="B119" s="254"/>
      <c r="C119" s="255"/>
      <c r="D119" s="255"/>
      <c r="E119" s="430" t="s">
        <v>1061</v>
      </c>
      <c r="F119" s="255"/>
      <c r="G119" s="255"/>
      <c r="H119" s="430"/>
      <c r="I119" s="430"/>
      <c r="J119" s="430"/>
      <c r="K119" s="255"/>
      <c r="L119" s="255"/>
      <c r="M119" s="255"/>
      <c r="N119" s="256"/>
    </row>
    <row r="120" spans="2:14">
      <c r="B120" s="254"/>
      <c r="C120" s="255"/>
      <c r="D120" s="255"/>
      <c r="E120" s="269" t="s">
        <v>1065</v>
      </c>
      <c r="F120" s="255"/>
      <c r="G120" s="255"/>
      <c r="H120" s="269"/>
      <c r="I120" s="269"/>
      <c r="J120" s="269"/>
      <c r="K120" s="255"/>
      <c r="L120" s="255"/>
      <c r="M120" s="255"/>
      <c r="N120" s="256"/>
    </row>
    <row r="121" spans="2:14">
      <c r="B121" s="270"/>
      <c r="C121" s="267"/>
      <c r="D121" s="267"/>
      <c r="E121" s="255" t="s">
        <v>1063</v>
      </c>
      <c r="F121" s="255"/>
      <c r="G121" s="255"/>
      <c r="H121" s="255"/>
      <c r="I121" s="255"/>
      <c r="J121" s="255"/>
      <c r="K121" s="267"/>
      <c r="L121" s="267"/>
      <c r="M121" s="267"/>
      <c r="N121" s="268"/>
    </row>
    <row r="122" spans="2:14">
      <c r="B122" s="270"/>
      <c r="C122" s="267"/>
      <c r="D122" s="267"/>
      <c r="E122" s="267"/>
      <c r="F122" s="255"/>
      <c r="G122" s="255"/>
      <c r="H122" s="255"/>
      <c r="I122" s="255"/>
      <c r="J122" s="255"/>
      <c r="K122" s="267"/>
      <c r="L122" s="267"/>
      <c r="M122" s="267"/>
      <c r="N122" s="268"/>
    </row>
    <row r="123" spans="2:14">
      <c r="B123" s="270" t="s">
        <v>2326</v>
      </c>
      <c r="C123" s="269"/>
      <c r="D123" s="269"/>
      <c r="E123" s="255"/>
      <c r="F123" s="255"/>
      <c r="G123" s="255"/>
      <c r="H123" s="255"/>
      <c r="I123" s="255"/>
      <c r="J123" s="966"/>
      <c r="K123" s="966"/>
      <c r="L123" s="966"/>
      <c r="M123" s="966"/>
      <c r="N123" s="967"/>
    </row>
    <row r="124" spans="2:14" ht="15.75" thickBot="1">
      <c r="B124" s="431" t="s">
        <v>2327</v>
      </c>
      <c r="C124" s="432"/>
      <c r="D124" s="432"/>
      <c r="E124" s="271"/>
      <c r="F124" s="271"/>
      <c r="G124" s="271"/>
      <c r="H124" s="271"/>
      <c r="I124" s="271"/>
      <c r="J124" s="968"/>
      <c r="K124" s="968"/>
      <c r="L124" s="968"/>
      <c r="M124" s="968"/>
      <c r="N124" s="969"/>
    </row>
  </sheetData>
  <mergeCells count="69">
    <mergeCell ref="M5:M6"/>
    <mergeCell ref="N5:N6"/>
    <mergeCell ref="C6:J6"/>
    <mergeCell ref="B10:E10"/>
    <mergeCell ref="I10:J10"/>
    <mergeCell ref="C5:J5"/>
    <mergeCell ref="B1:B6"/>
    <mergeCell ref="K5:K6"/>
    <mergeCell ref="L1:N2"/>
    <mergeCell ref="C2:J2"/>
    <mergeCell ref="C3:J3"/>
    <mergeCell ref="K3:K4"/>
    <mergeCell ref="L3:N4"/>
    <mergeCell ref="C4:J4"/>
    <mergeCell ref="C1:J1"/>
    <mergeCell ref="K1:K2"/>
    <mergeCell ref="B38:H38"/>
    <mergeCell ref="L12:N12"/>
    <mergeCell ref="C30:I30"/>
    <mergeCell ref="L30:M30"/>
    <mergeCell ref="B35:H35"/>
    <mergeCell ref="I35:J35"/>
    <mergeCell ref="L35:M35"/>
    <mergeCell ref="B36:H36"/>
    <mergeCell ref="B37:H37"/>
    <mergeCell ref="F25:H25"/>
    <mergeCell ref="B27:N27"/>
    <mergeCell ref="L29:M29"/>
    <mergeCell ref="D11:E11"/>
    <mergeCell ref="C29:I29"/>
    <mergeCell ref="L5:L6"/>
    <mergeCell ref="L65:M65"/>
    <mergeCell ref="B43:H43"/>
    <mergeCell ref="B45:D45"/>
    <mergeCell ref="B46:H46"/>
    <mergeCell ref="I46:J46"/>
    <mergeCell ref="L46:M46"/>
    <mergeCell ref="B47:M47"/>
    <mergeCell ref="B51:I51"/>
    <mergeCell ref="L51:M51"/>
    <mergeCell ref="B59:M59"/>
    <mergeCell ref="L63:M63"/>
    <mergeCell ref="L64:M64"/>
    <mergeCell ref="B44:H44"/>
    <mergeCell ref="B83:M83"/>
    <mergeCell ref="B87:H87"/>
    <mergeCell ref="L87:M87"/>
    <mergeCell ref="L66:M66"/>
    <mergeCell ref="L67:M67"/>
    <mergeCell ref="L69:M69"/>
    <mergeCell ref="B70:M70"/>
    <mergeCell ref="B74:H74"/>
    <mergeCell ref="L74:M74"/>
    <mergeCell ref="B110:N111"/>
    <mergeCell ref="B112:N113"/>
    <mergeCell ref="J123:N124"/>
    <mergeCell ref="B39:H39"/>
    <mergeCell ref="B40:H40"/>
    <mergeCell ref="B41:H41"/>
    <mergeCell ref="B42:H42"/>
    <mergeCell ref="B88:H88"/>
    <mergeCell ref="L88:M88"/>
    <mergeCell ref="L89:M89"/>
    <mergeCell ref="L90:M90"/>
    <mergeCell ref="B91:M91"/>
    <mergeCell ref="B93:M93"/>
    <mergeCell ref="B80:H80"/>
    <mergeCell ref="L80:M80"/>
    <mergeCell ref="B81:M8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42369"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42369" r:id="rId4"/>
      </mc:Fallback>
    </mc:AlternateContent>
  </oleObjects>
</worksheet>
</file>

<file path=xl/worksheets/sheet2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5">
    <tabColor rgb="FFFFFFCC"/>
  </sheetPr>
  <dimension ref="A1:O126"/>
  <sheetViews>
    <sheetView zoomScale="75" zoomScaleNormal="75" workbookViewId="0"/>
  </sheetViews>
  <sheetFormatPr baseColWidth="10" defaultRowHeight="15"/>
  <cols>
    <col min="1" max="1" width="10.42578125" bestFit="1" customWidth="1"/>
    <col min="2" max="2" width="17" customWidth="1"/>
    <col min="6" max="6" width="16" customWidth="1"/>
    <col min="9" max="9" width="13.140625" bestFit="1" customWidth="1"/>
    <col min="10" max="10" width="15.5703125" customWidth="1"/>
    <col min="11" max="11" width="17.5703125" bestFit="1" customWidth="1"/>
    <col min="13" max="13" width="13.85546875" bestFit="1" customWidth="1"/>
    <col min="14" max="14" width="17.42578125" customWidth="1"/>
    <col min="15" max="15" width="12" bestFit="1" customWidth="1"/>
  </cols>
  <sheetData>
    <row r="1" spans="2:14" ht="24.7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7.25" hidden="1" customHeight="1" thickBot="1">
      <c r="B30" s="77" t="s">
        <v>1027</v>
      </c>
      <c r="C30" s="827" t="s">
        <v>1028</v>
      </c>
      <c r="D30" s="828"/>
      <c r="E30" s="828"/>
      <c r="F30" s="828"/>
      <c r="G30" s="828"/>
      <c r="H30" s="828"/>
      <c r="I30" s="828"/>
      <c r="J30" s="78"/>
      <c r="K30" s="319"/>
      <c r="L30" s="829" t="s">
        <v>1029</v>
      </c>
      <c r="M30" s="830"/>
      <c r="N30" s="77" t="s">
        <v>1030</v>
      </c>
    </row>
    <row r="31" spans="1:14" ht="15.75" customHeight="1" thickBot="1">
      <c r="A31" t="s">
        <v>1929</v>
      </c>
      <c r="B31" s="86" t="s">
        <v>1734</v>
      </c>
      <c r="C31" s="87" t="s">
        <v>2202</v>
      </c>
      <c r="D31" s="88"/>
      <c r="E31" s="88"/>
      <c r="F31" s="88"/>
      <c r="G31" s="88"/>
      <c r="H31" s="88"/>
      <c r="I31" s="88"/>
      <c r="J31" s="88"/>
      <c r="K31" s="465"/>
      <c r="L31" s="318" t="s">
        <v>144</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140</v>
      </c>
      <c r="B36" s="831" t="str">
        <f>VLOOKUP(A36,EQUIPOS!A6:D154,3,FALSE)</f>
        <v>Camisa para Pilote D=1.20m</v>
      </c>
      <c r="C36" s="832"/>
      <c r="D36" s="832"/>
      <c r="E36" s="832"/>
      <c r="F36" s="832"/>
      <c r="G36" s="832"/>
      <c r="H36" s="833"/>
      <c r="I36" s="279"/>
      <c r="J36" s="280"/>
      <c r="K36" s="281">
        <f>VLOOKUP(A36,EQUIPOS!A6:D163,4,FALSE)</f>
        <v>26226.000000000004</v>
      </c>
      <c r="L36" s="282"/>
      <c r="M36" s="283">
        <v>1</v>
      </c>
      <c r="N36" s="284">
        <f t="shared" ref="N36:N42" si="0">K36/M36</f>
        <v>26226.000000000004</v>
      </c>
    </row>
    <row r="37" spans="1:14">
      <c r="A37" s="119" t="s">
        <v>206</v>
      </c>
      <c r="B37" s="831" t="str">
        <f>VLOOKUP(A37,EQUIPOS!A7:D154,3,FALSE)</f>
        <v>Equipo de Soldadura</v>
      </c>
      <c r="C37" s="832"/>
      <c r="D37" s="832"/>
      <c r="E37" s="832"/>
      <c r="F37" s="832"/>
      <c r="G37" s="832"/>
      <c r="H37" s="833"/>
      <c r="I37" s="433"/>
      <c r="J37" s="434"/>
      <c r="K37" s="281">
        <f>VLOOKUP(A37,EQUIPOS!A7:D164,4,FALSE)</f>
        <v>10700</v>
      </c>
      <c r="L37" s="347"/>
      <c r="M37" s="348">
        <v>1</v>
      </c>
      <c r="N37" s="284">
        <f t="shared" si="0"/>
        <v>10700</v>
      </c>
    </row>
    <row r="38" spans="1:14">
      <c r="A38" s="119" t="s">
        <v>242</v>
      </c>
      <c r="B38" s="831" t="str">
        <f>VLOOKUP(A38,EQUIPOS!A8:D154,3,FALSE)</f>
        <v>Grúa con torre capacidad 1 ton en la punta.</v>
      </c>
      <c r="C38" s="832"/>
      <c r="D38" s="832"/>
      <c r="E38" s="832"/>
      <c r="F38" s="832"/>
      <c r="G38" s="832"/>
      <c r="H38" s="833"/>
      <c r="I38" s="433"/>
      <c r="J38" s="434"/>
      <c r="K38" s="450">
        <f>VLOOKUP(A38,EQUIPOS!A8:D165,4,FALSE)</f>
        <v>183476.25000000003</v>
      </c>
      <c r="L38" s="347"/>
      <c r="M38" s="348">
        <v>2.5</v>
      </c>
      <c r="N38" s="284">
        <f t="shared" si="0"/>
        <v>73390.500000000015</v>
      </c>
    </row>
    <row r="39" spans="1:14">
      <c r="A39" s="119" t="s">
        <v>267</v>
      </c>
      <c r="B39" s="831" t="str">
        <f>VLOOKUP(A39,EQUIPOS!A9:D154,3,FALSE)</f>
        <v>Motobomba de concreto</v>
      </c>
      <c r="C39" s="832"/>
      <c r="D39" s="832"/>
      <c r="E39" s="832"/>
      <c r="F39" s="832"/>
      <c r="G39" s="832"/>
      <c r="H39" s="833"/>
      <c r="I39" s="433"/>
      <c r="J39" s="434"/>
      <c r="K39" s="450">
        <f>VLOOKUP(A39,EQUIPOS!A9:D166,4,FALSE)</f>
        <v>51694.267200616145</v>
      </c>
      <c r="L39" s="347"/>
      <c r="M39" s="348">
        <v>2.5499800000000001</v>
      </c>
      <c r="N39" s="284">
        <f t="shared" si="0"/>
        <v>20272.420646678071</v>
      </c>
    </row>
    <row r="40" spans="1:14">
      <c r="A40" s="119" t="s">
        <v>277</v>
      </c>
      <c r="B40" s="831" t="str">
        <f>VLOOKUP(A40,EQUIPOS!A10:D154,3,FALSE)</f>
        <v>Pala auxiliar de piloteadora</v>
      </c>
      <c r="C40" s="832"/>
      <c r="D40" s="832"/>
      <c r="E40" s="832"/>
      <c r="F40" s="832"/>
      <c r="G40" s="832"/>
      <c r="H40" s="833"/>
      <c r="I40" s="433"/>
      <c r="J40" s="434"/>
      <c r="K40" s="450">
        <f>VLOOKUP(A40,EQUIPOS!A10:D167,4,FALSE)</f>
        <v>374672.25000000006</v>
      </c>
      <c r="L40" s="347"/>
      <c r="M40" s="348">
        <v>2.5</v>
      </c>
      <c r="N40" s="284">
        <f t="shared" si="0"/>
        <v>149868.90000000002</v>
      </c>
    </row>
    <row r="41" spans="1:14">
      <c r="A41" s="119" t="s">
        <v>282</v>
      </c>
      <c r="B41" s="831" t="str">
        <f>VLOOKUP(A41,EQUIPOS!A6:D154,3,FALSE)</f>
        <v>Piloteadora potencia 250KW, RPM 1800, fuerza elevadora 200KN</v>
      </c>
      <c r="C41" s="832"/>
      <c r="D41" s="832"/>
      <c r="E41" s="832"/>
      <c r="F41" s="832"/>
      <c r="G41" s="832"/>
      <c r="H41" s="833"/>
      <c r="I41" s="433"/>
      <c r="J41" s="434"/>
      <c r="K41" s="450">
        <f>VLOOKUP(A41,EQUIPOS!A6:D154,4,FALSE)</f>
        <v>549900</v>
      </c>
      <c r="L41" s="347"/>
      <c r="M41" s="348">
        <v>1</v>
      </c>
      <c r="N41" s="284">
        <f t="shared" si="0"/>
        <v>549900</v>
      </c>
    </row>
    <row r="42" spans="1:14">
      <c r="A42" s="119" t="s">
        <v>310</v>
      </c>
      <c r="B42" s="831" t="str">
        <f>VLOOKUP(A42,EQUIPOS!A12:D156,3,FALSE)</f>
        <v>Retroexcavadora A25C</v>
      </c>
      <c r="C42" s="832"/>
      <c r="D42" s="832"/>
      <c r="E42" s="832"/>
      <c r="F42" s="832"/>
      <c r="G42" s="832"/>
      <c r="H42" s="833"/>
      <c r="I42" s="340"/>
      <c r="J42" s="342"/>
      <c r="K42" s="450">
        <f>VLOOKUP(A42,EQUIPOS!A12:D169,4,FALSE)</f>
        <v>110088.75716827458</v>
      </c>
      <c r="L42" s="435"/>
      <c r="M42" s="436">
        <v>2.5</v>
      </c>
      <c r="N42" s="284">
        <f t="shared" si="0"/>
        <v>44035.502867309828</v>
      </c>
    </row>
    <row r="43" spans="1:14">
      <c r="B43" s="831"/>
      <c r="C43" s="832"/>
      <c r="D43" s="832"/>
      <c r="E43" s="832"/>
      <c r="F43" s="832"/>
      <c r="G43" s="832"/>
      <c r="H43" s="833"/>
      <c r="I43" s="42"/>
      <c r="J43" s="43"/>
      <c r="K43" s="450"/>
      <c r="L43" s="288"/>
      <c r="M43" s="289"/>
      <c r="N43" s="284"/>
    </row>
    <row r="44" spans="1:14">
      <c r="B44" s="332"/>
      <c r="C44" s="333"/>
      <c r="D44" s="333"/>
      <c r="E44" s="333"/>
      <c r="F44" s="335"/>
      <c r="G44" s="335"/>
      <c r="H44" s="131"/>
      <c r="I44" s="42"/>
      <c r="J44" s="43"/>
      <c r="K44" s="450"/>
      <c r="L44" s="288"/>
      <c r="M44" s="289"/>
      <c r="N44" s="285"/>
    </row>
    <row r="45" spans="1:14">
      <c r="B45" s="838" t="s">
        <v>1036</v>
      </c>
      <c r="C45" s="839"/>
      <c r="D45" s="839"/>
      <c r="E45" s="44"/>
      <c r="F45" s="45"/>
      <c r="G45" s="45"/>
      <c r="H45" s="46"/>
      <c r="I45" s="42"/>
      <c r="J45" s="43"/>
      <c r="K45" s="291"/>
      <c r="L45" s="288"/>
      <c r="M45" s="413">
        <v>0.1</v>
      </c>
      <c r="N45" s="356">
        <f>N83*M45</f>
        <v>7582.091388888889</v>
      </c>
    </row>
    <row r="46" spans="1:14" ht="15.75" thickBot="1">
      <c r="B46" s="831"/>
      <c r="C46" s="832"/>
      <c r="D46" s="832"/>
      <c r="E46" s="832"/>
      <c r="F46" s="832"/>
      <c r="G46" s="832"/>
      <c r="H46" s="833"/>
      <c r="I46" s="840"/>
      <c r="J46" s="841"/>
      <c r="K46" s="47"/>
      <c r="L46" s="842"/>
      <c r="M46" s="843"/>
      <c r="N46" s="111"/>
    </row>
    <row r="47" spans="1:14" ht="15.75" thickBot="1">
      <c r="B47" s="818" t="s">
        <v>1037</v>
      </c>
      <c r="C47" s="819"/>
      <c r="D47" s="819"/>
      <c r="E47" s="819"/>
      <c r="F47" s="819"/>
      <c r="G47" s="819"/>
      <c r="H47" s="819"/>
      <c r="I47" s="819"/>
      <c r="J47" s="819"/>
      <c r="K47" s="819"/>
      <c r="L47" s="819"/>
      <c r="M47" s="820"/>
      <c r="N47" s="406">
        <f>SUM(N36:N46)</f>
        <v>881975.41490287683</v>
      </c>
    </row>
    <row r="48" spans="1:14">
      <c r="B48" s="292"/>
      <c r="C48" s="40"/>
      <c r="D48" s="40"/>
      <c r="E48" s="40"/>
      <c r="F48" s="40"/>
      <c r="G48" s="40"/>
      <c r="H48" s="40"/>
      <c r="I48" s="40"/>
      <c r="J48" s="40"/>
      <c r="K48" s="40"/>
      <c r="L48" s="40"/>
      <c r="M48" s="40"/>
      <c r="N48" s="41"/>
    </row>
    <row r="49" spans="1:14">
      <c r="B49" s="70" t="s">
        <v>1038</v>
      </c>
      <c r="C49" s="71"/>
      <c r="D49" s="71"/>
      <c r="E49" s="71"/>
      <c r="F49" s="71"/>
      <c r="G49" s="71"/>
      <c r="H49" s="71"/>
      <c r="I49" s="71"/>
      <c r="J49" s="71"/>
      <c r="K49" s="71"/>
      <c r="L49" s="71"/>
      <c r="M49" s="71"/>
      <c r="N49" s="72"/>
    </row>
    <row r="50" spans="1:14" ht="15.75" thickBot="1">
      <c r="B50" s="73"/>
      <c r="C50" s="68"/>
      <c r="D50" s="68"/>
      <c r="E50" s="68"/>
      <c r="F50" s="68"/>
      <c r="G50" s="68"/>
      <c r="H50" s="68"/>
      <c r="I50" s="68"/>
      <c r="J50" s="67"/>
      <c r="K50" s="67"/>
      <c r="L50" s="67"/>
      <c r="M50" s="67"/>
      <c r="N50" s="69"/>
    </row>
    <row r="51" spans="1:14">
      <c r="B51" s="809" t="s">
        <v>1028</v>
      </c>
      <c r="C51" s="810"/>
      <c r="D51" s="810"/>
      <c r="E51" s="810"/>
      <c r="F51" s="810"/>
      <c r="G51" s="810"/>
      <c r="H51" s="810"/>
      <c r="I51" s="811"/>
      <c r="J51" s="327" t="s">
        <v>1029</v>
      </c>
      <c r="K51" s="91" t="s">
        <v>1030</v>
      </c>
      <c r="L51" s="812" t="s">
        <v>1039</v>
      </c>
      <c r="M51" s="811"/>
      <c r="N51" s="92" t="s">
        <v>1035</v>
      </c>
    </row>
    <row r="52" spans="1:14">
      <c r="A52" s="167" t="s">
        <v>390</v>
      </c>
      <c r="B52" s="49" t="str">
        <f>VLOOKUP(A52,MATERIALES!A5:D373,3,FALSE)</f>
        <v>Bentonita</v>
      </c>
      <c r="C52" s="293"/>
      <c r="D52" s="293"/>
      <c r="E52" s="293"/>
      <c r="F52" s="293"/>
      <c r="G52" s="293"/>
      <c r="H52" s="293"/>
      <c r="I52" s="293"/>
      <c r="J52" s="323" t="str">
        <f>VLOOKUP(A52,MATERIALES!A6:D644,2,FALSE)</f>
        <v>kg</v>
      </c>
      <c r="K52" s="294">
        <v>2.355</v>
      </c>
      <c r="L52" s="279"/>
      <c r="M52" s="414">
        <f>VLOOKUP(A52,MATERIALES!A5:D396,4,FALSE)</f>
        <v>7800.328010486096</v>
      </c>
      <c r="N52" s="284">
        <f>K52*M52</f>
        <v>18369.772464694757</v>
      </c>
    </row>
    <row r="53" spans="1:14">
      <c r="A53" s="167" t="s">
        <v>812</v>
      </c>
      <c r="B53" s="49" t="str">
        <f>VLOOKUP(A53,MATERIALES!A6:D373,3,FALSE)</f>
        <v>Acero PDR-60</v>
      </c>
      <c r="C53" s="437"/>
      <c r="D53" s="437"/>
      <c r="E53" s="437"/>
      <c r="F53" s="437"/>
      <c r="G53" s="437"/>
      <c r="H53" s="437"/>
      <c r="I53" s="437"/>
      <c r="J53" s="324" t="str">
        <f>VLOOKUP(A53,MATERIALES!A7:D645,2,FALSE)</f>
        <v>kg</v>
      </c>
      <c r="K53" s="409">
        <v>123.70021073509811</v>
      </c>
      <c r="L53" s="433"/>
      <c r="M53" s="414">
        <f>VLOOKUP(A53,MATERIALES!A6:D397,4,FALSE)</f>
        <v>2856</v>
      </c>
      <c r="N53" s="284">
        <f>K53*M53</f>
        <v>353287.80185944022</v>
      </c>
    </row>
    <row r="54" spans="1:14">
      <c r="A54" s="167" t="s">
        <v>901</v>
      </c>
      <c r="B54" s="49" t="str">
        <f>VLOOKUP(A54,MATERIALES!A6:D373,3,FALSE)</f>
        <v>Concreto Resistencia  28 (Mpa)</v>
      </c>
      <c r="C54" s="437"/>
      <c r="D54" s="437"/>
      <c r="E54" s="437"/>
      <c r="F54" s="437"/>
      <c r="G54" s="437"/>
      <c r="H54" s="437"/>
      <c r="I54" s="437"/>
      <c r="J54" s="324" t="str">
        <f>VLOOKUP(A54,MATERIALES!A8:D646,2,FALSE)</f>
        <v>m3</v>
      </c>
      <c r="K54" s="409">
        <v>0.82466807156732069</v>
      </c>
      <c r="L54" s="433"/>
      <c r="M54" s="414">
        <f>VLOOKUP(A54,MATERIALES!A6:D398,4,FALSE)</f>
        <v>443156</v>
      </c>
      <c r="N54" s="284">
        <f>K54*M54</f>
        <v>365456.60392348759</v>
      </c>
    </row>
    <row r="55" spans="1:14">
      <c r="A55" s="167"/>
      <c r="B55" s="49"/>
      <c r="C55" s="437"/>
      <c r="D55" s="437"/>
      <c r="E55" s="437"/>
      <c r="F55" s="437"/>
      <c r="G55" s="437"/>
      <c r="H55" s="437"/>
      <c r="I55" s="437"/>
      <c r="J55" s="323"/>
      <c r="K55" s="409"/>
      <c r="L55" s="433"/>
      <c r="M55" s="414"/>
      <c r="N55" s="284"/>
    </row>
    <row r="56" spans="1:14">
      <c r="A56" s="167"/>
      <c r="B56" s="49"/>
      <c r="C56" s="437"/>
      <c r="D56" s="437"/>
      <c r="E56" s="437"/>
      <c r="F56" s="437"/>
      <c r="G56" s="437"/>
      <c r="H56" s="437"/>
      <c r="I56" s="437"/>
      <c r="J56" s="323"/>
      <c r="K56" s="409"/>
      <c r="L56" s="433"/>
      <c r="M56" s="414"/>
      <c r="N56" s="284"/>
    </row>
    <row r="57" spans="1:14">
      <c r="A57" s="167"/>
      <c r="B57" s="49"/>
      <c r="C57" s="437"/>
      <c r="D57" s="437"/>
      <c r="E57" s="437"/>
      <c r="F57" s="437"/>
      <c r="G57" s="437"/>
      <c r="H57" s="437"/>
      <c r="I57" s="437"/>
      <c r="J57" s="323"/>
      <c r="K57" s="409"/>
      <c r="L57" s="433"/>
      <c r="M57" s="414"/>
      <c r="N57" s="284"/>
    </row>
    <row r="58" spans="1:14" ht="15.75" thickBot="1">
      <c r="B58" s="49"/>
      <c r="C58" s="322"/>
      <c r="D58" s="322"/>
      <c r="E58" s="322"/>
      <c r="F58" s="322"/>
      <c r="G58" s="322"/>
      <c r="H58" s="322"/>
      <c r="I58" s="322"/>
      <c r="J58" s="447"/>
      <c r="K58" s="132"/>
      <c r="L58" s="337"/>
      <c r="M58" s="414"/>
      <c r="N58" s="284"/>
    </row>
    <row r="59" spans="1:14" ht="15.75" thickBot="1">
      <c r="B59" s="818" t="s">
        <v>1037</v>
      </c>
      <c r="C59" s="819"/>
      <c r="D59" s="819"/>
      <c r="E59" s="819"/>
      <c r="F59" s="819"/>
      <c r="G59" s="819"/>
      <c r="H59" s="819"/>
      <c r="I59" s="819"/>
      <c r="J59" s="819"/>
      <c r="K59" s="819"/>
      <c r="L59" s="819"/>
      <c r="M59" s="820"/>
      <c r="N59" s="406">
        <f>SUM(N52:N58)</f>
        <v>737114.17824762256</v>
      </c>
    </row>
    <row r="60" spans="1:14">
      <c r="B60" s="39"/>
      <c r="C60" s="40"/>
      <c r="D60" s="40"/>
      <c r="E60" s="40"/>
      <c r="F60" s="40"/>
      <c r="G60" s="40"/>
      <c r="H60" s="40"/>
      <c r="I60" s="40"/>
      <c r="J60" s="40"/>
      <c r="K60" s="40"/>
      <c r="L60" s="40"/>
      <c r="M60" s="40"/>
      <c r="N60" s="41"/>
    </row>
    <row r="61" spans="1:14">
      <c r="B61" s="70" t="s">
        <v>1040</v>
      </c>
      <c r="C61" s="71"/>
      <c r="D61" s="71"/>
      <c r="E61" s="71"/>
      <c r="F61" s="71"/>
      <c r="G61" s="71"/>
      <c r="H61" s="71"/>
      <c r="I61" s="71"/>
      <c r="J61" s="71"/>
      <c r="K61" s="71"/>
      <c r="L61" s="71"/>
      <c r="M61" s="71"/>
      <c r="N61" s="72"/>
    </row>
    <row r="62" spans="1:14" ht="15.75" thickBot="1">
      <c r="B62" s="74"/>
      <c r="C62" s="67"/>
      <c r="D62" s="67"/>
      <c r="E62" s="67"/>
      <c r="F62" s="67"/>
      <c r="G62" s="67"/>
      <c r="H62" s="67"/>
      <c r="I62" s="67"/>
      <c r="J62" s="67"/>
      <c r="K62" s="67"/>
      <c r="L62" s="67"/>
      <c r="M62" s="67"/>
      <c r="N62" s="69"/>
    </row>
    <row r="63" spans="1:14" ht="25.5">
      <c r="B63" s="325" t="s">
        <v>1041</v>
      </c>
      <c r="C63" s="326"/>
      <c r="D63" s="326"/>
      <c r="E63" s="326"/>
      <c r="F63" s="326"/>
      <c r="G63" s="326"/>
      <c r="H63" s="79" t="s">
        <v>1029</v>
      </c>
      <c r="I63" s="80" t="s">
        <v>1042</v>
      </c>
      <c r="J63" s="81" t="s">
        <v>1043</v>
      </c>
      <c r="K63" s="79" t="s">
        <v>1044</v>
      </c>
      <c r="L63" s="821" t="s">
        <v>1045</v>
      </c>
      <c r="M63" s="794"/>
      <c r="N63" s="82" t="s">
        <v>1035</v>
      </c>
    </row>
    <row r="64" spans="1:14">
      <c r="A64" t="s">
        <v>1340</v>
      </c>
      <c r="B64" s="52" t="str">
        <f>VLOOKUP(A64,TRANSPORTE!A5:D117,3,FALSE)</f>
        <v>Transporte de material de excavación</v>
      </c>
      <c r="C64" s="329"/>
      <c r="D64" s="329"/>
      <c r="E64" s="329"/>
      <c r="F64" s="329"/>
      <c r="G64" s="329"/>
      <c r="H64" s="323" t="s">
        <v>1552</v>
      </c>
      <c r="I64" s="291">
        <v>1.3</v>
      </c>
      <c r="J64" s="298">
        <v>1</v>
      </c>
      <c r="K64" s="291">
        <f>I64*J64</f>
        <v>1.3</v>
      </c>
      <c r="L64" s="822">
        <f>VLOOKUP(A64,TRANSPORTE!A5:D117,4,FALSE)</f>
        <v>946.969696969697</v>
      </c>
      <c r="M64" s="823"/>
      <c r="N64" s="299">
        <f>K64*L64</f>
        <v>1231.0606060606062</v>
      </c>
    </row>
    <row r="65" spans="1:15">
      <c r="A65" t="s">
        <v>1492</v>
      </c>
      <c r="B65" s="52" t="str">
        <f>VLOOKUP(A65,TRANSPORTE!A6:D117,3,FALSE)</f>
        <v>Equipo de Transporte (Camiones Grúas</v>
      </c>
      <c r="C65" s="53"/>
      <c r="D65" s="53"/>
      <c r="E65" s="53"/>
      <c r="F65" s="53"/>
      <c r="G65" s="53"/>
      <c r="H65" s="323" t="s">
        <v>1552</v>
      </c>
      <c r="I65" s="291">
        <v>0.05</v>
      </c>
      <c r="J65" s="298">
        <v>1</v>
      </c>
      <c r="K65" s="291">
        <f>I65*J65</f>
        <v>0.05</v>
      </c>
      <c r="L65" s="822">
        <f>VLOOKUP(A65,TRANSPORTE!A6:D117,4,FALSE)</f>
        <v>54.738059526460454</v>
      </c>
      <c r="M65" s="823"/>
      <c r="N65" s="299">
        <f>K65*L65</f>
        <v>2.736902976323023</v>
      </c>
    </row>
    <row r="66" spans="1:15">
      <c r="B66" s="52"/>
      <c r="C66" s="53"/>
      <c r="D66" s="53"/>
      <c r="E66" s="53"/>
      <c r="F66" s="53"/>
      <c r="G66" s="53"/>
      <c r="H66" s="323"/>
      <c r="I66" s="291"/>
      <c r="J66" s="298"/>
      <c r="K66" s="291"/>
      <c r="L66" s="822"/>
      <c r="M66" s="823"/>
      <c r="N66" s="299"/>
    </row>
    <row r="67" spans="1:15">
      <c r="B67" s="52"/>
      <c r="C67" s="53"/>
      <c r="D67" s="53"/>
      <c r="E67" s="53"/>
      <c r="F67" s="53"/>
      <c r="G67" s="53"/>
      <c r="H67" s="323"/>
      <c r="I67" s="291"/>
      <c r="J67" s="298"/>
      <c r="K67" s="291"/>
      <c r="L67" s="822"/>
      <c r="M67" s="823"/>
      <c r="N67" s="299"/>
    </row>
    <row r="68" spans="1:15">
      <c r="B68" s="52"/>
      <c r="C68" s="53"/>
      <c r="D68" s="53"/>
      <c r="E68" s="53"/>
      <c r="F68" s="53"/>
      <c r="G68" s="53"/>
      <c r="H68" s="300"/>
      <c r="I68" s="291"/>
      <c r="J68" s="291"/>
      <c r="K68" s="291"/>
      <c r="L68" s="301"/>
      <c r="M68" s="302"/>
      <c r="N68" s="303"/>
    </row>
    <row r="69" spans="1:15" ht="15.75" thickBot="1">
      <c r="B69" s="459"/>
      <c r="C69" s="460"/>
      <c r="D69" s="460"/>
      <c r="E69" s="460"/>
      <c r="F69" s="460"/>
      <c r="G69" s="460"/>
      <c r="H69" s="54"/>
      <c r="I69" s="132"/>
      <c r="J69" s="132"/>
      <c r="K69" s="132"/>
      <c r="L69" s="807"/>
      <c r="M69" s="808"/>
      <c r="N69" s="133"/>
    </row>
    <row r="70" spans="1:15" ht="15.75" thickBot="1">
      <c r="B70" s="824" t="s">
        <v>1037</v>
      </c>
      <c r="C70" s="825"/>
      <c r="D70" s="825"/>
      <c r="E70" s="825"/>
      <c r="F70" s="825"/>
      <c r="G70" s="825"/>
      <c r="H70" s="825"/>
      <c r="I70" s="825"/>
      <c r="J70" s="825"/>
      <c r="K70" s="825"/>
      <c r="L70" s="825"/>
      <c r="M70" s="826"/>
      <c r="N70" s="110">
        <f>N64+N65+N66+N67+N68</f>
        <v>1233.7975090369293</v>
      </c>
    </row>
    <row r="71" spans="1:15">
      <c r="B71" s="39"/>
      <c r="C71" s="40"/>
      <c r="D71" s="40"/>
      <c r="E71" s="40"/>
      <c r="F71" s="40"/>
      <c r="G71" s="40"/>
      <c r="H71" s="40"/>
      <c r="I71" s="40"/>
      <c r="J71" s="40"/>
      <c r="K71" s="40"/>
      <c r="L71" s="40"/>
      <c r="M71" s="40"/>
      <c r="N71" s="41"/>
    </row>
    <row r="72" spans="1:15">
      <c r="B72" s="70" t="s">
        <v>1046</v>
      </c>
      <c r="C72" s="71"/>
      <c r="D72" s="71"/>
      <c r="E72" s="71"/>
      <c r="F72" s="71"/>
      <c r="G72" s="71"/>
      <c r="H72" s="71"/>
      <c r="I72" s="71"/>
      <c r="J72" s="71"/>
      <c r="K72" s="71"/>
      <c r="L72" s="71"/>
      <c r="M72" s="71"/>
      <c r="N72" s="72"/>
    </row>
    <row r="73" spans="1:15" ht="15.75" thickBot="1">
      <c r="B73" s="74"/>
      <c r="C73" s="67"/>
      <c r="D73" s="67"/>
      <c r="E73" s="67"/>
      <c r="F73" s="67"/>
      <c r="G73" s="67"/>
      <c r="H73" s="67"/>
      <c r="I73" s="67"/>
      <c r="J73" s="67"/>
      <c r="K73" s="67"/>
      <c r="L73" s="67"/>
      <c r="M73" s="67"/>
      <c r="N73" s="69"/>
    </row>
    <row r="74" spans="1:15" ht="25.5">
      <c r="B74" s="844" t="s">
        <v>1047</v>
      </c>
      <c r="C74" s="845"/>
      <c r="D74" s="845"/>
      <c r="E74" s="845"/>
      <c r="F74" s="845"/>
      <c r="G74" s="845"/>
      <c r="H74" s="845"/>
      <c r="I74" s="79" t="s">
        <v>1048</v>
      </c>
      <c r="J74" s="81" t="s">
        <v>1494</v>
      </c>
      <c r="K74" s="80" t="s">
        <v>1050</v>
      </c>
      <c r="L74" s="846" t="s">
        <v>1034</v>
      </c>
      <c r="M74" s="970"/>
      <c r="N74" s="104" t="s">
        <v>1035</v>
      </c>
    </row>
    <row r="75" spans="1:15">
      <c r="B75" s="218" t="s">
        <v>2149</v>
      </c>
      <c r="C75" s="219"/>
      <c r="D75" s="219"/>
      <c r="E75" s="219"/>
      <c r="F75" s="219"/>
      <c r="G75" s="219"/>
      <c r="H75" s="219"/>
      <c r="I75" s="220"/>
      <c r="J75" s="221"/>
      <c r="K75" s="222"/>
      <c r="L75" s="223"/>
      <c r="M75" s="224"/>
      <c r="N75" s="225"/>
    </row>
    <row r="76" spans="1:15">
      <c r="A76" s="168" t="s">
        <v>15</v>
      </c>
      <c r="B76" s="55" t="str">
        <f>VLOOKUP(A76,'MANO DE OBRA'!A8:D68,3,FALSE)</f>
        <v>Obrero (6)</v>
      </c>
      <c r="C76" s="53"/>
      <c r="D76" s="53"/>
      <c r="E76" s="53"/>
      <c r="F76" s="53"/>
      <c r="G76" s="53"/>
      <c r="H76" s="53"/>
      <c r="I76" s="304">
        <f>K76/J76*100</f>
        <v>147543.4</v>
      </c>
      <c r="J76" s="305">
        <v>185</v>
      </c>
      <c r="K76" s="306">
        <f>VLOOKUP(A76,'MANO DE OBRA'!A8:D99,4,FALSE)</f>
        <v>272955.28999999998</v>
      </c>
      <c r="L76" s="56"/>
      <c r="M76" s="446">
        <v>8</v>
      </c>
      <c r="N76" s="407">
        <f>K76/M76</f>
        <v>34119.411249999997</v>
      </c>
      <c r="O76" s="112"/>
    </row>
    <row r="77" spans="1:15">
      <c r="A77" s="168" t="s">
        <v>30</v>
      </c>
      <c r="B77" s="55" t="str">
        <f>VLOOKUP(A77,'MANO DE OBRA'!A8:D69,3,FALSE)</f>
        <v>Oficial</v>
      </c>
      <c r="C77" s="53"/>
      <c r="D77" s="53"/>
      <c r="E77" s="53"/>
      <c r="F77" s="53"/>
      <c r="G77" s="53"/>
      <c r="H77" s="53"/>
      <c r="I77" s="304">
        <f>K77/J77*100</f>
        <v>49181.133333333331</v>
      </c>
      <c r="J77" s="305">
        <v>185</v>
      </c>
      <c r="K77" s="306">
        <f>VLOOKUP(A77,'MANO DE OBRA'!A8:D100,4,FALSE)</f>
        <v>90985.096666666665</v>
      </c>
      <c r="L77" s="56"/>
      <c r="M77" s="443">
        <v>8</v>
      </c>
      <c r="N77" s="407">
        <f>K77/M77</f>
        <v>11373.137083333333</v>
      </c>
    </row>
    <row r="78" spans="1:15">
      <c r="A78" s="168"/>
      <c r="B78" s="171" t="s">
        <v>2148</v>
      </c>
      <c r="C78" s="53"/>
      <c r="D78" s="53"/>
      <c r="E78" s="53"/>
      <c r="F78" s="53"/>
      <c r="G78" s="53"/>
      <c r="H78" s="53"/>
      <c r="I78" s="304"/>
      <c r="J78" s="305"/>
      <c r="K78" s="306"/>
      <c r="L78" s="56"/>
      <c r="M78" s="444"/>
      <c r="N78" s="407"/>
    </row>
    <row r="79" spans="1:15">
      <c r="A79" t="s">
        <v>15</v>
      </c>
      <c r="B79" s="55" t="str">
        <f>VLOOKUP(A79,'MANO DE OBRA'!A9:D70,3,FALSE)</f>
        <v>Obrero (6)</v>
      </c>
      <c r="C79" s="53"/>
      <c r="D79" s="53"/>
      <c r="E79" s="53"/>
      <c r="F79" s="53"/>
      <c r="G79" s="53"/>
      <c r="H79" s="53"/>
      <c r="I79" s="304">
        <f>K79/J79*100</f>
        <v>147543.4</v>
      </c>
      <c r="J79" s="305">
        <v>185</v>
      </c>
      <c r="K79" s="306">
        <f>VLOOKUP(A79,'MANO DE OBRA'!A9:D101,4,FALSE)</f>
        <v>272955.28999999998</v>
      </c>
      <c r="L79" s="56"/>
      <c r="M79" s="312">
        <v>12</v>
      </c>
      <c r="N79" s="407">
        <f>K79/M79</f>
        <v>22746.274166666666</v>
      </c>
    </row>
    <row r="80" spans="1:15">
      <c r="A80" t="s">
        <v>30</v>
      </c>
      <c r="B80" s="55" t="str">
        <f>VLOOKUP(A80,'MANO DE OBRA'!A10:D71,3,FALSE)</f>
        <v>Oficial</v>
      </c>
      <c r="C80" s="53"/>
      <c r="D80" s="53"/>
      <c r="E80" s="53"/>
      <c r="F80" s="53"/>
      <c r="G80" s="53"/>
      <c r="H80" s="53"/>
      <c r="I80" s="304">
        <f>K80/J80*100</f>
        <v>49181.133333333331</v>
      </c>
      <c r="J80" s="305">
        <v>185</v>
      </c>
      <c r="K80" s="306">
        <f>VLOOKUP(A80,'MANO DE OBRA'!A10:D102,4,FALSE)</f>
        <v>90985.096666666665</v>
      </c>
      <c r="L80" s="330"/>
      <c r="M80" s="312">
        <v>12</v>
      </c>
      <c r="N80" s="407">
        <f>K80/M80</f>
        <v>7582.091388888889</v>
      </c>
    </row>
    <row r="81" spans="1:14">
      <c r="B81" s="55"/>
      <c r="C81" s="53"/>
      <c r="D81" s="53"/>
      <c r="E81" s="53"/>
      <c r="F81" s="53"/>
      <c r="G81" s="53"/>
      <c r="H81" s="53"/>
      <c r="I81" s="291"/>
      <c r="J81" s="309"/>
      <c r="K81" s="310"/>
      <c r="L81" s="330"/>
      <c r="M81" s="312"/>
      <c r="N81" s="308"/>
    </row>
    <row r="82" spans="1:14" ht="15.75" thickBot="1">
      <c r="B82" s="805"/>
      <c r="C82" s="806"/>
      <c r="D82" s="806"/>
      <c r="E82" s="806"/>
      <c r="F82" s="806"/>
      <c r="G82" s="806"/>
      <c r="H82" s="806"/>
      <c r="I82" s="132"/>
      <c r="J82" s="132"/>
      <c r="K82" s="132"/>
      <c r="L82" s="906"/>
      <c r="M82" s="906"/>
      <c r="N82" s="133"/>
    </row>
    <row r="83" spans="1:14" ht="15.75" thickBot="1">
      <c r="B83" s="824" t="s">
        <v>1037</v>
      </c>
      <c r="C83" s="825"/>
      <c r="D83" s="825"/>
      <c r="E83" s="825"/>
      <c r="F83" s="825"/>
      <c r="G83" s="825"/>
      <c r="H83" s="825"/>
      <c r="I83" s="825"/>
      <c r="J83" s="825"/>
      <c r="K83" s="825"/>
      <c r="L83" s="825"/>
      <c r="M83" s="826"/>
      <c r="N83" s="472">
        <f>SUM(N76:N82)</f>
        <v>75820.913888888885</v>
      </c>
    </row>
    <row r="84" spans="1:14" ht="15.75" thickBot="1">
      <c r="B84" s="39"/>
      <c r="C84" s="40"/>
      <c r="D84" s="40"/>
      <c r="E84" s="40"/>
      <c r="F84" s="40"/>
      <c r="G84" s="40"/>
      <c r="H84" s="40"/>
      <c r="I84" s="40"/>
      <c r="J84" s="40"/>
      <c r="K84" s="40"/>
      <c r="L84" s="40"/>
      <c r="M84" s="40"/>
      <c r="N84" s="41"/>
    </row>
    <row r="85" spans="1:14" ht="15.75" thickBot="1">
      <c r="B85" s="818" t="s">
        <v>1051</v>
      </c>
      <c r="C85" s="819"/>
      <c r="D85" s="819"/>
      <c r="E85" s="819"/>
      <c r="F85" s="819"/>
      <c r="G85" s="819"/>
      <c r="H85" s="819"/>
      <c r="I85" s="819"/>
      <c r="J85" s="819"/>
      <c r="K85" s="819"/>
      <c r="L85" s="819"/>
      <c r="M85" s="820"/>
      <c r="N85" s="105">
        <f>N47+N59+N70+N83</f>
        <v>1696144.3045484251</v>
      </c>
    </row>
    <row r="86" spans="1:14">
      <c r="B86" s="39"/>
      <c r="C86" s="40"/>
      <c r="D86" s="40"/>
      <c r="E86" s="40"/>
      <c r="F86" s="40"/>
      <c r="G86" s="40"/>
      <c r="H86" s="40"/>
      <c r="I86" s="40"/>
      <c r="J86" s="40"/>
      <c r="K86" s="40"/>
      <c r="L86" s="40"/>
      <c r="M86" s="40"/>
      <c r="N86" s="41"/>
    </row>
    <row r="87" spans="1:14">
      <c r="B87" s="70" t="s">
        <v>1052</v>
      </c>
      <c r="C87" s="71"/>
      <c r="D87" s="71"/>
      <c r="E87" s="71"/>
      <c r="F87" s="71"/>
      <c r="G87" s="71"/>
      <c r="H87" s="71"/>
      <c r="I87" s="71"/>
      <c r="J87" s="71"/>
      <c r="K87" s="71"/>
      <c r="L87" s="71"/>
      <c r="M87" s="71"/>
      <c r="N87" s="72"/>
    </row>
    <row r="88" spans="1:14" ht="15.75" thickBot="1">
      <c r="B88" s="74"/>
      <c r="C88" s="67"/>
      <c r="D88" s="67"/>
      <c r="E88" s="67"/>
      <c r="F88" s="67"/>
      <c r="G88" s="67"/>
      <c r="H88" s="67"/>
      <c r="I88" s="67"/>
      <c r="J88" s="67"/>
      <c r="K88" s="67"/>
      <c r="L88" s="67"/>
      <c r="M88" s="67"/>
      <c r="N88" s="69"/>
    </row>
    <row r="89" spans="1:14">
      <c r="B89" s="809" t="s">
        <v>1053</v>
      </c>
      <c r="C89" s="810"/>
      <c r="D89" s="810"/>
      <c r="E89" s="810"/>
      <c r="F89" s="810"/>
      <c r="G89" s="810"/>
      <c r="H89" s="810"/>
      <c r="I89" s="326"/>
      <c r="J89" s="346"/>
      <c r="K89" s="314" t="s">
        <v>1054</v>
      </c>
      <c r="L89" s="848" t="s">
        <v>1055</v>
      </c>
      <c r="M89" s="849"/>
      <c r="N89" s="315"/>
    </row>
    <row r="90" spans="1:14">
      <c r="B90" s="850" t="s">
        <v>1056</v>
      </c>
      <c r="C90" s="851"/>
      <c r="D90" s="851"/>
      <c r="E90" s="851"/>
      <c r="F90" s="851"/>
      <c r="G90" s="851"/>
      <c r="H90" s="851"/>
      <c r="I90" s="93"/>
      <c r="J90" s="94"/>
      <c r="K90" s="316">
        <v>0.2</v>
      </c>
      <c r="L90" s="852">
        <f>N85*K90</f>
        <v>339228.86090968503</v>
      </c>
      <c r="M90" s="853"/>
      <c r="N90" s="57"/>
    </row>
    <row r="91" spans="1:14">
      <c r="B91" s="95" t="s">
        <v>1057</v>
      </c>
      <c r="C91" s="96"/>
      <c r="D91" s="96"/>
      <c r="E91" s="96"/>
      <c r="F91" s="96"/>
      <c r="G91" s="96"/>
      <c r="H91" s="96"/>
      <c r="I91" s="93"/>
      <c r="J91" s="94"/>
      <c r="K91" s="316">
        <v>0.05</v>
      </c>
      <c r="L91" s="852">
        <f>N85*K91</f>
        <v>84807.215227421257</v>
      </c>
      <c r="M91" s="853"/>
      <c r="N91" s="57"/>
    </row>
    <row r="92" spans="1:14" ht="15.75" thickBot="1">
      <c r="B92" s="97" t="s">
        <v>1058</v>
      </c>
      <c r="C92" s="98"/>
      <c r="D92" s="98"/>
      <c r="E92" s="98"/>
      <c r="F92" s="98"/>
      <c r="G92" s="98"/>
      <c r="H92" s="98"/>
      <c r="I92" s="99"/>
      <c r="J92" s="100"/>
      <c r="K92" s="317">
        <v>0.05</v>
      </c>
      <c r="L92" s="854">
        <f>N85*K92</f>
        <v>84807.215227421257</v>
      </c>
      <c r="M92" s="855"/>
      <c r="N92" s="57"/>
    </row>
    <row r="93" spans="1:14" ht="15.75" thickBot="1">
      <c r="B93" s="818" t="s">
        <v>1037</v>
      </c>
      <c r="C93" s="819"/>
      <c r="D93" s="819"/>
      <c r="E93" s="819"/>
      <c r="F93" s="819"/>
      <c r="G93" s="819"/>
      <c r="H93" s="819"/>
      <c r="I93" s="819"/>
      <c r="J93" s="819"/>
      <c r="K93" s="819"/>
      <c r="L93" s="819"/>
      <c r="M93" s="820"/>
      <c r="N93" s="58">
        <f>L90+L91+L92</f>
        <v>508843.29136452754</v>
      </c>
    </row>
    <row r="94" spans="1:14" ht="15.75" thickBot="1">
      <c r="B94" s="39"/>
      <c r="C94" s="40"/>
      <c r="D94" s="40"/>
      <c r="E94" s="40"/>
      <c r="F94" s="40"/>
      <c r="G94" s="40"/>
      <c r="H94" s="40"/>
      <c r="I94" s="40"/>
      <c r="J94" s="40"/>
      <c r="K94" s="40"/>
      <c r="L94" s="40"/>
      <c r="M94" s="40"/>
      <c r="N94" s="41"/>
    </row>
    <row r="95" spans="1:14" ht="15.75" thickBot="1">
      <c r="A95" t="s">
        <v>2122</v>
      </c>
      <c r="B95" s="818" t="s">
        <v>1059</v>
      </c>
      <c r="C95" s="819"/>
      <c r="D95" s="819"/>
      <c r="E95" s="819"/>
      <c r="F95" s="819"/>
      <c r="G95" s="819"/>
      <c r="H95" s="819"/>
      <c r="I95" s="819"/>
      <c r="J95" s="819"/>
      <c r="K95" s="819"/>
      <c r="L95" s="819"/>
      <c r="M95" s="820"/>
      <c r="N95" s="197">
        <f>N85+N93</f>
        <v>2204987.5959129529</v>
      </c>
    </row>
    <row r="96" spans="1:14">
      <c r="B96" s="251"/>
      <c r="C96" s="252"/>
      <c r="D96" s="252"/>
      <c r="E96" s="252"/>
      <c r="F96" s="252"/>
      <c r="G96" s="252"/>
      <c r="H96" s="252"/>
      <c r="I96" s="252"/>
      <c r="J96" s="252"/>
      <c r="K96" s="252"/>
      <c r="L96" s="252"/>
      <c r="M96" s="252"/>
      <c r="N96" s="253"/>
    </row>
    <row r="97" spans="2:14">
      <c r="B97" s="254"/>
      <c r="C97" s="255"/>
      <c r="D97" s="255"/>
      <c r="E97" s="255"/>
      <c r="F97" s="255"/>
      <c r="G97" s="255"/>
      <c r="H97" s="255"/>
      <c r="I97" s="255"/>
      <c r="J97" s="255"/>
      <c r="K97" s="255"/>
      <c r="L97" s="255"/>
      <c r="M97" s="255"/>
      <c r="N97" s="256"/>
    </row>
    <row r="98" spans="2:14">
      <c r="B98" s="254"/>
      <c r="C98" s="255"/>
      <c r="D98" s="255"/>
      <c r="E98" s="255"/>
      <c r="F98" s="255"/>
      <c r="G98" s="255"/>
      <c r="H98" s="255"/>
      <c r="I98" s="255"/>
      <c r="J98" s="255"/>
      <c r="K98" s="255"/>
      <c r="L98" s="255"/>
      <c r="M98" s="255"/>
      <c r="N98" s="256"/>
    </row>
    <row r="99" spans="2:14">
      <c r="B99" s="254"/>
      <c r="C99" s="255"/>
      <c r="D99" s="255"/>
      <c r="E99" s="255"/>
      <c r="F99" s="255"/>
      <c r="G99" s="255"/>
      <c r="H99" s="255"/>
      <c r="I99" s="255"/>
      <c r="J99" s="255"/>
      <c r="K99" s="255"/>
      <c r="L99" s="255"/>
      <c r="M99" s="255"/>
      <c r="N99" s="256"/>
    </row>
    <row r="100" spans="2:14">
      <c r="B100" s="254"/>
      <c r="C100" s="255"/>
      <c r="D100" s="255"/>
      <c r="E100" s="429" t="s">
        <v>1060</v>
      </c>
      <c r="F100" s="429"/>
      <c r="G100" s="429"/>
      <c r="H100" s="429"/>
      <c r="I100" s="429"/>
      <c r="J100" s="429"/>
      <c r="K100" s="255"/>
      <c r="L100" s="255"/>
      <c r="M100" s="255"/>
      <c r="N100" s="256"/>
    </row>
    <row r="101" spans="2:14">
      <c r="B101" s="254"/>
      <c r="C101" s="255"/>
      <c r="D101" s="255"/>
      <c r="E101" s="255" t="s">
        <v>1061</v>
      </c>
      <c r="F101" s="255"/>
      <c r="G101" s="255"/>
      <c r="H101" s="255"/>
      <c r="I101" s="255"/>
      <c r="J101" s="255"/>
      <c r="K101" s="255"/>
      <c r="L101" s="255"/>
      <c r="M101" s="255"/>
      <c r="N101" s="256"/>
    </row>
    <row r="102" spans="2:14">
      <c r="B102" s="254"/>
      <c r="C102" s="255"/>
      <c r="D102" s="255"/>
      <c r="E102" s="255" t="s">
        <v>1062</v>
      </c>
      <c r="F102" s="255"/>
      <c r="G102" s="255"/>
      <c r="H102" s="255"/>
      <c r="I102" s="255"/>
      <c r="J102" s="255"/>
      <c r="K102" s="255"/>
      <c r="L102" s="255"/>
      <c r="M102" s="255"/>
      <c r="N102" s="256"/>
    </row>
    <row r="103" spans="2:14">
      <c r="B103" s="254"/>
      <c r="C103" s="255"/>
      <c r="D103" s="255"/>
      <c r="E103" s="255" t="s">
        <v>1063</v>
      </c>
      <c r="F103" s="255"/>
      <c r="G103" s="255"/>
      <c r="H103" s="255"/>
      <c r="I103" s="255"/>
      <c r="J103" s="255"/>
      <c r="K103" s="255"/>
      <c r="L103" s="255"/>
      <c r="M103" s="255"/>
      <c r="N103" s="256"/>
    </row>
    <row r="104" spans="2:14" ht="15.75" thickBot="1">
      <c r="B104" s="254"/>
      <c r="C104" s="255"/>
      <c r="D104" s="255"/>
      <c r="E104" s="255"/>
      <c r="F104" s="255" t="s">
        <v>1064</v>
      </c>
      <c r="G104" s="255"/>
      <c r="H104" s="255"/>
      <c r="I104" s="255"/>
      <c r="J104" s="255"/>
      <c r="K104" s="255"/>
      <c r="L104" s="255"/>
      <c r="M104" s="255"/>
      <c r="N104" s="256"/>
    </row>
    <row r="105" spans="2:14">
      <c r="B105" s="239" t="s">
        <v>2322</v>
      </c>
      <c r="C105" s="240"/>
      <c r="D105" s="240"/>
      <c r="E105" s="240"/>
      <c r="F105" s="240"/>
      <c r="G105" s="240"/>
      <c r="H105" s="240"/>
      <c r="I105" s="240"/>
      <c r="J105" s="240"/>
      <c r="K105" s="240"/>
      <c r="L105" s="240"/>
      <c r="M105" s="240"/>
      <c r="N105" s="241"/>
    </row>
    <row r="106" spans="2:14">
      <c r="B106" s="257"/>
      <c r="C106" s="258"/>
      <c r="D106" s="258"/>
      <c r="E106" s="258"/>
      <c r="F106" s="258"/>
      <c r="G106" s="258"/>
      <c r="H106" s="258"/>
      <c r="I106" s="258"/>
      <c r="J106" s="258"/>
      <c r="K106" s="258"/>
      <c r="L106" s="258"/>
      <c r="M106" s="258"/>
      <c r="N106" s="259"/>
    </row>
    <row r="107" spans="2:14">
      <c r="B107" s="257"/>
      <c r="C107" s="258"/>
      <c r="D107" s="258"/>
      <c r="E107" s="258"/>
      <c r="F107" s="258"/>
      <c r="G107" s="258"/>
      <c r="H107" s="258"/>
      <c r="I107" s="258"/>
      <c r="J107" s="258"/>
      <c r="K107" s="258"/>
      <c r="L107" s="258"/>
      <c r="M107" s="258"/>
      <c r="N107" s="259"/>
    </row>
    <row r="108" spans="2:14">
      <c r="B108" s="257"/>
      <c r="C108" s="258"/>
      <c r="D108" s="258"/>
      <c r="E108" s="258"/>
      <c r="F108" s="258"/>
      <c r="G108" s="258"/>
      <c r="H108" s="258"/>
      <c r="I108" s="258"/>
      <c r="J108" s="258"/>
      <c r="K108" s="258"/>
      <c r="L108" s="258"/>
      <c r="M108" s="258"/>
      <c r="N108" s="259"/>
    </row>
    <row r="109" spans="2:14" ht="15.75" thickBot="1">
      <c r="B109" s="260"/>
      <c r="C109" s="261"/>
      <c r="D109" s="261"/>
      <c r="E109" s="261"/>
      <c r="F109" s="261"/>
      <c r="G109" s="261"/>
      <c r="H109" s="261"/>
      <c r="I109" s="261"/>
      <c r="J109" s="261"/>
      <c r="K109" s="261"/>
      <c r="L109" s="261"/>
      <c r="M109" s="261"/>
      <c r="N109" s="262"/>
    </row>
    <row r="110" spans="2:14">
      <c r="B110" s="263"/>
      <c r="C110" s="264"/>
      <c r="D110" s="264"/>
      <c r="E110" s="264"/>
      <c r="F110" s="264"/>
      <c r="G110" s="264"/>
      <c r="H110" s="264"/>
      <c r="I110" s="264"/>
      <c r="J110" s="264"/>
      <c r="K110" s="264"/>
      <c r="L110" s="264"/>
      <c r="M110" s="264"/>
      <c r="N110" s="265"/>
    </row>
    <row r="111" spans="2:14">
      <c r="B111" s="266" t="s">
        <v>2323</v>
      </c>
      <c r="C111" s="267"/>
      <c r="D111" s="267"/>
      <c r="E111" s="267"/>
      <c r="F111" s="267"/>
      <c r="G111" s="267"/>
      <c r="H111" s="267"/>
      <c r="I111" s="267"/>
      <c r="J111" s="267"/>
      <c r="K111" s="267"/>
      <c r="L111" s="267"/>
      <c r="M111" s="267"/>
      <c r="N111" s="268"/>
    </row>
    <row r="112" spans="2:14" ht="15" customHeight="1">
      <c r="B112" s="960" t="s">
        <v>2324</v>
      </c>
      <c r="C112" s="961"/>
      <c r="D112" s="961"/>
      <c r="E112" s="961"/>
      <c r="F112" s="961"/>
      <c r="G112" s="961"/>
      <c r="H112" s="961"/>
      <c r="I112" s="961"/>
      <c r="J112" s="961"/>
      <c r="K112" s="961"/>
      <c r="L112" s="961"/>
      <c r="M112" s="961"/>
      <c r="N112" s="962"/>
    </row>
    <row r="113" spans="2:14" ht="15" customHeight="1">
      <c r="B113" s="960"/>
      <c r="C113" s="961"/>
      <c r="D113" s="961"/>
      <c r="E113" s="961"/>
      <c r="F113" s="961"/>
      <c r="G113" s="961"/>
      <c r="H113" s="961"/>
      <c r="I113" s="961"/>
      <c r="J113" s="961"/>
      <c r="K113" s="961"/>
      <c r="L113" s="961"/>
      <c r="M113" s="961"/>
      <c r="N113" s="962"/>
    </row>
    <row r="114" spans="2:14" ht="30" customHeight="1">
      <c r="B114" s="963" t="s">
        <v>2325</v>
      </c>
      <c r="C114" s="964"/>
      <c r="D114" s="964"/>
      <c r="E114" s="964"/>
      <c r="F114" s="964"/>
      <c r="G114" s="964"/>
      <c r="H114" s="964"/>
      <c r="I114" s="964"/>
      <c r="J114" s="964"/>
      <c r="K114" s="964"/>
      <c r="L114" s="964"/>
      <c r="M114" s="964"/>
      <c r="N114" s="965"/>
    </row>
    <row r="115" spans="2:14">
      <c r="B115" s="963"/>
      <c r="C115" s="964"/>
      <c r="D115" s="964"/>
      <c r="E115" s="964"/>
      <c r="F115" s="964"/>
      <c r="G115" s="964"/>
      <c r="H115" s="964"/>
      <c r="I115" s="964"/>
      <c r="J115" s="964"/>
      <c r="K115" s="964"/>
      <c r="L115" s="964"/>
      <c r="M115" s="964"/>
      <c r="N115" s="965"/>
    </row>
    <row r="116" spans="2:14">
      <c r="B116" s="351"/>
      <c r="C116" s="352"/>
      <c r="D116" s="352"/>
      <c r="E116" s="352"/>
      <c r="F116" s="352"/>
      <c r="G116" s="352"/>
      <c r="H116" s="352"/>
      <c r="I116" s="352"/>
      <c r="J116" s="352"/>
      <c r="K116" s="352"/>
      <c r="L116" s="352"/>
      <c r="M116" s="352"/>
      <c r="N116" s="353"/>
    </row>
    <row r="117" spans="2:14">
      <c r="B117" s="351"/>
      <c r="C117" s="352"/>
      <c r="D117" s="352"/>
      <c r="E117" s="352"/>
      <c r="F117" s="352"/>
      <c r="G117" s="352"/>
      <c r="H117" s="352"/>
      <c r="I117" s="352"/>
      <c r="J117" s="352"/>
      <c r="K117" s="352"/>
      <c r="L117" s="352"/>
      <c r="M117" s="352"/>
      <c r="N117" s="353"/>
    </row>
    <row r="118" spans="2:14">
      <c r="B118" s="351"/>
      <c r="C118" s="352"/>
      <c r="D118" s="352"/>
      <c r="E118" s="352"/>
      <c r="F118" s="352"/>
      <c r="G118" s="352"/>
      <c r="H118" s="352"/>
      <c r="I118" s="352"/>
      <c r="J118" s="352"/>
      <c r="K118" s="352"/>
      <c r="L118" s="352"/>
      <c r="M118" s="352"/>
      <c r="N118" s="353"/>
    </row>
    <row r="119" spans="2:14">
      <c r="B119" s="266"/>
      <c r="C119" s="267"/>
      <c r="D119" s="267"/>
      <c r="E119" s="267"/>
      <c r="F119" s="267"/>
      <c r="G119" s="267"/>
      <c r="H119" s="267"/>
      <c r="I119" s="267"/>
      <c r="J119" s="267"/>
      <c r="K119" s="267"/>
      <c r="L119" s="267"/>
      <c r="M119" s="267"/>
      <c r="N119" s="268"/>
    </row>
    <row r="120" spans="2:14">
      <c r="B120" s="254"/>
      <c r="C120" s="255"/>
      <c r="D120" s="255"/>
      <c r="E120" s="255" t="s">
        <v>1060</v>
      </c>
      <c r="F120" s="429"/>
      <c r="G120" s="429"/>
      <c r="H120" s="255"/>
      <c r="I120" s="255"/>
      <c r="J120" s="255"/>
      <c r="K120" s="255"/>
      <c r="L120" s="255"/>
      <c r="M120" s="255"/>
      <c r="N120" s="256"/>
    </row>
    <row r="121" spans="2:14">
      <c r="B121" s="254"/>
      <c r="C121" s="255"/>
      <c r="D121" s="255"/>
      <c r="E121" s="430" t="s">
        <v>1061</v>
      </c>
      <c r="F121" s="255"/>
      <c r="G121" s="255"/>
      <c r="H121" s="430"/>
      <c r="I121" s="430"/>
      <c r="J121" s="430"/>
      <c r="K121" s="255"/>
      <c r="L121" s="255"/>
      <c r="M121" s="255"/>
      <c r="N121" s="256"/>
    </row>
    <row r="122" spans="2:14">
      <c r="B122" s="254"/>
      <c r="C122" s="255"/>
      <c r="D122" s="255"/>
      <c r="E122" s="269" t="s">
        <v>1065</v>
      </c>
      <c r="F122" s="255"/>
      <c r="G122" s="255"/>
      <c r="H122" s="269"/>
      <c r="I122" s="269"/>
      <c r="J122" s="269"/>
      <c r="K122" s="255"/>
      <c r="L122" s="255"/>
      <c r="M122" s="255"/>
      <c r="N122" s="256"/>
    </row>
    <row r="123" spans="2:14">
      <c r="B123" s="270"/>
      <c r="C123" s="267"/>
      <c r="D123" s="267"/>
      <c r="E123" s="255" t="s">
        <v>1063</v>
      </c>
      <c r="F123" s="255"/>
      <c r="G123" s="255"/>
      <c r="H123" s="255"/>
      <c r="I123" s="255"/>
      <c r="J123" s="255"/>
      <c r="K123" s="267"/>
      <c r="L123" s="267"/>
      <c r="M123" s="267"/>
      <c r="N123" s="268"/>
    </row>
    <row r="124" spans="2:14">
      <c r="B124" s="270"/>
      <c r="C124" s="267"/>
      <c r="D124" s="267"/>
      <c r="E124" s="267"/>
      <c r="F124" s="255"/>
      <c r="G124" s="255"/>
      <c r="H124" s="255"/>
      <c r="I124" s="255"/>
      <c r="J124" s="255"/>
      <c r="K124" s="267"/>
      <c r="L124" s="267"/>
      <c r="M124" s="267"/>
      <c r="N124" s="268"/>
    </row>
    <row r="125" spans="2:14">
      <c r="B125" s="270" t="s">
        <v>2326</v>
      </c>
      <c r="C125" s="269"/>
      <c r="D125" s="269"/>
      <c r="E125" s="255"/>
      <c r="F125" s="255"/>
      <c r="G125" s="255"/>
      <c r="H125" s="255"/>
      <c r="I125" s="255"/>
      <c r="J125" s="966"/>
      <c r="K125" s="966"/>
      <c r="L125" s="966"/>
      <c r="M125" s="966"/>
      <c r="N125" s="967"/>
    </row>
    <row r="126" spans="2:14" ht="15.75" thickBot="1">
      <c r="B126" s="431" t="s">
        <v>2327</v>
      </c>
      <c r="C126" s="432"/>
      <c r="D126" s="432"/>
      <c r="E126" s="271"/>
      <c r="F126" s="271"/>
      <c r="G126" s="271"/>
      <c r="H126" s="271"/>
      <c r="I126" s="271"/>
      <c r="J126" s="968"/>
      <c r="K126" s="968"/>
      <c r="L126" s="968"/>
      <c r="M126" s="968"/>
      <c r="N126" s="969"/>
    </row>
  </sheetData>
  <mergeCells count="68">
    <mergeCell ref="F25:H25"/>
    <mergeCell ref="B27:N27"/>
    <mergeCell ref="L29:M29"/>
    <mergeCell ref="L1:N2"/>
    <mergeCell ref="C2:J2"/>
    <mergeCell ref="C3:J3"/>
    <mergeCell ref="K3:K4"/>
    <mergeCell ref="L3:N4"/>
    <mergeCell ref="C4:J4"/>
    <mergeCell ref="C1:J1"/>
    <mergeCell ref="K1:K2"/>
    <mergeCell ref="C5:J5"/>
    <mergeCell ref="B1:B6"/>
    <mergeCell ref="K5:K6"/>
    <mergeCell ref="C6:J6"/>
    <mergeCell ref="L12:N12"/>
    <mergeCell ref="D11:E11"/>
    <mergeCell ref="L5:L6"/>
    <mergeCell ref="M5:M6"/>
    <mergeCell ref="N5:N6"/>
    <mergeCell ref="B10:E10"/>
    <mergeCell ref="I10:J10"/>
    <mergeCell ref="C30:I30"/>
    <mergeCell ref="L30:M30"/>
    <mergeCell ref="B45:D45"/>
    <mergeCell ref="B35:H35"/>
    <mergeCell ref="I35:J35"/>
    <mergeCell ref="L35:M35"/>
    <mergeCell ref="B36:H36"/>
    <mergeCell ref="B37:H37"/>
    <mergeCell ref="B38:H38"/>
    <mergeCell ref="B39:H39"/>
    <mergeCell ref="B40:H40"/>
    <mergeCell ref="B41:H41"/>
    <mergeCell ref="B42:H42"/>
    <mergeCell ref="B43:H43"/>
    <mergeCell ref="B59:M59"/>
    <mergeCell ref="L63:M63"/>
    <mergeCell ref="L64:M64"/>
    <mergeCell ref="L65:M65"/>
    <mergeCell ref="L66:M66"/>
    <mergeCell ref="B46:H46"/>
    <mergeCell ref="I46:J46"/>
    <mergeCell ref="L46:M46"/>
    <mergeCell ref="B47:M47"/>
    <mergeCell ref="B51:I51"/>
    <mergeCell ref="L51:M51"/>
    <mergeCell ref="B74:H74"/>
    <mergeCell ref="L74:M74"/>
    <mergeCell ref="B82:H82"/>
    <mergeCell ref="L82:M82"/>
    <mergeCell ref="L67:M67"/>
    <mergeCell ref="C29:I29"/>
    <mergeCell ref="J125:N126"/>
    <mergeCell ref="L91:M91"/>
    <mergeCell ref="L92:M92"/>
    <mergeCell ref="B93:M93"/>
    <mergeCell ref="B95:M95"/>
    <mergeCell ref="B112:N113"/>
    <mergeCell ref="B114:N115"/>
    <mergeCell ref="B83:M83"/>
    <mergeCell ref="B85:M85"/>
    <mergeCell ref="B89:H89"/>
    <mergeCell ref="L89:M89"/>
    <mergeCell ref="B90:H90"/>
    <mergeCell ref="L90:M90"/>
    <mergeCell ref="L69:M69"/>
    <mergeCell ref="B70:M70"/>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43393"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43393" r:id="rId4"/>
      </mc:Fallback>
    </mc:AlternateContent>
  </oleObjects>
</worksheet>
</file>

<file path=xl/worksheets/sheet2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6">
    <tabColor rgb="FFFFFFCC"/>
  </sheetPr>
  <dimension ref="A1:O130"/>
  <sheetViews>
    <sheetView zoomScale="77" zoomScaleNormal="77" workbookViewId="0"/>
  </sheetViews>
  <sheetFormatPr baseColWidth="10" defaultRowHeight="15"/>
  <cols>
    <col min="1" max="1" width="10.140625" bestFit="1" customWidth="1"/>
    <col min="2" max="2" width="17" customWidth="1"/>
    <col min="6" max="6" width="14.42578125" customWidth="1"/>
    <col min="9" max="9" width="12.5703125" bestFit="1" customWidth="1"/>
    <col min="10" max="10" width="15.5703125" customWidth="1"/>
    <col min="11" max="11" width="17.5703125" bestFit="1" customWidth="1"/>
    <col min="13" max="13" width="13.5703125" bestFit="1" customWidth="1"/>
    <col min="14" max="14" width="17.42578125" customWidth="1"/>
    <col min="15" max="15" width="12" bestFit="1" customWidth="1"/>
  </cols>
  <sheetData>
    <row r="1" spans="2:14" ht="23.2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75"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customHeight="1" thickBot="1">
      <c r="A31" t="s">
        <v>1929</v>
      </c>
      <c r="B31" s="86" t="s">
        <v>1736</v>
      </c>
      <c r="C31" s="87" t="s">
        <v>2203</v>
      </c>
      <c r="D31" s="88"/>
      <c r="E31" s="88"/>
      <c r="F31" s="88"/>
      <c r="G31" s="88"/>
      <c r="H31" s="88"/>
      <c r="I31" s="88"/>
      <c r="J31" s="88"/>
      <c r="K31" s="465"/>
      <c r="L31" s="318" t="s">
        <v>144</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182</v>
      </c>
      <c r="B36" s="831" t="str">
        <f>VLOOKUP(A36,EQUIPOS!A6:D154,3,FALSE)</f>
        <v xml:space="preserve">Compresor para penetrar roca
</v>
      </c>
      <c r="C36" s="832"/>
      <c r="D36" s="832"/>
      <c r="E36" s="832"/>
      <c r="F36" s="832"/>
      <c r="G36" s="832"/>
      <c r="H36" s="833"/>
      <c r="I36" s="279"/>
      <c r="J36" s="280"/>
      <c r="K36" s="281">
        <f>VLOOKUP(A36,EQUIPOS!A6:D163,4,FALSE)</f>
        <v>85000</v>
      </c>
      <c r="L36" s="282"/>
      <c r="M36" s="283">
        <v>0.125</v>
      </c>
      <c r="N36" s="284">
        <f>K36/M36</f>
        <v>680000</v>
      </c>
    </row>
    <row r="37" spans="1:14">
      <c r="A37" s="119" t="s">
        <v>242</v>
      </c>
      <c r="B37" s="831" t="str">
        <f>VLOOKUP(A37,EQUIPOS!A7:D154,3,FALSE)</f>
        <v>Grúa con torre capacidad 1 ton en la punta.</v>
      </c>
      <c r="C37" s="832"/>
      <c r="D37" s="832"/>
      <c r="E37" s="832"/>
      <c r="F37" s="832"/>
      <c r="G37" s="832"/>
      <c r="H37" s="833"/>
      <c r="I37" s="433"/>
      <c r="J37" s="434"/>
      <c r="K37" s="281">
        <f>VLOOKUP(A37,EQUIPOS!A7:D164,4,FALSE)</f>
        <v>183476.25000000003</v>
      </c>
      <c r="L37" s="347"/>
      <c r="M37" s="348">
        <v>2.5</v>
      </c>
      <c r="N37" s="284">
        <f>K37/M37</f>
        <v>73390.500000000015</v>
      </c>
    </row>
    <row r="38" spans="1:14">
      <c r="A38" s="119" t="s">
        <v>267</v>
      </c>
      <c r="B38" s="831" t="str">
        <f>VLOOKUP(A38,EQUIPOS!A8:D154,3,FALSE)</f>
        <v>Motobomba de concreto</v>
      </c>
      <c r="C38" s="832"/>
      <c r="D38" s="832"/>
      <c r="E38" s="832"/>
      <c r="F38" s="832"/>
      <c r="G38" s="832"/>
      <c r="H38" s="833"/>
      <c r="I38" s="433"/>
      <c r="J38" s="434"/>
      <c r="K38" s="450">
        <f>VLOOKUP(A38,EQUIPOS!A8:D165,4,FALSE)</f>
        <v>51694.267200616145</v>
      </c>
      <c r="L38" s="347"/>
      <c r="M38" s="348">
        <v>0.65</v>
      </c>
      <c r="N38" s="284">
        <f>K38/M38</f>
        <v>79529.641847101753</v>
      </c>
    </row>
    <row r="39" spans="1:14">
      <c r="A39" s="119" t="s">
        <v>310</v>
      </c>
      <c r="B39" s="831" t="str">
        <f>VLOOKUP(A39,EQUIPOS!A9:D154,3,FALSE)</f>
        <v>Retroexcavadora A25C</v>
      </c>
      <c r="C39" s="832"/>
      <c r="D39" s="832"/>
      <c r="E39" s="832"/>
      <c r="F39" s="832"/>
      <c r="G39" s="832"/>
      <c r="H39" s="833"/>
      <c r="I39" s="433"/>
      <c r="J39" s="434"/>
      <c r="K39" s="450">
        <f>VLOOKUP(A39,EQUIPOS!A9:D166,4,FALSE)</f>
        <v>110088.75716827458</v>
      </c>
      <c r="L39" s="347"/>
      <c r="M39" s="348">
        <v>0.65</v>
      </c>
      <c r="N39" s="284">
        <f>K39/M39</f>
        <v>169367.31872042242</v>
      </c>
    </row>
    <row r="40" spans="1:14">
      <c r="A40" s="119"/>
      <c r="B40" s="831"/>
      <c r="C40" s="832"/>
      <c r="D40" s="832"/>
      <c r="E40" s="832"/>
      <c r="F40" s="832"/>
      <c r="G40" s="832"/>
      <c r="H40" s="833"/>
      <c r="I40" s="433"/>
      <c r="J40" s="434"/>
      <c r="K40" s="450"/>
      <c r="L40" s="347"/>
      <c r="M40" s="348"/>
      <c r="N40" s="284"/>
    </row>
    <row r="41" spans="1:14">
      <c r="A41" s="119"/>
      <c r="B41" s="831"/>
      <c r="C41" s="832"/>
      <c r="D41" s="832"/>
      <c r="E41" s="832"/>
      <c r="F41" s="832"/>
      <c r="G41" s="832"/>
      <c r="H41" s="833"/>
      <c r="I41" s="433"/>
      <c r="J41" s="434"/>
      <c r="K41" s="450"/>
      <c r="L41" s="347"/>
      <c r="M41" s="348"/>
      <c r="N41" s="284"/>
    </row>
    <row r="42" spans="1:14">
      <c r="A42" s="119"/>
      <c r="B42" s="831"/>
      <c r="C42" s="832"/>
      <c r="D42" s="832"/>
      <c r="E42" s="832"/>
      <c r="F42" s="832"/>
      <c r="G42" s="832"/>
      <c r="H42" s="833"/>
      <c r="I42" s="340"/>
      <c r="J42" s="342"/>
      <c r="K42" s="450"/>
      <c r="L42" s="435"/>
      <c r="M42" s="436"/>
      <c r="N42" s="284"/>
    </row>
    <row r="43" spans="1:14">
      <c r="B43" s="831"/>
      <c r="C43" s="832"/>
      <c r="D43" s="832"/>
      <c r="E43" s="832"/>
      <c r="F43" s="832"/>
      <c r="G43" s="832"/>
      <c r="H43" s="833"/>
      <c r="I43" s="42"/>
      <c r="J43" s="43"/>
      <c r="K43" s="450"/>
      <c r="L43" s="288"/>
      <c r="M43" s="289"/>
      <c r="N43" s="284"/>
    </row>
    <row r="44" spans="1:14">
      <c r="B44" s="332"/>
      <c r="C44" s="333"/>
      <c r="D44" s="333"/>
      <c r="E44" s="333"/>
      <c r="F44" s="335"/>
      <c r="G44" s="335"/>
      <c r="H44" s="131"/>
      <c r="I44" s="42"/>
      <c r="J44" s="43"/>
      <c r="K44" s="450"/>
      <c r="L44" s="288"/>
      <c r="M44" s="289"/>
      <c r="N44" s="285"/>
    </row>
    <row r="45" spans="1:14">
      <c r="B45" s="838" t="s">
        <v>1036</v>
      </c>
      <c r="C45" s="839"/>
      <c r="D45" s="839"/>
      <c r="E45" s="44"/>
      <c r="F45" s="45"/>
      <c r="G45" s="45"/>
      <c r="H45" s="46"/>
      <c r="I45" s="42"/>
      <c r="J45" s="43"/>
      <c r="K45" s="291"/>
      <c r="L45" s="288"/>
      <c r="M45" s="413">
        <v>0.1</v>
      </c>
      <c r="N45" s="356">
        <f>N87*M45</f>
        <v>39426.875222222225</v>
      </c>
    </row>
    <row r="46" spans="1:14" ht="15.75" thickBot="1">
      <c r="B46" s="831"/>
      <c r="C46" s="832"/>
      <c r="D46" s="832"/>
      <c r="E46" s="832"/>
      <c r="F46" s="832"/>
      <c r="G46" s="832"/>
      <c r="H46" s="833"/>
      <c r="I46" s="840"/>
      <c r="J46" s="841"/>
      <c r="K46" s="47"/>
      <c r="L46" s="842"/>
      <c r="M46" s="843"/>
      <c r="N46" s="111"/>
    </row>
    <row r="47" spans="1:14" ht="15.75" thickBot="1">
      <c r="B47" s="818" t="s">
        <v>1037</v>
      </c>
      <c r="C47" s="819"/>
      <c r="D47" s="819"/>
      <c r="E47" s="819"/>
      <c r="F47" s="819"/>
      <c r="G47" s="819"/>
      <c r="H47" s="819"/>
      <c r="I47" s="819"/>
      <c r="J47" s="819"/>
      <c r="K47" s="819"/>
      <c r="L47" s="819"/>
      <c r="M47" s="820"/>
      <c r="N47" s="406">
        <f>SUM(N36:N46)</f>
        <v>1041714.3357897464</v>
      </c>
    </row>
    <row r="48" spans="1:14">
      <c r="B48" s="292"/>
      <c r="C48" s="40"/>
      <c r="D48" s="40"/>
      <c r="E48" s="40"/>
      <c r="F48" s="40"/>
      <c r="G48" s="40"/>
      <c r="H48" s="40"/>
      <c r="I48" s="40"/>
      <c r="J48" s="40"/>
      <c r="K48" s="40"/>
      <c r="L48" s="40"/>
      <c r="M48" s="40"/>
      <c r="N48" s="41"/>
    </row>
    <row r="49" spans="1:14">
      <c r="B49" s="70" t="s">
        <v>1038</v>
      </c>
      <c r="C49" s="71"/>
      <c r="D49" s="71"/>
      <c r="E49" s="71"/>
      <c r="F49" s="71"/>
      <c r="G49" s="71"/>
      <c r="H49" s="71"/>
      <c r="I49" s="71"/>
      <c r="J49" s="71"/>
      <c r="K49" s="71"/>
      <c r="L49" s="71"/>
      <c r="M49" s="71"/>
      <c r="N49" s="72"/>
    </row>
    <row r="50" spans="1:14" ht="15.75" thickBot="1">
      <c r="B50" s="73"/>
      <c r="C50" s="68"/>
      <c r="D50" s="68"/>
      <c r="E50" s="68"/>
      <c r="F50" s="68"/>
      <c r="G50" s="68"/>
      <c r="H50" s="68"/>
      <c r="I50" s="68"/>
      <c r="J50" s="67"/>
      <c r="K50" s="67"/>
      <c r="L50" s="67"/>
      <c r="M50" s="67"/>
      <c r="N50" s="69"/>
    </row>
    <row r="51" spans="1:14">
      <c r="B51" s="809" t="s">
        <v>1028</v>
      </c>
      <c r="C51" s="810"/>
      <c r="D51" s="810"/>
      <c r="E51" s="810"/>
      <c r="F51" s="810"/>
      <c r="G51" s="810"/>
      <c r="H51" s="810"/>
      <c r="I51" s="811"/>
      <c r="J51" s="327" t="s">
        <v>1029</v>
      </c>
      <c r="K51" s="91" t="s">
        <v>1030</v>
      </c>
      <c r="L51" s="812" t="s">
        <v>1039</v>
      </c>
      <c r="M51" s="811"/>
      <c r="N51" s="92" t="s">
        <v>1035</v>
      </c>
    </row>
    <row r="52" spans="1:14">
      <c r="A52" s="167" t="s">
        <v>812</v>
      </c>
      <c r="B52" s="49" t="str">
        <f>VLOOKUP(A52,MATERIALES!A5:D373,3,FALSE)</f>
        <v>Acero PDR-60</v>
      </c>
      <c r="C52" s="293"/>
      <c r="D52" s="293"/>
      <c r="E52" s="293"/>
      <c r="F52" s="293"/>
      <c r="G52" s="293"/>
      <c r="H52" s="293"/>
      <c r="I52" s="293"/>
      <c r="J52" s="323" t="str">
        <f>VLOOKUP(A52,MATERIALES!A6:D644,2,FALSE)</f>
        <v>kg</v>
      </c>
      <c r="K52" s="294">
        <v>178.12830345854127</v>
      </c>
      <c r="L52" s="279"/>
      <c r="M52" s="414">
        <f>VLOOKUP(A52,MATERIALES!A5:D396,4,FALSE)</f>
        <v>2856</v>
      </c>
      <c r="N52" s="284">
        <f>K52*M52</f>
        <v>508734.43467759388</v>
      </c>
    </row>
    <row r="53" spans="1:14">
      <c r="A53" s="167" t="s">
        <v>901</v>
      </c>
      <c r="B53" s="49" t="str">
        <f>VLOOKUP(A53,MATERIALES!A6:D373,3,FALSE)</f>
        <v>Concreto Resistencia  28 (Mpa)</v>
      </c>
      <c r="C53" s="437"/>
      <c r="D53" s="437"/>
      <c r="E53" s="437"/>
      <c r="F53" s="437"/>
      <c r="G53" s="437"/>
      <c r="H53" s="437"/>
      <c r="I53" s="437"/>
      <c r="J53" s="324" t="str">
        <f>VLOOKUP(A53,MATERIALES!A7:D645,2,FALSE)</f>
        <v>m3</v>
      </c>
      <c r="K53" s="409">
        <v>1.1875220230569419</v>
      </c>
      <c r="L53" s="433"/>
      <c r="M53" s="414">
        <f>VLOOKUP(A53,MATERIALES!A6:D397,4,FALSE)</f>
        <v>443156</v>
      </c>
      <c r="N53" s="284">
        <f t="shared" ref="N53:N59" si="0">K53*M53</f>
        <v>526257.50964982214</v>
      </c>
    </row>
    <row r="54" spans="1:14">
      <c r="A54" s="167" t="s">
        <v>376</v>
      </c>
      <c r="B54" s="49" t="str">
        <f>VLOOKUP(A54,MATERIALES!A6:D373,3,FALSE)</f>
        <v>Anfo</v>
      </c>
      <c r="C54" s="437"/>
      <c r="D54" s="437"/>
      <c r="E54" s="437"/>
      <c r="F54" s="437"/>
      <c r="G54" s="437"/>
      <c r="H54" s="437"/>
      <c r="I54" s="437"/>
      <c r="J54" s="324" t="s">
        <v>377</v>
      </c>
      <c r="K54" s="409">
        <v>0.3</v>
      </c>
      <c r="L54" s="433"/>
      <c r="M54" s="414">
        <f>VLOOKUP(A54,MATERIALES!A6:D398,4,FALSE)</f>
        <v>4857.0483817618851</v>
      </c>
      <c r="N54" s="284">
        <f t="shared" si="0"/>
        <v>1457.1145145285655</v>
      </c>
    </row>
    <row r="55" spans="1:14">
      <c r="A55" s="167" t="s">
        <v>427</v>
      </c>
      <c r="B55" s="49" t="str">
        <f>VLOOKUP(A55,MATERIALES!A6:D373,3,FALSE)</f>
        <v>Cordón detonante</v>
      </c>
      <c r="C55" s="437"/>
      <c r="D55" s="437"/>
      <c r="E55" s="437"/>
      <c r="F55" s="437"/>
      <c r="G55" s="437"/>
      <c r="H55" s="437"/>
      <c r="I55" s="437"/>
      <c r="J55" s="324" t="str">
        <f>VLOOKUP(A55,MATERIALES!A9:D647,2,FALSE)</f>
        <v>m</v>
      </c>
      <c r="K55" s="409">
        <v>3</v>
      </c>
      <c r="L55" s="433"/>
      <c r="M55" s="414">
        <f>VLOOKUP(A55,MATERIALES!A6:D399,4,FALSE)</f>
        <v>1267.869644711822</v>
      </c>
      <c r="N55" s="284">
        <f t="shared" si="0"/>
        <v>3803.6089341354664</v>
      </c>
    </row>
    <row r="56" spans="1:14">
      <c r="A56" s="167" t="s">
        <v>462</v>
      </c>
      <c r="B56" s="49" t="str">
        <f>VLOOKUP(A56,MATERIALES!A7:D373,3,FALSE)</f>
        <v>Explosivos  75% (INDUGEL)</v>
      </c>
      <c r="C56" s="437"/>
      <c r="D56" s="437"/>
      <c r="E56" s="437"/>
      <c r="F56" s="437"/>
      <c r="G56" s="437"/>
      <c r="H56" s="437"/>
      <c r="I56" s="437"/>
      <c r="J56" s="324" t="str">
        <f>VLOOKUP(A56,MATERIALES!A10:D648,2,FALSE)</f>
        <v>lb</v>
      </c>
      <c r="K56" s="409">
        <v>0.25</v>
      </c>
      <c r="L56" s="433"/>
      <c r="M56" s="414">
        <f>VLOOKUP(A56,MATERIALES!A7:D400,4,FALSE)</f>
        <v>6350.6623958182436</v>
      </c>
      <c r="N56" s="284">
        <f t="shared" si="0"/>
        <v>1587.6655989545609</v>
      </c>
    </row>
    <row r="57" spans="1:14">
      <c r="A57" s="167" t="s">
        <v>467</v>
      </c>
      <c r="B57" s="49" t="str">
        <f>VLOOKUP(A57,MATERIALES!A8:D373,3,FALSE)</f>
        <v>Fulminantes</v>
      </c>
      <c r="C57" s="437"/>
      <c r="D57" s="437"/>
      <c r="E57" s="437"/>
      <c r="F57" s="437"/>
      <c r="G57" s="437"/>
      <c r="H57" s="437"/>
      <c r="I57" s="437"/>
      <c r="J57" s="324" t="str">
        <f>VLOOKUP(A57,MATERIALES!A11:D649,2,FALSE)</f>
        <v>u</v>
      </c>
      <c r="K57" s="409">
        <v>1</v>
      </c>
      <c r="L57" s="433"/>
      <c r="M57" s="414">
        <f>VLOOKUP(A57,MATERIALES!A8:D401,4,FALSE)</f>
        <v>694.12750248092743</v>
      </c>
      <c r="N57" s="284">
        <f t="shared" si="0"/>
        <v>694.12750248092743</v>
      </c>
    </row>
    <row r="58" spans="1:14">
      <c r="A58" s="167" t="s">
        <v>567</v>
      </c>
      <c r="B58" s="49" t="str">
        <f>VLOOKUP(A58,MATERIALES!A9:D373,3,FALSE)</f>
        <v>Mecha Lenta</v>
      </c>
      <c r="C58" s="437"/>
      <c r="D58" s="437"/>
      <c r="E58" s="437"/>
      <c r="F58" s="437"/>
      <c r="G58" s="437"/>
      <c r="H58" s="437"/>
      <c r="I58" s="437"/>
      <c r="J58" s="324" t="str">
        <f>VLOOKUP(A58,MATERIALES!A11:D650,2,FALSE)</f>
        <v>m</v>
      </c>
      <c r="K58" s="409">
        <v>1</v>
      </c>
      <c r="L58" s="433"/>
      <c r="M58" s="414">
        <f>VLOOKUP(A58,MATERIALES!A9:D402,4,FALSE)</f>
        <v>646.7998959817121</v>
      </c>
      <c r="N58" s="284">
        <f t="shared" si="0"/>
        <v>646.7998959817121</v>
      </c>
    </row>
    <row r="59" spans="1:14">
      <c r="A59" s="167" t="s">
        <v>918</v>
      </c>
      <c r="B59" s="49" t="str">
        <f>VLOOKUP(A59,MATERIALES!A10:D373,3,FALSE)</f>
        <v xml:space="preserve">Escolta y transporte (una tarifa por cada m3 escoltado y transportado)
</v>
      </c>
      <c r="C59" s="437"/>
      <c r="D59" s="437"/>
      <c r="E59" s="437"/>
      <c r="F59" s="437"/>
      <c r="G59" s="437"/>
      <c r="H59" s="437"/>
      <c r="I59" s="437"/>
      <c r="J59" s="324" t="str">
        <f>VLOOKUP(A59,MATERIALES!A12:D651,2,FALSE)</f>
        <v>kg</v>
      </c>
      <c r="K59" s="409">
        <v>0.45800000000000002</v>
      </c>
      <c r="L59" s="433"/>
      <c r="M59" s="414">
        <f>VLOOKUP(A59,MATERIALES!A10:D403,4,FALSE)</f>
        <v>4755.8529303052946</v>
      </c>
      <c r="N59" s="284">
        <f t="shared" si="0"/>
        <v>2178.1806420798252</v>
      </c>
    </row>
    <row r="60" spans="1:14">
      <c r="A60" s="167"/>
      <c r="B60" s="49"/>
      <c r="C60" s="437"/>
      <c r="D60" s="437"/>
      <c r="E60" s="437"/>
      <c r="F60" s="437"/>
      <c r="G60" s="437"/>
      <c r="H60" s="437"/>
      <c r="I60" s="437"/>
      <c r="J60" s="323"/>
      <c r="K60" s="409"/>
      <c r="L60" s="433"/>
      <c r="M60" s="414"/>
      <c r="N60" s="284"/>
    </row>
    <row r="61" spans="1:14">
      <c r="A61" s="167"/>
      <c r="B61" s="49"/>
      <c r="C61" s="437"/>
      <c r="D61" s="437"/>
      <c r="E61" s="437"/>
      <c r="F61" s="437"/>
      <c r="G61" s="437"/>
      <c r="H61" s="437"/>
      <c r="I61" s="437"/>
      <c r="J61" s="323"/>
      <c r="K61" s="409"/>
      <c r="L61" s="433"/>
      <c r="M61" s="414"/>
      <c r="N61" s="284"/>
    </row>
    <row r="62" spans="1:14" ht="15.75" thickBot="1">
      <c r="B62" s="49"/>
      <c r="C62" s="322"/>
      <c r="D62" s="322"/>
      <c r="E62" s="322"/>
      <c r="F62" s="322"/>
      <c r="G62" s="322"/>
      <c r="H62" s="322"/>
      <c r="I62" s="322"/>
      <c r="J62" s="447"/>
      <c r="K62" s="132"/>
      <c r="L62" s="337"/>
      <c r="M62" s="414"/>
      <c r="N62" s="284"/>
    </row>
    <row r="63" spans="1:14" ht="15.75" thickBot="1">
      <c r="B63" s="818" t="s">
        <v>1037</v>
      </c>
      <c r="C63" s="819"/>
      <c r="D63" s="819"/>
      <c r="E63" s="819"/>
      <c r="F63" s="819"/>
      <c r="G63" s="819"/>
      <c r="H63" s="819"/>
      <c r="I63" s="819"/>
      <c r="J63" s="819"/>
      <c r="K63" s="819"/>
      <c r="L63" s="819"/>
      <c r="M63" s="820"/>
      <c r="N63" s="406">
        <f>SUM(N52:N62)</f>
        <v>1045359.4414155768</v>
      </c>
    </row>
    <row r="64" spans="1:14">
      <c r="B64" s="39"/>
      <c r="C64" s="40"/>
      <c r="D64" s="40"/>
      <c r="E64" s="40"/>
      <c r="F64" s="40"/>
      <c r="G64" s="40"/>
      <c r="H64" s="40"/>
      <c r="I64" s="40"/>
      <c r="J64" s="40"/>
      <c r="K64" s="40"/>
      <c r="L64" s="40"/>
      <c r="M64" s="40"/>
      <c r="N64" s="41"/>
    </row>
    <row r="65" spans="1:15">
      <c r="B65" s="70" t="s">
        <v>1040</v>
      </c>
      <c r="C65" s="71"/>
      <c r="D65" s="71"/>
      <c r="E65" s="71"/>
      <c r="F65" s="71"/>
      <c r="G65" s="71"/>
      <c r="H65" s="71"/>
      <c r="I65" s="71"/>
      <c r="J65" s="71"/>
      <c r="K65" s="71"/>
      <c r="L65" s="71"/>
      <c r="M65" s="71"/>
      <c r="N65" s="72"/>
    </row>
    <row r="66" spans="1:15" ht="15.75" thickBot="1">
      <c r="B66" s="74"/>
      <c r="C66" s="67"/>
      <c r="D66" s="67"/>
      <c r="E66" s="67"/>
      <c r="F66" s="67"/>
      <c r="G66" s="67"/>
      <c r="H66" s="67"/>
      <c r="I66" s="67"/>
      <c r="J66" s="67"/>
      <c r="K66" s="67"/>
      <c r="L66" s="67"/>
      <c r="M66" s="67"/>
      <c r="N66" s="69"/>
    </row>
    <row r="67" spans="1:15" ht="25.5">
      <c r="B67" s="325" t="s">
        <v>1041</v>
      </c>
      <c r="C67" s="326"/>
      <c r="D67" s="326"/>
      <c r="E67" s="326"/>
      <c r="F67" s="326"/>
      <c r="G67" s="326"/>
      <c r="H67" s="79" t="s">
        <v>1029</v>
      </c>
      <c r="I67" s="80" t="s">
        <v>1042</v>
      </c>
      <c r="J67" s="81" t="s">
        <v>1043</v>
      </c>
      <c r="K67" s="79" t="s">
        <v>1044</v>
      </c>
      <c r="L67" s="821" t="s">
        <v>1045</v>
      </c>
      <c r="M67" s="794"/>
      <c r="N67" s="82" t="s">
        <v>1035</v>
      </c>
    </row>
    <row r="68" spans="1:15">
      <c r="A68" t="s">
        <v>1340</v>
      </c>
      <c r="B68" s="52" t="str">
        <f>VLOOKUP(A68,TRANSPORTE!A5:D117,3,FALSE)</f>
        <v>Transporte de material de excavación</v>
      </c>
      <c r="C68" s="329"/>
      <c r="D68" s="329"/>
      <c r="E68" s="329"/>
      <c r="F68" s="329"/>
      <c r="G68" s="329"/>
      <c r="H68" s="323" t="s">
        <v>1552</v>
      </c>
      <c r="I68" s="291">
        <v>1.3</v>
      </c>
      <c r="J68" s="298">
        <v>1</v>
      </c>
      <c r="K68" s="291">
        <f>I68*J68</f>
        <v>1.3</v>
      </c>
      <c r="L68" s="822">
        <f>VLOOKUP(A68,TRANSPORTE!A5:D117,4,FALSE)</f>
        <v>946.969696969697</v>
      </c>
      <c r="M68" s="823"/>
      <c r="N68" s="299">
        <f>K68*L68</f>
        <v>1231.0606060606062</v>
      </c>
    </row>
    <row r="69" spans="1:15">
      <c r="A69" t="s">
        <v>1492</v>
      </c>
      <c r="B69" s="52" t="str">
        <f>VLOOKUP(A69,TRANSPORTE!A6:D117,3,FALSE)</f>
        <v>Equipo de Transporte (Camiones Grúas</v>
      </c>
      <c r="C69" s="53"/>
      <c r="D69" s="53"/>
      <c r="E69" s="53"/>
      <c r="F69" s="53"/>
      <c r="G69" s="53"/>
      <c r="H69" s="323" t="s">
        <v>1552</v>
      </c>
      <c r="I69" s="291">
        <v>0.05</v>
      </c>
      <c r="J69" s="298">
        <v>1</v>
      </c>
      <c r="K69" s="291">
        <f>I69*J69</f>
        <v>0.05</v>
      </c>
      <c r="L69" s="822">
        <f>VLOOKUP(A69,TRANSPORTE!A6:D117,4,FALSE)</f>
        <v>54.738059526460454</v>
      </c>
      <c r="M69" s="823"/>
      <c r="N69" s="299">
        <f>K69*L69</f>
        <v>2.736902976323023</v>
      </c>
    </row>
    <row r="70" spans="1:15">
      <c r="B70" s="52"/>
      <c r="C70" s="53"/>
      <c r="D70" s="53"/>
      <c r="E70" s="53"/>
      <c r="F70" s="53"/>
      <c r="G70" s="53"/>
      <c r="H70" s="323"/>
      <c r="I70" s="291"/>
      <c r="J70" s="298"/>
      <c r="K70" s="291"/>
      <c r="L70" s="822"/>
      <c r="M70" s="823"/>
      <c r="N70" s="299"/>
    </row>
    <row r="71" spans="1:15">
      <c r="B71" s="52"/>
      <c r="C71" s="53"/>
      <c r="D71" s="53"/>
      <c r="E71" s="53"/>
      <c r="F71" s="53"/>
      <c r="G71" s="53"/>
      <c r="H71" s="323"/>
      <c r="I71" s="291"/>
      <c r="J71" s="298"/>
      <c r="K71" s="291"/>
      <c r="L71" s="822"/>
      <c r="M71" s="823"/>
      <c r="N71" s="299"/>
    </row>
    <row r="72" spans="1:15">
      <c r="B72" s="52"/>
      <c r="C72" s="53"/>
      <c r="D72" s="53"/>
      <c r="E72" s="53"/>
      <c r="F72" s="53"/>
      <c r="G72" s="53"/>
      <c r="H72" s="300"/>
      <c r="I72" s="291"/>
      <c r="J72" s="291"/>
      <c r="K72" s="291"/>
      <c r="L72" s="301"/>
      <c r="M72" s="302"/>
      <c r="N72" s="303"/>
    </row>
    <row r="73" spans="1:15" ht="15.75" thickBot="1">
      <c r="B73" s="459"/>
      <c r="C73" s="460"/>
      <c r="D73" s="460"/>
      <c r="E73" s="460"/>
      <c r="F73" s="460"/>
      <c r="G73" s="460"/>
      <c r="H73" s="54"/>
      <c r="I73" s="132"/>
      <c r="J73" s="132"/>
      <c r="K73" s="132"/>
      <c r="L73" s="807"/>
      <c r="M73" s="808"/>
      <c r="N73" s="133"/>
    </row>
    <row r="74" spans="1:15" ht="15.75" thickBot="1">
      <c r="B74" s="824" t="s">
        <v>1037</v>
      </c>
      <c r="C74" s="825"/>
      <c r="D74" s="825"/>
      <c r="E74" s="825"/>
      <c r="F74" s="825"/>
      <c r="G74" s="825"/>
      <c r="H74" s="825"/>
      <c r="I74" s="825"/>
      <c r="J74" s="825"/>
      <c r="K74" s="825"/>
      <c r="L74" s="825"/>
      <c r="M74" s="826"/>
      <c r="N74" s="110">
        <f>N68+N69+N70+N71+N72</f>
        <v>1233.7975090369293</v>
      </c>
    </row>
    <row r="75" spans="1:15">
      <c r="B75" s="39"/>
      <c r="C75" s="40"/>
      <c r="D75" s="40"/>
      <c r="E75" s="40"/>
      <c r="F75" s="40"/>
      <c r="G75" s="40"/>
      <c r="H75" s="40"/>
      <c r="I75" s="40"/>
      <c r="J75" s="40"/>
      <c r="K75" s="40"/>
      <c r="L75" s="40"/>
      <c r="M75" s="40"/>
      <c r="N75" s="41"/>
    </row>
    <row r="76" spans="1:15">
      <c r="B76" s="70" t="s">
        <v>1046</v>
      </c>
      <c r="C76" s="71"/>
      <c r="D76" s="71"/>
      <c r="E76" s="71"/>
      <c r="F76" s="71"/>
      <c r="G76" s="71"/>
      <c r="H76" s="71"/>
      <c r="I76" s="71"/>
      <c r="J76" s="71"/>
      <c r="K76" s="71"/>
      <c r="L76" s="71"/>
      <c r="M76" s="71"/>
      <c r="N76" s="72"/>
    </row>
    <row r="77" spans="1:15" ht="15.75" thickBot="1">
      <c r="B77" s="74"/>
      <c r="C77" s="67"/>
      <c r="D77" s="67"/>
      <c r="E77" s="67"/>
      <c r="F77" s="67"/>
      <c r="G77" s="67"/>
      <c r="H77" s="67"/>
      <c r="I77" s="67"/>
      <c r="J77" s="67"/>
      <c r="K77" s="67"/>
      <c r="L77" s="67"/>
      <c r="M77" s="67"/>
      <c r="N77" s="69"/>
    </row>
    <row r="78" spans="1:15" ht="25.5">
      <c r="B78" s="844" t="s">
        <v>1047</v>
      </c>
      <c r="C78" s="845"/>
      <c r="D78" s="845"/>
      <c r="E78" s="845"/>
      <c r="F78" s="845"/>
      <c r="G78" s="845"/>
      <c r="H78" s="845"/>
      <c r="I78" s="79" t="s">
        <v>1048</v>
      </c>
      <c r="J78" s="81" t="s">
        <v>1494</v>
      </c>
      <c r="K78" s="80" t="s">
        <v>1050</v>
      </c>
      <c r="L78" s="846" t="s">
        <v>1034</v>
      </c>
      <c r="M78" s="970"/>
      <c r="N78" s="104" t="s">
        <v>1035</v>
      </c>
    </row>
    <row r="79" spans="1:15">
      <c r="A79" s="226"/>
      <c r="B79" s="218" t="s">
        <v>2149</v>
      </c>
      <c r="C79" s="219"/>
      <c r="D79" s="219"/>
      <c r="E79" s="219"/>
      <c r="F79" s="219"/>
      <c r="G79" s="219"/>
      <c r="H79" s="219"/>
      <c r="I79" s="220"/>
      <c r="J79" s="221"/>
      <c r="K79" s="222"/>
      <c r="L79" s="223"/>
      <c r="M79" s="224"/>
      <c r="N79" s="225"/>
    </row>
    <row r="80" spans="1:15">
      <c r="A80" s="168" t="s">
        <v>15</v>
      </c>
      <c r="B80" s="55" t="str">
        <f>VLOOKUP(A80,'MANO DE OBRA'!A8:D68,3,FALSE)</f>
        <v>Obrero (6)</v>
      </c>
      <c r="C80" s="53"/>
      <c r="D80" s="53"/>
      <c r="E80" s="53"/>
      <c r="F80" s="53"/>
      <c r="G80" s="53"/>
      <c r="H80" s="53"/>
      <c r="I80" s="304">
        <f>K80/J80*100</f>
        <v>147543.4</v>
      </c>
      <c r="J80" s="305">
        <v>185</v>
      </c>
      <c r="K80" s="306">
        <f>VLOOKUP(A80,'MANO DE OBRA'!A8:D99,4,FALSE)</f>
        <v>272955.28999999998</v>
      </c>
      <c r="L80" s="56"/>
      <c r="M80" s="446">
        <v>1</v>
      </c>
      <c r="N80" s="407">
        <f>K80/M80</f>
        <v>272955.28999999998</v>
      </c>
      <c r="O80" s="112"/>
    </row>
    <row r="81" spans="1:14">
      <c r="A81" s="168" t="s">
        <v>30</v>
      </c>
      <c r="B81" s="55" t="str">
        <f>VLOOKUP(A81,'MANO DE OBRA'!A8:D69,3,FALSE)</f>
        <v>Oficial</v>
      </c>
      <c r="C81" s="53"/>
      <c r="D81" s="53"/>
      <c r="E81" s="53"/>
      <c r="F81" s="53"/>
      <c r="G81" s="53"/>
      <c r="H81" s="53"/>
      <c r="I81" s="304">
        <f>K81/J81*100</f>
        <v>49181.133333333331</v>
      </c>
      <c r="J81" s="305">
        <v>185</v>
      </c>
      <c r="K81" s="306">
        <f>VLOOKUP(A81,'MANO DE OBRA'!A8:D100,4,FALSE)</f>
        <v>90985.096666666665</v>
      </c>
      <c r="L81" s="56"/>
      <c r="M81" s="443">
        <v>1</v>
      </c>
      <c r="N81" s="407">
        <f>K81/M81</f>
        <v>90985.096666666665</v>
      </c>
    </row>
    <row r="82" spans="1:14">
      <c r="A82" s="168"/>
      <c r="B82" s="171" t="s">
        <v>1735</v>
      </c>
      <c r="C82" s="53"/>
      <c r="D82" s="53"/>
      <c r="E82" s="53"/>
      <c r="F82" s="53"/>
      <c r="G82" s="53"/>
      <c r="H82" s="53"/>
      <c r="I82" s="304"/>
      <c r="J82" s="305"/>
      <c r="K82" s="306"/>
      <c r="L82" s="56"/>
      <c r="M82" s="444"/>
      <c r="N82" s="407"/>
    </row>
    <row r="83" spans="1:14">
      <c r="A83" t="s">
        <v>15</v>
      </c>
      <c r="B83" s="55" t="str">
        <f>VLOOKUP(A83,'MANO DE OBRA'!A9:D70,3,FALSE)</f>
        <v>Obrero (6)</v>
      </c>
      <c r="C83" s="53"/>
      <c r="D83" s="53"/>
      <c r="E83" s="53"/>
      <c r="F83" s="53"/>
      <c r="G83" s="53"/>
      <c r="H83" s="53"/>
      <c r="I83" s="304">
        <f>K83/J83*100</f>
        <v>147543.4</v>
      </c>
      <c r="J83" s="305">
        <v>185</v>
      </c>
      <c r="K83" s="306">
        <f>VLOOKUP(A83,'MANO DE OBRA'!A9:D101,4,FALSE)</f>
        <v>272955.28999999998</v>
      </c>
      <c r="L83" s="56"/>
      <c r="M83" s="312">
        <v>12</v>
      </c>
      <c r="N83" s="407">
        <f>K83/M83</f>
        <v>22746.274166666666</v>
      </c>
    </row>
    <row r="84" spans="1:14">
      <c r="A84" t="s">
        <v>30</v>
      </c>
      <c r="B84" s="55" t="str">
        <f>VLOOKUP(A84,'MANO DE OBRA'!A10:D71,3,FALSE)</f>
        <v>Oficial</v>
      </c>
      <c r="C84" s="53"/>
      <c r="D84" s="53"/>
      <c r="E84" s="53"/>
      <c r="F84" s="53"/>
      <c r="G84" s="53"/>
      <c r="H84" s="53"/>
      <c r="I84" s="304">
        <f>K84/J84*100</f>
        <v>49181.133333333331</v>
      </c>
      <c r="J84" s="305">
        <v>185</v>
      </c>
      <c r="K84" s="306">
        <f>VLOOKUP(A84,'MANO DE OBRA'!A10:D102,4,FALSE)</f>
        <v>90985.096666666665</v>
      </c>
      <c r="L84" s="330"/>
      <c r="M84" s="312">
        <v>12</v>
      </c>
      <c r="N84" s="407">
        <f>K84/M84</f>
        <v>7582.091388888889</v>
      </c>
    </row>
    <row r="85" spans="1:14">
      <c r="B85" s="55"/>
      <c r="C85" s="53"/>
      <c r="D85" s="53"/>
      <c r="E85" s="53"/>
      <c r="F85" s="53"/>
      <c r="G85" s="53"/>
      <c r="H85" s="53"/>
      <c r="I85" s="291"/>
      <c r="J85" s="309"/>
      <c r="K85" s="310"/>
      <c r="L85" s="330"/>
      <c r="M85" s="312"/>
      <c r="N85" s="308"/>
    </row>
    <row r="86" spans="1:14" ht="15.75" thickBot="1">
      <c r="B86" s="805"/>
      <c r="C86" s="806"/>
      <c r="D86" s="806"/>
      <c r="E86" s="806"/>
      <c r="F86" s="806"/>
      <c r="G86" s="806"/>
      <c r="H86" s="806"/>
      <c r="I86" s="132"/>
      <c r="J86" s="132"/>
      <c r="K86" s="132"/>
      <c r="L86" s="906"/>
      <c r="M86" s="906"/>
      <c r="N86" s="51"/>
    </row>
    <row r="87" spans="1:14" ht="15.75" thickBot="1">
      <c r="B87" s="824" t="s">
        <v>1037</v>
      </c>
      <c r="C87" s="825"/>
      <c r="D87" s="825"/>
      <c r="E87" s="825"/>
      <c r="F87" s="825"/>
      <c r="G87" s="825"/>
      <c r="H87" s="825"/>
      <c r="I87" s="825"/>
      <c r="J87" s="825"/>
      <c r="K87" s="825"/>
      <c r="L87" s="825"/>
      <c r="M87" s="826"/>
      <c r="N87" s="313">
        <f>SUM(N80:N86)</f>
        <v>394268.75222222222</v>
      </c>
    </row>
    <row r="88" spans="1:14" ht="15.75" thickBot="1">
      <c r="B88" s="39"/>
      <c r="C88" s="40"/>
      <c r="D88" s="40"/>
      <c r="E88" s="40"/>
      <c r="F88" s="40"/>
      <c r="G88" s="40"/>
      <c r="H88" s="40"/>
      <c r="I88" s="40"/>
      <c r="J88" s="40"/>
      <c r="K88" s="40"/>
      <c r="L88" s="40"/>
      <c r="M88" s="40"/>
      <c r="N88" s="41"/>
    </row>
    <row r="89" spans="1:14" ht="15.75" thickBot="1">
      <c r="B89" s="818" t="s">
        <v>1051</v>
      </c>
      <c r="C89" s="819"/>
      <c r="D89" s="819"/>
      <c r="E89" s="819"/>
      <c r="F89" s="819"/>
      <c r="G89" s="819"/>
      <c r="H89" s="819"/>
      <c r="I89" s="819"/>
      <c r="J89" s="819"/>
      <c r="K89" s="819"/>
      <c r="L89" s="819"/>
      <c r="M89" s="820"/>
      <c r="N89" s="105">
        <f>N47+N63+N74+N87</f>
        <v>2482576.3269365826</v>
      </c>
    </row>
    <row r="90" spans="1:14">
      <c r="B90" s="39"/>
      <c r="C90" s="40"/>
      <c r="D90" s="40"/>
      <c r="E90" s="40"/>
      <c r="F90" s="40"/>
      <c r="G90" s="40"/>
      <c r="H90" s="40"/>
      <c r="I90" s="40"/>
      <c r="J90" s="40"/>
      <c r="K90" s="40"/>
      <c r="L90" s="40"/>
      <c r="M90" s="40"/>
      <c r="N90" s="41"/>
    </row>
    <row r="91" spans="1:14">
      <c r="B91" s="70" t="s">
        <v>1052</v>
      </c>
      <c r="C91" s="71"/>
      <c r="D91" s="71"/>
      <c r="E91" s="71"/>
      <c r="F91" s="71"/>
      <c r="G91" s="71"/>
      <c r="H91" s="71"/>
      <c r="I91" s="71"/>
      <c r="J91" s="71"/>
      <c r="K91" s="71"/>
      <c r="L91" s="71"/>
      <c r="M91" s="71"/>
      <c r="N91" s="72"/>
    </row>
    <row r="92" spans="1:14" ht="15.75" thickBot="1">
      <c r="B92" s="74"/>
      <c r="C92" s="67"/>
      <c r="D92" s="67"/>
      <c r="E92" s="67"/>
      <c r="F92" s="67"/>
      <c r="G92" s="67"/>
      <c r="H92" s="67"/>
      <c r="I92" s="67"/>
      <c r="J92" s="67"/>
      <c r="K92" s="67"/>
      <c r="L92" s="67"/>
      <c r="M92" s="67"/>
      <c r="N92" s="69"/>
    </row>
    <row r="93" spans="1:14">
      <c r="B93" s="809" t="s">
        <v>1053</v>
      </c>
      <c r="C93" s="810"/>
      <c r="D93" s="810"/>
      <c r="E93" s="810"/>
      <c r="F93" s="810"/>
      <c r="G93" s="810"/>
      <c r="H93" s="810"/>
      <c r="I93" s="326"/>
      <c r="J93" s="346"/>
      <c r="K93" s="314" t="s">
        <v>1054</v>
      </c>
      <c r="L93" s="848" t="s">
        <v>1055</v>
      </c>
      <c r="M93" s="849"/>
      <c r="N93" s="315"/>
    </row>
    <row r="94" spans="1:14">
      <c r="B94" s="850" t="s">
        <v>1056</v>
      </c>
      <c r="C94" s="851"/>
      <c r="D94" s="851"/>
      <c r="E94" s="851"/>
      <c r="F94" s="851"/>
      <c r="G94" s="851"/>
      <c r="H94" s="851"/>
      <c r="I94" s="93"/>
      <c r="J94" s="94"/>
      <c r="K94" s="316">
        <v>0.2</v>
      </c>
      <c r="L94" s="852">
        <f>N89*K94</f>
        <v>496515.26538731653</v>
      </c>
      <c r="M94" s="853"/>
      <c r="N94" s="57"/>
    </row>
    <row r="95" spans="1:14">
      <c r="B95" s="95" t="s">
        <v>1057</v>
      </c>
      <c r="C95" s="96"/>
      <c r="D95" s="96"/>
      <c r="E95" s="96"/>
      <c r="F95" s="96"/>
      <c r="G95" s="96"/>
      <c r="H95" s="96"/>
      <c r="I95" s="93"/>
      <c r="J95" s="94"/>
      <c r="K95" s="316">
        <v>0.05</v>
      </c>
      <c r="L95" s="852">
        <f>N89*K95</f>
        <v>124128.81634682913</v>
      </c>
      <c r="M95" s="853"/>
      <c r="N95" s="57"/>
    </row>
    <row r="96" spans="1:14" ht="15.75" thickBot="1">
      <c r="B96" s="97" t="s">
        <v>1058</v>
      </c>
      <c r="C96" s="98"/>
      <c r="D96" s="98"/>
      <c r="E96" s="98"/>
      <c r="F96" s="98"/>
      <c r="G96" s="98"/>
      <c r="H96" s="98"/>
      <c r="I96" s="99"/>
      <c r="J96" s="100"/>
      <c r="K96" s="317">
        <v>0.05</v>
      </c>
      <c r="L96" s="854">
        <f>N89*K96</f>
        <v>124128.81634682913</v>
      </c>
      <c r="M96" s="855"/>
      <c r="N96" s="57"/>
    </row>
    <row r="97" spans="1:14" ht="15.75" thickBot="1">
      <c r="B97" s="818" t="s">
        <v>1037</v>
      </c>
      <c r="C97" s="819"/>
      <c r="D97" s="819"/>
      <c r="E97" s="819"/>
      <c r="F97" s="819"/>
      <c r="G97" s="819"/>
      <c r="H97" s="819"/>
      <c r="I97" s="819"/>
      <c r="J97" s="819"/>
      <c r="K97" s="819"/>
      <c r="L97" s="819"/>
      <c r="M97" s="820"/>
      <c r="N97" s="58">
        <f>L94+L95+L96</f>
        <v>744772.89808097482</v>
      </c>
    </row>
    <row r="98" spans="1:14" ht="15.75" thickBot="1">
      <c r="B98" s="39"/>
      <c r="C98" s="40"/>
      <c r="D98" s="40"/>
      <c r="E98" s="40"/>
      <c r="F98" s="40"/>
      <c r="G98" s="40"/>
      <c r="H98" s="40"/>
      <c r="I98" s="40"/>
      <c r="J98" s="40"/>
      <c r="K98" s="40"/>
      <c r="L98" s="40"/>
      <c r="M98" s="40"/>
      <c r="N98" s="41"/>
    </row>
    <row r="99" spans="1:14" ht="15.75" thickBot="1">
      <c r="A99" t="s">
        <v>2122</v>
      </c>
      <c r="B99" s="818" t="s">
        <v>1059</v>
      </c>
      <c r="C99" s="819"/>
      <c r="D99" s="819"/>
      <c r="E99" s="819"/>
      <c r="F99" s="819"/>
      <c r="G99" s="819"/>
      <c r="H99" s="819"/>
      <c r="I99" s="819"/>
      <c r="J99" s="819"/>
      <c r="K99" s="819"/>
      <c r="L99" s="819"/>
      <c r="M99" s="820"/>
      <c r="N99" s="197">
        <f>N89+N97</f>
        <v>3227349.2250175574</v>
      </c>
    </row>
    <row r="100" spans="1:14">
      <c r="B100" s="251"/>
      <c r="C100" s="252"/>
      <c r="D100" s="252"/>
      <c r="E100" s="252"/>
      <c r="F100" s="252"/>
      <c r="G100" s="252"/>
      <c r="H100" s="252"/>
      <c r="I100" s="252"/>
      <c r="J100" s="252"/>
      <c r="K100" s="252"/>
      <c r="L100" s="252"/>
      <c r="M100" s="252"/>
      <c r="N100" s="253"/>
    </row>
    <row r="101" spans="1:14">
      <c r="B101" s="254"/>
      <c r="C101" s="255"/>
      <c r="D101" s="255"/>
      <c r="E101" s="255"/>
      <c r="F101" s="255"/>
      <c r="G101" s="255"/>
      <c r="H101" s="255"/>
      <c r="I101" s="255"/>
      <c r="J101" s="255"/>
      <c r="K101" s="255"/>
      <c r="L101" s="255"/>
      <c r="M101" s="255"/>
      <c r="N101" s="256"/>
    </row>
    <row r="102" spans="1:14">
      <c r="B102" s="254"/>
      <c r="C102" s="255"/>
      <c r="D102" s="255"/>
      <c r="E102" s="255"/>
      <c r="F102" s="255"/>
      <c r="G102" s="255"/>
      <c r="H102" s="255"/>
      <c r="I102" s="255"/>
      <c r="J102" s="255"/>
      <c r="K102" s="255"/>
      <c r="L102" s="255"/>
      <c r="M102" s="255"/>
      <c r="N102" s="256"/>
    </row>
    <row r="103" spans="1:14">
      <c r="B103" s="254"/>
      <c r="C103" s="255"/>
      <c r="D103" s="255"/>
      <c r="E103" s="255"/>
      <c r="F103" s="255"/>
      <c r="G103" s="255"/>
      <c r="H103" s="255"/>
      <c r="I103" s="255"/>
      <c r="J103" s="255"/>
      <c r="K103" s="255"/>
      <c r="L103" s="255"/>
      <c r="M103" s="255"/>
      <c r="N103" s="256"/>
    </row>
    <row r="104" spans="1:14">
      <c r="B104" s="254"/>
      <c r="C104" s="255"/>
      <c r="D104" s="255"/>
      <c r="E104" s="429" t="s">
        <v>1060</v>
      </c>
      <c r="F104" s="429"/>
      <c r="G104" s="429"/>
      <c r="H104" s="429"/>
      <c r="I104" s="429"/>
      <c r="J104" s="429"/>
      <c r="K104" s="255"/>
      <c r="L104" s="255"/>
      <c r="M104" s="255"/>
      <c r="N104" s="256"/>
    </row>
    <row r="105" spans="1:14">
      <c r="B105" s="254"/>
      <c r="C105" s="255"/>
      <c r="D105" s="255"/>
      <c r="E105" s="255" t="s">
        <v>1061</v>
      </c>
      <c r="F105" s="255"/>
      <c r="G105" s="255"/>
      <c r="H105" s="255"/>
      <c r="I105" s="255"/>
      <c r="J105" s="255"/>
      <c r="K105" s="255"/>
      <c r="L105" s="255"/>
      <c r="M105" s="255"/>
      <c r="N105" s="256"/>
    </row>
    <row r="106" spans="1:14">
      <c r="B106" s="254"/>
      <c r="C106" s="255"/>
      <c r="D106" s="255"/>
      <c r="E106" s="255" t="s">
        <v>1062</v>
      </c>
      <c r="F106" s="255"/>
      <c r="G106" s="255"/>
      <c r="H106" s="255"/>
      <c r="I106" s="255"/>
      <c r="J106" s="255"/>
      <c r="K106" s="255"/>
      <c r="L106" s="255"/>
      <c r="M106" s="255"/>
      <c r="N106" s="256"/>
    </row>
    <row r="107" spans="1:14">
      <c r="B107" s="254"/>
      <c r="C107" s="255"/>
      <c r="D107" s="255"/>
      <c r="E107" s="255" t="s">
        <v>1063</v>
      </c>
      <c r="F107" s="255"/>
      <c r="G107" s="255"/>
      <c r="H107" s="255"/>
      <c r="I107" s="255"/>
      <c r="J107" s="255"/>
      <c r="K107" s="255"/>
      <c r="L107" s="255"/>
      <c r="M107" s="255"/>
      <c r="N107" s="256"/>
    </row>
    <row r="108" spans="1:14" ht="15.75" thickBot="1">
      <c r="B108" s="254"/>
      <c r="C108" s="255"/>
      <c r="D108" s="255"/>
      <c r="E108" s="255"/>
      <c r="F108" s="255" t="s">
        <v>1064</v>
      </c>
      <c r="G108" s="255"/>
      <c r="H108" s="255"/>
      <c r="I108" s="255"/>
      <c r="J108" s="255"/>
      <c r="K108" s="255"/>
      <c r="L108" s="255"/>
      <c r="M108" s="255"/>
      <c r="N108" s="256"/>
    </row>
    <row r="109" spans="1:14">
      <c r="B109" s="239" t="s">
        <v>2322</v>
      </c>
      <c r="C109" s="240"/>
      <c r="D109" s="240"/>
      <c r="E109" s="240"/>
      <c r="F109" s="240"/>
      <c r="G109" s="240"/>
      <c r="H109" s="240"/>
      <c r="I109" s="240"/>
      <c r="J109" s="240"/>
      <c r="K109" s="240"/>
      <c r="L109" s="240"/>
      <c r="M109" s="240"/>
      <c r="N109" s="241"/>
    </row>
    <row r="110" spans="1:14">
      <c r="B110" s="257"/>
      <c r="C110" s="258"/>
      <c r="D110" s="258"/>
      <c r="E110" s="258"/>
      <c r="F110" s="258"/>
      <c r="G110" s="258"/>
      <c r="H110" s="258"/>
      <c r="I110" s="258"/>
      <c r="J110" s="258"/>
      <c r="K110" s="258"/>
      <c r="L110" s="258"/>
      <c r="M110" s="258"/>
      <c r="N110" s="259"/>
    </row>
    <row r="111" spans="1:14">
      <c r="B111" s="257"/>
      <c r="C111" s="258"/>
      <c r="D111" s="258"/>
      <c r="E111" s="258"/>
      <c r="F111" s="258"/>
      <c r="G111" s="258"/>
      <c r="H111" s="258"/>
      <c r="I111" s="258"/>
      <c r="J111" s="258"/>
      <c r="K111" s="258"/>
      <c r="L111" s="258"/>
      <c r="M111" s="258"/>
      <c r="N111" s="259"/>
    </row>
    <row r="112" spans="1:14">
      <c r="B112" s="257"/>
      <c r="C112" s="258"/>
      <c r="D112" s="258"/>
      <c r="E112" s="258"/>
      <c r="F112" s="258"/>
      <c r="G112" s="258"/>
      <c r="H112" s="258"/>
      <c r="I112" s="258"/>
      <c r="J112" s="258"/>
      <c r="K112" s="258"/>
      <c r="L112" s="258"/>
      <c r="M112" s="258"/>
      <c r="N112" s="259"/>
    </row>
    <row r="113" spans="2:14" ht="15.75" thickBot="1">
      <c r="B113" s="260"/>
      <c r="C113" s="261"/>
      <c r="D113" s="261"/>
      <c r="E113" s="261"/>
      <c r="F113" s="261"/>
      <c r="G113" s="261"/>
      <c r="H113" s="261"/>
      <c r="I113" s="261"/>
      <c r="J113" s="261"/>
      <c r="K113" s="261"/>
      <c r="L113" s="261"/>
      <c r="M113" s="261"/>
      <c r="N113" s="262"/>
    </row>
    <row r="114" spans="2:14">
      <c r="B114" s="263"/>
      <c r="C114" s="264"/>
      <c r="D114" s="264"/>
      <c r="E114" s="264"/>
      <c r="F114" s="264"/>
      <c r="G114" s="264"/>
      <c r="H114" s="264"/>
      <c r="I114" s="264"/>
      <c r="J114" s="264"/>
      <c r="K114" s="264"/>
      <c r="L114" s="264"/>
      <c r="M114" s="264"/>
      <c r="N114" s="265"/>
    </row>
    <row r="115" spans="2:14">
      <c r="B115" s="266" t="s">
        <v>2323</v>
      </c>
      <c r="C115" s="267"/>
      <c r="D115" s="267"/>
      <c r="E115" s="267"/>
      <c r="F115" s="267"/>
      <c r="G115" s="267"/>
      <c r="H115" s="267"/>
      <c r="I115" s="267"/>
      <c r="J115" s="267"/>
      <c r="K115" s="267"/>
      <c r="L115" s="267"/>
      <c r="M115" s="267"/>
      <c r="N115" s="268"/>
    </row>
    <row r="116" spans="2:14" ht="15" customHeight="1">
      <c r="B116" s="960" t="s">
        <v>2324</v>
      </c>
      <c r="C116" s="961"/>
      <c r="D116" s="961"/>
      <c r="E116" s="961"/>
      <c r="F116" s="961"/>
      <c r="G116" s="961"/>
      <c r="H116" s="961"/>
      <c r="I116" s="961"/>
      <c r="J116" s="961"/>
      <c r="K116" s="961"/>
      <c r="L116" s="961"/>
      <c r="M116" s="961"/>
      <c r="N116" s="962"/>
    </row>
    <row r="117" spans="2:14" ht="15" customHeight="1">
      <c r="B117" s="960"/>
      <c r="C117" s="961"/>
      <c r="D117" s="961"/>
      <c r="E117" s="961"/>
      <c r="F117" s="961"/>
      <c r="G117" s="961"/>
      <c r="H117" s="961"/>
      <c r="I117" s="961"/>
      <c r="J117" s="961"/>
      <c r="K117" s="961"/>
      <c r="L117" s="961"/>
      <c r="M117" s="961"/>
      <c r="N117" s="962"/>
    </row>
    <row r="118" spans="2:14" ht="30" customHeight="1">
      <c r="B118" s="963" t="s">
        <v>2325</v>
      </c>
      <c r="C118" s="964"/>
      <c r="D118" s="964"/>
      <c r="E118" s="964"/>
      <c r="F118" s="964"/>
      <c r="G118" s="964"/>
      <c r="H118" s="964"/>
      <c r="I118" s="964"/>
      <c r="J118" s="964"/>
      <c r="K118" s="964"/>
      <c r="L118" s="964"/>
      <c r="M118" s="964"/>
      <c r="N118" s="965"/>
    </row>
    <row r="119" spans="2:14">
      <c r="B119" s="963"/>
      <c r="C119" s="964"/>
      <c r="D119" s="964"/>
      <c r="E119" s="964"/>
      <c r="F119" s="964"/>
      <c r="G119" s="964"/>
      <c r="H119" s="964"/>
      <c r="I119" s="964"/>
      <c r="J119" s="964"/>
      <c r="K119" s="964"/>
      <c r="L119" s="964"/>
      <c r="M119" s="964"/>
      <c r="N119" s="965"/>
    </row>
    <row r="120" spans="2:14">
      <c r="B120" s="351"/>
      <c r="C120" s="352"/>
      <c r="D120" s="352"/>
      <c r="E120" s="352"/>
      <c r="F120" s="352"/>
      <c r="G120" s="352"/>
      <c r="H120" s="352"/>
      <c r="I120" s="352"/>
      <c r="J120" s="352"/>
      <c r="K120" s="352"/>
      <c r="L120" s="352"/>
      <c r="M120" s="352"/>
      <c r="N120" s="353"/>
    </row>
    <row r="121" spans="2:14">
      <c r="B121" s="351"/>
      <c r="C121" s="352"/>
      <c r="D121" s="352"/>
      <c r="E121" s="352"/>
      <c r="F121" s="352"/>
      <c r="G121" s="352"/>
      <c r="H121" s="352"/>
      <c r="I121" s="352"/>
      <c r="J121" s="352"/>
      <c r="K121" s="352"/>
      <c r="L121" s="352"/>
      <c r="M121" s="352"/>
      <c r="N121" s="353"/>
    </row>
    <row r="122" spans="2:14">
      <c r="B122" s="351"/>
      <c r="C122" s="352"/>
      <c r="D122" s="352"/>
      <c r="E122" s="352"/>
      <c r="F122" s="352"/>
      <c r="G122" s="352"/>
      <c r="H122" s="352"/>
      <c r="I122" s="352"/>
      <c r="J122" s="352"/>
      <c r="K122" s="352"/>
      <c r="L122" s="352"/>
      <c r="M122" s="352"/>
      <c r="N122" s="353"/>
    </row>
    <row r="123" spans="2:14">
      <c r="B123" s="266"/>
      <c r="C123" s="267"/>
      <c r="D123" s="267"/>
      <c r="E123" s="267"/>
      <c r="F123" s="267"/>
      <c r="G123" s="267"/>
      <c r="H123" s="267"/>
      <c r="I123" s="267"/>
      <c r="J123" s="267"/>
      <c r="K123" s="267"/>
      <c r="L123" s="267"/>
      <c r="M123" s="267"/>
      <c r="N123" s="268"/>
    </row>
    <row r="124" spans="2:14">
      <c r="B124" s="254"/>
      <c r="C124" s="255"/>
      <c r="D124" s="255"/>
      <c r="E124" s="255" t="s">
        <v>1060</v>
      </c>
      <c r="F124" s="429"/>
      <c r="G124" s="429"/>
      <c r="H124" s="255"/>
      <c r="I124" s="255"/>
      <c r="J124" s="255"/>
      <c r="K124" s="255"/>
      <c r="L124" s="255"/>
      <c r="M124" s="255"/>
      <c r="N124" s="256"/>
    </row>
    <row r="125" spans="2:14">
      <c r="B125" s="254"/>
      <c r="C125" s="255"/>
      <c r="D125" s="255"/>
      <c r="E125" s="430" t="s">
        <v>1061</v>
      </c>
      <c r="F125" s="255"/>
      <c r="G125" s="255"/>
      <c r="H125" s="430"/>
      <c r="I125" s="430"/>
      <c r="J125" s="430"/>
      <c r="K125" s="255"/>
      <c r="L125" s="255"/>
      <c r="M125" s="255"/>
      <c r="N125" s="256"/>
    </row>
    <row r="126" spans="2:14">
      <c r="B126" s="254"/>
      <c r="C126" s="255"/>
      <c r="D126" s="255"/>
      <c r="E126" s="269" t="s">
        <v>1065</v>
      </c>
      <c r="F126" s="255"/>
      <c r="G126" s="255"/>
      <c r="H126" s="269"/>
      <c r="I126" s="269"/>
      <c r="J126" s="269"/>
      <c r="K126" s="255"/>
      <c r="L126" s="255"/>
      <c r="M126" s="255"/>
      <c r="N126" s="256"/>
    </row>
    <row r="127" spans="2:14">
      <c r="B127" s="270"/>
      <c r="C127" s="267"/>
      <c r="D127" s="267"/>
      <c r="E127" s="255" t="s">
        <v>1063</v>
      </c>
      <c r="F127" s="255"/>
      <c r="G127" s="255"/>
      <c r="H127" s="255"/>
      <c r="I127" s="255"/>
      <c r="J127" s="255"/>
      <c r="K127" s="267"/>
      <c r="L127" s="267"/>
      <c r="M127" s="267"/>
      <c r="N127" s="268"/>
    </row>
    <row r="128" spans="2:14">
      <c r="B128" s="270"/>
      <c r="C128" s="267"/>
      <c r="D128" s="267"/>
      <c r="E128" s="267"/>
      <c r="F128" s="255"/>
      <c r="G128" s="255"/>
      <c r="H128" s="255"/>
      <c r="I128" s="255"/>
      <c r="J128" s="255"/>
      <c r="K128" s="267"/>
      <c r="L128" s="267"/>
      <c r="M128" s="267"/>
      <c r="N128" s="268"/>
    </row>
    <row r="129" spans="2:14">
      <c r="B129" s="270" t="s">
        <v>2326</v>
      </c>
      <c r="C129" s="269"/>
      <c r="D129" s="269"/>
      <c r="E129" s="255"/>
      <c r="F129" s="255"/>
      <c r="G129" s="255"/>
      <c r="H129" s="255"/>
      <c r="I129" s="255"/>
      <c r="J129" s="966"/>
      <c r="K129" s="966"/>
      <c r="L129" s="966"/>
      <c r="M129" s="966"/>
      <c r="N129" s="967"/>
    </row>
    <row r="130" spans="2:14" ht="15.75" thickBot="1">
      <c r="B130" s="431" t="s">
        <v>2327</v>
      </c>
      <c r="C130" s="432"/>
      <c r="D130" s="432"/>
      <c r="E130" s="271"/>
      <c r="F130" s="271"/>
      <c r="G130" s="271"/>
      <c r="H130" s="271"/>
      <c r="I130" s="271"/>
      <c r="J130" s="968"/>
      <c r="K130" s="968"/>
      <c r="L130" s="968"/>
      <c r="M130" s="968"/>
      <c r="N130" s="969"/>
    </row>
  </sheetData>
  <mergeCells count="68">
    <mergeCell ref="F25:H25"/>
    <mergeCell ref="B27:N27"/>
    <mergeCell ref="L29:M29"/>
    <mergeCell ref="L1:N2"/>
    <mergeCell ref="C2:J2"/>
    <mergeCell ref="C3:J3"/>
    <mergeCell ref="K3:K4"/>
    <mergeCell ref="L3:N4"/>
    <mergeCell ref="C4:J4"/>
    <mergeCell ref="C1:J1"/>
    <mergeCell ref="K1:K2"/>
    <mergeCell ref="C5:J5"/>
    <mergeCell ref="B1:B6"/>
    <mergeCell ref="K5:K6"/>
    <mergeCell ref="C6:J6"/>
    <mergeCell ref="L12:N12"/>
    <mergeCell ref="D11:E11"/>
    <mergeCell ref="L5:L6"/>
    <mergeCell ref="M5:M6"/>
    <mergeCell ref="N5:N6"/>
    <mergeCell ref="B10:E10"/>
    <mergeCell ref="I10:J10"/>
    <mergeCell ref="C30:I30"/>
    <mergeCell ref="L30:M30"/>
    <mergeCell ref="B45:D45"/>
    <mergeCell ref="B35:H35"/>
    <mergeCell ref="I35:J35"/>
    <mergeCell ref="L35:M35"/>
    <mergeCell ref="B36:H36"/>
    <mergeCell ref="B37:H37"/>
    <mergeCell ref="B38:H38"/>
    <mergeCell ref="B39:H39"/>
    <mergeCell ref="B40:H40"/>
    <mergeCell ref="B41:H41"/>
    <mergeCell ref="B42:H42"/>
    <mergeCell ref="B43:H43"/>
    <mergeCell ref="B63:M63"/>
    <mergeCell ref="L67:M67"/>
    <mergeCell ref="L68:M68"/>
    <mergeCell ref="L69:M69"/>
    <mergeCell ref="L70:M70"/>
    <mergeCell ref="B46:H46"/>
    <mergeCell ref="I46:J46"/>
    <mergeCell ref="L46:M46"/>
    <mergeCell ref="B47:M47"/>
    <mergeCell ref="B51:I51"/>
    <mergeCell ref="L51:M51"/>
    <mergeCell ref="B78:H78"/>
    <mergeCell ref="L78:M78"/>
    <mergeCell ref="B86:H86"/>
    <mergeCell ref="L86:M86"/>
    <mergeCell ref="L71:M71"/>
    <mergeCell ref="C29:I29"/>
    <mergeCell ref="J129:N130"/>
    <mergeCell ref="L95:M95"/>
    <mergeCell ref="L96:M96"/>
    <mergeCell ref="B97:M97"/>
    <mergeCell ref="B99:M99"/>
    <mergeCell ref="B116:N117"/>
    <mergeCell ref="B118:N119"/>
    <mergeCell ref="B87:M87"/>
    <mergeCell ref="B89:M89"/>
    <mergeCell ref="B93:H93"/>
    <mergeCell ref="L93:M93"/>
    <mergeCell ref="B94:H94"/>
    <mergeCell ref="L94:M94"/>
    <mergeCell ref="L73:M73"/>
    <mergeCell ref="B74:M74"/>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44417"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44417" r:id="rId4"/>
      </mc:Fallback>
    </mc:AlternateContent>
  </oleObjects>
</worksheet>
</file>

<file path=xl/worksheets/sheet2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7">
    <tabColor rgb="FFFFFFCC"/>
  </sheetPr>
  <dimension ref="A1:O120"/>
  <sheetViews>
    <sheetView topLeftCell="A2" zoomScale="75" zoomScaleNormal="75" workbookViewId="0">
      <selection activeCell="A2" sqref="A2"/>
    </sheetView>
  </sheetViews>
  <sheetFormatPr baseColWidth="10" defaultRowHeight="15"/>
  <cols>
    <col min="1" max="1" width="10.42578125" bestFit="1" customWidth="1"/>
    <col min="2" max="2" width="17.140625" customWidth="1"/>
    <col min="6" max="6" width="15.42578125" customWidth="1"/>
    <col min="9" max="9" width="13.140625" bestFit="1" customWidth="1"/>
    <col min="10" max="10" width="15.5703125" customWidth="1"/>
    <col min="11" max="11" width="18.7109375" customWidth="1"/>
    <col min="13" max="13" width="13.42578125" customWidth="1"/>
    <col min="14" max="14" width="17.42578125" customWidth="1"/>
    <col min="15" max="15" width="12" bestFit="1" customWidth="1"/>
  </cols>
  <sheetData>
    <row r="1" spans="2:14" ht="15" hidden="1" customHeight="1" thickTop="1">
      <c r="B1" s="907"/>
      <c r="C1" s="919"/>
      <c r="D1" s="920"/>
      <c r="E1" s="920"/>
      <c r="F1" s="920"/>
      <c r="G1" s="920"/>
      <c r="H1" s="920"/>
      <c r="I1" s="920"/>
      <c r="J1" s="921"/>
      <c r="K1" s="922" t="s">
        <v>1017</v>
      </c>
      <c r="L1" s="924" t="s">
        <v>2304</v>
      </c>
      <c r="M1" s="925"/>
      <c r="N1" s="926"/>
    </row>
    <row r="2" spans="2:14" ht="40.5" customHeight="1">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30.75" customHeight="1" thickBot="1">
      <c r="B29" s="77" t="s">
        <v>1027</v>
      </c>
      <c r="C29" s="827" t="s">
        <v>1028</v>
      </c>
      <c r="D29" s="828"/>
      <c r="E29" s="828"/>
      <c r="F29" s="828"/>
      <c r="G29" s="828"/>
      <c r="H29" s="828"/>
      <c r="I29" s="828"/>
      <c r="J29" s="78"/>
      <c r="K29" s="354" t="s">
        <v>2321</v>
      </c>
      <c r="L29" s="829" t="s">
        <v>1029</v>
      </c>
      <c r="M29" s="830"/>
      <c r="N29" s="77" t="s">
        <v>1030</v>
      </c>
    </row>
    <row r="30" spans="1:14" ht="12" hidden="1" customHeight="1" thickBot="1">
      <c r="B30" s="77" t="s">
        <v>1027</v>
      </c>
      <c r="C30" s="827" t="s">
        <v>1028</v>
      </c>
      <c r="D30" s="828"/>
      <c r="E30" s="828"/>
      <c r="F30" s="828"/>
      <c r="G30" s="828"/>
      <c r="H30" s="828"/>
      <c r="I30" s="828"/>
      <c r="J30" s="78"/>
      <c r="K30" s="319"/>
      <c r="L30" s="829" t="s">
        <v>1029</v>
      </c>
      <c r="M30" s="830"/>
      <c r="N30" s="77" t="s">
        <v>1030</v>
      </c>
    </row>
    <row r="31" spans="1:14" ht="18.75" customHeight="1" thickBot="1">
      <c r="A31" t="s">
        <v>1929</v>
      </c>
      <c r="B31" s="86" t="s">
        <v>1184</v>
      </c>
      <c r="C31" s="87" t="s">
        <v>1737</v>
      </c>
      <c r="D31" s="88"/>
      <c r="E31" s="88"/>
      <c r="F31" s="88"/>
      <c r="G31" s="88"/>
      <c r="H31" s="88"/>
      <c r="I31" s="88"/>
      <c r="J31" s="88"/>
      <c r="K31" s="465"/>
      <c r="L31" s="318" t="s">
        <v>388</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180</v>
      </c>
      <c r="B36" s="831" t="str">
        <f>VLOOKUP(A36,EQUIPOS!A6:D154,3,FALSE)</f>
        <v>Compresor 120 HP, con martillo.</v>
      </c>
      <c r="C36" s="832"/>
      <c r="D36" s="832"/>
      <c r="E36" s="832"/>
      <c r="F36" s="832"/>
      <c r="G36" s="832"/>
      <c r="H36" s="833"/>
      <c r="I36" s="279"/>
      <c r="J36" s="280"/>
      <c r="K36" s="281">
        <f>VLOOKUP(A36,EQUIPOS!A6:D163,4,FALSE)</f>
        <v>75000</v>
      </c>
      <c r="L36" s="282"/>
      <c r="M36" s="283">
        <v>0.16</v>
      </c>
      <c r="N36" s="284">
        <f>K36/M36</f>
        <v>468750</v>
      </c>
    </row>
    <row r="37" spans="1:14">
      <c r="A37" s="119" t="s">
        <v>261</v>
      </c>
      <c r="B37" s="831" t="str">
        <f>VLOOKUP(A37,EQUIPOS!A7:D154,3,FALSE)</f>
        <v xml:space="preserve">Motobomba 3 PULGADAS (incluye operario)
</v>
      </c>
      <c r="C37" s="832"/>
      <c r="D37" s="832"/>
      <c r="E37" s="832"/>
      <c r="F37" s="832"/>
      <c r="G37" s="832"/>
      <c r="H37" s="833"/>
      <c r="I37" s="433"/>
      <c r="J37" s="434"/>
      <c r="K37" s="281">
        <f>VLOOKUP(A37,EQUIPOS!A7:D164,4,FALSE)</f>
        <v>6312.4877285925213</v>
      </c>
      <c r="L37" s="347"/>
      <c r="M37" s="348">
        <v>0.16</v>
      </c>
      <c r="N37" s="284">
        <f>K37/M37</f>
        <v>39453.048303703261</v>
      </c>
    </row>
    <row r="38" spans="1:14">
      <c r="A38" s="119"/>
      <c r="B38" s="831"/>
      <c r="C38" s="832"/>
      <c r="D38" s="832"/>
      <c r="E38" s="832"/>
      <c r="F38" s="832"/>
      <c r="G38" s="832"/>
      <c r="H38" s="833"/>
      <c r="I38" s="433"/>
      <c r="J38" s="434"/>
      <c r="K38" s="450"/>
      <c r="L38" s="347"/>
      <c r="M38" s="348"/>
      <c r="N38" s="284"/>
    </row>
    <row r="39" spans="1:14">
      <c r="A39" s="119"/>
      <c r="B39" s="831"/>
      <c r="C39" s="832"/>
      <c r="D39" s="832"/>
      <c r="E39" s="832"/>
      <c r="F39" s="832"/>
      <c r="G39" s="832"/>
      <c r="H39" s="833"/>
      <c r="I39" s="433"/>
      <c r="J39" s="434"/>
      <c r="K39" s="450"/>
      <c r="L39" s="347"/>
      <c r="M39" s="348"/>
      <c r="N39" s="284"/>
    </row>
    <row r="40" spans="1:14">
      <c r="A40" s="119"/>
      <c r="B40" s="831"/>
      <c r="C40" s="832"/>
      <c r="D40" s="832"/>
      <c r="E40" s="832"/>
      <c r="F40" s="832"/>
      <c r="G40" s="832"/>
      <c r="H40" s="833"/>
      <c r="I40" s="340"/>
      <c r="J40" s="342"/>
      <c r="K40" s="450"/>
      <c r="L40" s="435"/>
      <c r="M40" s="436"/>
      <c r="N40" s="284"/>
    </row>
    <row r="41" spans="1:14">
      <c r="B41" s="831"/>
      <c r="C41" s="832"/>
      <c r="D41" s="832"/>
      <c r="E41" s="832"/>
      <c r="F41" s="832"/>
      <c r="G41" s="832"/>
      <c r="H41" s="833"/>
      <c r="I41" s="42"/>
      <c r="J41" s="43"/>
      <c r="K41" s="450"/>
      <c r="L41" s="288"/>
      <c r="M41" s="289"/>
      <c r="N41" s="284"/>
    </row>
    <row r="42" spans="1:14">
      <c r="B42" s="332"/>
      <c r="C42" s="333"/>
      <c r="D42" s="333"/>
      <c r="E42" s="333"/>
      <c r="F42" s="335"/>
      <c r="G42" s="335"/>
      <c r="H42" s="131"/>
      <c r="I42" s="42"/>
      <c r="J42" s="43"/>
      <c r="K42" s="450"/>
      <c r="L42" s="288"/>
      <c r="M42" s="289"/>
      <c r="N42" s="285"/>
    </row>
    <row r="43" spans="1:14">
      <c r="B43" s="838" t="s">
        <v>1036</v>
      </c>
      <c r="C43" s="839"/>
      <c r="D43" s="839"/>
      <c r="E43" s="44"/>
      <c r="F43" s="45"/>
      <c r="G43" s="45"/>
      <c r="H43" s="46"/>
      <c r="I43" s="42"/>
      <c r="J43" s="43"/>
      <c r="K43" s="291"/>
      <c r="L43" s="288"/>
      <c r="M43" s="413">
        <v>0.05</v>
      </c>
      <c r="N43" s="356">
        <f>N77*M43</f>
        <v>10662.316015625001</v>
      </c>
    </row>
    <row r="44" spans="1:14" ht="15.75" thickBot="1">
      <c r="B44" s="831"/>
      <c r="C44" s="832"/>
      <c r="D44" s="832"/>
      <c r="E44" s="832"/>
      <c r="F44" s="832"/>
      <c r="G44" s="832"/>
      <c r="H44" s="833"/>
      <c r="I44" s="840"/>
      <c r="J44" s="841"/>
      <c r="K44" s="47"/>
      <c r="L44" s="842"/>
      <c r="M44" s="843"/>
      <c r="N44" s="111"/>
    </row>
    <row r="45" spans="1:14" ht="15.75" thickBot="1">
      <c r="B45" s="818" t="s">
        <v>1037</v>
      </c>
      <c r="C45" s="819"/>
      <c r="D45" s="819"/>
      <c r="E45" s="819"/>
      <c r="F45" s="819"/>
      <c r="G45" s="819"/>
      <c r="H45" s="819"/>
      <c r="I45" s="819"/>
      <c r="J45" s="819"/>
      <c r="K45" s="819"/>
      <c r="L45" s="819"/>
      <c r="M45" s="820"/>
      <c r="N45" s="406">
        <f>SUM(N36:N44)</f>
        <v>518865.36431932828</v>
      </c>
    </row>
    <row r="46" spans="1:14">
      <c r="B46" s="292"/>
      <c r="C46" s="40"/>
      <c r="D46" s="40"/>
      <c r="E46" s="40"/>
      <c r="F46" s="40"/>
      <c r="G46" s="40"/>
      <c r="H46" s="40"/>
      <c r="I46" s="40"/>
      <c r="J46" s="40"/>
      <c r="K46" s="40"/>
      <c r="L46" s="40"/>
      <c r="M46" s="40"/>
      <c r="N46" s="41"/>
    </row>
    <row r="47" spans="1:14">
      <c r="B47" s="70" t="s">
        <v>1038</v>
      </c>
      <c r="C47" s="71"/>
      <c r="D47" s="71"/>
      <c r="E47" s="71"/>
      <c r="F47" s="71"/>
      <c r="G47" s="71"/>
      <c r="H47" s="71"/>
      <c r="I47" s="71"/>
      <c r="J47" s="71"/>
      <c r="K47" s="71"/>
      <c r="L47" s="71"/>
      <c r="M47" s="71"/>
      <c r="N47" s="72"/>
    </row>
    <row r="48" spans="1:14" ht="15.75" thickBot="1">
      <c r="B48" s="73"/>
      <c r="C48" s="68"/>
      <c r="D48" s="68"/>
      <c r="E48" s="68"/>
      <c r="F48" s="68"/>
      <c r="G48" s="68"/>
      <c r="H48" s="68"/>
      <c r="I48" s="68"/>
      <c r="J48" s="67"/>
      <c r="K48" s="67"/>
      <c r="L48" s="67"/>
      <c r="M48" s="67"/>
      <c r="N48" s="69"/>
    </row>
    <row r="49" spans="1:14">
      <c r="B49" s="809" t="s">
        <v>1028</v>
      </c>
      <c r="C49" s="810"/>
      <c r="D49" s="810"/>
      <c r="E49" s="810"/>
      <c r="F49" s="810"/>
      <c r="G49" s="810"/>
      <c r="H49" s="810"/>
      <c r="I49" s="811"/>
      <c r="J49" s="327" t="s">
        <v>1029</v>
      </c>
      <c r="K49" s="91" t="s">
        <v>1030</v>
      </c>
      <c r="L49" s="812" t="s">
        <v>1039</v>
      </c>
      <c r="M49" s="811"/>
      <c r="N49" s="92" t="s">
        <v>1035</v>
      </c>
    </row>
    <row r="50" spans="1:14">
      <c r="A50" s="167" t="s">
        <v>462</v>
      </c>
      <c r="B50" s="49" t="str">
        <f>VLOOKUP(A50,MATERIALES!A5:D373,3,FALSE)</f>
        <v>Explosivos  75% (INDUGEL)</v>
      </c>
      <c r="C50" s="293"/>
      <c r="D50" s="293"/>
      <c r="E50" s="293"/>
      <c r="F50" s="293"/>
      <c r="G50" s="293"/>
      <c r="H50" s="293"/>
      <c r="I50" s="293"/>
      <c r="J50" s="323" t="str">
        <f>VLOOKUP(A50,MATERIALES!A6:D642,2,FALSE)</f>
        <v>lb</v>
      </c>
      <c r="K50" s="294">
        <v>0.2</v>
      </c>
      <c r="L50" s="279"/>
      <c r="M50" s="414">
        <f>VLOOKUP(A50,MATERIALES!A5:D396,4,FALSE)</f>
        <v>6350.6623958182436</v>
      </c>
      <c r="N50" s="284">
        <f>K50*M50</f>
        <v>1270.1324791636489</v>
      </c>
    </row>
    <row r="51" spans="1:14">
      <c r="A51" s="167" t="s">
        <v>467</v>
      </c>
      <c r="B51" s="49" t="str">
        <f>VLOOKUP(A51,MATERIALES!A6:D373,3,FALSE)</f>
        <v>Fulminantes</v>
      </c>
      <c r="C51" s="437"/>
      <c r="D51" s="437"/>
      <c r="E51" s="437"/>
      <c r="F51" s="437"/>
      <c r="G51" s="437"/>
      <c r="H51" s="437"/>
      <c r="I51" s="437"/>
      <c r="J51" s="324" t="str">
        <f>VLOOKUP(A51,MATERIALES!A6:D643,2,FALSE)</f>
        <v>u</v>
      </c>
      <c r="K51" s="409">
        <v>1</v>
      </c>
      <c r="L51" s="433"/>
      <c r="M51" s="414">
        <f>VLOOKUP(A51,MATERIALES!A6:D397,4,FALSE)</f>
        <v>694.12750248092743</v>
      </c>
      <c r="N51" s="284">
        <f>K51*M51</f>
        <v>694.12750248092743</v>
      </c>
    </row>
    <row r="52" spans="1:14">
      <c r="A52" s="167" t="s">
        <v>567</v>
      </c>
      <c r="B52" s="49" t="str">
        <f>VLOOKUP(A52,MATERIALES!A6:D373,3,FALSE)</f>
        <v>Mecha Lenta</v>
      </c>
      <c r="C52" s="437"/>
      <c r="D52" s="437"/>
      <c r="E52" s="437"/>
      <c r="F52" s="437"/>
      <c r="G52" s="437"/>
      <c r="H52" s="437"/>
      <c r="I52" s="437"/>
      <c r="J52" s="324" t="str">
        <f>VLOOKUP(A52,MATERIALES!A6:D644,2,FALSE)</f>
        <v>m</v>
      </c>
      <c r="K52" s="409">
        <v>0.5</v>
      </c>
      <c r="L52" s="433"/>
      <c r="M52" s="414">
        <f>VLOOKUP(A52,MATERIALES!A6:D398,4,FALSE)</f>
        <v>646.7998959817121</v>
      </c>
      <c r="N52" s="284">
        <f>K52*M52</f>
        <v>323.39994799085605</v>
      </c>
    </row>
    <row r="53" spans="1:14">
      <c r="A53" s="167" t="s">
        <v>814</v>
      </c>
      <c r="B53" s="49" t="str">
        <f>VLOOKUP(A53,MATERIALES!A6:D373,3,FALSE)</f>
        <v>Acero A-37</v>
      </c>
      <c r="C53" s="437"/>
      <c r="D53" s="437"/>
      <c r="E53" s="437"/>
      <c r="F53" s="437"/>
      <c r="G53" s="437"/>
      <c r="H53" s="437"/>
      <c r="I53" s="437"/>
      <c r="J53" s="324" t="str">
        <f>VLOOKUP(A53,MATERIALES!A7:D645,2,FALSE)</f>
        <v>kg</v>
      </c>
      <c r="K53" s="409">
        <v>150</v>
      </c>
      <c r="L53" s="433"/>
      <c r="M53" s="414">
        <f>VLOOKUP(A53,MATERIALES!A6:D399,4,FALSE)</f>
        <v>3124</v>
      </c>
      <c r="N53" s="284">
        <f>K53*M53</f>
        <v>468600</v>
      </c>
    </row>
    <row r="54" spans="1:14">
      <c r="A54" s="167" t="s">
        <v>903</v>
      </c>
      <c r="B54" s="49" t="str">
        <f>VLOOKUP(A54,MATERIALES!A7:D373,3,FALSE)</f>
        <v>Concreto Resistencia  32 (Mpa)</v>
      </c>
      <c r="C54" s="437"/>
      <c r="D54" s="437"/>
      <c r="E54" s="437"/>
      <c r="F54" s="437"/>
      <c r="G54" s="437"/>
      <c r="H54" s="437"/>
      <c r="I54" s="437"/>
      <c r="J54" s="324" t="str">
        <f>VLOOKUP(A54,MATERIALES!A8:D646,2,FALSE)</f>
        <v>m3</v>
      </c>
      <c r="K54" s="409">
        <v>1</v>
      </c>
      <c r="L54" s="433"/>
      <c r="M54" s="414">
        <f>VLOOKUP(A54,MATERIALES!A7:D400,4,FALSE)</f>
        <v>458150</v>
      </c>
      <c r="N54" s="284">
        <f>K54*M54</f>
        <v>458150</v>
      </c>
    </row>
    <row r="55" spans="1:14">
      <c r="A55" s="167"/>
      <c r="B55" s="49"/>
      <c r="C55" s="437"/>
      <c r="D55" s="437"/>
      <c r="E55" s="437"/>
      <c r="F55" s="437"/>
      <c r="G55" s="437"/>
      <c r="H55" s="437"/>
      <c r="I55" s="437"/>
      <c r="J55" s="323"/>
      <c r="K55" s="409"/>
      <c r="L55" s="433"/>
      <c r="M55" s="414"/>
      <c r="N55" s="284"/>
    </row>
    <row r="56" spans="1:14">
      <c r="A56" s="167"/>
      <c r="B56" s="49"/>
      <c r="C56" s="437"/>
      <c r="D56" s="437"/>
      <c r="E56" s="437"/>
      <c r="F56" s="437"/>
      <c r="G56" s="437"/>
      <c r="H56" s="437"/>
      <c r="I56" s="437"/>
      <c r="J56" s="323"/>
      <c r="K56" s="409"/>
      <c r="L56" s="433"/>
      <c r="M56" s="414"/>
      <c r="N56" s="284"/>
    </row>
    <row r="57" spans="1:14" ht="15.75" thickBot="1">
      <c r="B57" s="49"/>
      <c r="C57" s="322"/>
      <c r="D57" s="322"/>
      <c r="E57" s="322"/>
      <c r="F57" s="322"/>
      <c r="G57" s="322"/>
      <c r="H57" s="322"/>
      <c r="I57" s="322"/>
      <c r="J57" s="447"/>
      <c r="K57" s="132"/>
      <c r="L57" s="337"/>
      <c r="M57" s="414"/>
      <c r="N57" s="284"/>
    </row>
    <row r="58" spans="1:14" ht="15.75" thickBot="1">
      <c r="B58" s="818" t="s">
        <v>1037</v>
      </c>
      <c r="C58" s="819"/>
      <c r="D58" s="819"/>
      <c r="E58" s="819"/>
      <c r="F58" s="819"/>
      <c r="G58" s="819"/>
      <c r="H58" s="819"/>
      <c r="I58" s="819"/>
      <c r="J58" s="819"/>
      <c r="K58" s="819"/>
      <c r="L58" s="819"/>
      <c r="M58" s="820"/>
      <c r="N58" s="406">
        <f>SUM(N50:N57)</f>
        <v>929037.65992963547</v>
      </c>
    </row>
    <row r="59" spans="1:14">
      <c r="B59" s="39"/>
      <c r="C59" s="40"/>
      <c r="D59" s="40"/>
      <c r="E59" s="40"/>
      <c r="F59" s="40"/>
      <c r="G59" s="40"/>
      <c r="H59" s="40"/>
      <c r="I59" s="40"/>
      <c r="J59" s="40"/>
      <c r="K59" s="40"/>
      <c r="L59" s="40"/>
      <c r="M59" s="40"/>
      <c r="N59" s="41"/>
    </row>
    <row r="60" spans="1:14">
      <c r="B60" s="70" t="s">
        <v>1040</v>
      </c>
      <c r="C60" s="71"/>
      <c r="D60" s="71"/>
      <c r="E60" s="71"/>
      <c r="F60" s="71"/>
      <c r="G60" s="71"/>
      <c r="H60" s="71"/>
      <c r="I60" s="71"/>
      <c r="J60" s="71"/>
      <c r="K60" s="71"/>
      <c r="L60" s="71"/>
      <c r="M60" s="71"/>
      <c r="N60" s="72"/>
    </row>
    <row r="61" spans="1:14" ht="15.75" thickBot="1">
      <c r="B61" s="74"/>
      <c r="C61" s="67"/>
      <c r="D61" s="67"/>
      <c r="E61" s="67"/>
      <c r="F61" s="67"/>
      <c r="G61" s="67"/>
      <c r="H61" s="67"/>
      <c r="I61" s="67"/>
      <c r="J61" s="67"/>
      <c r="K61" s="67"/>
      <c r="L61" s="67"/>
      <c r="M61" s="67"/>
      <c r="N61" s="69"/>
    </row>
    <row r="62" spans="1:14" ht="25.5">
      <c r="B62" s="325" t="s">
        <v>1041</v>
      </c>
      <c r="C62" s="326"/>
      <c r="D62" s="326"/>
      <c r="E62" s="326"/>
      <c r="F62" s="326"/>
      <c r="G62" s="326"/>
      <c r="H62" s="79" t="s">
        <v>1029</v>
      </c>
      <c r="I62" s="80" t="s">
        <v>1042</v>
      </c>
      <c r="J62" s="81" t="s">
        <v>1043</v>
      </c>
      <c r="K62" s="79" t="s">
        <v>1044</v>
      </c>
      <c r="L62" s="821" t="s">
        <v>1045</v>
      </c>
      <c r="M62" s="794"/>
      <c r="N62" s="82" t="s">
        <v>1035</v>
      </c>
    </row>
    <row r="63" spans="1:14">
      <c r="A63" t="s">
        <v>1356</v>
      </c>
      <c r="B63" s="52" t="str">
        <f>VLOOKUP(A63,TRANSPORTE!A5:D117,3,FALSE)</f>
        <v>Transporte de material de excavación</v>
      </c>
      <c r="C63" s="329"/>
      <c r="D63" s="329"/>
      <c r="E63" s="329"/>
      <c r="F63" s="329"/>
      <c r="G63" s="329"/>
      <c r="H63" s="323" t="s">
        <v>1552</v>
      </c>
      <c r="I63" s="291">
        <v>1</v>
      </c>
      <c r="J63" s="298">
        <v>1</v>
      </c>
      <c r="K63" s="291">
        <f>I63*J63</f>
        <v>1</v>
      </c>
      <c r="L63" s="822">
        <f>VLOOKUP(A63,TRANSPORTE!A5:D117,4,FALSE)</f>
        <v>946.969696969697</v>
      </c>
      <c r="M63" s="823"/>
      <c r="N63" s="299">
        <f>K63*L63</f>
        <v>946.969696969697</v>
      </c>
    </row>
    <row r="64" spans="1:14">
      <c r="B64" s="52"/>
      <c r="C64" s="53"/>
      <c r="D64" s="53"/>
      <c r="E64" s="53"/>
      <c r="F64" s="53"/>
      <c r="G64" s="53"/>
      <c r="H64" s="323"/>
      <c r="I64" s="291"/>
      <c r="J64" s="298"/>
      <c r="K64" s="291"/>
      <c r="L64" s="822"/>
      <c r="M64" s="823"/>
      <c r="N64" s="299"/>
    </row>
    <row r="65" spans="1:15">
      <c r="B65" s="52"/>
      <c r="C65" s="53"/>
      <c r="D65" s="53"/>
      <c r="E65" s="53"/>
      <c r="F65" s="53"/>
      <c r="G65" s="53"/>
      <c r="H65" s="323"/>
      <c r="I65" s="291"/>
      <c r="J65" s="298"/>
      <c r="K65" s="291"/>
      <c r="L65" s="822"/>
      <c r="M65" s="823"/>
      <c r="N65" s="299"/>
    </row>
    <row r="66" spans="1:15">
      <c r="B66" s="52"/>
      <c r="C66" s="53"/>
      <c r="D66" s="53"/>
      <c r="E66" s="53"/>
      <c r="F66" s="53"/>
      <c r="G66" s="53"/>
      <c r="H66" s="300"/>
      <c r="I66" s="291"/>
      <c r="J66" s="291"/>
      <c r="K66" s="291"/>
      <c r="L66" s="301"/>
      <c r="M66" s="302"/>
      <c r="N66" s="303"/>
    </row>
    <row r="67" spans="1:15" ht="15.75" thickBot="1">
      <c r="B67" s="459"/>
      <c r="C67" s="460"/>
      <c r="D67" s="460"/>
      <c r="E67" s="460"/>
      <c r="F67" s="460"/>
      <c r="G67" s="460"/>
      <c r="H67" s="54"/>
      <c r="I67" s="132"/>
      <c r="J67" s="132"/>
      <c r="K67" s="132"/>
      <c r="L67" s="807"/>
      <c r="M67" s="808"/>
      <c r="N67" s="133"/>
    </row>
    <row r="68" spans="1:15" ht="15.75" thickBot="1">
      <c r="B68" s="824" t="s">
        <v>1037</v>
      </c>
      <c r="C68" s="825"/>
      <c r="D68" s="825"/>
      <c r="E68" s="825"/>
      <c r="F68" s="825"/>
      <c r="G68" s="825"/>
      <c r="H68" s="825"/>
      <c r="I68" s="825"/>
      <c r="J68" s="825"/>
      <c r="K68" s="825"/>
      <c r="L68" s="825"/>
      <c r="M68" s="826"/>
      <c r="N68" s="110">
        <f>SUM(N63:N67)</f>
        <v>946.969696969697</v>
      </c>
    </row>
    <row r="69" spans="1:15">
      <c r="B69" s="39"/>
      <c r="C69" s="40"/>
      <c r="D69" s="40"/>
      <c r="E69" s="40"/>
      <c r="F69" s="40"/>
      <c r="G69" s="40"/>
      <c r="H69" s="40"/>
      <c r="I69" s="40"/>
      <c r="J69" s="40"/>
      <c r="K69" s="40"/>
      <c r="L69" s="40"/>
      <c r="M69" s="40"/>
      <c r="N69" s="41"/>
    </row>
    <row r="70" spans="1:15">
      <c r="B70" s="70" t="s">
        <v>1046</v>
      </c>
      <c r="C70" s="71"/>
      <c r="D70" s="71"/>
      <c r="E70" s="71"/>
      <c r="F70" s="71"/>
      <c r="G70" s="71"/>
      <c r="H70" s="71"/>
      <c r="I70" s="71"/>
      <c r="J70" s="71"/>
      <c r="K70" s="71"/>
      <c r="L70" s="71"/>
      <c r="M70" s="71"/>
      <c r="N70" s="72"/>
    </row>
    <row r="71" spans="1:15" ht="15.75" thickBot="1">
      <c r="B71" s="74"/>
      <c r="C71" s="67"/>
      <c r="D71" s="67"/>
      <c r="E71" s="67"/>
      <c r="F71" s="67"/>
      <c r="G71" s="67"/>
      <c r="H71" s="67"/>
      <c r="I71" s="67"/>
      <c r="J71" s="67"/>
      <c r="K71" s="67"/>
      <c r="L71" s="67"/>
      <c r="M71" s="67"/>
      <c r="N71" s="69"/>
    </row>
    <row r="72" spans="1:15" ht="25.5">
      <c r="B72" s="844" t="s">
        <v>1047</v>
      </c>
      <c r="C72" s="845"/>
      <c r="D72" s="845"/>
      <c r="E72" s="845"/>
      <c r="F72" s="845"/>
      <c r="G72" s="845"/>
      <c r="H72" s="845"/>
      <c r="I72" s="79" t="s">
        <v>1048</v>
      </c>
      <c r="J72" s="81" t="s">
        <v>1494</v>
      </c>
      <c r="K72" s="80" t="s">
        <v>1050</v>
      </c>
      <c r="L72" s="846" t="s">
        <v>1034</v>
      </c>
      <c r="M72" s="847"/>
      <c r="N72" s="104" t="s">
        <v>1035</v>
      </c>
    </row>
    <row r="73" spans="1:15">
      <c r="A73" s="168" t="s">
        <v>11</v>
      </c>
      <c r="B73" s="55" t="str">
        <f>VLOOKUP(A73,'MANO DE OBRA'!A8:D68,3,FALSE)</f>
        <v>Obrero (4)</v>
      </c>
      <c r="C73" s="53"/>
      <c r="D73" s="53"/>
      <c r="E73" s="53"/>
      <c r="F73" s="53"/>
      <c r="G73" s="53"/>
      <c r="H73" s="53"/>
      <c r="I73" s="304">
        <f>K73/J73*100</f>
        <v>98362.266666666663</v>
      </c>
      <c r="J73" s="305">
        <v>185</v>
      </c>
      <c r="K73" s="306">
        <f>VLOOKUP(A73,'MANO DE OBRA'!A8:D99,4,FALSE)</f>
        <v>181970.19333333333</v>
      </c>
      <c r="L73" s="56"/>
      <c r="M73" s="446">
        <v>1.28</v>
      </c>
      <c r="N73" s="407">
        <f>K73/M73</f>
        <v>142164.21354166666</v>
      </c>
      <c r="O73" s="112"/>
    </row>
    <row r="74" spans="1:15">
      <c r="A74" s="168" t="s">
        <v>30</v>
      </c>
      <c r="B74" s="55" t="str">
        <f>VLOOKUP(A74,'MANO DE OBRA'!A8:D69,3,FALSE)</f>
        <v>Oficial</v>
      </c>
      <c r="C74" s="53"/>
      <c r="D74" s="53"/>
      <c r="E74" s="53"/>
      <c r="F74" s="53"/>
      <c r="G74" s="53"/>
      <c r="H74" s="53"/>
      <c r="I74" s="304">
        <f>K74/J74*100</f>
        <v>49181.133333333331</v>
      </c>
      <c r="J74" s="305">
        <v>185</v>
      </c>
      <c r="K74" s="306">
        <f>VLOOKUP(A74,'MANO DE OBRA'!A8:D100,4,FALSE)</f>
        <v>90985.096666666665</v>
      </c>
      <c r="L74" s="56"/>
      <c r="M74" s="443">
        <v>1.28</v>
      </c>
      <c r="N74" s="407">
        <f>K74/M74</f>
        <v>71082.106770833328</v>
      </c>
    </row>
    <row r="75" spans="1:15">
      <c r="B75" s="55"/>
      <c r="C75" s="53"/>
      <c r="D75" s="53"/>
      <c r="E75" s="53"/>
      <c r="F75" s="53"/>
      <c r="G75" s="53"/>
      <c r="H75" s="53"/>
      <c r="I75" s="291"/>
      <c r="J75" s="309"/>
      <c r="K75" s="310"/>
      <c r="L75" s="330"/>
      <c r="M75" s="312"/>
      <c r="N75" s="308"/>
    </row>
    <row r="76" spans="1:15" ht="15.75" thickBot="1">
      <c r="B76" s="805"/>
      <c r="C76" s="806"/>
      <c r="D76" s="806"/>
      <c r="E76" s="806"/>
      <c r="F76" s="806"/>
      <c r="G76" s="806"/>
      <c r="H76" s="806"/>
      <c r="I76" s="132"/>
      <c r="J76" s="132"/>
      <c r="K76" s="132"/>
      <c r="L76" s="906"/>
      <c r="M76" s="906"/>
      <c r="N76" s="51"/>
    </row>
    <row r="77" spans="1:15" ht="15.75" thickBot="1">
      <c r="B77" s="824" t="s">
        <v>1037</v>
      </c>
      <c r="C77" s="825"/>
      <c r="D77" s="825"/>
      <c r="E77" s="825"/>
      <c r="F77" s="825"/>
      <c r="G77" s="825"/>
      <c r="H77" s="825"/>
      <c r="I77" s="825"/>
      <c r="J77" s="825"/>
      <c r="K77" s="825"/>
      <c r="L77" s="825"/>
      <c r="M77" s="826"/>
      <c r="N77" s="313">
        <f>SUM(N73:N76)</f>
        <v>213246.3203125</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N45+N58+N68+N77</f>
        <v>1662096.3142584334</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332419.26285168668</v>
      </c>
      <c r="M84" s="853"/>
      <c r="N84" s="57"/>
    </row>
    <row r="85" spans="1:14">
      <c r="B85" s="95" t="s">
        <v>1057</v>
      </c>
      <c r="C85" s="96"/>
      <c r="D85" s="96"/>
      <c r="E85" s="96"/>
      <c r="F85" s="96"/>
      <c r="G85" s="96"/>
      <c r="H85" s="96"/>
      <c r="I85" s="93"/>
      <c r="J85" s="94"/>
      <c r="K85" s="316">
        <v>0.05</v>
      </c>
      <c r="L85" s="852">
        <f>N79*K85</f>
        <v>83104.815712921671</v>
      </c>
      <c r="M85" s="853"/>
      <c r="N85" s="57"/>
    </row>
    <row r="86" spans="1:14" ht="15.75" thickBot="1">
      <c r="B86" s="97" t="s">
        <v>1058</v>
      </c>
      <c r="C86" s="98"/>
      <c r="D86" s="98"/>
      <c r="E86" s="98"/>
      <c r="F86" s="98"/>
      <c r="G86" s="98"/>
      <c r="H86" s="98"/>
      <c r="I86" s="99"/>
      <c r="J86" s="100"/>
      <c r="K86" s="317">
        <v>0.05</v>
      </c>
      <c r="L86" s="854">
        <f>N79*K86</f>
        <v>83104.815712921671</v>
      </c>
      <c r="M86" s="855"/>
      <c r="N86" s="57"/>
    </row>
    <row r="87" spans="1:14" ht="15.75" thickBot="1">
      <c r="B87" s="818" t="s">
        <v>1037</v>
      </c>
      <c r="C87" s="819"/>
      <c r="D87" s="819"/>
      <c r="E87" s="819"/>
      <c r="F87" s="819"/>
      <c r="G87" s="819"/>
      <c r="H87" s="819"/>
      <c r="I87" s="819"/>
      <c r="J87" s="819"/>
      <c r="K87" s="819"/>
      <c r="L87" s="819"/>
      <c r="M87" s="820"/>
      <c r="N87" s="58">
        <f>L84+L85+L86</f>
        <v>498628.89427753002</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2160725.2085359637</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30"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5">
    <mergeCell ref="F25:H25"/>
    <mergeCell ref="B27:N27"/>
    <mergeCell ref="L29:M29"/>
    <mergeCell ref="L1:N2"/>
    <mergeCell ref="C2:J2"/>
    <mergeCell ref="C3:J3"/>
    <mergeCell ref="K3:K4"/>
    <mergeCell ref="L3:N4"/>
    <mergeCell ref="C4:J4"/>
    <mergeCell ref="C1:J1"/>
    <mergeCell ref="K1:K2"/>
    <mergeCell ref="C5:J5"/>
    <mergeCell ref="B1:B6"/>
    <mergeCell ref="K5:K6"/>
    <mergeCell ref="C6:J6"/>
    <mergeCell ref="L12:N12"/>
    <mergeCell ref="D11:E11"/>
    <mergeCell ref="L5:L6"/>
    <mergeCell ref="M5:M6"/>
    <mergeCell ref="N5:N6"/>
    <mergeCell ref="B10:E10"/>
    <mergeCell ref="I10:J10"/>
    <mergeCell ref="C30:I30"/>
    <mergeCell ref="L30:M30"/>
    <mergeCell ref="B35:H35"/>
    <mergeCell ref="I35:J35"/>
    <mergeCell ref="L35:M35"/>
    <mergeCell ref="B36:H36"/>
    <mergeCell ref="B37:H37"/>
    <mergeCell ref="B38:H38"/>
    <mergeCell ref="B39:H39"/>
    <mergeCell ref="B40:H40"/>
    <mergeCell ref="B41:H41"/>
    <mergeCell ref="B43:D43"/>
    <mergeCell ref="B44:H44"/>
    <mergeCell ref="I44:J44"/>
    <mergeCell ref="L44:M44"/>
    <mergeCell ref="B45:M45"/>
    <mergeCell ref="B49:I49"/>
    <mergeCell ref="L49:M49"/>
    <mergeCell ref="B58:M58"/>
    <mergeCell ref="L62:M62"/>
    <mergeCell ref="L76:M76"/>
    <mergeCell ref="B77:M77"/>
    <mergeCell ref="L63:M63"/>
    <mergeCell ref="L64:M64"/>
    <mergeCell ref="L65:M65"/>
    <mergeCell ref="L67:M67"/>
    <mergeCell ref="B68:M68"/>
    <mergeCell ref="C29:I29"/>
    <mergeCell ref="J119:N120"/>
    <mergeCell ref="L85:M85"/>
    <mergeCell ref="L86:M86"/>
    <mergeCell ref="B87:M87"/>
    <mergeCell ref="B89:M89"/>
    <mergeCell ref="B106:N107"/>
    <mergeCell ref="B108:N109"/>
    <mergeCell ref="B79:M79"/>
    <mergeCell ref="B83:H83"/>
    <mergeCell ref="L83:M83"/>
    <mergeCell ref="B84:H84"/>
    <mergeCell ref="L84:M84"/>
    <mergeCell ref="B72:H72"/>
    <mergeCell ref="L72:M72"/>
    <mergeCell ref="B76:H76"/>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45441" r:id="rId4">
          <objectPr defaultSize="0" autoPict="0" r:id="rId5">
            <anchor moveWithCells="1" sizeWithCells="1">
              <from>
                <xdr:col>1</xdr:col>
                <xdr:colOff>76200</xdr:colOff>
                <xdr:row>1</xdr:row>
                <xdr:rowOff>257175</xdr:rowOff>
              </from>
              <to>
                <xdr:col>1</xdr:col>
                <xdr:colOff>857250</xdr:colOff>
                <xdr:row>4</xdr:row>
                <xdr:rowOff>85725</xdr:rowOff>
              </to>
            </anchor>
          </objectPr>
        </oleObject>
      </mc:Choice>
      <mc:Fallback>
        <oleObject progId="PBrush" shapeId="445441" r:id="rId4"/>
      </mc:Fallback>
    </mc:AlternateContent>
  </oleObjects>
</worksheet>
</file>

<file path=xl/worksheets/sheet2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8">
    <tabColor rgb="FFFFFFCC"/>
  </sheetPr>
  <dimension ref="A1:O124"/>
  <sheetViews>
    <sheetView topLeftCell="A2" zoomScale="75" zoomScaleNormal="75" workbookViewId="0">
      <selection activeCell="A2" sqref="A2"/>
    </sheetView>
  </sheetViews>
  <sheetFormatPr baseColWidth="10" defaultRowHeight="15"/>
  <cols>
    <col min="1" max="1" width="10.42578125" bestFit="1" customWidth="1"/>
    <col min="2" max="2" width="17" customWidth="1"/>
    <col min="6" max="6" width="14.42578125" customWidth="1"/>
    <col min="9" max="9" width="13.85546875" bestFit="1" customWidth="1"/>
    <col min="10" max="10" width="15.5703125" customWidth="1"/>
    <col min="11" max="11" width="17.5703125" bestFit="1" customWidth="1"/>
    <col min="13" max="13" width="17.140625" bestFit="1" customWidth="1"/>
    <col min="14" max="14" width="17.42578125" customWidth="1"/>
    <col min="15" max="15" width="12" bestFit="1" customWidth="1"/>
  </cols>
  <sheetData>
    <row r="1" spans="2:14" ht="15" hidden="1" customHeight="1" thickTop="1">
      <c r="B1" s="907"/>
      <c r="C1" s="919"/>
      <c r="D1" s="920"/>
      <c r="E1" s="920"/>
      <c r="F1" s="920"/>
      <c r="G1" s="920"/>
      <c r="H1" s="920"/>
      <c r="I1" s="920"/>
      <c r="J1" s="921"/>
      <c r="K1" s="922" t="s">
        <v>1017</v>
      </c>
      <c r="L1" s="924" t="s">
        <v>2304</v>
      </c>
      <c r="M1" s="925"/>
      <c r="N1" s="926"/>
    </row>
    <row r="2" spans="2:14" ht="38.25" customHeight="1">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7.25" hidden="1" customHeight="1" thickBot="1">
      <c r="B30" s="77" t="s">
        <v>1027</v>
      </c>
      <c r="C30" s="827" t="s">
        <v>1028</v>
      </c>
      <c r="D30" s="828"/>
      <c r="E30" s="828"/>
      <c r="F30" s="828"/>
      <c r="G30" s="828"/>
      <c r="H30" s="828"/>
      <c r="I30" s="828"/>
      <c r="J30" s="78"/>
      <c r="K30" s="464"/>
      <c r="L30" s="829" t="s">
        <v>1029</v>
      </c>
      <c r="M30" s="830"/>
      <c r="N30" s="77" t="s">
        <v>1030</v>
      </c>
    </row>
    <row r="31" spans="1:14" ht="15.75" customHeight="1" thickBot="1">
      <c r="A31" t="s">
        <v>1929</v>
      </c>
      <c r="B31" s="86" t="s">
        <v>1185</v>
      </c>
      <c r="C31" s="87" t="s">
        <v>1738</v>
      </c>
      <c r="D31" s="88"/>
      <c r="E31" s="88"/>
      <c r="F31" s="88"/>
      <c r="G31" s="88"/>
      <c r="H31" s="88"/>
      <c r="I31" s="88"/>
      <c r="J31" s="88"/>
      <c r="K31" s="465"/>
      <c r="L31" s="318" t="s">
        <v>144</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121</v>
      </c>
      <c r="B36" s="831" t="str">
        <f>VLOOKUP(A36,EQUIPOS!A6:D154,3,FALSE)</f>
        <v>Bomba eléctrica para accionar la celda</v>
      </c>
      <c r="C36" s="832"/>
      <c r="D36" s="832"/>
      <c r="E36" s="832"/>
      <c r="F36" s="832"/>
      <c r="G36" s="832"/>
      <c r="H36" s="833"/>
      <c r="I36" s="279"/>
      <c r="J36" s="280"/>
      <c r="K36" s="281">
        <f>VLOOKUP(A36,EQUIPOS!A6:D163,4,FALSE)</f>
        <v>46300</v>
      </c>
      <c r="L36" s="282"/>
      <c r="M36" s="283">
        <v>0.01</v>
      </c>
      <c r="N36" s="284">
        <f t="shared" ref="N36:N41" si="0">K36/M36</f>
        <v>4630000</v>
      </c>
    </row>
    <row r="37" spans="1:14">
      <c r="A37" s="119" t="s">
        <v>192</v>
      </c>
      <c r="B37" s="831" t="str">
        <f>VLOOKUP(A37,EQUIPOS!A7:D154,3,FALSE)</f>
        <v>Equipo de acarreo interno</v>
      </c>
      <c r="C37" s="832"/>
      <c r="D37" s="832"/>
      <c r="E37" s="832"/>
      <c r="F37" s="832"/>
      <c r="G37" s="832"/>
      <c r="H37" s="833"/>
      <c r="I37" s="433"/>
      <c r="J37" s="434"/>
      <c r="K37" s="281">
        <f>VLOOKUP(A37,EQUIPOS!A7:D164,4,FALSE)</f>
        <v>30138.750000000004</v>
      </c>
      <c r="L37" s="347"/>
      <c r="M37" s="348">
        <v>0.05</v>
      </c>
      <c r="N37" s="284">
        <f t="shared" si="0"/>
        <v>602775</v>
      </c>
    </row>
    <row r="38" spans="1:14">
      <c r="A38" s="119" t="s">
        <v>217</v>
      </c>
      <c r="B38" s="831" t="str">
        <f>VLOOKUP(A38,EQUIPOS!A8:D154,3,FALSE)</f>
        <v>Equipo de soldadura y de acetileno (incluye soldadura)</v>
      </c>
      <c r="C38" s="832"/>
      <c r="D38" s="832"/>
      <c r="E38" s="832"/>
      <c r="F38" s="832"/>
      <c r="G38" s="832"/>
      <c r="H38" s="833"/>
      <c r="I38" s="433"/>
      <c r="J38" s="434"/>
      <c r="K38" s="281">
        <f>VLOOKUP(A38,EQUIPOS!A8:D165,4,FALSE)</f>
        <v>19165.643104096183</v>
      </c>
      <c r="L38" s="347"/>
      <c r="M38" s="348">
        <v>0.01</v>
      </c>
      <c r="N38" s="284">
        <f t="shared" si="0"/>
        <v>1916564.3104096183</v>
      </c>
    </row>
    <row r="39" spans="1:14">
      <c r="A39" s="119" t="s">
        <v>242</v>
      </c>
      <c r="B39" s="831" t="str">
        <f>VLOOKUP(A39,EQUIPOS!A9:D154,3,FALSE)</f>
        <v>Grúa con torre capacidad 1 ton en la punta.</v>
      </c>
      <c r="C39" s="832"/>
      <c r="D39" s="832"/>
      <c r="E39" s="832"/>
      <c r="F39" s="832"/>
      <c r="G39" s="832"/>
      <c r="H39" s="833"/>
      <c r="I39" s="433"/>
      <c r="J39" s="434"/>
      <c r="K39" s="281">
        <f>VLOOKUP(A39,EQUIPOS!A9:D166,4,FALSE)</f>
        <v>183476.25000000003</v>
      </c>
      <c r="L39" s="347"/>
      <c r="M39" s="348">
        <v>0.04</v>
      </c>
      <c r="N39" s="284">
        <f t="shared" si="0"/>
        <v>4586906.2500000009</v>
      </c>
    </row>
    <row r="40" spans="1:14">
      <c r="A40" s="119" t="s">
        <v>255</v>
      </c>
      <c r="B40" s="831" t="str">
        <f>VLOOKUP(A40,EQUIPOS!A10:D154,3,FALSE)</f>
        <v>Manómetro cable de acero para bajar la celda</v>
      </c>
      <c r="C40" s="832"/>
      <c r="D40" s="832"/>
      <c r="E40" s="832"/>
      <c r="F40" s="832"/>
      <c r="G40" s="832"/>
      <c r="H40" s="833"/>
      <c r="I40" s="340"/>
      <c r="J40" s="342"/>
      <c r="K40" s="281">
        <f>VLOOKUP(A40,EQUIPOS!A10:D167,4,FALSE)</f>
        <v>1100039.6244839428</v>
      </c>
      <c r="L40" s="435"/>
      <c r="M40" s="436">
        <v>1</v>
      </c>
      <c r="N40" s="284">
        <f t="shared" si="0"/>
        <v>1100039.6244839428</v>
      </c>
    </row>
    <row r="41" spans="1:14">
      <c r="A41" t="s">
        <v>320</v>
      </c>
      <c r="B41" s="831" t="str">
        <f>VLOOKUP(A41,EQUIPOS!A11:D155,3,FALSE)</f>
        <v>Retroexcavadora sobre llantas, motor 62HP, Profundidad de excavación de 5.41 metros.</v>
      </c>
      <c r="C41" s="832"/>
      <c r="D41" s="832"/>
      <c r="E41" s="832"/>
      <c r="F41" s="832"/>
      <c r="G41" s="832"/>
      <c r="H41" s="833"/>
      <c r="I41" s="42"/>
      <c r="J41" s="43"/>
      <c r="K41" s="281">
        <f>VLOOKUP(A41,EQUIPOS!A11:D168,4,FALSE)</f>
        <v>105750.00000000001</v>
      </c>
      <c r="L41" s="288"/>
      <c r="M41" s="289">
        <v>0.2</v>
      </c>
      <c r="N41" s="284">
        <f t="shared" si="0"/>
        <v>528750</v>
      </c>
    </row>
    <row r="42" spans="1:14">
      <c r="B42" s="332"/>
      <c r="C42" s="333"/>
      <c r="D42" s="333"/>
      <c r="E42" s="333"/>
      <c r="F42" s="335"/>
      <c r="G42" s="335"/>
      <c r="H42" s="131"/>
      <c r="I42" s="42"/>
      <c r="J42" s="43"/>
      <c r="K42" s="450"/>
      <c r="L42" s="288"/>
      <c r="M42" s="289"/>
      <c r="N42" s="285"/>
    </row>
    <row r="43" spans="1:14">
      <c r="B43" s="838" t="s">
        <v>1036</v>
      </c>
      <c r="C43" s="839"/>
      <c r="D43" s="839"/>
      <c r="E43" s="44"/>
      <c r="F43" s="45"/>
      <c r="G43" s="45"/>
      <c r="H43" s="46"/>
      <c r="I43" s="42"/>
      <c r="J43" s="43"/>
      <c r="K43" s="291"/>
      <c r="L43" s="288"/>
      <c r="M43" s="413">
        <v>0.01</v>
      </c>
      <c r="N43" s="356">
        <f>N81*M43</f>
        <v>34673.126610000007</v>
      </c>
    </row>
    <row r="44" spans="1:14" ht="15.75" thickBot="1">
      <c r="B44" s="831"/>
      <c r="C44" s="832"/>
      <c r="D44" s="832"/>
      <c r="E44" s="832"/>
      <c r="F44" s="832"/>
      <c r="G44" s="832"/>
      <c r="H44" s="833"/>
      <c r="I44" s="840"/>
      <c r="J44" s="841"/>
      <c r="K44" s="47"/>
      <c r="L44" s="842"/>
      <c r="M44" s="843"/>
      <c r="N44" s="111"/>
    </row>
    <row r="45" spans="1:14" ht="15.75" thickBot="1">
      <c r="B45" s="818" t="s">
        <v>1037</v>
      </c>
      <c r="C45" s="819"/>
      <c r="D45" s="819"/>
      <c r="E45" s="819"/>
      <c r="F45" s="819"/>
      <c r="G45" s="819"/>
      <c r="H45" s="819"/>
      <c r="I45" s="819"/>
      <c r="J45" s="819"/>
      <c r="K45" s="819"/>
      <c r="L45" s="819"/>
      <c r="M45" s="820"/>
      <c r="N45" s="406">
        <f>SUM(N36:N44)</f>
        <v>13399708.311503563</v>
      </c>
    </row>
    <row r="46" spans="1:14">
      <c r="B46" s="292"/>
      <c r="C46" s="40"/>
      <c r="D46" s="40"/>
      <c r="E46" s="40"/>
      <c r="F46" s="40"/>
      <c r="G46" s="40"/>
      <c r="H46" s="40"/>
      <c r="I46" s="40"/>
      <c r="J46" s="40"/>
      <c r="K46" s="40"/>
      <c r="L46" s="40"/>
      <c r="M46" s="40"/>
      <c r="N46" s="41"/>
    </row>
    <row r="47" spans="1:14">
      <c r="B47" s="70" t="s">
        <v>1038</v>
      </c>
      <c r="C47" s="71"/>
      <c r="D47" s="71"/>
      <c r="E47" s="71"/>
      <c r="F47" s="71"/>
      <c r="G47" s="71"/>
      <c r="H47" s="71"/>
      <c r="I47" s="71"/>
      <c r="J47" s="71"/>
      <c r="K47" s="71"/>
      <c r="L47" s="71"/>
      <c r="M47" s="71"/>
      <c r="N47" s="72"/>
    </row>
    <row r="48" spans="1:14" ht="15.75" thickBot="1">
      <c r="B48" s="73"/>
      <c r="C48" s="68"/>
      <c r="D48" s="68"/>
      <c r="E48" s="68"/>
      <c r="F48" s="68"/>
      <c r="G48" s="68"/>
      <c r="H48" s="68"/>
      <c r="I48" s="68"/>
      <c r="J48" s="67"/>
      <c r="K48" s="67"/>
      <c r="L48" s="67"/>
      <c r="M48" s="67"/>
      <c r="N48" s="69"/>
    </row>
    <row r="49" spans="1:14">
      <c r="B49" s="809" t="s">
        <v>1028</v>
      </c>
      <c r="C49" s="810"/>
      <c r="D49" s="810"/>
      <c r="E49" s="810"/>
      <c r="F49" s="810"/>
      <c r="G49" s="810"/>
      <c r="H49" s="810"/>
      <c r="I49" s="811"/>
      <c r="J49" s="327" t="s">
        <v>1029</v>
      </c>
      <c r="K49" s="91" t="s">
        <v>1030</v>
      </c>
      <c r="L49" s="812" t="s">
        <v>1039</v>
      </c>
      <c r="M49" s="811"/>
      <c r="N49" s="92" t="s">
        <v>1035</v>
      </c>
    </row>
    <row r="50" spans="1:14">
      <c r="A50" s="167" t="s">
        <v>412</v>
      </c>
      <c r="B50" s="49" t="str">
        <f>VLOOKUP(A50,MATERIALES!A5:D373,3,FALSE)</f>
        <v>Celda especial de carga</v>
      </c>
      <c r="C50" s="293"/>
      <c r="D50" s="293"/>
      <c r="E50" s="293"/>
      <c r="F50" s="293"/>
      <c r="G50" s="293"/>
      <c r="H50" s="293"/>
      <c r="I50" s="293"/>
      <c r="J50" s="323" t="str">
        <f>VLOOKUP(A50,MATERIALES!A6:D642,2,FALSE)</f>
        <v>u</v>
      </c>
      <c r="K50" s="294">
        <v>1</v>
      </c>
      <c r="L50" s="279"/>
      <c r="M50" s="414">
        <f>VLOOKUP(A50,MATERIALES!A5:D396,4,FALSE)</f>
        <v>11501890.283477917</v>
      </c>
      <c r="N50" s="284">
        <f t="shared" ref="N50:N55" si="1">K50*M50</f>
        <v>11501890.283477917</v>
      </c>
    </row>
    <row r="51" spans="1:14">
      <c r="A51" s="167" t="s">
        <v>515</v>
      </c>
      <c r="B51" s="49" t="str">
        <f>VLOOKUP(A51,MATERIALES!A6:D373,3,FALSE)</f>
        <v>Manguera de alta presión</v>
      </c>
      <c r="C51" s="437"/>
      <c r="D51" s="437"/>
      <c r="E51" s="437"/>
      <c r="F51" s="437"/>
      <c r="G51" s="437"/>
      <c r="H51" s="437"/>
      <c r="I51" s="437"/>
      <c r="J51" s="324" t="str">
        <f>VLOOKUP(A51,MATERIALES!A6:D643,2,FALSE)</f>
        <v>m</v>
      </c>
      <c r="K51" s="409">
        <v>30</v>
      </c>
      <c r="L51" s="433"/>
      <c r="M51" s="414">
        <f>VLOOKUP(A51,MATERIALES!A6:D397,4,FALSE)</f>
        <v>69399.549595610675</v>
      </c>
      <c r="N51" s="284">
        <f t="shared" si="1"/>
        <v>2081986.4878683202</v>
      </c>
    </row>
    <row r="52" spans="1:14">
      <c r="A52" s="167" t="s">
        <v>755</v>
      </c>
      <c r="B52" s="49" t="str">
        <f>VLOOKUP(A52,MATERIALES!A6:D373,3,FALSE)</f>
        <v>Transductores electrónicos (incluye cables, protección contra el concreto y panel de lectura)</v>
      </c>
      <c r="C52" s="437"/>
      <c r="D52" s="437"/>
      <c r="E52" s="437"/>
      <c r="F52" s="437"/>
      <c r="G52" s="437"/>
      <c r="H52" s="437"/>
      <c r="I52" s="437"/>
      <c r="J52" s="324" t="str">
        <f>VLOOKUP(A52,MATERIALES!A6:D644,2,FALSE)</f>
        <v>u</v>
      </c>
      <c r="K52" s="409">
        <v>2</v>
      </c>
      <c r="L52" s="433"/>
      <c r="M52" s="414">
        <f>VLOOKUP(A52,MATERIALES!A6:D398,4,FALSE)</f>
        <v>1137284.9347003358</v>
      </c>
      <c r="N52" s="284">
        <f t="shared" si="1"/>
        <v>2274569.8694006717</v>
      </c>
    </row>
    <row r="53" spans="1:14">
      <c r="A53" s="167" t="s">
        <v>757</v>
      </c>
      <c r="B53" s="49" t="str">
        <f>VLOOKUP(A53,MATERIALES!A6:D373,3,FALSE)</f>
        <v>Transductores mecánicos (incluye cables, protección contra el concreto y panel de lectura)</v>
      </c>
      <c r="C53" s="437"/>
      <c r="D53" s="437"/>
      <c r="E53" s="437"/>
      <c r="F53" s="437"/>
      <c r="G53" s="437"/>
      <c r="H53" s="437"/>
      <c r="I53" s="437"/>
      <c r="J53" s="324" t="str">
        <f>VLOOKUP(A53,MATERIALES!A7:D645,2,FALSE)</f>
        <v>u</v>
      </c>
      <c r="K53" s="409">
        <v>5</v>
      </c>
      <c r="L53" s="433"/>
      <c r="M53" s="414">
        <f>VLOOKUP(A53,MATERIALES!A6:D399,4,FALSE)</f>
        <v>697436.17101225839</v>
      </c>
      <c r="N53" s="284">
        <f t="shared" si="1"/>
        <v>3487180.8550612917</v>
      </c>
    </row>
    <row r="54" spans="1:14">
      <c r="A54" s="167" t="s">
        <v>792</v>
      </c>
      <c r="B54" s="49" t="str">
        <f>VLOOKUP(A54,MATERIALES!A7:D373,3,FALSE)</f>
        <v>Tubo Metálico De Alta Resistencia</v>
      </c>
      <c r="C54" s="437"/>
      <c r="D54" s="437"/>
      <c r="E54" s="437"/>
      <c r="F54" s="437"/>
      <c r="G54" s="437"/>
      <c r="H54" s="437"/>
      <c r="I54" s="437"/>
      <c r="J54" s="324" t="str">
        <f>VLOOKUP(A54,MATERIALES!A8:D646,2,FALSE)</f>
        <v>m</v>
      </c>
      <c r="K54" s="409">
        <v>60</v>
      </c>
      <c r="L54" s="433"/>
      <c r="M54" s="414">
        <f>VLOOKUP(A54,MATERIALES!A7:D400,4,FALSE)</f>
        <v>45193.03189318419</v>
      </c>
      <c r="N54" s="284">
        <f t="shared" si="1"/>
        <v>2711581.9135910515</v>
      </c>
    </row>
    <row r="55" spans="1:14">
      <c r="A55" s="167" t="s">
        <v>799</v>
      </c>
      <c r="B55" s="49" t="str">
        <f>VLOOKUP(A55,MATERIALES!A7:D373,3,FALSE)</f>
        <v>Uniones especiales de alta resistencia para tubería</v>
      </c>
      <c r="C55" s="437"/>
      <c r="D55" s="437"/>
      <c r="E55" s="437"/>
      <c r="F55" s="437"/>
      <c r="G55" s="437"/>
      <c r="H55" s="437"/>
      <c r="I55" s="437"/>
      <c r="J55" s="324" t="str">
        <f>VLOOKUP(A55,MATERIALES!A9:D647,2,FALSE)</f>
        <v>u</v>
      </c>
      <c r="K55" s="409">
        <v>12</v>
      </c>
      <c r="L55" s="433"/>
      <c r="M55" s="414">
        <f>VLOOKUP(A55,MATERIALES!A8:D401,4,FALSE)</f>
        <v>35955</v>
      </c>
      <c r="N55" s="284">
        <f t="shared" si="1"/>
        <v>431460</v>
      </c>
    </row>
    <row r="56" spans="1:14">
      <c r="A56" s="167"/>
      <c r="B56" s="49"/>
      <c r="C56" s="437"/>
      <c r="D56" s="437"/>
      <c r="E56" s="437"/>
      <c r="F56" s="437"/>
      <c r="G56" s="437"/>
      <c r="H56" s="437"/>
      <c r="I56" s="437"/>
      <c r="J56" s="323"/>
      <c r="K56" s="409"/>
      <c r="L56" s="433"/>
      <c r="M56" s="414"/>
      <c r="N56" s="284"/>
    </row>
    <row r="57" spans="1:14" ht="15.75" thickBot="1">
      <c r="B57" s="49"/>
      <c r="C57" s="322"/>
      <c r="D57" s="322"/>
      <c r="E57" s="322"/>
      <c r="F57" s="322"/>
      <c r="G57" s="322"/>
      <c r="H57" s="322"/>
      <c r="I57" s="322"/>
      <c r="J57" s="447"/>
      <c r="K57" s="132"/>
      <c r="L57" s="337"/>
      <c r="M57" s="414"/>
      <c r="N57" s="284"/>
    </row>
    <row r="58" spans="1:14" ht="15.75" thickBot="1">
      <c r="B58" s="818" t="s">
        <v>1037</v>
      </c>
      <c r="C58" s="819"/>
      <c r="D58" s="819"/>
      <c r="E58" s="819"/>
      <c r="F58" s="819"/>
      <c r="G58" s="819"/>
      <c r="H58" s="819"/>
      <c r="I58" s="819"/>
      <c r="J58" s="819"/>
      <c r="K58" s="819"/>
      <c r="L58" s="819"/>
      <c r="M58" s="820"/>
      <c r="N58" s="406">
        <f>SUM(N50:N57)</f>
        <v>22488669.409399256</v>
      </c>
    </row>
    <row r="59" spans="1:14">
      <c r="B59" s="39"/>
      <c r="C59" s="40"/>
      <c r="D59" s="40"/>
      <c r="E59" s="40"/>
      <c r="F59" s="40"/>
      <c r="G59" s="40"/>
      <c r="H59" s="40"/>
      <c r="I59" s="40"/>
      <c r="J59" s="40"/>
      <c r="K59" s="40"/>
      <c r="L59" s="40"/>
      <c r="M59" s="40"/>
      <c r="N59" s="41"/>
    </row>
    <row r="60" spans="1:14">
      <c r="B60" s="70" t="s">
        <v>1040</v>
      </c>
      <c r="C60" s="71"/>
      <c r="D60" s="71"/>
      <c r="E60" s="71"/>
      <c r="F60" s="71"/>
      <c r="G60" s="71"/>
      <c r="H60" s="71"/>
      <c r="I60" s="71"/>
      <c r="J60" s="71"/>
      <c r="K60" s="71"/>
      <c r="L60" s="71"/>
      <c r="M60" s="71"/>
      <c r="N60" s="72"/>
    </row>
    <row r="61" spans="1:14" ht="15.75" thickBot="1">
      <c r="B61" s="74"/>
      <c r="C61" s="67"/>
      <c r="D61" s="67"/>
      <c r="E61" s="67"/>
      <c r="F61" s="67"/>
      <c r="G61" s="67"/>
      <c r="H61" s="67"/>
      <c r="I61" s="67"/>
      <c r="J61" s="67"/>
      <c r="K61" s="67"/>
      <c r="L61" s="67"/>
      <c r="M61" s="67"/>
      <c r="N61" s="69"/>
    </row>
    <row r="62" spans="1:14" ht="25.5">
      <c r="B62" s="325" t="s">
        <v>1041</v>
      </c>
      <c r="C62" s="326"/>
      <c r="D62" s="326"/>
      <c r="E62" s="326"/>
      <c r="F62" s="326"/>
      <c r="G62" s="326"/>
      <c r="H62" s="79" t="s">
        <v>1029</v>
      </c>
      <c r="I62" s="80" t="s">
        <v>1042</v>
      </c>
      <c r="J62" s="81" t="s">
        <v>1043</v>
      </c>
      <c r="K62" s="79" t="s">
        <v>1044</v>
      </c>
      <c r="L62" s="821" t="s">
        <v>1045</v>
      </c>
      <c r="M62" s="794"/>
      <c r="N62" s="82" t="s">
        <v>1035</v>
      </c>
    </row>
    <row r="63" spans="1:14">
      <c r="A63" t="s">
        <v>1484</v>
      </c>
      <c r="B63" s="52" t="str">
        <f>VLOOKUP(A63,TRANSPORTE!A5:D117,3,FALSE)</f>
        <v>Transporte de tubos. celdas, etc.</v>
      </c>
      <c r="C63" s="329"/>
      <c r="D63" s="329"/>
      <c r="E63" s="329"/>
      <c r="F63" s="329"/>
      <c r="G63" s="329"/>
      <c r="H63" s="323" t="s">
        <v>1552</v>
      </c>
      <c r="I63" s="291">
        <v>1</v>
      </c>
      <c r="J63" s="298">
        <v>1</v>
      </c>
      <c r="K63" s="291">
        <f>I63*J63</f>
        <v>1</v>
      </c>
      <c r="L63" s="822">
        <f>VLOOKUP(A63,TRANSPORTE!A5:D117,4,FALSE)</f>
        <v>1070500</v>
      </c>
      <c r="M63" s="823"/>
      <c r="N63" s="299">
        <f>K63*L63</f>
        <v>1070500</v>
      </c>
    </row>
    <row r="64" spans="1:14">
      <c r="A64" t="s">
        <v>1486</v>
      </c>
      <c r="B64" s="52" t="str">
        <f>VLOOKUP(A64,TRANSPORTE!A6:D117,3,FALSE)</f>
        <v>Transporte de personal de montaje</v>
      </c>
      <c r="C64" s="53"/>
      <c r="D64" s="53"/>
      <c r="E64" s="53"/>
      <c r="F64" s="53"/>
      <c r="G64" s="53"/>
      <c r="H64" s="323" t="s">
        <v>1552</v>
      </c>
      <c r="I64" s="291">
        <v>8</v>
      </c>
      <c r="J64" s="298">
        <v>1</v>
      </c>
      <c r="K64" s="291">
        <f>I64*J64</f>
        <v>8</v>
      </c>
      <c r="L64" s="822">
        <f>VLOOKUP(A64,TRANSPORTE!A6:D117,4,FALSE)</f>
        <v>123800</v>
      </c>
      <c r="M64" s="823"/>
      <c r="N64" s="299">
        <f>K64*L64</f>
        <v>990400</v>
      </c>
    </row>
    <row r="65" spans="1:15">
      <c r="A65" t="s">
        <v>1483</v>
      </c>
      <c r="B65" s="52" t="str">
        <f>VLOOKUP(A65,TRANSPORTE!A6:D117,3,FALSE)</f>
        <v>Pasajes aéreos</v>
      </c>
      <c r="C65" s="53"/>
      <c r="D65" s="53"/>
      <c r="E65" s="53"/>
      <c r="F65" s="53"/>
      <c r="G65" s="53"/>
      <c r="H65" s="323" t="s">
        <v>1029</v>
      </c>
      <c r="I65" s="291">
        <v>3</v>
      </c>
      <c r="J65" s="298">
        <v>1</v>
      </c>
      <c r="K65" s="291">
        <f>I65*J65</f>
        <v>3</v>
      </c>
      <c r="L65" s="822">
        <f>VLOOKUP(A65,TRANSPORTE!A6:D117,4,FALSE)</f>
        <v>300000</v>
      </c>
      <c r="M65" s="823"/>
      <c r="N65" s="299">
        <f>K65*L65</f>
        <v>900000</v>
      </c>
    </row>
    <row r="66" spans="1:15">
      <c r="B66" s="52"/>
      <c r="C66" s="53"/>
      <c r="D66" s="53"/>
      <c r="E66" s="53"/>
      <c r="F66" s="53"/>
      <c r="G66" s="53"/>
      <c r="H66" s="300"/>
      <c r="I66" s="291"/>
      <c r="J66" s="291"/>
      <c r="K66" s="291"/>
      <c r="L66" s="301"/>
      <c r="M66" s="302"/>
      <c r="N66" s="303"/>
    </row>
    <row r="67" spans="1:15" ht="15.75" thickBot="1">
      <c r="B67" s="459"/>
      <c r="C67" s="460"/>
      <c r="D67" s="460"/>
      <c r="E67" s="460"/>
      <c r="F67" s="460"/>
      <c r="G67" s="460"/>
      <c r="H67" s="54"/>
      <c r="I67" s="132"/>
      <c r="J67" s="132"/>
      <c r="K67" s="132"/>
      <c r="L67" s="807"/>
      <c r="M67" s="808"/>
      <c r="N67" s="133"/>
    </row>
    <row r="68" spans="1:15" ht="15.75" thickBot="1">
      <c r="B68" s="824" t="s">
        <v>1037</v>
      </c>
      <c r="C68" s="825"/>
      <c r="D68" s="825"/>
      <c r="E68" s="825"/>
      <c r="F68" s="825"/>
      <c r="G68" s="825"/>
      <c r="H68" s="825"/>
      <c r="I68" s="825"/>
      <c r="J68" s="825"/>
      <c r="K68" s="825"/>
      <c r="L68" s="825"/>
      <c r="M68" s="826"/>
      <c r="N68" s="110">
        <f>SUM(N63:N67)</f>
        <v>2960900</v>
      </c>
    </row>
    <row r="69" spans="1:15">
      <c r="B69" s="39"/>
      <c r="C69" s="40"/>
      <c r="D69" s="40"/>
      <c r="E69" s="40"/>
      <c r="F69" s="40"/>
      <c r="G69" s="40"/>
      <c r="H69" s="40"/>
      <c r="I69" s="40"/>
      <c r="J69" s="40"/>
      <c r="K69" s="40"/>
      <c r="L69" s="40"/>
      <c r="M69" s="40"/>
      <c r="N69" s="41"/>
    </row>
    <row r="70" spans="1:15">
      <c r="B70" s="70" t="s">
        <v>1046</v>
      </c>
      <c r="C70" s="71"/>
      <c r="D70" s="71"/>
      <c r="E70" s="71"/>
      <c r="F70" s="71"/>
      <c r="G70" s="71"/>
      <c r="H70" s="71"/>
      <c r="I70" s="71"/>
      <c r="J70" s="71"/>
      <c r="K70" s="71"/>
      <c r="L70" s="71"/>
      <c r="M70" s="71"/>
      <c r="N70" s="72"/>
    </row>
    <row r="71" spans="1:15" ht="15.75" thickBot="1">
      <c r="B71" s="74"/>
      <c r="C71" s="67"/>
      <c r="D71" s="67"/>
      <c r="E71" s="67"/>
      <c r="F71" s="67"/>
      <c r="G71" s="67"/>
      <c r="H71" s="67"/>
      <c r="I71" s="67"/>
      <c r="J71" s="67"/>
      <c r="K71" s="67"/>
      <c r="L71" s="67"/>
      <c r="M71" s="67"/>
      <c r="N71" s="69"/>
    </row>
    <row r="72" spans="1:15" ht="25.5">
      <c r="B72" s="844" t="s">
        <v>1047</v>
      </c>
      <c r="C72" s="845"/>
      <c r="D72" s="845"/>
      <c r="E72" s="845"/>
      <c r="F72" s="845"/>
      <c r="G72" s="845"/>
      <c r="H72" s="845"/>
      <c r="I72" s="79" t="s">
        <v>1048</v>
      </c>
      <c r="J72" s="81" t="s">
        <v>1494</v>
      </c>
      <c r="K72" s="80" t="s">
        <v>1050</v>
      </c>
      <c r="L72" s="846" t="s">
        <v>1034</v>
      </c>
      <c r="M72" s="847"/>
      <c r="N72" s="104" t="s">
        <v>1035</v>
      </c>
    </row>
    <row r="73" spans="1:15">
      <c r="A73" s="168" t="s">
        <v>6</v>
      </c>
      <c r="B73" s="55" t="str">
        <f>VLOOKUP(A73,'MANO DE OBRA'!A8:D68,3,FALSE)</f>
        <v xml:space="preserve">Obrero </v>
      </c>
      <c r="C73" s="53"/>
      <c r="D73" s="53"/>
      <c r="E73" s="53"/>
      <c r="F73" s="53"/>
      <c r="G73" s="53"/>
      <c r="H73" s="53"/>
      <c r="I73" s="304">
        <f t="shared" ref="I73:I76" si="2">K73/J73*100</f>
        <v>24590.566666666666</v>
      </c>
      <c r="J73" s="305">
        <v>185</v>
      </c>
      <c r="K73" s="306">
        <f>VLOOKUP(A73,'MANO DE OBRA'!A8:D99,4,FALSE)</f>
        <v>45492.548333333332</v>
      </c>
      <c r="L73" s="56"/>
      <c r="M73" s="446">
        <v>1</v>
      </c>
      <c r="N73" s="407">
        <f t="shared" ref="N73:N79" si="3">K73/M73</f>
        <v>45492.548333333332</v>
      </c>
      <c r="O73" s="112"/>
    </row>
    <row r="74" spans="1:15">
      <c r="A74" s="168" t="s">
        <v>74</v>
      </c>
      <c r="B74" s="55" t="str">
        <f>VLOOKUP(A74,'MANO DE OBRA'!A8:D69,3,FALSE)</f>
        <v>Ingeniero de Montaje y Prueba Pilote (1)</v>
      </c>
      <c r="C74" s="53"/>
      <c r="D74" s="53"/>
      <c r="E74" s="53"/>
      <c r="F74" s="53"/>
      <c r="G74" s="53"/>
      <c r="H74" s="53"/>
      <c r="I74" s="304">
        <f t="shared" si="2"/>
        <v>157379.62666666668</v>
      </c>
      <c r="J74" s="305">
        <v>185</v>
      </c>
      <c r="K74" s="306">
        <f>VLOOKUP(A74,'MANO DE OBRA'!A8:D100,4,FALSE)</f>
        <v>291152.30933333334</v>
      </c>
      <c r="L74" s="56"/>
      <c r="M74" s="443">
        <v>1</v>
      </c>
      <c r="N74" s="407">
        <f t="shared" si="3"/>
        <v>291152.30933333334</v>
      </c>
    </row>
    <row r="75" spans="1:15">
      <c r="A75" s="168" t="s">
        <v>82</v>
      </c>
      <c r="B75" s="55" t="str">
        <f>VLOOKUP(A75,'MANO DE OBRA'!A9:D70,3,FALSE)</f>
        <v>Ingeniero Supervisor y Director de Prueba Pilote</v>
      </c>
      <c r="C75" s="53"/>
      <c r="D75" s="53"/>
      <c r="E75" s="53"/>
      <c r="F75" s="53"/>
      <c r="G75" s="53"/>
      <c r="H75" s="53"/>
      <c r="I75" s="304">
        <f t="shared" si="2"/>
        <v>266000</v>
      </c>
      <c r="J75" s="305">
        <v>185</v>
      </c>
      <c r="K75" s="306">
        <f>VLOOKUP(A75,'MANO DE OBRA'!A9:D101,4,FALSE)</f>
        <v>492100</v>
      </c>
      <c r="L75" s="56"/>
      <c r="M75" s="451">
        <v>1</v>
      </c>
      <c r="N75" s="407">
        <f t="shared" si="3"/>
        <v>492100</v>
      </c>
    </row>
    <row r="76" spans="1:15">
      <c r="A76" s="168" t="s">
        <v>88</v>
      </c>
      <c r="B76" s="55" t="str">
        <f>VLOOKUP(A76,'MANO DE OBRA'!A10:D71,3,FALSE)</f>
        <v>Soldador experto en montaje y pruebas</v>
      </c>
      <c r="C76" s="53"/>
      <c r="D76" s="53"/>
      <c r="E76" s="53"/>
      <c r="F76" s="53"/>
      <c r="G76" s="53"/>
      <c r="H76" s="53"/>
      <c r="I76" s="304">
        <f t="shared" si="2"/>
        <v>73771.7</v>
      </c>
      <c r="J76" s="305">
        <v>185</v>
      </c>
      <c r="K76" s="306">
        <f>VLOOKUP(A76,'MANO DE OBRA'!A10:D102,4,FALSE)</f>
        <v>136477.64499999999</v>
      </c>
      <c r="L76" s="56"/>
      <c r="M76" s="451">
        <v>1</v>
      </c>
      <c r="N76" s="407">
        <f t="shared" si="3"/>
        <v>136477.64499999999</v>
      </c>
    </row>
    <row r="77" spans="1:15">
      <c r="A77" s="168" t="s">
        <v>91</v>
      </c>
      <c r="B77" s="55" t="str">
        <f>VLOOKUP(A77,'MANO DE OBRA'!A11:D72,3,FALSE)</f>
        <v>Viáticos ingeniero y director</v>
      </c>
      <c r="C77" s="53"/>
      <c r="D77" s="53"/>
      <c r="E77" s="53"/>
      <c r="F77" s="53"/>
      <c r="G77" s="53"/>
      <c r="H77" s="53"/>
      <c r="I77" s="304"/>
      <c r="J77" s="305"/>
      <c r="K77" s="306">
        <f>VLOOKUP(A77,'MANO DE OBRA'!A11:D103,4,FALSE)</f>
        <v>454925.48333333334</v>
      </c>
      <c r="L77" s="56"/>
      <c r="M77" s="451">
        <v>1</v>
      </c>
      <c r="N77" s="407">
        <f t="shared" si="3"/>
        <v>454925.48333333334</v>
      </c>
    </row>
    <row r="78" spans="1:15">
      <c r="A78" s="168" t="s">
        <v>94</v>
      </c>
      <c r="B78" s="55" t="str">
        <f>VLOOKUP(A78,'MANO DE OBRA'!A12:D73,3,FALSE)</f>
        <v>Viáticos soldadores</v>
      </c>
      <c r="C78" s="53"/>
      <c r="D78" s="53"/>
      <c r="E78" s="53"/>
      <c r="F78" s="53"/>
      <c r="G78" s="53"/>
      <c r="H78" s="53"/>
      <c r="I78" s="304"/>
      <c r="J78" s="305"/>
      <c r="K78" s="306">
        <f>VLOOKUP(A78,'MANO DE OBRA'!A12:D104,4,FALSE)</f>
        <v>227462.74166666667</v>
      </c>
      <c r="L78" s="56"/>
      <c r="M78" s="451">
        <v>1</v>
      </c>
      <c r="N78" s="407">
        <f t="shared" si="3"/>
        <v>227462.74166666667</v>
      </c>
    </row>
    <row r="79" spans="1:15">
      <c r="A79" t="s">
        <v>96</v>
      </c>
      <c r="B79" s="55" t="str">
        <f>VLOOKUP(A79,'MANO DE OBRA'!A13:D74,3,FALSE)</f>
        <v>Estudios, análisis e informes</v>
      </c>
      <c r="C79" s="53"/>
      <c r="D79" s="53"/>
      <c r="E79" s="53"/>
      <c r="F79" s="53"/>
      <c r="G79" s="53"/>
      <c r="H79" s="53"/>
      <c r="I79" s="304"/>
      <c r="J79" s="305"/>
      <c r="K79" s="306">
        <f>VLOOKUP(A79,'MANO DE OBRA'!A13:D105,4,FALSE)</f>
        <v>1819701.9333333333</v>
      </c>
      <c r="L79" s="330"/>
      <c r="M79" s="312">
        <v>1</v>
      </c>
      <c r="N79" s="407">
        <f t="shared" si="3"/>
        <v>1819701.9333333333</v>
      </c>
    </row>
    <row r="80" spans="1:15" ht="15.75" thickBot="1">
      <c r="B80" s="805"/>
      <c r="C80" s="806"/>
      <c r="D80" s="806"/>
      <c r="E80" s="806"/>
      <c r="F80" s="806"/>
      <c r="G80" s="806"/>
      <c r="H80" s="806"/>
      <c r="I80" s="132"/>
      <c r="J80" s="132"/>
      <c r="K80" s="132"/>
      <c r="L80" s="906"/>
      <c r="M80" s="906"/>
      <c r="N80" s="51"/>
    </row>
    <row r="81" spans="1:14" ht="15.75" thickBot="1">
      <c r="B81" s="824" t="s">
        <v>1037</v>
      </c>
      <c r="C81" s="825"/>
      <c r="D81" s="825"/>
      <c r="E81" s="825"/>
      <c r="F81" s="825"/>
      <c r="G81" s="825"/>
      <c r="H81" s="825"/>
      <c r="I81" s="825"/>
      <c r="J81" s="825"/>
      <c r="K81" s="825"/>
      <c r="L81" s="825"/>
      <c r="M81" s="826"/>
      <c r="N81" s="313">
        <f>SUM(N73:N80)</f>
        <v>3467312.6610000003</v>
      </c>
    </row>
    <row r="82" spans="1:14" ht="15.75" thickBot="1">
      <c r="B82" s="39"/>
      <c r="C82" s="40"/>
      <c r="D82" s="40"/>
      <c r="E82" s="40"/>
      <c r="F82" s="40"/>
      <c r="G82" s="40"/>
      <c r="H82" s="40"/>
      <c r="I82" s="40"/>
      <c r="J82" s="40"/>
      <c r="K82" s="40"/>
      <c r="L82" s="40"/>
      <c r="M82" s="40"/>
      <c r="N82" s="41"/>
    </row>
    <row r="83" spans="1:14" ht="15.75" thickBot="1">
      <c r="B83" s="818" t="s">
        <v>1051</v>
      </c>
      <c r="C83" s="819"/>
      <c r="D83" s="819"/>
      <c r="E83" s="819"/>
      <c r="F83" s="819"/>
      <c r="G83" s="819"/>
      <c r="H83" s="819"/>
      <c r="I83" s="819"/>
      <c r="J83" s="819"/>
      <c r="K83" s="819"/>
      <c r="L83" s="819"/>
      <c r="M83" s="820"/>
      <c r="N83" s="105">
        <f>N45+N58+N68+N81</f>
        <v>42316590.381902814</v>
      </c>
    </row>
    <row r="84" spans="1:14">
      <c r="B84" s="39"/>
      <c r="C84" s="40"/>
      <c r="D84" s="40"/>
      <c r="E84" s="40"/>
      <c r="F84" s="40"/>
      <c r="G84" s="40"/>
      <c r="H84" s="40"/>
      <c r="I84" s="40"/>
      <c r="J84" s="40"/>
      <c r="K84" s="40"/>
      <c r="L84" s="40"/>
      <c r="M84" s="40"/>
      <c r="N84" s="41"/>
    </row>
    <row r="85" spans="1:14">
      <c r="B85" s="70" t="s">
        <v>1052</v>
      </c>
      <c r="C85" s="71"/>
      <c r="D85" s="71"/>
      <c r="E85" s="71"/>
      <c r="F85" s="71"/>
      <c r="G85" s="71"/>
      <c r="H85" s="71"/>
      <c r="I85" s="71"/>
      <c r="J85" s="71"/>
      <c r="K85" s="71"/>
      <c r="L85" s="71"/>
      <c r="M85" s="71"/>
      <c r="N85" s="72"/>
    </row>
    <row r="86" spans="1:14" ht="15.75" thickBot="1">
      <c r="B86" s="74"/>
      <c r="C86" s="67"/>
      <c r="D86" s="67"/>
      <c r="E86" s="67"/>
      <c r="F86" s="67"/>
      <c r="G86" s="67"/>
      <c r="H86" s="67"/>
      <c r="I86" s="67"/>
      <c r="J86" s="67"/>
      <c r="K86" s="67"/>
      <c r="L86" s="67"/>
      <c r="M86" s="67"/>
      <c r="N86" s="69"/>
    </row>
    <row r="87" spans="1:14">
      <c r="B87" s="809" t="s">
        <v>1053</v>
      </c>
      <c r="C87" s="810"/>
      <c r="D87" s="810"/>
      <c r="E87" s="810"/>
      <c r="F87" s="810"/>
      <c r="G87" s="810"/>
      <c r="H87" s="810"/>
      <c r="I87" s="326"/>
      <c r="J87" s="346"/>
      <c r="K87" s="314" t="s">
        <v>1054</v>
      </c>
      <c r="L87" s="848" t="s">
        <v>1055</v>
      </c>
      <c r="M87" s="849"/>
      <c r="N87" s="315"/>
    </row>
    <row r="88" spans="1:14">
      <c r="B88" s="850" t="s">
        <v>1056</v>
      </c>
      <c r="C88" s="851"/>
      <c r="D88" s="851"/>
      <c r="E88" s="851"/>
      <c r="F88" s="851"/>
      <c r="G88" s="851"/>
      <c r="H88" s="851"/>
      <c r="I88" s="93"/>
      <c r="J88" s="94"/>
      <c r="K88" s="316">
        <v>0.2</v>
      </c>
      <c r="L88" s="852">
        <f>N83*K88</f>
        <v>8463318.0763805639</v>
      </c>
      <c r="M88" s="853"/>
      <c r="N88" s="57"/>
    </row>
    <row r="89" spans="1:14">
      <c r="B89" s="95" t="s">
        <v>1057</v>
      </c>
      <c r="C89" s="96"/>
      <c r="D89" s="96"/>
      <c r="E89" s="96"/>
      <c r="F89" s="96"/>
      <c r="G89" s="96"/>
      <c r="H89" s="96"/>
      <c r="I89" s="93"/>
      <c r="J89" s="94"/>
      <c r="K89" s="316">
        <v>0.05</v>
      </c>
      <c r="L89" s="852">
        <f>N83*K89</f>
        <v>2115829.519095141</v>
      </c>
      <c r="M89" s="853"/>
      <c r="N89" s="57"/>
    </row>
    <row r="90" spans="1:14" ht="15.75" thickBot="1">
      <c r="B90" s="97" t="s">
        <v>1058</v>
      </c>
      <c r="C90" s="98"/>
      <c r="D90" s="98"/>
      <c r="E90" s="98"/>
      <c r="F90" s="98"/>
      <c r="G90" s="98"/>
      <c r="H90" s="98"/>
      <c r="I90" s="99"/>
      <c r="J90" s="100"/>
      <c r="K90" s="317">
        <v>0.05</v>
      </c>
      <c r="L90" s="854">
        <f>N83*K90</f>
        <v>2115829.519095141</v>
      </c>
      <c r="M90" s="855"/>
      <c r="N90" s="57"/>
    </row>
    <row r="91" spans="1:14" ht="15.75" thickBot="1">
      <c r="B91" s="818" t="s">
        <v>1037</v>
      </c>
      <c r="C91" s="819"/>
      <c r="D91" s="819"/>
      <c r="E91" s="819"/>
      <c r="F91" s="819"/>
      <c r="G91" s="819"/>
      <c r="H91" s="819"/>
      <c r="I91" s="819"/>
      <c r="J91" s="819"/>
      <c r="K91" s="819"/>
      <c r="L91" s="819"/>
      <c r="M91" s="820"/>
      <c r="N91" s="58">
        <f>L88+L89+L90</f>
        <v>12694977.114570847</v>
      </c>
    </row>
    <row r="92" spans="1:14" ht="15.75" thickBot="1">
      <c r="B92" s="39"/>
      <c r="C92" s="40"/>
      <c r="D92" s="40"/>
      <c r="E92" s="40"/>
      <c r="F92" s="40"/>
      <c r="G92" s="40"/>
      <c r="H92" s="40"/>
      <c r="I92" s="40"/>
      <c r="J92" s="40"/>
      <c r="K92" s="40"/>
      <c r="L92" s="40"/>
      <c r="M92" s="40"/>
      <c r="N92" s="41"/>
    </row>
    <row r="93" spans="1:14" ht="15.75" thickBot="1">
      <c r="A93" t="s">
        <v>2122</v>
      </c>
      <c r="B93" s="818" t="s">
        <v>1059</v>
      </c>
      <c r="C93" s="819"/>
      <c r="D93" s="819"/>
      <c r="E93" s="819"/>
      <c r="F93" s="819"/>
      <c r="G93" s="819"/>
      <c r="H93" s="819"/>
      <c r="I93" s="819"/>
      <c r="J93" s="819"/>
      <c r="K93" s="819"/>
      <c r="L93" s="819"/>
      <c r="M93" s="820"/>
      <c r="N93" s="197">
        <f>N83+N91</f>
        <v>55011567.496473663</v>
      </c>
    </row>
    <row r="94" spans="1:14">
      <c r="B94" s="251"/>
      <c r="C94" s="252"/>
      <c r="D94" s="252"/>
      <c r="E94" s="252"/>
      <c r="F94" s="252"/>
      <c r="G94" s="252"/>
      <c r="H94" s="252"/>
      <c r="I94" s="252"/>
      <c r="J94" s="252"/>
      <c r="K94" s="252"/>
      <c r="L94" s="252"/>
      <c r="M94" s="252"/>
      <c r="N94" s="253"/>
    </row>
    <row r="95" spans="1:14">
      <c r="B95" s="254"/>
      <c r="C95" s="255"/>
      <c r="D95" s="255"/>
      <c r="E95" s="255"/>
      <c r="F95" s="255"/>
      <c r="G95" s="255"/>
      <c r="H95" s="255"/>
      <c r="I95" s="255"/>
      <c r="J95" s="255"/>
      <c r="K95" s="255"/>
      <c r="L95" s="255"/>
      <c r="M95" s="255"/>
      <c r="N95" s="256"/>
    </row>
    <row r="96" spans="1:14">
      <c r="B96" s="254"/>
      <c r="C96" s="255"/>
      <c r="D96" s="255"/>
      <c r="E96" s="255"/>
      <c r="F96" s="255"/>
      <c r="G96" s="255"/>
      <c r="H96" s="255"/>
      <c r="I96" s="255"/>
      <c r="J96" s="255"/>
      <c r="K96" s="255"/>
      <c r="L96" s="255"/>
      <c r="M96" s="255"/>
      <c r="N96" s="256"/>
    </row>
    <row r="97" spans="2:14">
      <c r="B97" s="254"/>
      <c r="C97" s="255"/>
      <c r="D97" s="255"/>
      <c r="E97" s="255"/>
      <c r="F97" s="255"/>
      <c r="G97" s="255"/>
      <c r="H97" s="255"/>
      <c r="I97" s="255"/>
      <c r="J97" s="255"/>
      <c r="K97" s="255"/>
      <c r="L97" s="255"/>
      <c r="M97" s="255"/>
      <c r="N97" s="256"/>
    </row>
    <row r="98" spans="2:14">
      <c r="B98" s="254"/>
      <c r="C98" s="255"/>
      <c r="D98" s="255"/>
      <c r="E98" s="429" t="s">
        <v>1060</v>
      </c>
      <c r="F98" s="429"/>
      <c r="G98" s="429"/>
      <c r="H98" s="429"/>
      <c r="I98" s="429"/>
      <c r="J98" s="429"/>
      <c r="K98" s="255"/>
      <c r="L98" s="255"/>
      <c r="M98" s="255"/>
      <c r="N98" s="256"/>
    </row>
    <row r="99" spans="2:14">
      <c r="B99" s="254"/>
      <c r="C99" s="255"/>
      <c r="D99" s="255"/>
      <c r="E99" s="255" t="s">
        <v>1061</v>
      </c>
      <c r="F99" s="255"/>
      <c r="G99" s="255"/>
      <c r="H99" s="255"/>
      <c r="I99" s="255"/>
      <c r="J99" s="255"/>
      <c r="K99" s="255"/>
      <c r="L99" s="255"/>
      <c r="M99" s="255"/>
      <c r="N99" s="256"/>
    </row>
    <row r="100" spans="2:14">
      <c r="B100" s="254"/>
      <c r="C100" s="255"/>
      <c r="D100" s="255"/>
      <c r="E100" s="255" t="s">
        <v>1062</v>
      </c>
      <c r="F100" s="255"/>
      <c r="G100" s="255"/>
      <c r="H100" s="255"/>
      <c r="I100" s="255"/>
      <c r="J100" s="255"/>
      <c r="K100" s="255"/>
      <c r="L100" s="255"/>
      <c r="M100" s="255"/>
      <c r="N100" s="256"/>
    </row>
    <row r="101" spans="2:14">
      <c r="B101" s="254"/>
      <c r="C101" s="255"/>
      <c r="D101" s="255"/>
      <c r="E101" s="255" t="s">
        <v>1063</v>
      </c>
      <c r="F101" s="255"/>
      <c r="G101" s="255"/>
      <c r="H101" s="255"/>
      <c r="I101" s="255"/>
      <c r="J101" s="255"/>
      <c r="K101" s="255"/>
      <c r="L101" s="255"/>
      <c r="M101" s="255"/>
      <c r="N101" s="256"/>
    </row>
    <row r="102" spans="2:14" ht="15.75" thickBot="1">
      <c r="B102" s="254"/>
      <c r="C102" s="255"/>
      <c r="D102" s="255"/>
      <c r="E102" s="255"/>
      <c r="F102" s="255" t="s">
        <v>1064</v>
      </c>
      <c r="G102" s="255"/>
      <c r="H102" s="255"/>
      <c r="I102" s="255"/>
      <c r="J102" s="255"/>
      <c r="K102" s="255"/>
      <c r="L102" s="255"/>
      <c r="M102" s="255"/>
      <c r="N102" s="256"/>
    </row>
    <row r="103" spans="2:14">
      <c r="B103" s="239" t="s">
        <v>2322</v>
      </c>
      <c r="C103" s="240"/>
      <c r="D103" s="240"/>
      <c r="E103" s="240"/>
      <c r="F103" s="240"/>
      <c r="G103" s="240"/>
      <c r="H103" s="240"/>
      <c r="I103" s="240"/>
      <c r="J103" s="240"/>
      <c r="K103" s="240"/>
      <c r="L103" s="240"/>
      <c r="M103" s="240"/>
      <c r="N103" s="241"/>
    </row>
    <row r="104" spans="2:14">
      <c r="B104" s="257"/>
      <c r="C104" s="258"/>
      <c r="D104" s="258"/>
      <c r="E104" s="258"/>
      <c r="F104" s="258"/>
      <c r="G104" s="258"/>
      <c r="H104" s="258"/>
      <c r="I104" s="258"/>
      <c r="J104" s="258"/>
      <c r="K104" s="258"/>
      <c r="L104" s="258"/>
      <c r="M104" s="258"/>
      <c r="N104" s="259"/>
    </row>
    <row r="105" spans="2:14">
      <c r="B105" s="257"/>
      <c r="C105" s="258"/>
      <c r="D105" s="258"/>
      <c r="E105" s="258"/>
      <c r="F105" s="258"/>
      <c r="G105" s="258"/>
      <c r="H105" s="258"/>
      <c r="I105" s="258"/>
      <c r="J105" s="258"/>
      <c r="K105" s="258"/>
      <c r="L105" s="258"/>
      <c r="M105" s="258"/>
      <c r="N105" s="259"/>
    </row>
    <row r="106" spans="2:14">
      <c r="B106" s="257"/>
      <c r="C106" s="258"/>
      <c r="D106" s="258"/>
      <c r="E106" s="258"/>
      <c r="F106" s="258"/>
      <c r="G106" s="258"/>
      <c r="H106" s="258"/>
      <c r="I106" s="258"/>
      <c r="J106" s="258"/>
      <c r="K106" s="258"/>
      <c r="L106" s="258"/>
      <c r="M106" s="258"/>
      <c r="N106" s="259"/>
    </row>
    <row r="107" spans="2:14" ht="15.75" thickBot="1">
      <c r="B107" s="260"/>
      <c r="C107" s="261"/>
      <c r="D107" s="261"/>
      <c r="E107" s="261"/>
      <c r="F107" s="261"/>
      <c r="G107" s="261"/>
      <c r="H107" s="261"/>
      <c r="I107" s="261"/>
      <c r="J107" s="261"/>
      <c r="K107" s="261"/>
      <c r="L107" s="261"/>
      <c r="M107" s="261"/>
      <c r="N107" s="262"/>
    </row>
    <row r="108" spans="2:14">
      <c r="B108" s="263"/>
      <c r="C108" s="264"/>
      <c r="D108" s="264"/>
      <c r="E108" s="264"/>
      <c r="F108" s="264"/>
      <c r="G108" s="264"/>
      <c r="H108" s="264"/>
      <c r="I108" s="264"/>
      <c r="J108" s="264"/>
      <c r="K108" s="264"/>
      <c r="L108" s="264"/>
      <c r="M108" s="264"/>
      <c r="N108" s="265"/>
    </row>
    <row r="109" spans="2:14">
      <c r="B109" s="266" t="s">
        <v>2323</v>
      </c>
      <c r="C109" s="267"/>
      <c r="D109" s="267"/>
      <c r="E109" s="267"/>
      <c r="F109" s="267"/>
      <c r="G109" s="267"/>
      <c r="H109" s="267"/>
      <c r="I109" s="267"/>
      <c r="J109" s="267"/>
      <c r="K109" s="267"/>
      <c r="L109" s="267"/>
      <c r="M109" s="267"/>
      <c r="N109" s="268"/>
    </row>
    <row r="110" spans="2:14" ht="15" customHeight="1">
      <c r="B110" s="960" t="s">
        <v>2324</v>
      </c>
      <c r="C110" s="961"/>
      <c r="D110" s="961"/>
      <c r="E110" s="961"/>
      <c r="F110" s="961"/>
      <c r="G110" s="961"/>
      <c r="H110" s="961"/>
      <c r="I110" s="961"/>
      <c r="J110" s="961"/>
      <c r="K110" s="961"/>
      <c r="L110" s="961"/>
      <c r="M110" s="961"/>
      <c r="N110" s="962"/>
    </row>
    <row r="111" spans="2:14" ht="15" customHeight="1">
      <c r="B111" s="960"/>
      <c r="C111" s="961"/>
      <c r="D111" s="961"/>
      <c r="E111" s="961"/>
      <c r="F111" s="961"/>
      <c r="G111" s="961"/>
      <c r="H111" s="961"/>
      <c r="I111" s="961"/>
      <c r="J111" s="961"/>
      <c r="K111" s="961"/>
      <c r="L111" s="961"/>
      <c r="M111" s="961"/>
      <c r="N111" s="962"/>
    </row>
    <row r="112" spans="2:14" ht="30" customHeight="1">
      <c r="B112" s="963" t="s">
        <v>2325</v>
      </c>
      <c r="C112" s="964"/>
      <c r="D112" s="964"/>
      <c r="E112" s="964"/>
      <c r="F112" s="964"/>
      <c r="G112" s="964"/>
      <c r="H112" s="964"/>
      <c r="I112" s="964"/>
      <c r="J112" s="964"/>
      <c r="K112" s="964"/>
      <c r="L112" s="964"/>
      <c r="M112" s="964"/>
      <c r="N112" s="965"/>
    </row>
    <row r="113" spans="2:14">
      <c r="B113" s="963"/>
      <c r="C113" s="964"/>
      <c r="D113" s="964"/>
      <c r="E113" s="964"/>
      <c r="F113" s="964"/>
      <c r="G113" s="964"/>
      <c r="H113" s="964"/>
      <c r="I113" s="964"/>
      <c r="J113" s="964"/>
      <c r="K113" s="964"/>
      <c r="L113" s="964"/>
      <c r="M113" s="964"/>
      <c r="N113" s="965"/>
    </row>
    <row r="114" spans="2:14">
      <c r="B114" s="351"/>
      <c r="C114" s="352"/>
      <c r="D114" s="352"/>
      <c r="E114" s="352"/>
      <c r="F114" s="352"/>
      <c r="G114" s="352"/>
      <c r="H114" s="352"/>
      <c r="I114" s="352"/>
      <c r="J114" s="352"/>
      <c r="K114" s="352"/>
      <c r="L114" s="352"/>
      <c r="M114" s="352"/>
      <c r="N114" s="353"/>
    </row>
    <row r="115" spans="2:14">
      <c r="B115" s="351"/>
      <c r="C115" s="352"/>
      <c r="D115" s="352"/>
      <c r="E115" s="352"/>
      <c r="F115" s="352"/>
      <c r="G115" s="352"/>
      <c r="H115" s="352"/>
      <c r="I115" s="352"/>
      <c r="J115" s="352"/>
      <c r="K115" s="352"/>
      <c r="L115" s="352"/>
      <c r="M115" s="352"/>
      <c r="N115" s="353"/>
    </row>
    <row r="116" spans="2:14">
      <c r="B116" s="351"/>
      <c r="C116" s="352"/>
      <c r="D116" s="352"/>
      <c r="E116" s="352"/>
      <c r="F116" s="352"/>
      <c r="G116" s="352"/>
      <c r="H116" s="352"/>
      <c r="I116" s="352"/>
      <c r="J116" s="352"/>
      <c r="K116" s="352"/>
      <c r="L116" s="352"/>
      <c r="M116" s="352"/>
      <c r="N116" s="353"/>
    </row>
    <row r="117" spans="2:14">
      <c r="B117" s="266"/>
      <c r="C117" s="267"/>
      <c r="D117" s="267"/>
      <c r="E117" s="267"/>
      <c r="F117" s="267"/>
      <c r="G117" s="267"/>
      <c r="H117" s="267"/>
      <c r="I117" s="267"/>
      <c r="J117" s="267"/>
      <c r="K117" s="267"/>
      <c r="L117" s="267"/>
      <c r="M117" s="267"/>
      <c r="N117" s="268"/>
    </row>
    <row r="118" spans="2:14">
      <c r="B118" s="254"/>
      <c r="C118" s="255"/>
      <c r="D118" s="255"/>
      <c r="E118" s="255" t="s">
        <v>1060</v>
      </c>
      <c r="F118" s="429"/>
      <c r="G118" s="429"/>
      <c r="H118" s="255"/>
      <c r="I118" s="255"/>
      <c r="J118" s="255"/>
      <c r="K118" s="255"/>
      <c r="L118" s="255"/>
      <c r="M118" s="255"/>
      <c r="N118" s="256"/>
    </row>
    <row r="119" spans="2:14">
      <c r="B119" s="254"/>
      <c r="C119" s="255"/>
      <c r="D119" s="255"/>
      <c r="E119" s="430" t="s">
        <v>1061</v>
      </c>
      <c r="F119" s="255"/>
      <c r="G119" s="255"/>
      <c r="H119" s="430"/>
      <c r="I119" s="430"/>
      <c r="J119" s="430"/>
      <c r="K119" s="255"/>
      <c r="L119" s="255"/>
      <c r="M119" s="255"/>
      <c r="N119" s="256"/>
    </row>
    <row r="120" spans="2:14">
      <c r="B120" s="254"/>
      <c r="C120" s="255"/>
      <c r="D120" s="255"/>
      <c r="E120" s="269" t="s">
        <v>1065</v>
      </c>
      <c r="F120" s="255"/>
      <c r="G120" s="255"/>
      <c r="H120" s="269"/>
      <c r="I120" s="269"/>
      <c r="J120" s="269"/>
      <c r="K120" s="255"/>
      <c r="L120" s="255"/>
      <c r="M120" s="255"/>
      <c r="N120" s="256"/>
    </row>
    <row r="121" spans="2:14">
      <c r="B121" s="270"/>
      <c r="C121" s="267"/>
      <c r="D121" s="267"/>
      <c r="E121" s="255" t="s">
        <v>1063</v>
      </c>
      <c r="F121" s="255"/>
      <c r="G121" s="255"/>
      <c r="H121" s="255"/>
      <c r="I121" s="255"/>
      <c r="J121" s="255"/>
      <c r="K121" s="267"/>
      <c r="L121" s="267"/>
      <c r="M121" s="267"/>
      <c r="N121" s="268"/>
    </row>
    <row r="122" spans="2:14">
      <c r="B122" s="270"/>
      <c r="C122" s="267"/>
      <c r="D122" s="267"/>
      <c r="E122" s="267"/>
      <c r="F122" s="255"/>
      <c r="G122" s="255"/>
      <c r="H122" s="255"/>
      <c r="I122" s="255"/>
      <c r="J122" s="255"/>
      <c r="K122" s="267"/>
      <c r="L122" s="267"/>
      <c r="M122" s="267"/>
      <c r="N122" s="268"/>
    </row>
    <row r="123" spans="2:14">
      <c r="B123" s="270" t="s">
        <v>2326</v>
      </c>
      <c r="C123" s="269"/>
      <c r="D123" s="269"/>
      <c r="E123" s="255"/>
      <c r="F123" s="255"/>
      <c r="G123" s="255"/>
      <c r="H123" s="255"/>
      <c r="I123" s="255"/>
      <c r="J123" s="966"/>
      <c r="K123" s="966"/>
      <c r="L123" s="966"/>
      <c r="M123" s="966"/>
      <c r="N123" s="967"/>
    </row>
    <row r="124" spans="2:14" ht="15.75" thickBot="1">
      <c r="B124" s="431" t="s">
        <v>2327</v>
      </c>
      <c r="C124" s="432"/>
      <c r="D124" s="432"/>
      <c r="E124" s="271"/>
      <c r="F124" s="271"/>
      <c r="G124" s="271"/>
      <c r="H124" s="271"/>
      <c r="I124" s="271"/>
      <c r="J124" s="968"/>
      <c r="K124" s="968"/>
      <c r="L124" s="968"/>
      <c r="M124" s="968"/>
      <c r="N124" s="969"/>
    </row>
  </sheetData>
  <mergeCells count="65">
    <mergeCell ref="N5:N6"/>
    <mergeCell ref="C6:J6"/>
    <mergeCell ref="B10:E10"/>
    <mergeCell ref="I10:J10"/>
    <mergeCell ref="C5:J5"/>
    <mergeCell ref="B1:B6"/>
    <mergeCell ref="K5:K6"/>
    <mergeCell ref="L1:N2"/>
    <mergeCell ref="C2:J2"/>
    <mergeCell ref="C3:J3"/>
    <mergeCell ref="K3:K4"/>
    <mergeCell ref="L3:N4"/>
    <mergeCell ref="C4:J4"/>
    <mergeCell ref="C1:J1"/>
    <mergeCell ref="D11:E11"/>
    <mergeCell ref="C29:I29"/>
    <mergeCell ref="L5:L6"/>
    <mergeCell ref="B39:H39"/>
    <mergeCell ref="K1:K2"/>
    <mergeCell ref="L29:M29"/>
    <mergeCell ref="M5:M6"/>
    <mergeCell ref="B40:H40"/>
    <mergeCell ref="B38:H38"/>
    <mergeCell ref="L12:N12"/>
    <mergeCell ref="C30:I30"/>
    <mergeCell ref="L30:M30"/>
    <mergeCell ref="B35:H35"/>
    <mergeCell ref="I35:J35"/>
    <mergeCell ref="L35:M35"/>
    <mergeCell ref="B36:H36"/>
    <mergeCell ref="B37:H37"/>
    <mergeCell ref="F25:H25"/>
    <mergeCell ref="B27:N27"/>
    <mergeCell ref="B41:H41"/>
    <mergeCell ref="B43:D43"/>
    <mergeCell ref="B44:H44"/>
    <mergeCell ref="B72:H72"/>
    <mergeCell ref="L72:M72"/>
    <mergeCell ref="L44:M44"/>
    <mergeCell ref="B45:M45"/>
    <mergeCell ref="B49:I49"/>
    <mergeCell ref="L49:M49"/>
    <mergeCell ref="B58:M58"/>
    <mergeCell ref="L62:M62"/>
    <mergeCell ref="I44:J44"/>
    <mergeCell ref="L63:M63"/>
    <mergeCell ref="L64:M64"/>
    <mergeCell ref="L65:M65"/>
    <mergeCell ref="L67:M67"/>
    <mergeCell ref="B68:M68"/>
    <mergeCell ref="J123:N124"/>
    <mergeCell ref="B88:H88"/>
    <mergeCell ref="L88:M88"/>
    <mergeCell ref="L89:M89"/>
    <mergeCell ref="L90:M90"/>
    <mergeCell ref="B91:M91"/>
    <mergeCell ref="B93:M93"/>
    <mergeCell ref="B110:N111"/>
    <mergeCell ref="B112:N113"/>
    <mergeCell ref="B80:H80"/>
    <mergeCell ref="L80:M80"/>
    <mergeCell ref="B81:M81"/>
    <mergeCell ref="B83:M83"/>
    <mergeCell ref="B87:H87"/>
    <mergeCell ref="L87:M87"/>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46465" r:id="rId4">
          <objectPr defaultSize="0" autoPict="0" r:id="rId5">
            <anchor moveWithCells="1" sizeWithCells="1">
              <from>
                <xdr:col>1</xdr:col>
                <xdr:colOff>76200</xdr:colOff>
                <xdr:row>1</xdr:row>
                <xdr:rowOff>295275</xdr:rowOff>
              </from>
              <to>
                <xdr:col>1</xdr:col>
                <xdr:colOff>857250</xdr:colOff>
                <xdr:row>4</xdr:row>
                <xdr:rowOff>190500</xdr:rowOff>
              </to>
            </anchor>
          </objectPr>
        </oleObject>
      </mc:Choice>
      <mc:Fallback>
        <oleObject progId="PBrush" shapeId="446465" r:id="rId4"/>
      </mc:Fallback>
    </mc:AlternateContent>
  </oleObjects>
</worksheet>
</file>

<file path=xl/worksheets/sheet2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9">
    <tabColor rgb="FFFFFFCC"/>
  </sheetPr>
  <dimension ref="A1:P124"/>
  <sheetViews>
    <sheetView topLeftCell="A2" zoomScale="78" zoomScaleNormal="78" workbookViewId="0">
      <selection activeCell="A2" sqref="A2"/>
    </sheetView>
  </sheetViews>
  <sheetFormatPr baseColWidth="10" defaultRowHeight="15"/>
  <cols>
    <col min="1" max="1" width="10" customWidth="1"/>
    <col min="2" max="2" width="17" customWidth="1"/>
    <col min="6" max="6" width="14.42578125" customWidth="1"/>
    <col min="9" max="9" width="13.28515625" bestFit="1" customWidth="1"/>
    <col min="10" max="10" width="15.5703125" customWidth="1"/>
    <col min="11" max="11" width="17.5703125" bestFit="1" customWidth="1"/>
    <col min="13" max="13" width="16.42578125" bestFit="1" customWidth="1"/>
    <col min="14" max="14" width="17.42578125" customWidth="1"/>
    <col min="15" max="15" width="12" bestFit="1" customWidth="1"/>
    <col min="16" max="16" width="15.28515625" bestFit="1" customWidth="1"/>
  </cols>
  <sheetData>
    <row r="1" spans="2:14" ht="15" hidden="1" customHeight="1" thickTop="1">
      <c r="B1" s="907"/>
      <c r="C1" s="919"/>
      <c r="D1" s="920"/>
      <c r="E1" s="920"/>
      <c r="F1" s="920"/>
      <c r="G1" s="920"/>
      <c r="H1" s="920"/>
      <c r="I1" s="920"/>
      <c r="J1" s="921"/>
      <c r="K1" s="922" t="s">
        <v>1017</v>
      </c>
      <c r="L1" s="924" t="s">
        <v>2304</v>
      </c>
      <c r="M1" s="925"/>
      <c r="N1" s="926"/>
    </row>
    <row r="2" spans="2:14" ht="27" customHeight="1">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7.25" hidden="1" customHeight="1" thickBot="1">
      <c r="B30" s="77" t="s">
        <v>1027</v>
      </c>
      <c r="C30" s="827" t="s">
        <v>1028</v>
      </c>
      <c r="D30" s="828"/>
      <c r="E30" s="828"/>
      <c r="F30" s="828"/>
      <c r="G30" s="828"/>
      <c r="H30" s="828"/>
      <c r="I30" s="828"/>
      <c r="J30" s="78"/>
      <c r="K30" s="319"/>
      <c r="L30" s="829" t="s">
        <v>1029</v>
      </c>
      <c r="M30" s="830"/>
      <c r="N30" s="77" t="s">
        <v>1030</v>
      </c>
    </row>
    <row r="31" spans="1:14" ht="15" customHeight="1" thickBot="1">
      <c r="A31" t="s">
        <v>1929</v>
      </c>
      <c r="B31" s="86" t="s">
        <v>1186</v>
      </c>
      <c r="C31" s="87" t="s">
        <v>1739</v>
      </c>
      <c r="D31" s="88"/>
      <c r="E31" s="88"/>
      <c r="F31" s="88"/>
      <c r="G31" s="88"/>
      <c r="H31" s="88"/>
      <c r="I31" s="88"/>
      <c r="J31" s="88"/>
      <c r="K31" s="465"/>
      <c r="L31" s="318" t="s">
        <v>388</v>
      </c>
      <c r="M31" s="214"/>
      <c r="N31" s="90"/>
    </row>
    <row r="32" spans="1:14" ht="6" customHeight="1">
      <c r="B32" s="101"/>
      <c r="C32" s="102"/>
      <c r="D32" s="102"/>
      <c r="E32" s="102"/>
      <c r="F32" s="102"/>
      <c r="G32" s="102"/>
      <c r="H32" s="102"/>
      <c r="I32" s="102"/>
      <c r="J32" s="102"/>
      <c r="K32" s="102"/>
      <c r="L32" s="102"/>
      <c r="M32" s="102"/>
      <c r="N32" s="103"/>
    </row>
    <row r="33" spans="1:16">
      <c r="B33" s="64" t="s">
        <v>1031</v>
      </c>
      <c r="C33" s="65"/>
      <c r="D33" s="65"/>
      <c r="E33" s="65"/>
      <c r="F33" s="65"/>
      <c r="G33" s="65"/>
      <c r="H33" s="65"/>
      <c r="I33" s="65"/>
      <c r="J33" s="65"/>
      <c r="K33" s="65"/>
      <c r="L33" s="65"/>
      <c r="M33" s="65"/>
      <c r="N33" s="66"/>
    </row>
    <row r="34" spans="1:16" ht="15.75" thickBot="1">
      <c r="B34" s="278"/>
      <c r="C34" s="67"/>
      <c r="D34" s="67"/>
      <c r="E34" s="67"/>
      <c r="F34" s="67"/>
      <c r="G34" s="67"/>
      <c r="H34" s="67"/>
      <c r="I34" s="68"/>
      <c r="J34" s="68"/>
      <c r="K34" s="67"/>
      <c r="L34" s="67"/>
      <c r="M34" s="67"/>
      <c r="N34" s="69"/>
    </row>
    <row r="35" spans="1:16">
      <c r="B35" s="799" t="s">
        <v>1028</v>
      </c>
      <c r="C35" s="800"/>
      <c r="D35" s="800"/>
      <c r="E35" s="800"/>
      <c r="F35" s="800"/>
      <c r="G35" s="800"/>
      <c r="H35" s="801"/>
      <c r="I35" s="802" t="s">
        <v>1032</v>
      </c>
      <c r="J35" s="803"/>
      <c r="K35" s="75" t="s">
        <v>1033</v>
      </c>
      <c r="L35" s="804" t="s">
        <v>1034</v>
      </c>
      <c r="M35" s="801"/>
      <c r="N35" s="76" t="s">
        <v>1035</v>
      </c>
    </row>
    <row r="36" spans="1:16">
      <c r="A36" s="119" t="s">
        <v>121</v>
      </c>
      <c r="B36" s="831" t="str">
        <f>VLOOKUP(A36,EQUIPOS!A6:D154,3,FALSE)</f>
        <v>Bomba eléctrica para accionar la celda</v>
      </c>
      <c r="C36" s="832"/>
      <c r="D36" s="832"/>
      <c r="E36" s="832"/>
      <c r="F36" s="832"/>
      <c r="G36" s="832"/>
      <c r="H36" s="833"/>
      <c r="I36" s="279"/>
      <c r="J36" s="280"/>
      <c r="K36" s="281">
        <f>VLOOKUP(A36,EQUIPOS!A6:D163,4,FALSE)</f>
        <v>46300</v>
      </c>
      <c r="L36" s="282"/>
      <c r="M36" s="283">
        <v>0.01</v>
      </c>
      <c r="N36" s="284">
        <f>K36/M36</f>
        <v>4630000</v>
      </c>
    </row>
    <row r="37" spans="1:16">
      <c r="A37" s="119" t="s">
        <v>217</v>
      </c>
      <c r="B37" s="831" t="str">
        <f>VLOOKUP(A37,EQUIPOS!A7:D154,3,FALSE)</f>
        <v>Equipo de soldadura y de acetileno (incluye soldadura)</v>
      </c>
      <c r="C37" s="832"/>
      <c r="D37" s="832"/>
      <c r="E37" s="832"/>
      <c r="F37" s="832"/>
      <c r="G37" s="832"/>
      <c r="H37" s="833"/>
      <c r="I37" s="433"/>
      <c r="J37" s="434"/>
      <c r="K37" s="281">
        <f>VLOOKUP(A37,EQUIPOS!A7:D164,4,FALSE)</f>
        <v>19165.643104096183</v>
      </c>
      <c r="L37" s="347"/>
      <c r="M37" s="348">
        <v>0.01</v>
      </c>
      <c r="N37" s="284">
        <f>K37/M37</f>
        <v>1916564.3104096183</v>
      </c>
    </row>
    <row r="38" spans="1:16">
      <c r="A38" s="119" t="s">
        <v>255</v>
      </c>
      <c r="B38" s="831" t="str">
        <f>VLOOKUP(A38,EQUIPOS!A8:D154,3,FALSE)</f>
        <v>Manómetro cable de acero para bajar la celda</v>
      </c>
      <c r="C38" s="832"/>
      <c r="D38" s="832"/>
      <c r="E38" s="832"/>
      <c r="F38" s="832"/>
      <c r="G38" s="832"/>
      <c r="H38" s="833"/>
      <c r="I38" s="433"/>
      <c r="J38" s="434"/>
      <c r="K38" s="281">
        <f>VLOOKUP(A38,EQUIPOS!A8:D165,4,FALSE)</f>
        <v>1100039.6244839428</v>
      </c>
      <c r="L38" s="347"/>
      <c r="M38" s="348">
        <v>1</v>
      </c>
      <c r="N38" s="284">
        <f>K38/M38</f>
        <v>1100039.6244839428</v>
      </c>
    </row>
    <row r="39" spans="1:16">
      <c r="A39" s="119"/>
      <c r="B39" s="831"/>
      <c r="C39" s="832"/>
      <c r="D39" s="832"/>
      <c r="E39" s="832"/>
      <c r="F39" s="832"/>
      <c r="G39" s="832"/>
      <c r="H39" s="833"/>
      <c r="I39" s="433"/>
      <c r="J39" s="434"/>
      <c r="K39" s="281"/>
      <c r="L39" s="347"/>
      <c r="M39" s="348"/>
      <c r="N39" s="284"/>
    </row>
    <row r="40" spans="1:16">
      <c r="A40" s="119"/>
      <c r="B40" s="831"/>
      <c r="C40" s="832"/>
      <c r="D40" s="832"/>
      <c r="E40" s="832"/>
      <c r="F40" s="832"/>
      <c r="G40" s="832"/>
      <c r="H40" s="833"/>
      <c r="I40" s="340"/>
      <c r="J40" s="342"/>
      <c r="K40" s="281"/>
      <c r="L40" s="435"/>
      <c r="M40" s="436"/>
      <c r="N40" s="284"/>
    </row>
    <row r="41" spans="1:16">
      <c r="B41" s="831"/>
      <c r="C41" s="832"/>
      <c r="D41" s="832"/>
      <c r="E41" s="832"/>
      <c r="F41" s="832"/>
      <c r="G41" s="832"/>
      <c r="H41" s="833"/>
      <c r="I41" s="42"/>
      <c r="J41" s="43"/>
      <c r="K41" s="281"/>
      <c r="L41" s="288"/>
      <c r="M41" s="289"/>
      <c r="N41" s="284"/>
    </row>
    <row r="42" spans="1:16">
      <c r="B42" s="332"/>
      <c r="C42" s="333"/>
      <c r="D42" s="333"/>
      <c r="E42" s="333"/>
      <c r="F42" s="335"/>
      <c r="G42" s="335"/>
      <c r="H42" s="131"/>
      <c r="I42" s="42"/>
      <c r="J42" s="43"/>
      <c r="K42" s="450"/>
      <c r="L42" s="288"/>
      <c r="M42" s="289"/>
      <c r="N42" s="285"/>
    </row>
    <row r="43" spans="1:16">
      <c r="B43" s="838" t="s">
        <v>1036</v>
      </c>
      <c r="C43" s="839"/>
      <c r="D43" s="839"/>
      <c r="E43" s="44"/>
      <c r="F43" s="45"/>
      <c r="G43" s="45"/>
      <c r="H43" s="46"/>
      <c r="I43" s="42"/>
      <c r="J43" s="43"/>
      <c r="K43" s="291"/>
      <c r="L43" s="288"/>
      <c r="M43" s="413">
        <v>0.01</v>
      </c>
      <c r="N43" s="356">
        <f>N81*M43</f>
        <v>34673.126610000007</v>
      </c>
    </row>
    <row r="44" spans="1:16" ht="15.75" thickBot="1">
      <c r="B44" s="831"/>
      <c r="C44" s="832"/>
      <c r="D44" s="832"/>
      <c r="E44" s="832"/>
      <c r="F44" s="832"/>
      <c r="G44" s="832"/>
      <c r="H44" s="833"/>
      <c r="I44" s="840"/>
      <c r="J44" s="841"/>
      <c r="K44" s="47"/>
      <c r="L44" s="842"/>
      <c r="M44" s="843"/>
      <c r="N44" s="111"/>
    </row>
    <row r="45" spans="1:16" ht="15.75" thickBot="1">
      <c r="B45" s="818" t="s">
        <v>1037</v>
      </c>
      <c r="C45" s="819"/>
      <c r="D45" s="819"/>
      <c r="E45" s="819"/>
      <c r="F45" s="819"/>
      <c r="G45" s="819"/>
      <c r="H45" s="819"/>
      <c r="I45" s="819"/>
      <c r="J45" s="819"/>
      <c r="K45" s="819"/>
      <c r="L45" s="819"/>
      <c r="M45" s="820"/>
      <c r="N45" s="406">
        <f>SUM(N36:N44)</f>
        <v>7681277.0615035612</v>
      </c>
      <c r="P45" s="120"/>
    </row>
    <row r="46" spans="1:16">
      <c r="B46" s="292"/>
      <c r="C46" s="40"/>
      <c r="D46" s="40"/>
      <c r="E46" s="40"/>
      <c r="F46" s="40"/>
      <c r="G46" s="40"/>
      <c r="H46" s="40"/>
      <c r="I46" s="40"/>
      <c r="J46" s="40"/>
      <c r="K46" s="40"/>
      <c r="L46" s="40"/>
      <c r="M46" s="40"/>
      <c r="N46" s="41"/>
    </row>
    <row r="47" spans="1:16">
      <c r="B47" s="70" t="s">
        <v>1038</v>
      </c>
      <c r="C47" s="71"/>
      <c r="D47" s="71"/>
      <c r="E47" s="71"/>
      <c r="F47" s="71"/>
      <c r="G47" s="71"/>
      <c r="H47" s="71"/>
      <c r="I47" s="71"/>
      <c r="J47" s="71"/>
      <c r="K47" s="71"/>
      <c r="L47" s="71"/>
      <c r="M47" s="71"/>
      <c r="N47" s="72"/>
    </row>
    <row r="48" spans="1:16" ht="15.75" thickBot="1">
      <c r="B48" s="73"/>
      <c r="C48" s="68"/>
      <c r="D48" s="68"/>
      <c r="E48" s="68"/>
      <c r="F48" s="68"/>
      <c r="G48" s="68"/>
      <c r="H48" s="68"/>
      <c r="I48" s="68"/>
      <c r="J48" s="67"/>
      <c r="K48" s="67"/>
      <c r="L48" s="67"/>
      <c r="M48" s="67"/>
      <c r="N48" s="69"/>
    </row>
    <row r="49" spans="1:14">
      <c r="B49" s="809" t="s">
        <v>1028</v>
      </c>
      <c r="C49" s="810"/>
      <c r="D49" s="810"/>
      <c r="E49" s="810"/>
      <c r="F49" s="810"/>
      <c r="G49" s="810"/>
      <c r="H49" s="810"/>
      <c r="I49" s="811"/>
      <c r="J49" s="327" t="s">
        <v>1029</v>
      </c>
      <c r="K49" s="91" t="s">
        <v>1030</v>
      </c>
      <c r="L49" s="812" t="s">
        <v>1039</v>
      </c>
      <c r="M49" s="811"/>
      <c r="N49" s="92" t="s">
        <v>1035</v>
      </c>
    </row>
    <row r="50" spans="1:14">
      <c r="A50" s="167" t="s">
        <v>412</v>
      </c>
      <c r="B50" s="49" t="str">
        <f>VLOOKUP(A50,MATERIALES!A5:D373,3,FALSE)</f>
        <v>Celda especial de carga</v>
      </c>
      <c r="C50" s="293"/>
      <c r="D50" s="293"/>
      <c r="E50" s="293"/>
      <c r="F50" s="293"/>
      <c r="G50" s="293"/>
      <c r="H50" s="293"/>
      <c r="I50" s="293"/>
      <c r="J50" s="323" t="str">
        <f>VLOOKUP(A50,MATERIALES!A6:D642,2,FALSE)</f>
        <v>u</v>
      </c>
      <c r="K50" s="294">
        <v>1</v>
      </c>
      <c r="L50" s="279"/>
      <c r="M50" s="414">
        <f>VLOOKUP(A50,MATERIALES!A5:D396,4,FALSE)</f>
        <v>11501890.283477917</v>
      </c>
      <c r="N50" s="284">
        <f t="shared" ref="N50:N55" si="0">K50*M50</f>
        <v>11501890.283477917</v>
      </c>
    </row>
    <row r="51" spans="1:14">
      <c r="A51" s="167" t="s">
        <v>515</v>
      </c>
      <c r="B51" s="49" t="str">
        <f>VLOOKUP(A51,MATERIALES!A6:D373,3,FALSE)</f>
        <v>Manguera de alta presión</v>
      </c>
      <c r="C51" s="437"/>
      <c r="D51" s="437"/>
      <c r="E51" s="437"/>
      <c r="F51" s="437"/>
      <c r="G51" s="437"/>
      <c r="H51" s="437"/>
      <c r="I51" s="437"/>
      <c r="J51" s="324" t="str">
        <f>VLOOKUP(A51,MATERIALES!A6:D643,2,FALSE)</f>
        <v>m</v>
      </c>
      <c r="K51" s="409">
        <v>30</v>
      </c>
      <c r="L51" s="433"/>
      <c r="M51" s="414">
        <f>VLOOKUP(A51,MATERIALES!A6:D397,4,FALSE)</f>
        <v>69399.549595610675</v>
      </c>
      <c r="N51" s="284">
        <f t="shared" si="0"/>
        <v>2081986.4878683202</v>
      </c>
    </row>
    <row r="52" spans="1:14">
      <c r="A52" s="167" t="s">
        <v>755</v>
      </c>
      <c r="B52" s="49" t="str">
        <f>VLOOKUP(A52,MATERIALES!A6:D373,3,FALSE)</f>
        <v>Transductores electrónicos (incluye cables, protección contra el concreto y panel de lectura)</v>
      </c>
      <c r="C52" s="437"/>
      <c r="D52" s="437"/>
      <c r="E52" s="437"/>
      <c r="F52" s="437"/>
      <c r="G52" s="437"/>
      <c r="H52" s="437"/>
      <c r="I52" s="437"/>
      <c r="J52" s="324" t="str">
        <f>VLOOKUP(A52,MATERIALES!A6:D644,2,FALSE)</f>
        <v>u</v>
      </c>
      <c r="K52" s="409">
        <v>2</v>
      </c>
      <c r="L52" s="433"/>
      <c r="M52" s="414">
        <f>VLOOKUP(A52,MATERIALES!A6:D398,4,FALSE)</f>
        <v>1137284.9347003358</v>
      </c>
      <c r="N52" s="284">
        <f t="shared" si="0"/>
        <v>2274569.8694006717</v>
      </c>
    </row>
    <row r="53" spans="1:14">
      <c r="A53" s="167" t="s">
        <v>757</v>
      </c>
      <c r="B53" s="49" t="str">
        <f>VLOOKUP(A53,MATERIALES!A6:D373,3,FALSE)</f>
        <v>Transductores mecánicos (incluye cables, protección contra el concreto y panel de lectura)</v>
      </c>
      <c r="C53" s="437"/>
      <c r="D53" s="437"/>
      <c r="E53" s="437"/>
      <c r="F53" s="437"/>
      <c r="G53" s="437"/>
      <c r="H53" s="437"/>
      <c r="I53" s="437"/>
      <c r="J53" s="324" t="str">
        <f>VLOOKUP(A53,MATERIALES!A7:D645,2,FALSE)</f>
        <v>u</v>
      </c>
      <c r="K53" s="409">
        <v>5</v>
      </c>
      <c r="L53" s="433"/>
      <c r="M53" s="414">
        <f>VLOOKUP(A53,MATERIALES!A6:D399,4,FALSE)</f>
        <v>697436.17101225839</v>
      </c>
      <c r="N53" s="284">
        <f t="shared" si="0"/>
        <v>3487180.8550612917</v>
      </c>
    </row>
    <row r="54" spans="1:14">
      <c r="A54" s="167" t="s">
        <v>792</v>
      </c>
      <c r="B54" s="49" t="str">
        <f>VLOOKUP(A54,MATERIALES!A7:D373,3,FALSE)</f>
        <v>Tubo Metálico De Alta Resistencia</v>
      </c>
      <c r="C54" s="437"/>
      <c r="D54" s="437"/>
      <c r="E54" s="437"/>
      <c r="F54" s="437"/>
      <c r="G54" s="437"/>
      <c r="H54" s="437"/>
      <c r="I54" s="437"/>
      <c r="J54" s="324" t="str">
        <f>VLOOKUP(A54,MATERIALES!A8:D646,2,FALSE)</f>
        <v>m</v>
      </c>
      <c r="K54" s="409">
        <v>60</v>
      </c>
      <c r="L54" s="433"/>
      <c r="M54" s="414">
        <f>VLOOKUP(A54,MATERIALES!A7:D400,4,FALSE)</f>
        <v>45193.03189318419</v>
      </c>
      <c r="N54" s="284">
        <f t="shared" si="0"/>
        <v>2711581.9135910515</v>
      </c>
    </row>
    <row r="55" spans="1:14">
      <c r="A55" s="167" t="s">
        <v>799</v>
      </c>
      <c r="B55" s="49" t="str">
        <f>VLOOKUP(A55,MATERIALES!A8:D373,3,FALSE)</f>
        <v>Uniones especiales de alta resistencia para tubería</v>
      </c>
      <c r="C55" s="437"/>
      <c r="D55" s="437"/>
      <c r="E55" s="437"/>
      <c r="F55" s="437"/>
      <c r="G55" s="437"/>
      <c r="H55" s="437"/>
      <c r="I55" s="437"/>
      <c r="J55" s="324" t="str">
        <f>VLOOKUP(A55,MATERIALES!A9:D647,2,FALSE)</f>
        <v>u</v>
      </c>
      <c r="K55" s="409">
        <v>12</v>
      </c>
      <c r="L55" s="433"/>
      <c r="M55" s="414">
        <f>VLOOKUP(A55,MATERIALES!A8:D401,4,FALSE)</f>
        <v>35955</v>
      </c>
      <c r="N55" s="284">
        <f t="shared" si="0"/>
        <v>431460</v>
      </c>
    </row>
    <row r="56" spans="1:14">
      <c r="A56" s="167"/>
      <c r="B56" s="49"/>
      <c r="C56" s="437"/>
      <c r="D56" s="437"/>
      <c r="E56" s="437"/>
      <c r="F56" s="437"/>
      <c r="G56" s="437"/>
      <c r="H56" s="437"/>
      <c r="I56" s="437"/>
      <c r="J56" s="323"/>
      <c r="K56" s="409"/>
      <c r="L56" s="433"/>
      <c r="M56" s="414"/>
      <c r="N56" s="284"/>
    </row>
    <row r="57" spans="1:14" ht="15.75" thickBot="1">
      <c r="B57" s="49"/>
      <c r="C57" s="322"/>
      <c r="D57" s="322"/>
      <c r="E57" s="322"/>
      <c r="F57" s="322"/>
      <c r="G57" s="322"/>
      <c r="H57" s="322"/>
      <c r="I57" s="322"/>
      <c r="J57" s="447"/>
      <c r="K57" s="132"/>
      <c r="L57" s="337"/>
      <c r="M57" s="414"/>
      <c r="N57" s="284"/>
    </row>
    <row r="58" spans="1:14" ht="15.75" thickBot="1">
      <c r="B58" s="818" t="s">
        <v>1037</v>
      </c>
      <c r="C58" s="819"/>
      <c r="D58" s="819"/>
      <c r="E58" s="819"/>
      <c r="F58" s="819"/>
      <c r="G58" s="819"/>
      <c r="H58" s="819"/>
      <c r="I58" s="819"/>
      <c r="J58" s="819"/>
      <c r="K58" s="819"/>
      <c r="L58" s="819"/>
      <c r="M58" s="820"/>
      <c r="N58" s="406">
        <f>SUM(N50:N57)</f>
        <v>22488669.409399256</v>
      </c>
    </row>
    <row r="59" spans="1:14">
      <c r="B59" s="39"/>
      <c r="C59" s="40"/>
      <c r="D59" s="40"/>
      <c r="E59" s="40"/>
      <c r="F59" s="40"/>
      <c r="G59" s="40"/>
      <c r="H59" s="40"/>
      <c r="I59" s="40"/>
      <c r="J59" s="40"/>
      <c r="K59" s="40"/>
      <c r="L59" s="40"/>
      <c r="M59" s="40"/>
      <c r="N59" s="41"/>
    </row>
    <row r="60" spans="1:14">
      <c r="B60" s="70" t="s">
        <v>1040</v>
      </c>
      <c r="C60" s="71"/>
      <c r="D60" s="71"/>
      <c r="E60" s="71"/>
      <c r="F60" s="71"/>
      <c r="G60" s="71"/>
      <c r="H60" s="71"/>
      <c r="I60" s="71"/>
      <c r="J60" s="71"/>
      <c r="K60" s="71"/>
      <c r="L60" s="71"/>
      <c r="M60" s="71"/>
      <c r="N60" s="72"/>
    </row>
    <row r="61" spans="1:14" ht="15.75" thickBot="1">
      <c r="B61" s="74"/>
      <c r="C61" s="67"/>
      <c r="D61" s="67"/>
      <c r="E61" s="67"/>
      <c r="F61" s="67"/>
      <c r="G61" s="67"/>
      <c r="H61" s="67"/>
      <c r="I61" s="67"/>
      <c r="J61" s="67"/>
      <c r="K61" s="67"/>
      <c r="L61" s="67"/>
      <c r="M61" s="67"/>
      <c r="N61" s="69"/>
    </row>
    <row r="62" spans="1:14" ht="25.5">
      <c r="B62" s="325" t="s">
        <v>1041</v>
      </c>
      <c r="C62" s="326"/>
      <c r="D62" s="326"/>
      <c r="E62" s="326"/>
      <c r="F62" s="326"/>
      <c r="G62" s="326"/>
      <c r="H62" s="79" t="s">
        <v>1029</v>
      </c>
      <c r="I62" s="80" t="s">
        <v>1042</v>
      </c>
      <c r="J62" s="81" t="s">
        <v>1043</v>
      </c>
      <c r="K62" s="79" t="s">
        <v>1044</v>
      </c>
      <c r="L62" s="821" t="s">
        <v>1045</v>
      </c>
      <c r="M62" s="794"/>
      <c r="N62" s="82" t="s">
        <v>1035</v>
      </c>
    </row>
    <row r="63" spans="1:14">
      <c r="A63" t="s">
        <v>1483</v>
      </c>
      <c r="B63" s="52" t="str">
        <f>VLOOKUP(A63,TRANSPORTE!A5:D117,3,FALSE)</f>
        <v>Pasajes aéreos</v>
      </c>
      <c r="C63" s="329"/>
      <c r="D63" s="329"/>
      <c r="E63" s="329"/>
      <c r="F63" s="329"/>
      <c r="G63" s="329"/>
      <c r="H63" s="323" t="s">
        <v>1029</v>
      </c>
      <c r="I63" s="291">
        <v>3</v>
      </c>
      <c r="J63" s="298">
        <v>1</v>
      </c>
      <c r="K63" s="291">
        <f>I63*J63</f>
        <v>3</v>
      </c>
      <c r="L63" s="822">
        <f>VLOOKUP(A63,TRANSPORTE!A5:D117,4,FALSE)</f>
        <v>300000</v>
      </c>
      <c r="M63" s="823"/>
      <c r="N63" s="299">
        <f>K63*L63</f>
        <v>900000</v>
      </c>
    </row>
    <row r="64" spans="1:14">
      <c r="A64" t="s">
        <v>1484</v>
      </c>
      <c r="B64" s="52" t="str">
        <f>VLOOKUP(A64,TRANSPORTE!A6:D117,3,FALSE)</f>
        <v>Transporte de tubos. celdas, etc.</v>
      </c>
      <c r="C64" s="53"/>
      <c r="D64" s="53"/>
      <c r="E64" s="53"/>
      <c r="F64" s="53"/>
      <c r="G64" s="53"/>
      <c r="H64" s="323" t="s">
        <v>1552</v>
      </c>
      <c r="I64" s="291">
        <v>1</v>
      </c>
      <c r="J64" s="298">
        <v>1</v>
      </c>
      <c r="K64" s="291">
        <f>I64*J64</f>
        <v>1</v>
      </c>
      <c r="L64" s="822">
        <f>VLOOKUP(A64,TRANSPORTE!A6:D117,4,FALSE)</f>
        <v>1070500</v>
      </c>
      <c r="M64" s="823"/>
      <c r="N64" s="299">
        <f>K64*L64</f>
        <v>1070500</v>
      </c>
    </row>
    <row r="65" spans="1:15">
      <c r="A65" t="s">
        <v>1486</v>
      </c>
      <c r="B65" s="52" t="str">
        <f>VLOOKUP(A65,TRANSPORTE!A6:D117,3,FALSE)</f>
        <v>Transporte de personal de montaje</v>
      </c>
      <c r="C65" s="53"/>
      <c r="D65" s="53"/>
      <c r="E65" s="53"/>
      <c r="F65" s="53"/>
      <c r="G65" s="53"/>
      <c r="H65" s="323" t="s">
        <v>1552</v>
      </c>
      <c r="I65" s="291">
        <v>8</v>
      </c>
      <c r="J65" s="298">
        <v>1</v>
      </c>
      <c r="K65" s="291">
        <f>I65*J65</f>
        <v>8</v>
      </c>
      <c r="L65" s="822">
        <f>VLOOKUP(A65,TRANSPORTE!A6:D118,4,FALSE)</f>
        <v>123800</v>
      </c>
      <c r="M65" s="823"/>
      <c r="N65" s="299">
        <f>K65*L65</f>
        <v>990400</v>
      </c>
    </row>
    <row r="66" spans="1:15">
      <c r="B66" s="52"/>
      <c r="C66" s="53"/>
      <c r="D66" s="53"/>
      <c r="E66" s="53"/>
      <c r="F66" s="53"/>
      <c r="G66" s="53"/>
      <c r="H66" s="300"/>
      <c r="I66" s="291"/>
      <c r="J66" s="291"/>
      <c r="K66" s="291"/>
      <c r="L66" s="301"/>
      <c r="M66" s="302"/>
      <c r="N66" s="303"/>
    </row>
    <row r="67" spans="1:15" ht="15.75" thickBot="1">
      <c r="B67" s="459"/>
      <c r="C67" s="460"/>
      <c r="D67" s="460"/>
      <c r="E67" s="460"/>
      <c r="F67" s="460"/>
      <c r="G67" s="460"/>
      <c r="H67" s="54"/>
      <c r="I67" s="132"/>
      <c r="J67" s="132"/>
      <c r="K67" s="132"/>
      <c r="L67" s="807"/>
      <c r="M67" s="808"/>
      <c r="N67" s="133"/>
    </row>
    <row r="68" spans="1:15" ht="15.75" thickBot="1">
      <c r="B68" s="824" t="s">
        <v>1037</v>
      </c>
      <c r="C68" s="825"/>
      <c r="D68" s="825"/>
      <c r="E68" s="825"/>
      <c r="F68" s="825"/>
      <c r="G68" s="825"/>
      <c r="H68" s="825"/>
      <c r="I68" s="825"/>
      <c r="J68" s="825"/>
      <c r="K68" s="825"/>
      <c r="L68" s="825"/>
      <c r="M68" s="826"/>
      <c r="N68" s="110">
        <f>SUM(N63:N67)</f>
        <v>2960900</v>
      </c>
    </row>
    <row r="69" spans="1:15">
      <c r="B69" s="39"/>
      <c r="C69" s="40"/>
      <c r="D69" s="40"/>
      <c r="E69" s="40"/>
      <c r="F69" s="40"/>
      <c r="G69" s="40"/>
      <c r="H69" s="40"/>
      <c r="I69" s="40"/>
      <c r="J69" s="40"/>
      <c r="K69" s="40"/>
      <c r="L69" s="40"/>
      <c r="M69" s="40"/>
      <c r="N69" s="41"/>
    </row>
    <row r="70" spans="1:15">
      <c r="B70" s="70" t="s">
        <v>1046</v>
      </c>
      <c r="C70" s="71"/>
      <c r="D70" s="71"/>
      <c r="E70" s="71"/>
      <c r="F70" s="71"/>
      <c r="G70" s="71"/>
      <c r="H70" s="71"/>
      <c r="I70" s="71"/>
      <c r="J70" s="71"/>
      <c r="K70" s="71"/>
      <c r="L70" s="71"/>
      <c r="M70" s="71"/>
      <c r="N70" s="72"/>
    </row>
    <row r="71" spans="1:15" ht="15.75" thickBot="1">
      <c r="B71" s="74"/>
      <c r="C71" s="67"/>
      <c r="D71" s="67"/>
      <c r="E71" s="67"/>
      <c r="F71" s="67"/>
      <c r="G71" s="67"/>
      <c r="H71" s="67"/>
      <c r="I71" s="67"/>
      <c r="J71" s="67"/>
      <c r="K71" s="67"/>
      <c r="L71" s="67"/>
      <c r="M71" s="67"/>
      <c r="N71" s="69"/>
    </row>
    <row r="72" spans="1:15" ht="25.5">
      <c r="B72" s="844" t="s">
        <v>1047</v>
      </c>
      <c r="C72" s="845"/>
      <c r="D72" s="845"/>
      <c r="E72" s="845"/>
      <c r="F72" s="845"/>
      <c r="G72" s="845"/>
      <c r="H72" s="845"/>
      <c r="I72" s="79" t="s">
        <v>1048</v>
      </c>
      <c r="J72" s="81" t="s">
        <v>1494</v>
      </c>
      <c r="K72" s="80" t="s">
        <v>1050</v>
      </c>
      <c r="L72" s="846" t="s">
        <v>1034</v>
      </c>
      <c r="M72" s="847"/>
      <c r="N72" s="104" t="s">
        <v>1035</v>
      </c>
    </row>
    <row r="73" spans="1:15">
      <c r="A73" s="168" t="s">
        <v>6</v>
      </c>
      <c r="B73" s="55" t="str">
        <f>VLOOKUP(A73,'MANO DE OBRA'!A8:D68,3,FALSE)</f>
        <v xml:space="preserve">Obrero </v>
      </c>
      <c r="C73" s="53"/>
      <c r="D73" s="53"/>
      <c r="E73" s="53"/>
      <c r="F73" s="53"/>
      <c r="G73" s="53"/>
      <c r="H73" s="53"/>
      <c r="I73" s="304">
        <f t="shared" ref="I73:I76" si="1">K73/J73*100</f>
        <v>24590.566666666666</v>
      </c>
      <c r="J73" s="305">
        <v>185</v>
      </c>
      <c r="K73" s="306">
        <f>VLOOKUP(A73,'MANO DE OBRA'!A8:D99,4,FALSE)</f>
        <v>45492.548333333332</v>
      </c>
      <c r="L73" s="56"/>
      <c r="M73" s="446">
        <v>1</v>
      </c>
      <c r="N73" s="407">
        <f t="shared" ref="N73:N79" si="2">K73/M73</f>
        <v>45492.548333333332</v>
      </c>
      <c r="O73" s="112"/>
    </row>
    <row r="74" spans="1:15">
      <c r="A74" s="168" t="s">
        <v>74</v>
      </c>
      <c r="B74" s="55" t="str">
        <f>VLOOKUP(A74,'MANO DE OBRA'!A8:D69,3,FALSE)</f>
        <v>Ingeniero de Montaje y Prueba Pilote (1)</v>
      </c>
      <c r="C74" s="53"/>
      <c r="D74" s="53"/>
      <c r="E74" s="53"/>
      <c r="F74" s="53"/>
      <c r="G74" s="53"/>
      <c r="H74" s="53"/>
      <c r="I74" s="304">
        <f t="shared" si="1"/>
        <v>157379.62666666668</v>
      </c>
      <c r="J74" s="305">
        <v>185</v>
      </c>
      <c r="K74" s="306">
        <f>VLOOKUP(A74,'MANO DE OBRA'!A8:D100,4,FALSE)</f>
        <v>291152.30933333334</v>
      </c>
      <c r="L74" s="56"/>
      <c r="M74" s="443">
        <v>1</v>
      </c>
      <c r="N74" s="407">
        <f t="shared" si="2"/>
        <v>291152.30933333334</v>
      </c>
    </row>
    <row r="75" spans="1:15">
      <c r="A75" s="168" t="s">
        <v>82</v>
      </c>
      <c r="B75" s="55" t="str">
        <f>VLOOKUP(A75,'MANO DE OBRA'!A9:D70,3,FALSE)</f>
        <v>Ingeniero Supervisor y Director de Prueba Pilote</v>
      </c>
      <c r="C75" s="53"/>
      <c r="D75" s="53"/>
      <c r="E75" s="53"/>
      <c r="F75" s="53"/>
      <c r="G75" s="53"/>
      <c r="H75" s="53"/>
      <c r="I75" s="304">
        <f t="shared" si="1"/>
        <v>266000</v>
      </c>
      <c r="J75" s="305">
        <v>185</v>
      </c>
      <c r="K75" s="306">
        <f>VLOOKUP(A75,'MANO DE OBRA'!A9:D101,4,FALSE)</f>
        <v>492100</v>
      </c>
      <c r="L75" s="56"/>
      <c r="M75" s="451">
        <v>1</v>
      </c>
      <c r="N75" s="407">
        <f t="shared" si="2"/>
        <v>492100</v>
      </c>
    </row>
    <row r="76" spans="1:15">
      <c r="A76" s="168" t="s">
        <v>88</v>
      </c>
      <c r="B76" s="55" t="str">
        <f>VLOOKUP(A76,'MANO DE OBRA'!A10:D71,3,FALSE)</f>
        <v>Soldador experto en montaje y pruebas</v>
      </c>
      <c r="C76" s="53"/>
      <c r="D76" s="53"/>
      <c r="E76" s="53"/>
      <c r="F76" s="53"/>
      <c r="G76" s="53"/>
      <c r="H76" s="53"/>
      <c r="I76" s="304">
        <f t="shared" si="1"/>
        <v>73771.7</v>
      </c>
      <c r="J76" s="305">
        <v>185</v>
      </c>
      <c r="K76" s="306">
        <f>VLOOKUP(A76,'MANO DE OBRA'!A10:D102,4,FALSE)</f>
        <v>136477.64499999999</v>
      </c>
      <c r="L76" s="56"/>
      <c r="M76" s="451">
        <v>1</v>
      </c>
      <c r="N76" s="407">
        <f t="shared" si="2"/>
        <v>136477.64499999999</v>
      </c>
    </row>
    <row r="77" spans="1:15">
      <c r="A77" s="168" t="s">
        <v>91</v>
      </c>
      <c r="B77" s="55" t="str">
        <f>VLOOKUP(A77,'MANO DE OBRA'!A11:D72,3,FALSE)</f>
        <v>Viáticos ingeniero y director</v>
      </c>
      <c r="C77" s="53"/>
      <c r="D77" s="53"/>
      <c r="E77" s="53"/>
      <c r="F77" s="53"/>
      <c r="G77" s="53"/>
      <c r="H77" s="53"/>
      <c r="I77" s="304"/>
      <c r="J77" s="305"/>
      <c r="K77" s="306">
        <f>VLOOKUP(A77,'MANO DE OBRA'!A11:D103,4,FALSE)</f>
        <v>454925.48333333334</v>
      </c>
      <c r="L77" s="56"/>
      <c r="M77" s="451">
        <v>1</v>
      </c>
      <c r="N77" s="407">
        <f t="shared" si="2"/>
        <v>454925.48333333334</v>
      </c>
    </row>
    <row r="78" spans="1:15">
      <c r="A78" s="168" t="s">
        <v>94</v>
      </c>
      <c r="B78" s="55" t="str">
        <f>VLOOKUP(A78,'MANO DE OBRA'!A12:D73,3,FALSE)</f>
        <v>Viáticos soldadores</v>
      </c>
      <c r="C78" s="53"/>
      <c r="D78" s="53"/>
      <c r="E78" s="53"/>
      <c r="F78" s="53"/>
      <c r="G78" s="53"/>
      <c r="H78" s="53"/>
      <c r="I78" s="304"/>
      <c r="J78" s="305"/>
      <c r="K78" s="306">
        <f>VLOOKUP(A78,'MANO DE OBRA'!A12:D104,4,FALSE)</f>
        <v>227462.74166666667</v>
      </c>
      <c r="L78" s="56"/>
      <c r="M78" s="451">
        <v>1</v>
      </c>
      <c r="N78" s="407">
        <f t="shared" si="2"/>
        <v>227462.74166666667</v>
      </c>
    </row>
    <row r="79" spans="1:15">
      <c r="A79" t="s">
        <v>96</v>
      </c>
      <c r="B79" s="55" t="str">
        <f>VLOOKUP(A79,'MANO DE OBRA'!A13:D74,3,FALSE)</f>
        <v>Estudios, análisis e informes</v>
      </c>
      <c r="C79" s="53"/>
      <c r="D79" s="53"/>
      <c r="E79" s="53"/>
      <c r="F79" s="53"/>
      <c r="G79" s="53"/>
      <c r="H79" s="53"/>
      <c r="I79" s="304"/>
      <c r="J79" s="305"/>
      <c r="K79" s="306">
        <f>VLOOKUP(A79,'MANO DE OBRA'!A13:D105,4,FALSE)</f>
        <v>1819701.9333333333</v>
      </c>
      <c r="L79" s="330"/>
      <c r="M79" s="312">
        <v>1</v>
      </c>
      <c r="N79" s="407">
        <f t="shared" si="2"/>
        <v>1819701.9333333333</v>
      </c>
    </row>
    <row r="80" spans="1:15" ht="15.75" thickBot="1">
      <c r="B80" s="805"/>
      <c r="C80" s="806"/>
      <c r="D80" s="806"/>
      <c r="E80" s="806"/>
      <c r="F80" s="806"/>
      <c r="G80" s="806"/>
      <c r="H80" s="806"/>
      <c r="I80" s="50"/>
      <c r="J80" s="50"/>
      <c r="K80" s="50"/>
      <c r="L80" s="971"/>
      <c r="M80" s="972"/>
      <c r="N80" s="51"/>
    </row>
    <row r="81" spans="1:14" ht="15.75" thickBot="1">
      <c r="B81" s="818" t="s">
        <v>1037</v>
      </c>
      <c r="C81" s="819"/>
      <c r="D81" s="819"/>
      <c r="E81" s="819"/>
      <c r="F81" s="819"/>
      <c r="G81" s="819"/>
      <c r="H81" s="819"/>
      <c r="I81" s="825"/>
      <c r="J81" s="825"/>
      <c r="K81" s="825"/>
      <c r="L81" s="825"/>
      <c r="M81" s="826"/>
      <c r="N81" s="313">
        <f>SUM(N73:N80)</f>
        <v>3467312.6610000003</v>
      </c>
    </row>
    <row r="82" spans="1:14" ht="15.75" thickBot="1">
      <c r="B82" s="39"/>
      <c r="C82" s="40"/>
      <c r="D82" s="40"/>
      <c r="E82" s="40"/>
      <c r="F82" s="40"/>
      <c r="G82" s="40"/>
      <c r="H82" s="40"/>
      <c r="I82" s="40"/>
      <c r="J82" s="40"/>
      <c r="K82" s="40"/>
      <c r="L82" s="40"/>
      <c r="M82" s="40"/>
      <c r="N82" s="41"/>
    </row>
    <row r="83" spans="1:14" ht="15.75" thickBot="1">
      <c r="B83" s="818" t="s">
        <v>1051</v>
      </c>
      <c r="C83" s="819"/>
      <c r="D83" s="819"/>
      <c r="E83" s="819"/>
      <c r="F83" s="819"/>
      <c r="G83" s="819"/>
      <c r="H83" s="819"/>
      <c r="I83" s="819"/>
      <c r="J83" s="819"/>
      <c r="K83" s="819"/>
      <c r="L83" s="819"/>
      <c r="M83" s="820"/>
      <c r="N83" s="105">
        <f>N45+N58+N68+N81</f>
        <v>36598159.131902814</v>
      </c>
    </row>
    <row r="84" spans="1:14">
      <c r="B84" s="39"/>
      <c r="C84" s="40"/>
      <c r="D84" s="40"/>
      <c r="E84" s="40"/>
      <c r="F84" s="40"/>
      <c r="G84" s="40"/>
      <c r="H84" s="40"/>
      <c r="I84" s="40"/>
      <c r="J84" s="40"/>
      <c r="K84" s="40"/>
      <c r="L84" s="40"/>
      <c r="M84" s="40"/>
      <c r="N84" s="41"/>
    </row>
    <row r="85" spans="1:14">
      <c r="B85" s="70" t="s">
        <v>1052</v>
      </c>
      <c r="C85" s="71"/>
      <c r="D85" s="71"/>
      <c r="E85" s="71"/>
      <c r="F85" s="71"/>
      <c r="G85" s="71"/>
      <c r="H85" s="71"/>
      <c r="I85" s="71"/>
      <c r="J85" s="71"/>
      <c r="K85" s="71"/>
      <c r="L85" s="71"/>
      <c r="M85" s="71"/>
      <c r="N85" s="72"/>
    </row>
    <row r="86" spans="1:14" ht="15.75" thickBot="1">
      <c r="B86" s="74"/>
      <c r="C86" s="67"/>
      <c r="D86" s="67"/>
      <c r="E86" s="67"/>
      <c r="F86" s="67"/>
      <c r="G86" s="67"/>
      <c r="H86" s="67"/>
      <c r="I86" s="67"/>
      <c r="J86" s="67"/>
      <c r="K86" s="67"/>
      <c r="L86" s="67"/>
      <c r="M86" s="67"/>
      <c r="N86" s="69"/>
    </row>
    <row r="87" spans="1:14">
      <c r="B87" s="809" t="s">
        <v>1053</v>
      </c>
      <c r="C87" s="810"/>
      <c r="D87" s="810"/>
      <c r="E87" s="810"/>
      <c r="F87" s="810"/>
      <c r="G87" s="810"/>
      <c r="H87" s="810"/>
      <c r="I87" s="326"/>
      <c r="J87" s="346"/>
      <c r="K87" s="314" t="s">
        <v>1054</v>
      </c>
      <c r="L87" s="848" t="s">
        <v>1055</v>
      </c>
      <c r="M87" s="849"/>
      <c r="N87" s="315"/>
    </row>
    <row r="88" spans="1:14">
      <c r="B88" s="850" t="s">
        <v>1056</v>
      </c>
      <c r="C88" s="851"/>
      <c r="D88" s="851"/>
      <c r="E88" s="851"/>
      <c r="F88" s="851"/>
      <c r="G88" s="851"/>
      <c r="H88" s="851"/>
      <c r="I88" s="93"/>
      <c r="J88" s="94"/>
      <c r="K88" s="316">
        <v>0.2</v>
      </c>
      <c r="L88" s="852">
        <f>N83*K88</f>
        <v>7319631.826380563</v>
      </c>
      <c r="M88" s="853"/>
      <c r="N88" s="57"/>
    </row>
    <row r="89" spans="1:14">
      <c r="B89" s="95" t="s">
        <v>1057</v>
      </c>
      <c r="C89" s="96"/>
      <c r="D89" s="96"/>
      <c r="E89" s="96"/>
      <c r="F89" s="96"/>
      <c r="G89" s="96"/>
      <c r="H89" s="96"/>
      <c r="I89" s="93"/>
      <c r="J89" s="94"/>
      <c r="K89" s="316">
        <v>0.05</v>
      </c>
      <c r="L89" s="852">
        <f>N83*K89</f>
        <v>1829907.9565951407</v>
      </c>
      <c r="M89" s="853"/>
      <c r="N89" s="57"/>
    </row>
    <row r="90" spans="1:14" ht="15.75" thickBot="1">
      <c r="B90" s="97" t="s">
        <v>1058</v>
      </c>
      <c r="C90" s="98"/>
      <c r="D90" s="98"/>
      <c r="E90" s="98"/>
      <c r="F90" s="98"/>
      <c r="G90" s="98"/>
      <c r="H90" s="98"/>
      <c r="I90" s="99"/>
      <c r="J90" s="100"/>
      <c r="K90" s="317">
        <v>0.05</v>
      </c>
      <c r="L90" s="854">
        <f>N83*K90</f>
        <v>1829907.9565951407</v>
      </c>
      <c r="M90" s="855"/>
      <c r="N90" s="57"/>
    </row>
    <row r="91" spans="1:14" ht="15.75" thickBot="1">
      <c r="B91" s="818" t="s">
        <v>1037</v>
      </c>
      <c r="C91" s="819"/>
      <c r="D91" s="819"/>
      <c r="E91" s="819"/>
      <c r="F91" s="819"/>
      <c r="G91" s="819"/>
      <c r="H91" s="819"/>
      <c r="I91" s="819"/>
      <c r="J91" s="819"/>
      <c r="K91" s="819"/>
      <c r="L91" s="819"/>
      <c r="M91" s="820"/>
      <c r="N91" s="58">
        <f>L88+L89+L90</f>
        <v>10979447.739570845</v>
      </c>
    </row>
    <row r="92" spans="1:14" ht="15.75" thickBot="1">
      <c r="B92" s="39"/>
      <c r="C92" s="40"/>
      <c r="D92" s="40"/>
      <c r="E92" s="40"/>
      <c r="F92" s="40"/>
      <c r="G92" s="40"/>
      <c r="H92" s="40"/>
      <c r="I92" s="40"/>
      <c r="J92" s="40"/>
      <c r="K92" s="40"/>
      <c r="L92" s="40"/>
      <c r="M92" s="40"/>
      <c r="N92" s="41"/>
    </row>
    <row r="93" spans="1:14" ht="15.75" thickBot="1">
      <c r="A93" t="s">
        <v>2122</v>
      </c>
      <c r="B93" s="818" t="s">
        <v>1059</v>
      </c>
      <c r="C93" s="819"/>
      <c r="D93" s="819"/>
      <c r="E93" s="819"/>
      <c r="F93" s="819"/>
      <c r="G93" s="819"/>
      <c r="H93" s="819"/>
      <c r="I93" s="819"/>
      <c r="J93" s="819"/>
      <c r="K93" s="819"/>
      <c r="L93" s="819"/>
      <c r="M93" s="820"/>
      <c r="N93" s="197">
        <f>N83+N91</f>
        <v>47577606.871473655</v>
      </c>
    </row>
    <row r="94" spans="1:14">
      <c r="B94" s="251"/>
      <c r="C94" s="252"/>
      <c r="D94" s="252"/>
      <c r="E94" s="252"/>
      <c r="F94" s="252"/>
      <c r="G94" s="252"/>
      <c r="H94" s="252"/>
      <c r="I94" s="252"/>
      <c r="J94" s="252"/>
      <c r="K94" s="252"/>
      <c r="L94" s="252"/>
      <c r="M94" s="252"/>
      <c r="N94" s="253"/>
    </row>
    <row r="95" spans="1:14">
      <c r="B95" s="254"/>
      <c r="C95" s="255"/>
      <c r="D95" s="255"/>
      <c r="E95" s="255"/>
      <c r="F95" s="255"/>
      <c r="G95" s="255"/>
      <c r="H95" s="255"/>
      <c r="I95" s="255"/>
      <c r="J95" s="255"/>
      <c r="K95" s="255"/>
      <c r="L95" s="255"/>
      <c r="M95" s="255"/>
      <c r="N95" s="256"/>
    </row>
    <row r="96" spans="1:14">
      <c r="B96" s="254"/>
      <c r="C96" s="255"/>
      <c r="D96" s="255"/>
      <c r="E96" s="255"/>
      <c r="F96" s="255"/>
      <c r="G96" s="255"/>
      <c r="H96" s="255"/>
      <c r="I96" s="255"/>
      <c r="J96" s="255"/>
      <c r="K96" s="255"/>
      <c r="L96" s="255"/>
      <c r="M96" s="255"/>
      <c r="N96" s="256"/>
    </row>
    <row r="97" spans="2:14">
      <c r="B97" s="254"/>
      <c r="C97" s="255"/>
      <c r="D97" s="255"/>
      <c r="E97" s="255"/>
      <c r="F97" s="255"/>
      <c r="G97" s="255"/>
      <c r="H97" s="255"/>
      <c r="I97" s="255"/>
      <c r="J97" s="255"/>
      <c r="K97" s="255"/>
      <c r="L97" s="255"/>
      <c r="M97" s="255"/>
      <c r="N97" s="256"/>
    </row>
    <row r="98" spans="2:14">
      <c r="B98" s="254"/>
      <c r="C98" s="255"/>
      <c r="D98" s="255"/>
      <c r="E98" s="429" t="s">
        <v>1060</v>
      </c>
      <c r="F98" s="429"/>
      <c r="G98" s="429"/>
      <c r="H98" s="429"/>
      <c r="I98" s="429"/>
      <c r="J98" s="429"/>
      <c r="K98" s="255"/>
      <c r="L98" s="255"/>
      <c r="M98" s="255"/>
      <c r="N98" s="256"/>
    </row>
    <row r="99" spans="2:14">
      <c r="B99" s="254"/>
      <c r="C99" s="255"/>
      <c r="D99" s="255"/>
      <c r="E99" s="255" t="s">
        <v>1061</v>
      </c>
      <c r="F99" s="255"/>
      <c r="G99" s="255"/>
      <c r="H99" s="255"/>
      <c r="I99" s="255"/>
      <c r="J99" s="255"/>
      <c r="K99" s="255"/>
      <c r="L99" s="255"/>
      <c r="M99" s="255"/>
      <c r="N99" s="256"/>
    </row>
    <row r="100" spans="2:14">
      <c r="B100" s="254"/>
      <c r="C100" s="255"/>
      <c r="D100" s="255"/>
      <c r="E100" s="255" t="s">
        <v>1062</v>
      </c>
      <c r="F100" s="255"/>
      <c r="G100" s="255"/>
      <c r="H100" s="255"/>
      <c r="I100" s="255"/>
      <c r="J100" s="255"/>
      <c r="K100" s="255"/>
      <c r="L100" s="255"/>
      <c r="M100" s="255"/>
      <c r="N100" s="256"/>
    </row>
    <row r="101" spans="2:14">
      <c r="B101" s="254"/>
      <c r="C101" s="255"/>
      <c r="D101" s="255"/>
      <c r="E101" s="255" t="s">
        <v>1063</v>
      </c>
      <c r="F101" s="255"/>
      <c r="G101" s="255"/>
      <c r="H101" s="255"/>
      <c r="I101" s="255"/>
      <c r="J101" s="255"/>
      <c r="K101" s="255"/>
      <c r="L101" s="255"/>
      <c r="M101" s="255"/>
      <c r="N101" s="256"/>
    </row>
    <row r="102" spans="2:14" ht="15.75" thickBot="1">
      <c r="B102" s="254"/>
      <c r="C102" s="255"/>
      <c r="D102" s="255"/>
      <c r="E102" s="255"/>
      <c r="F102" s="255" t="s">
        <v>1064</v>
      </c>
      <c r="G102" s="255"/>
      <c r="H102" s="255"/>
      <c r="I102" s="255"/>
      <c r="J102" s="255"/>
      <c r="K102" s="255"/>
      <c r="L102" s="255"/>
      <c r="M102" s="255"/>
      <c r="N102" s="256"/>
    </row>
    <row r="103" spans="2:14">
      <c r="B103" s="239" t="s">
        <v>2322</v>
      </c>
      <c r="C103" s="240"/>
      <c r="D103" s="240"/>
      <c r="E103" s="240"/>
      <c r="F103" s="240"/>
      <c r="G103" s="240"/>
      <c r="H103" s="240"/>
      <c r="I103" s="240"/>
      <c r="J103" s="240"/>
      <c r="K103" s="240"/>
      <c r="L103" s="240"/>
      <c r="M103" s="240"/>
      <c r="N103" s="241"/>
    </row>
    <row r="104" spans="2:14">
      <c r="B104" s="257"/>
      <c r="C104" s="258"/>
      <c r="D104" s="258"/>
      <c r="E104" s="258"/>
      <c r="F104" s="258"/>
      <c r="G104" s="258"/>
      <c r="H104" s="258"/>
      <c r="I104" s="258"/>
      <c r="J104" s="258"/>
      <c r="K104" s="258"/>
      <c r="L104" s="258"/>
      <c r="M104" s="258"/>
      <c r="N104" s="259"/>
    </row>
    <row r="105" spans="2:14">
      <c r="B105" s="257"/>
      <c r="C105" s="258"/>
      <c r="D105" s="258"/>
      <c r="E105" s="258"/>
      <c r="F105" s="258"/>
      <c r="G105" s="258"/>
      <c r="H105" s="258"/>
      <c r="I105" s="258"/>
      <c r="J105" s="258"/>
      <c r="K105" s="258"/>
      <c r="L105" s="258"/>
      <c r="M105" s="258"/>
      <c r="N105" s="259"/>
    </row>
    <row r="106" spans="2:14">
      <c r="B106" s="257"/>
      <c r="C106" s="258"/>
      <c r="D106" s="258"/>
      <c r="E106" s="258"/>
      <c r="F106" s="258"/>
      <c r="G106" s="258"/>
      <c r="H106" s="258"/>
      <c r="I106" s="258"/>
      <c r="J106" s="258"/>
      <c r="K106" s="258"/>
      <c r="L106" s="258"/>
      <c r="M106" s="258"/>
      <c r="N106" s="259"/>
    </row>
    <row r="107" spans="2:14" ht="15.75" thickBot="1">
      <c r="B107" s="260"/>
      <c r="C107" s="261"/>
      <c r="D107" s="261"/>
      <c r="E107" s="261"/>
      <c r="F107" s="261"/>
      <c r="G107" s="261"/>
      <c r="H107" s="261"/>
      <c r="I107" s="261"/>
      <c r="J107" s="261"/>
      <c r="K107" s="261"/>
      <c r="L107" s="261"/>
      <c r="M107" s="261"/>
      <c r="N107" s="262"/>
    </row>
    <row r="108" spans="2:14">
      <c r="B108" s="263"/>
      <c r="C108" s="264"/>
      <c r="D108" s="264"/>
      <c r="E108" s="264"/>
      <c r="F108" s="264"/>
      <c r="G108" s="264"/>
      <c r="H108" s="264"/>
      <c r="I108" s="264"/>
      <c r="J108" s="264"/>
      <c r="K108" s="264"/>
      <c r="L108" s="264"/>
      <c r="M108" s="264"/>
      <c r="N108" s="265"/>
    </row>
    <row r="109" spans="2:14">
      <c r="B109" s="266" t="s">
        <v>2323</v>
      </c>
      <c r="C109" s="267"/>
      <c r="D109" s="267"/>
      <c r="E109" s="267"/>
      <c r="F109" s="267"/>
      <c r="G109" s="267"/>
      <c r="H109" s="267"/>
      <c r="I109" s="267"/>
      <c r="J109" s="267"/>
      <c r="K109" s="267"/>
      <c r="L109" s="267"/>
      <c r="M109" s="267"/>
      <c r="N109" s="268"/>
    </row>
    <row r="110" spans="2:14" ht="15" customHeight="1">
      <c r="B110" s="960" t="s">
        <v>2324</v>
      </c>
      <c r="C110" s="961"/>
      <c r="D110" s="961"/>
      <c r="E110" s="961"/>
      <c r="F110" s="961"/>
      <c r="G110" s="961"/>
      <c r="H110" s="961"/>
      <c r="I110" s="961"/>
      <c r="J110" s="961"/>
      <c r="K110" s="961"/>
      <c r="L110" s="961"/>
      <c r="M110" s="961"/>
      <c r="N110" s="962"/>
    </row>
    <row r="111" spans="2:14" ht="15" customHeight="1">
      <c r="B111" s="960"/>
      <c r="C111" s="961"/>
      <c r="D111" s="961"/>
      <c r="E111" s="961"/>
      <c r="F111" s="961"/>
      <c r="G111" s="961"/>
      <c r="H111" s="961"/>
      <c r="I111" s="961"/>
      <c r="J111" s="961"/>
      <c r="K111" s="961"/>
      <c r="L111" s="961"/>
      <c r="M111" s="961"/>
      <c r="N111" s="962"/>
    </row>
    <row r="112" spans="2:14" ht="30" customHeight="1">
      <c r="B112" s="963" t="s">
        <v>2325</v>
      </c>
      <c r="C112" s="964"/>
      <c r="D112" s="964"/>
      <c r="E112" s="964"/>
      <c r="F112" s="964"/>
      <c r="G112" s="964"/>
      <c r="H112" s="964"/>
      <c r="I112" s="964"/>
      <c r="J112" s="964"/>
      <c r="K112" s="964"/>
      <c r="L112" s="964"/>
      <c r="M112" s="964"/>
      <c r="N112" s="965"/>
    </row>
    <row r="113" spans="2:14">
      <c r="B113" s="963"/>
      <c r="C113" s="964"/>
      <c r="D113" s="964"/>
      <c r="E113" s="964"/>
      <c r="F113" s="964"/>
      <c r="G113" s="964"/>
      <c r="H113" s="964"/>
      <c r="I113" s="964"/>
      <c r="J113" s="964"/>
      <c r="K113" s="964"/>
      <c r="L113" s="964"/>
      <c r="M113" s="964"/>
      <c r="N113" s="965"/>
    </row>
    <row r="114" spans="2:14">
      <c r="B114" s="351"/>
      <c r="C114" s="352"/>
      <c r="D114" s="352"/>
      <c r="E114" s="352"/>
      <c r="F114" s="352"/>
      <c r="G114" s="352"/>
      <c r="H114" s="352"/>
      <c r="I114" s="352"/>
      <c r="J114" s="352"/>
      <c r="K114" s="352"/>
      <c r="L114" s="352"/>
      <c r="M114" s="352"/>
      <c r="N114" s="353"/>
    </row>
    <row r="115" spans="2:14">
      <c r="B115" s="351"/>
      <c r="C115" s="352"/>
      <c r="D115" s="352"/>
      <c r="E115" s="352"/>
      <c r="F115" s="352"/>
      <c r="G115" s="352"/>
      <c r="H115" s="352"/>
      <c r="I115" s="352"/>
      <c r="J115" s="352"/>
      <c r="K115" s="352"/>
      <c r="L115" s="352"/>
      <c r="M115" s="352"/>
      <c r="N115" s="353"/>
    </row>
    <row r="116" spans="2:14">
      <c r="B116" s="351"/>
      <c r="C116" s="352"/>
      <c r="D116" s="352"/>
      <c r="E116" s="352"/>
      <c r="F116" s="352"/>
      <c r="G116" s="352"/>
      <c r="H116" s="352"/>
      <c r="I116" s="352"/>
      <c r="J116" s="352"/>
      <c r="K116" s="352"/>
      <c r="L116" s="352"/>
      <c r="M116" s="352"/>
      <c r="N116" s="353"/>
    </row>
    <row r="117" spans="2:14">
      <c r="B117" s="266"/>
      <c r="C117" s="267"/>
      <c r="D117" s="267"/>
      <c r="E117" s="267"/>
      <c r="F117" s="267"/>
      <c r="G117" s="267"/>
      <c r="H117" s="267"/>
      <c r="I117" s="267"/>
      <c r="J117" s="267"/>
      <c r="K117" s="267"/>
      <c r="L117" s="267"/>
      <c r="M117" s="267"/>
      <c r="N117" s="268"/>
    </row>
    <row r="118" spans="2:14">
      <c r="B118" s="254"/>
      <c r="C118" s="255"/>
      <c r="D118" s="255"/>
      <c r="E118" s="255" t="s">
        <v>1060</v>
      </c>
      <c r="F118" s="429"/>
      <c r="G118" s="429"/>
      <c r="H118" s="255"/>
      <c r="I118" s="255"/>
      <c r="J118" s="255"/>
      <c r="K118" s="255"/>
      <c r="L118" s="255"/>
      <c r="M118" s="255"/>
      <c r="N118" s="256"/>
    </row>
    <row r="119" spans="2:14">
      <c r="B119" s="254"/>
      <c r="C119" s="255"/>
      <c r="D119" s="255"/>
      <c r="E119" s="430" t="s">
        <v>1061</v>
      </c>
      <c r="F119" s="255"/>
      <c r="G119" s="255"/>
      <c r="H119" s="430"/>
      <c r="I119" s="430"/>
      <c r="J119" s="430"/>
      <c r="K119" s="255"/>
      <c r="L119" s="255"/>
      <c r="M119" s="255"/>
      <c r="N119" s="256"/>
    </row>
    <row r="120" spans="2:14">
      <c r="B120" s="254"/>
      <c r="C120" s="255"/>
      <c r="D120" s="255"/>
      <c r="E120" s="269" t="s">
        <v>1065</v>
      </c>
      <c r="F120" s="255"/>
      <c r="G120" s="255"/>
      <c r="H120" s="269"/>
      <c r="I120" s="269"/>
      <c r="J120" s="269"/>
      <c r="K120" s="255"/>
      <c r="L120" s="255"/>
      <c r="M120" s="255"/>
      <c r="N120" s="256"/>
    </row>
    <row r="121" spans="2:14">
      <c r="B121" s="270"/>
      <c r="C121" s="267"/>
      <c r="D121" s="267"/>
      <c r="E121" s="255" t="s">
        <v>1063</v>
      </c>
      <c r="F121" s="255"/>
      <c r="G121" s="255"/>
      <c r="H121" s="255"/>
      <c r="I121" s="255"/>
      <c r="J121" s="255"/>
      <c r="K121" s="267"/>
      <c r="L121" s="267"/>
      <c r="M121" s="267"/>
      <c r="N121" s="268"/>
    </row>
    <row r="122" spans="2:14">
      <c r="B122" s="270"/>
      <c r="C122" s="267"/>
      <c r="D122" s="267"/>
      <c r="E122" s="267"/>
      <c r="F122" s="255"/>
      <c r="G122" s="255"/>
      <c r="H122" s="255"/>
      <c r="I122" s="255"/>
      <c r="J122" s="255"/>
      <c r="K122" s="267"/>
      <c r="L122" s="267"/>
      <c r="M122" s="267"/>
      <c r="N122" s="268"/>
    </row>
    <row r="123" spans="2:14">
      <c r="B123" s="270" t="s">
        <v>2326</v>
      </c>
      <c r="C123" s="269"/>
      <c r="D123" s="269"/>
      <c r="E123" s="255"/>
      <c r="F123" s="255"/>
      <c r="G123" s="255"/>
      <c r="H123" s="255"/>
      <c r="I123" s="255"/>
      <c r="J123" s="966"/>
      <c r="K123" s="966"/>
      <c r="L123" s="966"/>
      <c r="M123" s="966"/>
      <c r="N123" s="967"/>
    </row>
    <row r="124" spans="2:14" ht="15.75" thickBot="1">
      <c r="B124" s="431" t="s">
        <v>2327</v>
      </c>
      <c r="C124" s="432"/>
      <c r="D124" s="432"/>
      <c r="E124" s="271"/>
      <c r="F124" s="271"/>
      <c r="G124" s="271"/>
      <c r="H124" s="271"/>
      <c r="I124" s="271"/>
      <c r="J124" s="968"/>
      <c r="K124" s="968"/>
      <c r="L124" s="968"/>
      <c r="M124" s="968"/>
      <c r="N124" s="969"/>
    </row>
  </sheetData>
  <mergeCells count="65">
    <mergeCell ref="N5:N6"/>
    <mergeCell ref="C6:J6"/>
    <mergeCell ref="B10:E10"/>
    <mergeCell ref="I10:J10"/>
    <mergeCell ref="C5:J5"/>
    <mergeCell ref="B1:B6"/>
    <mergeCell ref="K5:K6"/>
    <mergeCell ref="L1:N2"/>
    <mergeCell ref="C2:J2"/>
    <mergeCell ref="C3:J3"/>
    <mergeCell ref="K3:K4"/>
    <mergeCell ref="L3:N4"/>
    <mergeCell ref="C4:J4"/>
    <mergeCell ref="C1:J1"/>
    <mergeCell ref="D11:E11"/>
    <mergeCell ref="C29:I29"/>
    <mergeCell ref="L5:L6"/>
    <mergeCell ref="B39:H39"/>
    <mergeCell ref="K1:K2"/>
    <mergeCell ref="L29:M29"/>
    <mergeCell ref="M5:M6"/>
    <mergeCell ref="B40:H40"/>
    <mergeCell ref="B38:H38"/>
    <mergeCell ref="L12:N12"/>
    <mergeCell ref="C30:I30"/>
    <mergeCell ref="L30:M30"/>
    <mergeCell ref="B35:H35"/>
    <mergeCell ref="I35:J35"/>
    <mergeCell ref="L35:M35"/>
    <mergeCell ref="B36:H36"/>
    <mergeCell ref="B37:H37"/>
    <mergeCell ref="F25:H25"/>
    <mergeCell ref="B27:N27"/>
    <mergeCell ref="B41:H41"/>
    <mergeCell ref="B43:D43"/>
    <mergeCell ref="B44:H44"/>
    <mergeCell ref="B72:H72"/>
    <mergeCell ref="L72:M72"/>
    <mergeCell ref="L44:M44"/>
    <mergeCell ref="B45:M45"/>
    <mergeCell ref="B49:I49"/>
    <mergeCell ref="L49:M49"/>
    <mergeCell ref="B58:M58"/>
    <mergeCell ref="L62:M62"/>
    <mergeCell ref="I44:J44"/>
    <mergeCell ref="L63:M63"/>
    <mergeCell ref="L64:M64"/>
    <mergeCell ref="L65:M65"/>
    <mergeCell ref="L67:M67"/>
    <mergeCell ref="B68:M68"/>
    <mergeCell ref="J123:N124"/>
    <mergeCell ref="B88:H88"/>
    <mergeCell ref="L88:M88"/>
    <mergeCell ref="L89:M89"/>
    <mergeCell ref="L90:M90"/>
    <mergeCell ref="B91:M91"/>
    <mergeCell ref="B93:M93"/>
    <mergeCell ref="B110:N111"/>
    <mergeCell ref="B112:N113"/>
    <mergeCell ref="B80:H80"/>
    <mergeCell ref="L80:M80"/>
    <mergeCell ref="B81:M81"/>
    <mergeCell ref="B83:M83"/>
    <mergeCell ref="B87:H87"/>
    <mergeCell ref="L87:M87"/>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47489" r:id="rId4">
          <objectPr defaultSize="0" autoPict="0" r:id="rId5">
            <anchor moveWithCells="1" sizeWithCells="1">
              <from>
                <xdr:col>1</xdr:col>
                <xdr:colOff>76200</xdr:colOff>
                <xdr:row>1</xdr:row>
                <xdr:rowOff>133350</xdr:rowOff>
              </from>
              <to>
                <xdr:col>1</xdr:col>
                <xdr:colOff>857250</xdr:colOff>
                <xdr:row>4</xdr:row>
                <xdr:rowOff>190500</xdr:rowOff>
              </to>
            </anchor>
          </objectPr>
        </oleObject>
      </mc:Choice>
      <mc:Fallback>
        <oleObject progId="PBrush" shapeId="447489" r:id="rId4"/>
      </mc:Fallback>
    </mc:AlternateContent>
  </oleObjects>
</worksheet>
</file>

<file path=xl/worksheets/sheet2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30">
    <tabColor rgb="FFFFFFCC"/>
  </sheetPr>
  <dimension ref="A1:O120"/>
  <sheetViews>
    <sheetView zoomScale="75" zoomScaleNormal="75" workbookViewId="0"/>
  </sheetViews>
  <sheetFormatPr baseColWidth="10" defaultRowHeight="15"/>
  <cols>
    <col min="1" max="1" width="10.42578125" bestFit="1" customWidth="1"/>
    <col min="2" max="2" width="17.140625" customWidth="1"/>
    <col min="6" max="6" width="15.5703125" customWidth="1"/>
    <col min="9" max="9" width="13.85546875" bestFit="1" customWidth="1"/>
    <col min="10" max="10" width="15.5703125" customWidth="1"/>
    <col min="11" max="11" width="18.5703125" customWidth="1"/>
    <col min="13" max="13" width="13.42578125" customWidth="1"/>
    <col min="14" max="14" width="17.42578125" customWidth="1"/>
    <col min="15" max="15" width="12" bestFit="1" customWidth="1"/>
  </cols>
  <sheetData>
    <row r="1" spans="2:14" ht="18.75" customHeight="1">
      <c r="B1" s="907"/>
      <c r="C1" s="919"/>
      <c r="D1" s="920"/>
      <c r="E1" s="920"/>
      <c r="F1" s="920"/>
      <c r="G1" s="920"/>
      <c r="H1" s="920"/>
      <c r="I1" s="920"/>
      <c r="J1" s="921"/>
      <c r="K1" s="922" t="s">
        <v>1017</v>
      </c>
      <c r="L1" s="924" t="s">
        <v>2304</v>
      </c>
      <c r="M1" s="925"/>
      <c r="N1" s="926"/>
    </row>
    <row r="2" spans="2:14" ht="22.5" customHeight="1">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30"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thickBot="1">
      <c r="B30" s="77" t="s">
        <v>1027</v>
      </c>
      <c r="C30" s="827" t="s">
        <v>1028</v>
      </c>
      <c r="D30" s="828"/>
      <c r="E30" s="828"/>
      <c r="F30" s="828"/>
      <c r="G30" s="828"/>
      <c r="H30" s="828"/>
      <c r="I30" s="828"/>
      <c r="J30" s="78"/>
      <c r="K30" s="319"/>
      <c r="L30" s="829" t="s">
        <v>1029</v>
      </c>
      <c r="M30" s="830"/>
      <c r="N30" s="77" t="s">
        <v>1030</v>
      </c>
    </row>
    <row r="31" spans="1:14" ht="17.25" customHeight="1" thickBot="1">
      <c r="A31" t="s">
        <v>1929</v>
      </c>
      <c r="B31" s="86" t="s">
        <v>1187</v>
      </c>
      <c r="C31" s="87" t="s">
        <v>2204</v>
      </c>
      <c r="D31" s="88"/>
      <c r="E31" s="88"/>
      <c r="F31" s="88"/>
      <c r="G31" s="88"/>
      <c r="H31" s="88"/>
      <c r="I31" s="88"/>
      <c r="J31" s="88"/>
      <c r="K31" s="465"/>
      <c r="L31" s="318" t="s">
        <v>144</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259</v>
      </c>
      <c r="B36" s="831" t="str">
        <f>VLOOKUP(A36,EQUIPOS!A6:D154,3,FALSE)</f>
        <v>Montacargas</v>
      </c>
      <c r="C36" s="832"/>
      <c r="D36" s="832"/>
      <c r="E36" s="832"/>
      <c r="F36" s="832"/>
      <c r="G36" s="832"/>
      <c r="H36" s="833"/>
      <c r="I36" s="279"/>
      <c r="J36" s="280"/>
      <c r="K36" s="281">
        <f>VLOOKUP(A36,EQUIPOS!A6:D163,4,FALSE)</f>
        <v>71487</v>
      </c>
      <c r="L36" s="282"/>
      <c r="M36" s="348">
        <v>1.5</v>
      </c>
      <c r="N36" s="284">
        <f>K36/M36</f>
        <v>47658</v>
      </c>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0.05</v>
      </c>
      <c r="N41" s="356">
        <f>N77*M41</f>
        <v>2274.6274166666667</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49932.62741666667</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67" t="s">
        <v>406</v>
      </c>
      <c r="B48" s="49" t="str">
        <f>VLOOKUP(A48,MATERIALES!A5:D373,3,FALSE)</f>
        <v>Camisa metálica en acero A-37</v>
      </c>
      <c r="C48" s="293"/>
      <c r="D48" s="293"/>
      <c r="E48" s="293"/>
      <c r="F48" s="293"/>
      <c r="G48" s="293"/>
      <c r="H48" s="293"/>
      <c r="I48" s="280"/>
      <c r="J48" s="236" t="str">
        <f>VLOOKUP(A48,MATERIALES!A4:D640,2,FALSE)</f>
        <v>kg</v>
      </c>
      <c r="K48" s="294">
        <v>313.2010795996344</v>
      </c>
      <c r="L48" s="279"/>
      <c r="M48" s="414">
        <f>VLOOKUP(A48,MATERIALES!A5:D396,4,FALSE)</f>
        <v>5772.4041632530798</v>
      </c>
      <c r="N48" s="284">
        <f>K48*M48</f>
        <v>1807923.2158162887</v>
      </c>
    </row>
    <row r="49" spans="1:14">
      <c r="A49" s="167"/>
      <c r="B49" s="49"/>
      <c r="C49" s="437"/>
      <c r="D49" s="437"/>
      <c r="E49" s="437"/>
      <c r="F49" s="437"/>
      <c r="G49" s="437"/>
      <c r="H49" s="437"/>
      <c r="I49" s="437"/>
      <c r="J49" s="323"/>
      <c r="K49" s="409"/>
      <c r="L49" s="433"/>
      <c r="M49" s="414"/>
      <c r="N49" s="284"/>
    </row>
    <row r="50" spans="1:14">
      <c r="A50" s="167"/>
      <c r="B50" s="49"/>
      <c r="C50" s="437"/>
      <c r="D50" s="437"/>
      <c r="E50" s="437"/>
      <c r="F50" s="437"/>
      <c r="G50" s="437"/>
      <c r="H50" s="437"/>
      <c r="I50" s="437"/>
      <c r="J50" s="323"/>
      <c r="K50" s="409"/>
      <c r="L50" s="433"/>
      <c r="M50" s="414"/>
      <c r="N50" s="284"/>
    </row>
    <row r="51" spans="1:14">
      <c r="A51" s="167"/>
      <c r="B51" s="49"/>
      <c r="C51" s="437"/>
      <c r="D51" s="437"/>
      <c r="E51" s="437"/>
      <c r="F51" s="437"/>
      <c r="G51" s="437"/>
      <c r="H51" s="437"/>
      <c r="I51" s="437"/>
      <c r="J51" s="323"/>
      <c r="K51" s="409"/>
      <c r="L51" s="433"/>
      <c r="M51" s="414"/>
      <c r="N51" s="284"/>
    </row>
    <row r="52" spans="1:14">
      <c r="A52" s="167"/>
      <c r="B52" s="49"/>
      <c r="C52" s="437"/>
      <c r="D52" s="437"/>
      <c r="E52" s="437"/>
      <c r="F52" s="437"/>
      <c r="G52" s="437"/>
      <c r="H52" s="437"/>
      <c r="I52" s="437"/>
      <c r="J52" s="323"/>
      <c r="K52" s="409"/>
      <c r="L52" s="433"/>
      <c r="M52" s="414"/>
      <c r="N52" s="284"/>
    </row>
    <row r="53" spans="1:14">
      <c r="A53" s="167"/>
      <c r="B53" s="49"/>
      <c r="C53" s="437"/>
      <c r="D53" s="437"/>
      <c r="E53" s="437"/>
      <c r="F53" s="437"/>
      <c r="G53" s="437"/>
      <c r="H53" s="437"/>
      <c r="I53" s="437"/>
      <c r="J53" s="323"/>
      <c r="K53" s="409"/>
      <c r="L53" s="433"/>
      <c r="M53" s="414"/>
      <c r="N53" s="284"/>
    </row>
    <row r="54" spans="1:14" ht="15.75" thickBot="1">
      <c r="B54" s="49"/>
      <c r="C54" s="322"/>
      <c r="D54" s="322"/>
      <c r="E54" s="322"/>
      <c r="F54" s="322"/>
      <c r="G54" s="322"/>
      <c r="H54" s="322"/>
      <c r="I54" s="322"/>
      <c r="J54" s="447"/>
      <c r="K54" s="132"/>
      <c r="L54" s="337"/>
      <c r="M54" s="414"/>
      <c r="N54" s="284"/>
    </row>
    <row r="55" spans="1:14" ht="15.75" thickBot="1">
      <c r="B55" s="818" t="s">
        <v>1037</v>
      </c>
      <c r="C55" s="819"/>
      <c r="D55" s="819"/>
      <c r="E55" s="819"/>
      <c r="F55" s="819"/>
      <c r="G55" s="819"/>
      <c r="H55" s="819"/>
      <c r="I55" s="819"/>
      <c r="J55" s="819"/>
      <c r="K55" s="819"/>
      <c r="L55" s="819"/>
      <c r="M55" s="820"/>
      <c r="N55" s="406">
        <f>SUM(N48:N54)</f>
        <v>1807923.2158162887</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B60" s="52"/>
      <c r="C60" s="329"/>
      <c r="D60" s="329"/>
      <c r="E60" s="329"/>
      <c r="F60" s="329"/>
      <c r="G60" s="329"/>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459"/>
      <c r="C65" s="460"/>
      <c r="D65" s="460"/>
      <c r="E65" s="460"/>
      <c r="F65" s="460"/>
      <c r="G65" s="460"/>
      <c r="H65" s="54"/>
      <c r="I65" s="132"/>
      <c r="J65" s="132"/>
      <c r="K65" s="132"/>
      <c r="L65" s="807"/>
      <c r="M65" s="808"/>
      <c r="N65" s="133"/>
    </row>
    <row r="66" spans="1:15" ht="15.75" thickBot="1">
      <c r="B66" s="824" t="s">
        <v>1037</v>
      </c>
      <c r="C66" s="825"/>
      <c r="D66" s="825"/>
      <c r="E66" s="825"/>
      <c r="F66" s="825"/>
      <c r="G66" s="825"/>
      <c r="H66" s="825"/>
      <c r="I66" s="825"/>
      <c r="J66" s="825"/>
      <c r="K66" s="825"/>
      <c r="L66" s="825"/>
      <c r="M66" s="826"/>
      <c r="N66" s="110"/>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847"/>
      <c r="N70" s="104" t="s">
        <v>1035</v>
      </c>
    </row>
    <row r="71" spans="1:15">
      <c r="A71" s="168" t="s">
        <v>19</v>
      </c>
      <c r="B71" s="55" t="str">
        <f>VLOOKUP(A71,'MANO DE OBRA'!A8:D68,3,FALSE)</f>
        <v>Obrero (8)</v>
      </c>
      <c r="C71" s="53"/>
      <c r="D71" s="53"/>
      <c r="E71" s="53"/>
      <c r="F71" s="53"/>
      <c r="G71" s="53"/>
      <c r="H71" s="53"/>
      <c r="I71" s="304">
        <f>K71/J71*100</f>
        <v>196724.53333333333</v>
      </c>
      <c r="J71" s="305">
        <v>185</v>
      </c>
      <c r="K71" s="306">
        <f>VLOOKUP(A71,'MANO DE OBRA'!A8:D99,4,FALSE)</f>
        <v>363940.38666666666</v>
      </c>
      <c r="L71" s="56"/>
      <c r="M71" s="446">
        <v>12</v>
      </c>
      <c r="N71" s="407">
        <f>K71/M71</f>
        <v>30328.365555555556</v>
      </c>
      <c r="O71" s="112"/>
    </row>
    <row r="72" spans="1:15">
      <c r="A72" s="168" t="s">
        <v>32</v>
      </c>
      <c r="B72" s="55" t="str">
        <f>VLOOKUP(A72,'MANO DE OBRA'!A8:D69,3,FALSE)</f>
        <v>Oficial (2)</v>
      </c>
      <c r="C72" s="53"/>
      <c r="D72" s="53"/>
      <c r="E72" s="53"/>
      <c r="F72" s="53"/>
      <c r="G72" s="53"/>
      <c r="H72" s="53"/>
      <c r="I72" s="304">
        <f>K72/J72*100</f>
        <v>98362.266666666663</v>
      </c>
      <c r="J72" s="305">
        <v>185</v>
      </c>
      <c r="K72" s="306">
        <f>VLOOKUP(A72,'MANO DE OBRA'!A8:D100,4,FALSE)</f>
        <v>181970.19333333333</v>
      </c>
      <c r="L72" s="56"/>
      <c r="M72" s="444">
        <v>12</v>
      </c>
      <c r="N72" s="407">
        <f>K72/M72</f>
        <v>15164.182777777778</v>
      </c>
    </row>
    <row r="73" spans="1:15">
      <c r="B73" s="55"/>
      <c r="C73" s="53"/>
      <c r="D73" s="53"/>
      <c r="E73" s="53"/>
      <c r="F73" s="53"/>
      <c r="G73" s="53"/>
      <c r="H73" s="53"/>
      <c r="I73" s="291"/>
      <c r="J73" s="309"/>
      <c r="K73" s="310"/>
      <c r="L73" s="56"/>
      <c r="M73" s="312"/>
      <c r="N73" s="308"/>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805"/>
      <c r="C76" s="806"/>
      <c r="D76" s="806"/>
      <c r="E76" s="806"/>
      <c r="F76" s="806"/>
      <c r="G76" s="806"/>
      <c r="H76" s="806"/>
      <c r="I76" s="132"/>
      <c r="J76" s="132"/>
      <c r="K76" s="132"/>
      <c r="L76" s="906"/>
      <c r="M76" s="906"/>
      <c r="N76" s="51"/>
    </row>
    <row r="77" spans="1:15" ht="15.75" thickBot="1">
      <c r="B77" s="824" t="s">
        <v>1037</v>
      </c>
      <c r="C77" s="825"/>
      <c r="D77" s="825"/>
      <c r="E77" s="825"/>
      <c r="F77" s="825"/>
      <c r="G77" s="825"/>
      <c r="H77" s="825"/>
      <c r="I77" s="825"/>
      <c r="J77" s="825"/>
      <c r="K77" s="825"/>
      <c r="L77" s="825"/>
      <c r="M77" s="826"/>
      <c r="N77" s="313">
        <f>SUM(N71:N76)</f>
        <v>45492.548333333332</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1903348.3915662887</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380669.67831325775</v>
      </c>
      <c r="M84" s="853"/>
      <c r="N84" s="57"/>
    </row>
    <row r="85" spans="1:14">
      <c r="B85" s="95" t="s">
        <v>1057</v>
      </c>
      <c r="C85" s="96"/>
      <c r="D85" s="96"/>
      <c r="E85" s="96"/>
      <c r="F85" s="96"/>
      <c r="G85" s="96"/>
      <c r="H85" s="96"/>
      <c r="I85" s="93"/>
      <c r="J85" s="94"/>
      <c r="K85" s="316">
        <v>0.05</v>
      </c>
      <c r="L85" s="852">
        <f>N79*K85</f>
        <v>95167.419578314439</v>
      </c>
      <c r="M85" s="853"/>
      <c r="N85" s="57"/>
    </row>
    <row r="86" spans="1:14" ht="15.75" thickBot="1">
      <c r="B86" s="97" t="s">
        <v>1058</v>
      </c>
      <c r="C86" s="98"/>
      <c r="D86" s="98"/>
      <c r="E86" s="98"/>
      <c r="F86" s="98"/>
      <c r="G86" s="98"/>
      <c r="H86" s="98"/>
      <c r="I86" s="99"/>
      <c r="J86" s="100"/>
      <c r="K86" s="317">
        <v>0.05</v>
      </c>
      <c r="L86" s="854">
        <f>N79*K86</f>
        <v>95167.419578314439</v>
      </c>
      <c r="M86" s="855"/>
      <c r="N86" s="57"/>
    </row>
    <row r="87" spans="1:14" ht="15.75" thickBot="1">
      <c r="B87" s="818" t="s">
        <v>1037</v>
      </c>
      <c r="C87" s="819"/>
      <c r="D87" s="819"/>
      <c r="E87" s="819"/>
      <c r="F87" s="819"/>
      <c r="G87" s="819"/>
      <c r="H87" s="819"/>
      <c r="I87" s="819"/>
      <c r="J87" s="819"/>
      <c r="K87" s="819"/>
      <c r="L87" s="819"/>
      <c r="M87" s="820"/>
      <c r="N87" s="58">
        <f>L84+L85+L86</f>
        <v>571004.51746988657</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2474352.9090361753</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30"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4">
    <mergeCell ref="M5:M6"/>
    <mergeCell ref="N5:N6"/>
    <mergeCell ref="C6:J6"/>
    <mergeCell ref="B10:E10"/>
    <mergeCell ref="I10:J10"/>
    <mergeCell ref="C5:J5"/>
    <mergeCell ref="B1:B6"/>
    <mergeCell ref="K5:K6"/>
    <mergeCell ref="L1:N2"/>
    <mergeCell ref="C2:J2"/>
    <mergeCell ref="C3:J3"/>
    <mergeCell ref="K3:K4"/>
    <mergeCell ref="L3:N4"/>
    <mergeCell ref="C4:J4"/>
    <mergeCell ref="C1:J1"/>
    <mergeCell ref="K1:K2"/>
    <mergeCell ref="B36:H36"/>
    <mergeCell ref="B37:H37"/>
    <mergeCell ref="F25:H25"/>
    <mergeCell ref="B27:N27"/>
    <mergeCell ref="L29:M29"/>
    <mergeCell ref="L12:N12"/>
    <mergeCell ref="C30:I30"/>
    <mergeCell ref="L30:M30"/>
    <mergeCell ref="B35:H35"/>
    <mergeCell ref="I35:J35"/>
    <mergeCell ref="L35:M35"/>
    <mergeCell ref="D11:E11"/>
    <mergeCell ref="C29:I29"/>
    <mergeCell ref="L5:L6"/>
    <mergeCell ref="L61:M61"/>
    <mergeCell ref="B39:H39"/>
    <mergeCell ref="B41:D41"/>
    <mergeCell ref="B42:H42"/>
    <mergeCell ref="I42:J42"/>
    <mergeCell ref="L42:M42"/>
    <mergeCell ref="B43:M43"/>
    <mergeCell ref="B47:I47"/>
    <mergeCell ref="L47:M47"/>
    <mergeCell ref="B55:M55"/>
    <mergeCell ref="L59:M59"/>
    <mergeCell ref="L60:M60"/>
    <mergeCell ref="B38:H38"/>
    <mergeCell ref="L62:M62"/>
    <mergeCell ref="L63:M63"/>
    <mergeCell ref="L65:M65"/>
    <mergeCell ref="B66:M66"/>
    <mergeCell ref="B70:H70"/>
    <mergeCell ref="L70:M70"/>
    <mergeCell ref="J119:N120"/>
    <mergeCell ref="B84:H84"/>
    <mergeCell ref="L84:M84"/>
    <mergeCell ref="L85:M85"/>
    <mergeCell ref="L86:M86"/>
    <mergeCell ref="B87:M87"/>
    <mergeCell ref="B89:M89"/>
    <mergeCell ref="B106:N107"/>
    <mergeCell ref="B108:N109"/>
    <mergeCell ref="B76:H76"/>
    <mergeCell ref="L76:M76"/>
    <mergeCell ref="B77:M77"/>
    <mergeCell ref="B79:M79"/>
    <mergeCell ref="B83:H83"/>
    <mergeCell ref="L83:M83"/>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48513" r:id="rId4">
          <objectPr defaultSize="0" autoPict="0" r:id="rId5">
            <anchor moveWithCells="1" sizeWithCells="1">
              <from>
                <xdr:col>1</xdr:col>
                <xdr:colOff>76200</xdr:colOff>
                <xdr:row>1</xdr:row>
                <xdr:rowOff>123825</xdr:rowOff>
              </from>
              <to>
                <xdr:col>1</xdr:col>
                <xdr:colOff>857250</xdr:colOff>
                <xdr:row>4</xdr:row>
                <xdr:rowOff>190500</xdr:rowOff>
              </to>
            </anchor>
          </objectPr>
        </oleObject>
      </mc:Choice>
      <mc:Fallback>
        <oleObject progId="PBrush" shapeId="448513" r:id="rId4"/>
      </mc:Fallback>
    </mc:AlternateContent>
  </oleObjects>
</worksheet>
</file>

<file path=xl/worksheets/sheet2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31">
    <tabColor rgb="FFFFFFCC"/>
  </sheetPr>
  <dimension ref="A1:O120"/>
  <sheetViews>
    <sheetView zoomScale="75" zoomScaleNormal="75" workbookViewId="0"/>
  </sheetViews>
  <sheetFormatPr baseColWidth="10" defaultRowHeight="15"/>
  <cols>
    <col min="1" max="1" width="10.42578125" bestFit="1" customWidth="1"/>
    <col min="2" max="2" width="17.140625" customWidth="1"/>
    <col min="6" max="6" width="15.85546875" customWidth="1"/>
    <col min="9" max="9" width="11.7109375" bestFit="1" customWidth="1"/>
    <col min="10" max="10" width="15.5703125" customWidth="1"/>
    <col min="11" max="11" width="18.5703125" customWidth="1"/>
    <col min="13" max="13" width="13.42578125" customWidth="1"/>
    <col min="14" max="14" width="17.42578125" customWidth="1"/>
    <col min="15" max="15" width="12" bestFit="1" customWidth="1"/>
  </cols>
  <sheetData>
    <row r="1" spans="2:14" ht="25.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30"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thickBot="1">
      <c r="B30" s="77" t="s">
        <v>1027</v>
      </c>
      <c r="C30" s="827" t="s">
        <v>1028</v>
      </c>
      <c r="D30" s="828"/>
      <c r="E30" s="828"/>
      <c r="F30" s="828"/>
      <c r="G30" s="828"/>
      <c r="H30" s="828"/>
      <c r="I30" s="828"/>
      <c r="J30" s="78"/>
      <c r="K30" s="319"/>
      <c r="L30" s="829" t="s">
        <v>1029</v>
      </c>
      <c r="M30" s="830"/>
      <c r="N30" s="77" t="s">
        <v>1030</v>
      </c>
    </row>
    <row r="31" spans="1:14" ht="17.25" customHeight="1" thickBot="1">
      <c r="A31" t="s">
        <v>1929</v>
      </c>
      <c r="B31" s="86" t="s">
        <v>1740</v>
      </c>
      <c r="C31" s="87" t="s">
        <v>2205</v>
      </c>
      <c r="D31" s="88"/>
      <c r="E31" s="88"/>
      <c r="F31" s="88"/>
      <c r="G31" s="88"/>
      <c r="H31" s="88"/>
      <c r="I31" s="88"/>
      <c r="J31" s="88"/>
      <c r="K31" s="465"/>
      <c r="L31" s="318" t="s">
        <v>144</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267</v>
      </c>
      <c r="B36" s="831" t="str">
        <f>VLOOKUP(A36,EQUIPOS!A6:D154,3,FALSE)</f>
        <v>Motobomba de concreto</v>
      </c>
      <c r="C36" s="832"/>
      <c r="D36" s="832"/>
      <c r="E36" s="832"/>
      <c r="F36" s="832"/>
      <c r="G36" s="832"/>
      <c r="H36" s="833"/>
      <c r="I36" s="279"/>
      <c r="J36" s="280"/>
      <c r="K36" s="281">
        <f>VLOOKUP(A36,EQUIPOS!A6:D163,4,FALSE)</f>
        <v>51694.267200616145</v>
      </c>
      <c r="L36" s="282"/>
      <c r="M36" s="348">
        <v>2.5</v>
      </c>
      <c r="N36" s="284">
        <f>K36/M36</f>
        <v>20677.706880246456</v>
      </c>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c r="C41" s="839"/>
      <c r="D41" s="839"/>
      <c r="E41" s="44"/>
      <c r="F41" s="45"/>
      <c r="G41" s="45"/>
      <c r="H41" s="46"/>
      <c r="I41" s="42"/>
      <c r="J41" s="43"/>
      <c r="K41" s="291"/>
      <c r="L41" s="288"/>
      <c r="M41" s="413"/>
      <c r="N41" s="356"/>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20677.706880246456</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67" t="s">
        <v>812</v>
      </c>
      <c r="B48" s="49" t="str">
        <f>VLOOKUP(A48,MATERIALES!A5:D373,3,FALSE)</f>
        <v>Acero PDR-60</v>
      </c>
      <c r="C48" s="293"/>
      <c r="D48" s="293"/>
      <c r="E48" s="293"/>
      <c r="F48" s="293"/>
      <c r="G48" s="293"/>
      <c r="H48" s="293"/>
      <c r="I48" s="280"/>
      <c r="J48" s="236" t="str">
        <f>VLOOKUP(A48,MATERIALES!A4:D640,2,FALSE)</f>
        <v>kg</v>
      </c>
      <c r="K48" s="294">
        <v>46.758679657867084</v>
      </c>
      <c r="L48" s="279"/>
      <c r="M48" s="414">
        <f>VLOOKUP(A48,MATERIALES!A5:D396,4,FALSE)</f>
        <v>2856</v>
      </c>
      <c r="N48" s="284">
        <f>K48*M48</f>
        <v>133542.78910286838</v>
      </c>
    </row>
    <row r="49" spans="1:14">
      <c r="A49" s="167" t="s">
        <v>904</v>
      </c>
      <c r="B49" s="49" t="str">
        <f>VLOOKUP(A49,MATERIALES!A6:D373,3,FALSE)</f>
        <v>Concreto Resistencia  21 (Mpa)</v>
      </c>
      <c r="C49" s="437"/>
      <c r="D49" s="437"/>
      <c r="E49" s="437"/>
      <c r="F49" s="437"/>
      <c r="G49" s="437"/>
      <c r="H49" s="437"/>
      <c r="I49" s="434"/>
      <c r="J49" s="236" t="str">
        <f>VLOOKUP(A49,MATERIALES!A5:D641,2,FALSE)</f>
        <v>m3</v>
      </c>
      <c r="K49" s="294">
        <v>0.66798113796952974</v>
      </c>
      <c r="L49" s="433"/>
      <c r="M49" s="414">
        <f>VLOOKUP(A49,MATERIALES!A6:D397,4,FALSE)</f>
        <v>412097</v>
      </c>
      <c r="N49" s="284">
        <f>K49*M49</f>
        <v>275273.02301382931</v>
      </c>
    </row>
    <row r="50" spans="1:14">
      <c r="A50" s="167"/>
      <c r="B50" s="49"/>
      <c r="C50" s="437"/>
      <c r="D50" s="437"/>
      <c r="E50" s="437"/>
      <c r="F50" s="437"/>
      <c r="G50" s="437"/>
      <c r="H50" s="437"/>
      <c r="I50" s="437"/>
      <c r="J50" s="323"/>
      <c r="K50" s="409"/>
      <c r="L50" s="433"/>
      <c r="M50" s="414"/>
      <c r="N50" s="284"/>
    </row>
    <row r="51" spans="1:14">
      <c r="A51" s="167"/>
      <c r="B51" s="49"/>
      <c r="C51" s="437"/>
      <c r="D51" s="437"/>
      <c r="E51" s="437"/>
      <c r="F51" s="437"/>
      <c r="G51" s="437"/>
      <c r="H51" s="437"/>
      <c r="I51" s="437"/>
      <c r="J51" s="323"/>
      <c r="K51" s="409"/>
      <c r="L51" s="433"/>
      <c r="M51" s="414"/>
      <c r="N51" s="284"/>
    </row>
    <row r="52" spans="1:14">
      <c r="A52" s="167"/>
      <c r="B52" s="49"/>
      <c r="C52" s="437"/>
      <c r="D52" s="437"/>
      <c r="E52" s="437"/>
      <c r="F52" s="437"/>
      <c r="G52" s="437"/>
      <c r="H52" s="437"/>
      <c r="I52" s="437"/>
      <c r="J52" s="323"/>
      <c r="K52" s="409"/>
      <c r="L52" s="433"/>
      <c r="M52" s="414"/>
      <c r="N52" s="284"/>
    </row>
    <row r="53" spans="1:14">
      <c r="A53" s="167"/>
      <c r="B53" s="49"/>
      <c r="C53" s="437"/>
      <c r="D53" s="437"/>
      <c r="E53" s="437"/>
      <c r="F53" s="437"/>
      <c r="G53" s="437"/>
      <c r="H53" s="437"/>
      <c r="I53" s="437"/>
      <c r="J53" s="323"/>
      <c r="K53" s="409"/>
      <c r="L53" s="433"/>
      <c r="M53" s="414"/>
      <c r="N53" s="284"/>
    </row>
    <row r="54" spans="1:14" ht="15.75" thickBot="1">
      <c r="B54" s="49"/>
      <c r="C54" s="322"/>
      <c r="D54" s="322"/>
      <c r="E54" s="322"/>
      <c r="F54" s="322"/>
      <c r="G54" s="322"/>
      <c r="H54" s="322"/>
      <c r="I54" s="322"/>
      <c r="J54" s="447"/>
      <c r="K54" s="132"/>
      <c r="L54" s="337"/>
      <c r="M54" s="414"/>
      <c r="N54" s="284"/>
    </row>
    <row r="55" spans="1:14" ht="15.75" thickBot="1">
      <c r="B55" s="818" t="s">
        <v>1037</v>
      </c>
      <c r="C55" s="819"/>
      <c r="D55" s="819"/>
      <c r="E55" s="819"/>
      <c r="F55" s="819"/>
      <c r="G55" s="819"/>
      <c r="H55" s="819"/>
      <c r="I55" s="819"/>
      <c r="J55" s="819"/>
      <c r="K55" s="819"/>
      <c r="L55" s="819"/>
      <c r="M55" s="820"/>
      <c r="N55" s="406">
        <f>SUM(N48:N54)</f>
        <v>408815.81211669766</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A60" t="s">
        <v>1340</v>
      </c>
      <c r="B60" s="52" t="str">
        <f>VLOOKUP(A60,TRANSPORTE!A2:D117,3,FALSE)</f>
        <v>Transporte de material de excavación</v>
      </c>
      <c r="C60" s="329"/>
      <c r="D60" s="329"/>
      <c r="E60" s="329"/>
      <c r="F60" s="329"/>
      <c r="G60" s="329"/>
      <c r="H60" s="323" t="s">
        <v>339</v>
      </c>
      <c r="I60" s="291">
        <v>0.86837547936038872</v>
      </c>
      <c r="J60" s="298">
        <v>1</v>
      </c>
      <c r="K60" s="291">
        <f>I60*J60</f>
        <v>0.86837547936038872</v>
      </c>
      <c r="L60" s="822">
        <f>VLOOKUP(A60,TRANSPORTE!A2:D117,4,FALSE)</f>
        <v>946.969696969697</v>
      </c>
      <c r="M60" s="823"/>
      <c r="N60" s="299">
        <f>K60*L60</f>
        <v>822.32526454582273</v>
      </c>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459"/>
      <c r="C65" s="460"/>
      <c r="D65" s="460"/>
      <c r="E65" s="460"/>
      <c r="F65" s="460"/>
      <c r="G65" s="460"/>
      <c r="H65" s="54"/>
      <c r="I65" s="132"/>
      <c r="J65" s="132"/>
      <c r="K65" s="132"/>
      <c r="L65" s="807"/>
      <c r="M65" s="808"/>
      <c r="N65" s="133"/>
    </row>
    <row r="66" spans="1:15" ht="15.75" thickBot="1">
      <c r="B66" s="824" t="s">
        <v>1037</v>
      </c>
      <c r="C66" s="825"/>
      <c r="D66" s="825"/>
      <c r="E66" s="825"/>
      <c r="F66" s="825"/>
      <c r="G66" s="825"/>
      <c r="H66" s="825"/>
      <c r="I66" s="825"/>
      <c r="J66" s="825"/>
      <c r="K66" s="825"/>
      <c r="L66" s="825"/>
      <c r="M66" s="826"/>
      <c r="N66" s="110">
        <f>N60+N61+N62+N63+N64</f>
        <v>822.32526454582273</v>
      </c>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847"/>
      <c r="N70" s="104" t="s">
        <v>1035</v>
      </c>
    </row>
    <row r="71" spans="1:15">
      <c r="A71" s="168"/>
      <c r="B71" s="55"/>
      <c r="C71" s="53"/>
      <c r="D71" s="53"/>
      <c r="E71" s="53"/>
      <c r="F71" s="53"/>
      <c r="G71" s="53"/>
      <c r="H71" s="53"/>
      <c r="I71" s="304"/>
      <c r="J71" s="305"/>
      <c r="K71" s="306"/>
      <c r="L71" s="56"/>
      <c r="M71" s="446"/>
      <c r="N71" s="407"/>
      <c r="O71" s="112"/>
    </row>
    <row r="72" spans="1:15">
      <c r="A72" s="168"/>
      <c r="B72" s="55"/>
      <c r="C72" s="53"/>
      <c r="D72" s="53"/>
      <c r="E72" s="53"/>
      <c r="F72" s="53"/>
      <c r="G72" s="53"/>
      <c r="H72" s="53"/>
      <c r="I72" s="304"/>
      <c r="J72" s="305"/>
      <c r="K72" s="306"/>
      <c r="L72" s="56"/>
      <c r="M72" s="444"/>
      <c r="N72" s="407"/>
    </row>
    <row r="73" spans="1:15">
      <c r="B73" s="55"/>
      <c r="C73" s="53"/>
      <c r="D73" s="53"/>
      <c r="E73" s="53"/>
      <c r="F73" s="53"/>
      <c r="G73" s="53"/>
      <c r="H73" s="53"/>
      <c r="I73" s="291"/>
      <c r="J73" s="309"/>
      <c r="K73" s="310"/>
      <c r="L73" s="56"/>
      <c r="M73" s="312"/>
      <c r="N73" s="308"/>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805"/>
      <c r="C76" s="806"/>
      <c r="D76" s="806"/>
      <c r="E76" s="806"/>
      <c r="F76" s="806"/>
      <c r="G76" s="806"/>
      <c r="H76" s="806"/>
      <c r="I76" s="132"/>
      <c r="J76" s="132"/>
      <c r="K76" s="132"/>
      <c r="L76" s="906"/>
      <c r="M76" s="906"/>
      <c r="N76" s="133"/>
    </row>
    <row r="77" spans="1:15" ht="15.75" thickBot="1">
      <c r="B77" s="824" t="s">
        <v>1037</v>
      </c>
      <c r="C77" s="825"/>
      <c r="D77" s="825"/>
      <c r="E77" s="825"/>
      <c r="F77" s="825"/>
      <c r="G77" s="825"/>
      <c r="H77" s="825"/>
      <c r="I77" s="825"/>
      <c r="J77" s="825"/>
      <c r="K77" s="825"/>
      <c r="L77" s="825"/>
      <c r="M77" s="826"/>
      <c r="N77" s="472"/>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430315.84426148992</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86063.168852297997</v>
      </c>
      <c r="M84" s="853"/>
      <c r="N84" s="57"/>
    </row>
    <row r="85" spans="1:14">
      <c r="B85" s="95" t="s">
        <v>1057</v>
      </c>
      <c r="C85" s="96"/>
      <c r="D85" s="96"/>
      <c r="E85" s="96"/>
      <c r="F85" s="96"/>
      <c r="G85" s="96"/>
      <c r="H85" s="96"/>
      <c r="I85" s="93"/>
      <c r="J85" s="94"/>
      <c r="K85" s="316">
        <v>0.05</v>
      </c>
      <c r="L85" s="852">
        <f>N79*K85</f>
        <v>21515.792213074499</v>
      </c>
      <c r="M85" s="853"/>
      <c r="N85" s="57"/>
    </row>
    <row r="86" spans="1:14" ht="15.75" thickBot="1">
      <c r="B86" s="97" t="s">
        <v>1058</v>
      </c>
      <c r="C86" s="98"/>
      <c r="D86" s="98"/>
      <c r="E86" s="98"/>
      <c r="F86" s="98"/>
      <c r="G86" s="98"/>
      <c r="H86" s="98"/>
      <c r="I86" s="99"/>
      <c r="J86" s="100"/>
      <c r="K86" s="317">
        <v>0.05</v>
      </c>
      <c r="L86" s="854">
        <f>N79*K86</f>
        <v>21515.792213074499</v>
      </c>
      <c r="M86" s="855"/>
      <c r="N86" s="57"/>
    </row>
    <row r="87" spans="1:14" ht="15.75" thickBot="1">
      <c r="B87" s="818" t="s">
        <v>1037</v>
      </c>
      <c r="C87" s="819"/>
      <c r="D87" s="819"/>
      <c r="E87" s="819"/>
      <c r="F87" s="819"/>
      <c r="G87" s="819"/>
      <c r="H87" s="819"/>
      <c r="I87" s="819"/>
      <c r="J87" s="819"/>
      <c r="K87" s="819"/>
      <c r="L87" s="819"/>
      <c r="M87" s="820"/>
      <c r="N87" s="58">
        <f>L84+L85+L86</f>
        <v>129094.75327844699</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559410.59753993689</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30"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4">
    <mergeCell ref="M5:M6"/>
    <mergeCell ref="N5:N6"/>
    <mergeCell ref="C6:J6"/>
    <mergeCell ref="B10:E10"/>
    <mergeCell ref="I10:J10"/>
    <mergeCell ref="C5:J5"/>
    <mergeCell ref="B1:B6"/>
    <mergeCell ref="K5:K6"/>
    <mergeCell ref="L1:N2"/>
    <mergeCell ref="C2:J2"/>
    <mergeCell ref="C3:J3"/>
    <mergeCell ref="K3:K4"/>
    <mergeCell ref="L3:N4"/>
    <mergeCell ref="C4:J4"/>
    <mergeCell ref="C1:J1"/>
    <mergeCell ref="K1:K2"/>
    <mergeCell ref="B36:H36"/>
    <mergeCell ref="B37:H37"/>
    <mergeCell ref="F25:H25"/>
    <mergeCell ref="B27:N27"/>
    <mergeCell ref="L29:M29"/>
    <mergeCell ref="L12:N12"/>
    <mergeCell ref="C30:I30"/>
    <mergeCell ref="L30:M30"/>
    <mergeCell ref="B35:H35"/>
    <mergeCell ref="I35:J35"/>
    <mergeCell ref="L35:M35"/>
    <mergeCell ref="D11:E11"/>
    <mergeCell ref="C29:I29"/>
    <mergeCell ref="L5:L6"/>
    <mergeCell ref="L61:M61"/>
    <mergeCell ref="B39:H39"/>
    <mergeCell ref="B41:D41"/>
    <mergeCell ref="B42:H42"/>
    <mergeCell ref="I42:J42"/>
    <mergeCell ref="L42:M42"/>
    <mergeCell ref="B43:M43"/>
    <mergeCell ref="B47:I47"/>
    <mergeCell ref="L47:M47"/>
    <mergeCell ref="B55:M55"/>
    <mergeCell ref="L59:M59"/>
    <mergeCell ref="L60:M60"/>
    <mergeCell ref="B38:H38"/>
    <mergeCell ref="L62:M62"/>
    <mergeCell ref="L63:M63"/>
    <mergeCell ref="L65:M65"/>
    <mergeCell ref="B66:M66"/>
    <mergeCell ref="B70:H70"/>
    <mergeCell ref="L70:M70"/>
    <mergeCell ref="J119:N120"/>
    <mergeCell ref="B84:H84"/>
    <mergeCell ref="L84:M84"/>
    <mergeCell ref="L85:M85"/>
    <mergeCell ref="L86:M86"/>
    <mergeCell ref="B87:M87"/>
    <mergeCell ref="B89:M89"/>
    <mergeCell ref="B106:N107"/>
    <mergeCell ref="B108:N109"/>
    <mergeCell ref="B76:H76"/>
    <mergeCell ref="L76:M76"/>
    <mergeCell ref="B77:M77"/>
    <mergeCell ref="B79:M79"/>
    <mergeCell ref="B83:H83"/>
    <mergeCell ref="L83:M83"/>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49537"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49537" r:id="rId4"/>
      </mc:Fallback>
    </mc:AlternateContent>
  </oleObjects>
</worksheet>
</file>

<file path=xl/worksheets/sheet2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32">
    <tabColor rgb="FFFFFFCC"/>
  </sheetPr>
  <dimension ref="A1:Q129"/>
  <sheetViews>
    <sheetView zoomScale="77" zoomScaleNormal="77" workbookViewId="0"/>
  </sheetViews>
  <sheetFormatPr baseColWidth="10" defaultRowHeight="15"/>
  <cols>
    <col min="1" max="1" width="10.140625" bestFit="1" customWidth="1"/>
    <col min="2" max="2" width="17" customWidth="1"/>
    <col min="6" max="6" width="14.42578125" customWidth="1"/>
    <col min="9" max="9" width="13.5703125" bestFit="1" customWidth="1"/>
    <col min="10" max="10" width="15.5703125" customWidth="1"/>
    <col min="11" max="11" width="17.5703125" bestFit="1" customWidth="1"/>
    <col min="13" max="13" width="16.7109375" bestFit="1" customWidth="1"/>
    <col min="14" max="14" width="17.42578125" customWidth="1"/>
    <col min="15" max="15" width="12" bestFit="1" customWidth="1"/>
    <col min="17" max="17" width="17.140625" bestFit="1" customWidth="1"/>
  </cols>
  <sheetData>
    <row r="1" spans="2:14" ht="20.2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7.25" hidden="1" customHeight="1" thickBot="1">
      <c r="B30" s="77" t="s">
        <v>1027</v>
      </c>
      <c r="C30" s="827" t="s">
        <v>1028</v>
      </c>
      <c r="D30" s="828"/>
      <c r="E30" s="828"/>
      <c r="F30" s="828"/>
      <c r="G30" s="828"/>
      <c r="H30" s="828"/>
      <c r="I30" s="828"/>
      <c r="J30" s="78"/>
      <c r="K30" s="319"/>
      <c r="L30" s="829" t="s">
        <v>1029</v>
      </c>
      <c r="M30" s="830"/>
      <c r="N30" s="77" t="s">
        <v>1030</v>
      </c>
    </row>
    <row r="31" spans="1:14" ht="21.75" customHeight="1" thickBot="1">
      <c r="A31" t="s">
        <v>1929</v>
      </c>
      <c r="B31" s="86" t="s">
        <v>1188</v>
      </c>
      <c r="C31" s="87" t="s">
        <v>2206</v>
      </c>
      <c r="D31" s="88"/>
      <c r="E31" s="88"/>
      <c r="F31" s="88"/>
      <c r="G31" s="88"/>
      <c r="H31" s="88"/>
      <c r="I31" s="88"/>
      <c r="J31" s="88"/>
      <c r="K31" s="465"/>
      <c r="L31" s="318" t="s">
        <v>1029</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121</v>
      </c>
      <c r="B36" s="831" t="str">
        <f>VLOOKUP(A36,EQUIPOS!A6:D154,3,FALSE)</f>
        <v>Bomba eléctrica para accionar la celda</v>
      </c>
      <c r="C36" s="832"/>
      <c r="D36" s="832"/>
      <c r="E36" s="832"/>
      <c r="F36" s="832"/>
      <c r="G36" s="832"/>
      <c r="H36" s="833"/>
      <c r="I36" s="279"/>
      <c r="J36" s="280"/>
      <c r="K36" s="281">
        <f>VLOOKUP(A36,EQUIPOS!A6:D163,4,FALSE)</f>
        <v>46300</v>
      </c>
      <c r="L36" s="282"/>
      <c r="M36" s="283">
        <v>0.01</v>
      </c>
      <c r="N36" s="284">
        <f t="shared" ref="N36:N41" si="0">K36/M36</f>
        <v>4630000</v>
      </c>
    </row>
    <row r="37" spans="1:14">
      <c r="A37" s="119" t="s">
        <v>192</v>
      </c>
      <c r="B37" s="831" t="str">
        <f>VLOOKUP(A37,EQUIPOS!A7:D154,3,FALSE)</f>
        <v>Equipo de acarreo interno</v>
      </c>
      <c r="C37" s="832"/>
      <c r="D37" s="832"/>
      <c r="E37" s="832"/>
      <c r="F37" s="832"/>
      <c r="G37" s="832"/>
      <c r="H37" s="833"/>
      <c r="I37" s="433"/>
      <c r="J37" s="434"/>
      <c r="K37" s="281">
        <f>VLOOKUP(A37,EQUIPOS!A7:D164,4,FALSE)</f>
        <v>30138.750000000004</v>
      </c>
      <c r="L37" s="347"/>
      <c r="M37" s="348">
        <v>0.05</v>
      </c>
      <c r="N37" s="284">
        <f t="shared" si="0"/>
        <v>602775</v>
      </c>
    </row>
    <row r="38" spans="1:14">
      <c r="A38" s="119" t="s">
        <v>214</v>
      </c>
      <c r="B38" s="831" t="str">
        <f>VLOOKUP(A38,EQUIPOS!A8:D154,3,FALSE)</f>
        <v>Equipo de oxigeno y soldadura</v>
      </c>
      <c r="C38" s="832"/>
      <c r="D38" s="832"/>
      <c r="E38" s="832"/>
      <c r="F38" s="832"/>
      <c r="G38" s="832"/>
      <c r="H38" s="833"/>
      <c r="I38" s="433"/>
      <c r="J38" s="434"/>
      <c r="K38" s="450">
        <f>VLOOKUP(A38,EQUIPOS!A8:D165,4,FALSE)</f>
        <v>12500</v>
      </c>
      <c r="L38" s="347"/>
      <c r="M38" s="348">
        <v>0.01</v>
      </c>
      <c r="N38" s="284">
        <f t="shared" si="0"/>
        <v>1250000</v>
      </c>
    </row>
    <row r="39" spans="1:14">
      <c r="A39" s="119" t="s">
        <v>248</v>
      </c>
      <c r="B39" s="831" t="str">
        <f>VLOOKUP(A39,EQUIPOS!A9:D154,3,FALSE)</f>
        <v>Grúa telescópica de 50 Ton.</v>
      </c>
      <c r="C39" s="832"/>
      <c r="D39" s="832"/>
      <c r="E39" s="832"/>
      <c r="F39" s="832"/>
      <c r="G39" s="832"/>
      <c r="H39" s="833"/>
      <c r="I39" s="433"/>
      <c r="J39" s="434"/>
      <c r="K39" s="450">
        <f>VLOOKUP(A39,EQUIPOS!A9:D166,4,FALSE)</f>
        <v>289519.10114061151</v>
      </c>
      <c r="L39" s="347"/>
      <c r="M39" s="348">
        <v>0.04</v>
      </c>
      <c r="N39" s="284">
        <f t="shared" si="0"/>
        <v>7237977.5285152877</v>
      </c>
    </row>
    <row r="40" spans="1:14">
      <c r="A40" s="119" t="s">
        <v>255</v>
      </c>
      <c r="B40" s="831" t="str">
        <f>VLOOKUP(A40,EQUIPOS!A10:D154,3,FALSE)</f>
        <v>Manómetro cable de acero para bajar la celda</v>
      </c>
      <c r="C40" s="832"/>
      <c r="D40" s="832"/>
      <c r="E40" s="832"/>
      <c r="F40" s="832"/>
      <c r="G40" s="832"/>
      <c r="H40" s="833"/>
      <c r="I40" s="433"/>
      <c r="J40" s="434"/>
      <c r="K40" s="450">
        <f>VLOOKUP(A40,EQUIPOS!A10:D167,4,FALSE)</f>
        <v>1100039.6244839428</v>
      </c>
      <c r="L40" s="347"/>
      <c r="M40" s="348">
        <v>1</v>
      </c>
      <c r="N40" s="284">
        <f t="shared" si="0"/>
        <v>1100039.6244839428</v>
      </c>
    </row>
    <row r="41" spans="1:14">
      <c r="A41" s="119" t="s">
        <v>322</v>
      </c>
      <c r="B41" s="831" t="str">
        <f>VLOOKUP(A41,EQUIPOS!A11:D155,3,FALSE)</f>
        <v xml:space="preserve">Retroexcavadora sobre llantas JD 410
</v>
      </c>
      <c r="C41" s="832"/>
      <c r="D41" s="832"/>
      <c r="E41" s="832"/>
      <c r="F41" s="832"/>
      <c r="G41" s="832"/>
      <c r="H41" s="833"/>
      <c r="I41" s="433"/>
      <c r="J41" s="434"/>
      <c r="K41" s="450">
        <f>VLOOKUP(A41,EQUIPOS!A11:D168,4,FALSE)</f>
        <v>107100</v>
      </c>
      <c r="L41" s="347"/>
      <c r="M41" s="348">
        <v>0.2</v>
      </c>
      <c r="N41" s="284">
        <f t="shared" si="0"/>
        <v>535500</v>
      </c>
    </row>
    <row r="42" spans="1:14">
      <c r="A42" s="119"/>
      <c r="B42" s="831"/>
      <c r="C42" s="832"/>
      <c r="D42" s="832"/>
      <c r="E42" s="832"/>
      <c r="F42" s="832"/>
      <c r="G42" s="832"/>
      <c r="H42" s="833"/>
      <c r="I42" s="340"/>
      <c r="J42" s="342"/>
      <c r="K42" s="450"/>
      <c r="L42" s="435"/>
      <c r="M42" s="436"/>
      <c r="N42" s="284"/>
    </row>
    <row r="43" spans="1:14">
      <c r="B43" s="831"/>
      <c r="C43" s="832"/>
      <c r="D43" s="832"/>
      <c r="E43" s="832"/>
      <c r="F43" s="832"/>
      <c r="G43" s="832"/>
      <c r="H43" s="833"/>
      <c r="I43" s="42"/>
      <c r="J43" s="43"/>
      <c r="K43" s="450"/>
      <c r="L43" s="288"/>
      <c r="M43" s="289"/>
      <c r="N43" s="284"/>
    </row>
    <row r="44" spans="1:14">
      <c r="B44" s="332"/>
      <c r="C44" s="333"/>
      <c r="D44" s="333"/>
      <c r="E44" s="333"/>
      <c r="F44" s="335"/>
      <c r="G44" s="335"/>
      <c r="H44" s="131"/>
      <c r="I44" s="42"/>
      <c r="J44" s="43"/>
      <c r="K44" s="450"/>
      <c r="L44" s="288"/>
      <c r="M44" s="289"/>
      <c r="N44" s="285"/>
    </row>
    <row r="45" spans="1:14">
      <c r="B45" s="838" t="s">
        <v>1036</v>
      </c>
      <c r="C45" s="839"/>
      <c r="D45" s="839"/>
      <c r="E45" s="44"/>
      <c r="F45" s="45"/>
      <c r="G45" s="45"/>
      <c r="H45" s="46"/>
      <c r="I45" s="42"/>
      <c r="J45" s="43"/>
      <c r="K45" s="291"/>
      <c r="L45" s="288"/>
      <c r="M45" s="413">
        <v>0.1</v>
      </c>
      <c r="N45" s="356">
        <f>N86*M45</f>
        <v>346731.26610000007</v>
      </c>
    </row>
    <row r="46" spans="1:14" ht="15.75" thickBot="1">
      <c r="B46" s="831"/>
      <c r="C46" s="832"/>
      <c r="D46" s="832"/>
      <c r="E46" s="832"/>
      <c r="F46" s="832"/>
      <c r="G46" s="832"/>
      <c r="H46" s="833"/>
      <c r="I46" s="840"/>
      <c r="J46" s="841"/>
      <c r="K46" s="47"/>
      <c r="L46" s="842"/>
      <c r="M46" s="843"/>
      <c r="N46" s="111"/>
    </row>
    <row r="47" spans="1:14" ht="15.75" thickBot="1">
      <c r="B47" s="818" t="s">
        <v>1037</v>
      </c>
      <c r="C47" s="819"/>
      <c r="D47" s="819"/>
      <c r="E47" s="819"/>
      <c r="F47" s="819"/>
      <c r="G47" s="819"/>
      <c r="H47" s="819"/>
      <c r="I47" s="819"/>
      <c r="J47" s="819"/>
      <c r="K47" s="819"/>
      <c r="L47" s="819"/>
      <c r="M47" s="820"/>
      <c r="N47" s="423">
        <f>SUM(N36:N45)</f>
        <v>15703023.41909923</v>
      </c>
    </row>
    <row r="48" spans="1:14">
      <c r="B48" s="292"/>
      <c r="C48" s="40"/>
      <c r="D48" s="40"/>
      <c r="E48" s="40"/>
      <c r="F48" s="40"/>
      <c r="G48" s="40"/>
      <c r="H48" s="40"/>
      <c r="I48" s="40"/>
      <c r="J48" s="40"/>
      <c r="K48" s="40"/>
      <c r="L48" s="40"/>
      <c r="M48" s="40"/>
      <c r="N48" s="41"/>
    </row>
    <row r="49" spans="1:17">
      <c r="B49" s="70" t="s">
        <v>1038</v>
      </c>
      <c r="C49" s="71"/>
      <c r="D49" s="71"/>
      <c r="E49" s="71"/>
      <c r="F49" s="71"/>
      <c r="G49" s="71"/>
      <c r="H49" s="71"/>
      <c r="I49" s="71"/>
      <c r="J49" s="71"/>
      <c r="K49" s="71"/>
      <c r="L49" s="71"/>
      <c r="M49" s="71"/>
      <c r="N49" s="72"/>
    </row>
    <row r="50" spans="1:17" ht="15.75" thickBot="1">
      <c r="B50" s="73"/>
      <c r="C50" s="68"/>
      <c r="D50" s="68"/>
      <c r="E50" s="68"/>
      <c r="F50" s="68"/>
      <c r="G50" s="68"/>
      <c r="H50" s="68"/>
      <c r="I50" s="68"/>
      <c r="J50" s="67"/>
      <c r="K50" s="67"/>
      <c r="L50" s="67"/>
      <c r="M50" s="67"/>
      <c r="N50" s="69"/>
    </row>
    <row r="51" spans="1:17">
      <c r="B51" s="809" t="s">
        <v>1028</v>
      </c>
      <c r="C51" s="810"/>
      <c r="D51" s="810"/>
      <c r="E51" s="810"/>
      <c r="F51" s="810"/>
      <c r="G51" s="810"/>
      <c r="H51" s="810"/>
      <c r="I51" s="811"/>
      <c r="J51" s="327" t="s">
        <v>1029</v>
      </c>
      <c r="K51" s="91" t="s">
        <v>1030</v>
      </c>
      <c r="L51" s="812" t="s">
        <v>1039</v>
      </c>
      <c r="M51" s="811"/>
      <c r="N51" s="92" t="s">
        <v>1035</v>
      </c>
    </row>
    <row r="52" spans="1:17">
      <c r="A52" s="167" t="s">
        <v>412</v>
      </c>
      <c r="B52" s="49" t="str">
        <f>VLOOKUP(A52,MATERIALES!A5:D373,3,FALSE)</f>
        <v>Celda especial de carga</v>
      </c>
      <c r="C52" s="293"/>
      <c r="D52" s="293"/>
      <c r="E52" s="293"/>
      <c r="F52" s="293"/>
      <c r="G52" s="293"/>
      <c r="H52" s="293"/>
      <c r="I52" s="293"/>
      <c r="J52" s="323" t="str">
        <f>VLOOKUP(A52,MATERIALES!A6:D644,2,FALSE)</f>
        <v>u</v>
      </c>
      <c r="K52" s="294">
        <v>1</v>
      </c>
      <c r="L52" s="279"/>
      <c r="M52" s="414">
        <f>VLOOKUP(A52,MATERIALES!A5:D396,4,FALSE)</f>
        <v>11501890.283477917</v>
      </c>
      <c r="N52" s="284">
        <f t="shared" ref="N52:N57" si="1">K52*M52</f>
        <v>11501890.283477917</v>
      </c>
    </row>
    <row r="53" spans="1:17">
      <c r="A53" s="167" t="s">
        <v>515</v>
      </c>
      <c r="B53" s="49" t="str">
        <f>VLOOKUP(A53,MATERIALES!A6:D373,3,FALSE)</f>
        <v>Manguera de alta presión</v>
      </c>
      <c r="C53" s="437"/>
      <c r="D53" s="437"/>
      <c r="E53" s="437"/>
      <c r="F53" s="437"/>
      <c r="G53" s="437"/>
      <c r="H53" s="437"/>
      <c r="I53" s="437"/>
      <c r="J53" s="324" t="str">
        <f>VLOOKUP(A53,MATERIALES!A7:D645,2,FALSE)</f>
        <v>m</v>
      </c>
      <c r="K53" s="409">
        <v>30</v>
      </c>
      <c r="L53" s="433"/>
      <c r="M53" s="414">
        <f>VLOOKUP(A53,MATERIALES!A6:D397,4,FALSE)</f>
        <v>69399.549595610675</v>
      </c>
      <c r="N53" s="284">
        <f t="shared" si="1"/>
        <v>2081986.4878683202</v>
      </c>
    </row>
    <row r="54" spans="1:17">
      <c r="A54" s="167" t="s">
        <v>755</v>
      </c>
      <c r="B54" s="49" t="str">
        <f>VLOOKUP(A54,MATERIALES!A6:D373,3,FALSE)</f>
        <v>Transductores electrónicos (incluye cables, protección contra el concreto y panel de lectura)</v>
      </c>
      <c r="C54" s="437"/>
      <c r="D54" s="437"/>
      <c r="E54" s="437"/>
      <c r="F54" s="437"/>
      <c r="G54" s="437"/>
      <c r="H54" s="437"/>
      <c r="I54" s="437"/>
      <c r="J54" s="324" t="str">
        <f>VLOOKUP(A54,MATERIALES!A8:D646,2,FALSE)</f>
        <v>u</v>
      </c>
      <c r="K54" s="409">
        <v>2</v>
      </c>
      <c r="L54" s="433"/>
      <c r="M54" s="414">
        <f>VLOOKUP(A54,MATERIALES!A6:D398,4,FALSE)</f>
        <v>1137284.9347003358</v>
      </c>
      <c r="N54" s="284">
        <f t="shared" si="1"/>
        <v>2274569.8694006717</v>
      </c>
      <c r="Q54" s="112"/>
    </row>
    <row r="55" spans="1:17">
      <c r="A55" s="167" t="s">
        <v>757</v>
      </c>
      <c r="B55" s="49" t="str">
        <f>VLOOKUP(A55,MATERIALES!A6:D373,3,FALSE)</f>
        <v>Transductores mecánicos (incluye cables, protección contra el concreto y panel de lectura)</v>
      </c>
      <c r="C55" s="437"/>
      <c r="D55" s="437"/>
      <c r="E55" s="437"/>
      <c r="F55" s="437"/>
      <c r="G55" s="437"/>
      <c r="H55" s="437"/>
      <c r="I55" s="437"/>
      <c r="J55" s="324" t="str">
        <f>VLOOKUP(A55,MATERIALES!A9:D647,2,FALSE)</f>
        <v>u</v>
      </c>
      <c r="K55" s="409">
        <v>5</v>
      </c>
      <c r="L55" s="433"/>
      <c r="M55" s="414">
        <f>VLOOKUP(A55,MATERIALES!A6:D399,4,FALSE)</f>
        <v>697436.17101225839</v>
      </c>
      <c r="N55" s="284">
        <f t="shared" si="1"/>
        <v>3487180.8550612917</v>
      </c>
    </row>
    <row r="56" spans="1:17">
      <c r="A56" s="167" t="s">
        <v>790</v>
      </c>
      <c r="B56" s="49" t="str">
        <f>VLOOKUP(A56,MATERIALES!A7:D373,3,FALSE)</f>
        <v>Tubo metálico de alta resistencia</v>
      </c>
      <c r="C56" s="437"/>
      <c r="D56" s="437"/>
      <c r="E56" s="437"/>
      <c r="F56" s="437"/>
      <c r="G56" s="437"/>
      <c r="H56" s="437"/>
      <c r="I56" s="437"/>
      <c r="J56" s="324" t="str">
        <f>VLOOKUP(A56,MATERIALES!A10:D648,2,FALSE)</f>
        <v>m</v>
      </c>
      <c r="K56" s="409">
        <v>60</v>
      </c>
      <c r="L56" s="433"/>
      <c r="M56" s="414">
        <f>VLOOKUP(A56,MATERIALES!A7:D400,4,FALSE)</f>
        <v>54990.000000000007</v>
      </c>
      <c r="N56" s="284">
        <f t="shared" si="1"/>
        <v>3299400.0000000005</v>
      </c>
    </row>
    <row r="57" spans="1:17">
      <c r="A57" s="167" t="s">
        <v>799</v>
      </c>
      <c r="B57" s="49" t="str">
        <f>VLOOKUP(A57,MATERIALES!A8:D373,3,FALSE)</f>
        <v>Uniones especiales de alta resistencia para tubería</v>
      </c>
      <c r="C57" s="437"/>
      <c r="D57" s="437"/>
      <c r="E57" s="437"/>
      <c r="F57" s="437"/>
      <c r="G57" s="437"/>
      <c r="H57" s="437"/>
      <c r="I57" s="437"/>
      <c r="J57" s="324" t="str">
        <f>VLOOKUP(A57,MATERIALES!A11:D649,2,FALSE)</f>
        <v>u</v>
      </c>
      <c r="K57" s="409">
        <v>12</v>
      </c>
      <c r="L57" s="433"/>
      <c r="M57" s="414">
        <f>VLOOKUP(A57,MATERIALES!A8:D401,4,FALSE)</f>
        <v>35955</v>
      </c>
      <c r="N57" s="284">
        <f t="shared" si="1"/>
        <v>431460</v>
      </c>
    </row>
    <row r="58" spans="1:17">
      <c r="A58" s="167"/>
      <c r="B58" s="49"/>
      <c r="C58" s="437"/>
      <c r="D58" s="437"/>
      <c r="E58" s="437"/>
      <c r="F58" s="437"/>
      <c r="G58" s="437"/>
      <c r="H58" s="437"/>
      <c r="I58" s="437"/>
      <c r="J58" s="323"/>
      <c r="K58" s="409"/>
      <c r="L58" s="433"/>
      <c r="M58" s="414"/>
      <c r="N58" s="284"/>
    </row>
    <row r="59" spans="1:17">
      <c r="A59" s="167"/>
      <c r="B59" s="49"/>
      <c r="C59" s="437"/>
      <c r="D59" s="437"/>
      <c r="E59" s="437"/>
      <c r="F59" s="437"/>
      <c r="G59" s="437"/>
      <c r="H59" s="437"/>
      <c r="I59" s="437"/>
      <c r="J59" s="323"/>
      <c r="K59" s="409"/>
      <c r="L59" s="433"/>
      <c r="M59" s="414"/>
      <c r="N59" s="284"/>
    </row>
    <row r="60" spans="1:17">
      <c r="A60" s="167"/>
      <c r="B60" s="49"/>
      <c r="C60" s="437"/>
      <c r="D60" s="437"/>
      <c r="E60" s="437"/>
      <c r="F60" s="437"/>
      <c r="G60" s="437"/>
      <c r="H60" s="437"/>
      <c r="I60" s="437"/>
      <c r="J60" s="323"/>
      <c r="K60" s="409"/>
      <c r="L60" s="433"/>
      <c r="M60" s="414"/>
      <c r="N60" s="284"/>
    </row>
    <row r="61" spans="1:17">
      <c r="A61" s="167"/>
      <c r="B61" s="49"/>
      <c r="C61" s="437"/>
      <c r="D61" s="437"/>
      <c r="E61" s="437"/>
      <c r="F61" s="437"/>
      <c r="G61" s="437"/>
      <c r="H61" s="437"/>
      <c r="I61" s="437"/>
      <c r="J61" s="323"/>
      <c r="K61" s="409"/>
      <c r="L61" s="433"/>
      <c r="M61" s="414"/>
      <c r="N61" s="284"/>
    </row>
    <row r="62" spans="1:17" ht="15.75" thickBot="1">
      <c r="B62" s="49"/>
      <c r="C62" s="322"/>
      <c r="D62" s="322"/>
      <c r="E62" s="322"/>
      <c r="F62" s="322"/>
      <c r="G62" s="322"/>
      <c r="H62" s="322"/>
      <c r="I62" s="322"/>
      <c r="J62" s="447"/>
      <c r="K62" s="132"/>
      <c r="L62" s="337"/>
      <c r="M62" s="414"/>
      <c r="N62" s="284"/>
    </row>
    <row r="63" spans="1:17" ht="15.75" thickBot="1">
      <c r="B63" s="818" t="s">
        <v>1037</v>
      </c>
      <c r="C63" s="819"/>
      <c r="D63" s="819"/>
      <c r="E63" s="819"/>
      <c r="F63" s="819"/>
      <c r="G63" s="819"/>
      <c r="H63" s="819"/>
      <c r="I63" s="819"/>
      <c r="J63" s="819"/>
      <c r="K63" s="819"/>
      <c r="L63" s="819"/>
      <c r="M63" s="820"/>
      <c r="N63" s="406">
        <f>SUM(N52:N62)</f>
        <v>23076487.495808203</v>
      </c>
    </row>
    <row r="64" spans="1:17">
      <c r="B64" s="39"/>
      <c r="C64" s="40"/>
      <c r="D64" s="40"/>
      <c r="E64" s="40"/>
      <c r="F64" s="40"/>
      <c r="G64" s="40"/>
      <c r="H64" s="40"/>
      <c r="I64" s="40"/>
      <c r="J64" s="40"/>
      <c r="K64" s="40"/>
      <c r="L64" s="40"/>
      <c r="M64" s="40"/>
      <c r="N64" s="41"/>
    </row>
    <row r="65" spans="1:15">
      <c r="B65" s="70" t="s">
        <v>1040</v>
      </c>
      <c r="C65" s="71"/>
      <c r="D65" s="71"/>
      <c r="E65" s="71"/>
      <c r="F65" s="71"/>
      <c r="G65" s="71"/>
      <c r="H65" s="71"/>
      <c r="I65" s="71"/>
      <c r="J65" s="71"/>
      <c r="K65" s="71"/>
      <c r="L65" s="71"/>
      <c r="M65" s="71"/>
      <c r="N65" s="72"/>
    </row>
    <row r="66" spans="1:15" ht="15.75" thickBot="1">
      <c r="B66" s="74"/>
      <c r="C66" s="67"/>
      <c r="D66" s="67"/>
      <c r="E66" s="67"/>
      <c r="F66" s="67"/>
      <c r="G66" s="67"/>
      <c r="H66" s="67"/>
      <c r="I66" s="67"/>
      <c r="J66" s="67"/>
      <c r="K66" s="67"/>
      <c r="L66" s="67"/>
      <c r="M66" s="67"/>
      <c r="N66" s="69"/>
    </row>
    <row r="67" spans="1:15" ht="25.5">
      <c r="B67" s="325" t="s">
        <v>1041</v>
      </c>
      <c r="C67" s="326"/>
      <c r="D67" s="326"/>
      <c r="E67" s="326"/>
      <c r="F67" s="326"/>
      <c r="G67" s="326"/>
      <c r="H67" s="79" t="s">
        <v>1029</v>
      </c>
      <c r="I67" s="80" t="s">
        <v>1042</v>
      </c>
      <c r="J67" s="81" t="s">
        <v>1043</v>
      </c>
      <c r="K67" s="79" t="s">
        <v>1044</v>
      </c>
      <c r="L67" s="821" t="s">
        <v>1045</v>
      </c>
      <c r="M67" s="794"/>
      <c r="N67" s="82" t="s">
        <v>1035</v>
      </c>
    </row>
    <row r="68" spans="1:15">
      <c r="A68" t="s">
        <v>1484</v>
      </c>
      <c r="B68" s="52" t="str">
        <f>VLOOKUP(A68,TRANSPORTE!A5:D117,3,FALSE)</f>
        <v>Transporte de tubos. celdas, etc.</v>
      </c>
      <c r="C68" s="329"/>
      <c r="D68" s="329"/>
      <c r="E68" s="329"/>
      <c r="F68" s="329"/>
      <c r="G68" s="329"/>
      <c r="H68" s="323" t="s">
        <v>1552</v>
      </c>
      <c r="I68" s="291">
        <v>1</v>
      </c>
      <c r="J68" s="298">
        <v>1</v>
      </c>
      <c r="K68" s="291">
        <f>I68*J68</f>
        <v>1</v>
      </c>
      <c r="L68" s="822">
        <f>VLOOKUP(A68,TRANSPORTE!A5:D117,4,FALSE)</f>
        <v>1070500</v>
      </c>
      <c r="M68" s="823"/>
      <c r="N68" s="299">
        <f>K68*L68</f>
        <v>1070500</v>
      </c>
    </row>
    <row r="69" spans="1:15">
      <c r="A69" t="s">
        <v>1483</v>
      </c>
      <c r="B69" s="52" t="str">
        <f>VLOOKUP(A69,TRANSPORTE!A5:D117,3,FALSE)</f>
        <v>Pasajes aéreos</v>
      </c>
      <c r="C69" s="53"/>
      <c r="D69" s="53"/>
      <c r="E69" s="53"/>
      <c r="F69" s="53"/>
      <c r="G69" s="53"/>
      <c r="H69" s="323" t="s">
        <v>1029</v>
      </c>
      <c r="I69" s="291">
        <v>3</v>
      </c>
      <c r="J69" s="298">
        <v>1</v>
      </c>
      <c r="K69" s="291">
        <f>I69*J69</f>
        <v>3</v>
      </c>
      <c r="L69" s="822">
        <f>VLOOKUP(A69,TRANSPORTE!A5:D117,4,FALSE)</f>
        <v>300000</v>
      </c>
      <c r="M69" s="823"/>
      <c r="N69" s="299">
        <f>K69*L69</f>
        <v>900000</v>
      </c>
    </row>
    <row r="70" spans="1:15">
      <c r="B70" s="52"/>
      <c r="C70" s="53"/>
      <c r="D70" s="53"/>
      <c r="E70" s="53"/>
      <c r="F70" s="53"/>
      <c r="G70" s="53"/>
      <c r="H70" s="323"/>
      <c r="I70" s="291"/>
      <c r="J70" s="298"/>
      <c r="K70" s="291"/>
      <c r="L70" s="822"/>
      <c r="M70" s="823"/>
      <c r="N70" s="299"/>
    </row>
    <row r="71" spans="1:15">
      <c r="B71" s="52"/>
      <c r="C71" s="53"/>
      <c r="D71" s="53"/>
      <c r="E71" s="53"/>
      <c r="F71" s="53"/>
      <c r="G71" s="53"/>
      <c r="H71" s="323"/>
      <c r="I71" s="291"/>
      <c r="J71" s="298"/>
      <c r="K71" s="291"/>
      <c r="L71" s="822"/>
      <c r="M71" s="823"/>
      <c r="N71" s="299"/>
    </row>
    <row r="72" spans="1:15">
      <c r="B72" s="52"/>
      <c r="C72" s="53"/>
      <c r="D72" s="53"/>
      <c r="E72" s="53"/>
      <c r="F72" s="53"/>
      <c r="G72" s="53"/>
      <c r="H72" s="300"/>
      <c r="I72" s="291"/>
      <c r="J72" s="291"/>
      <c r="K72" s="291"/>
      <c r="L72" s="301"/>
      <c r="M72" s="302"/>
      <c r="N72" s="303"/>
    </row>
    <row r="73" spans="1:15" ht="15.75" thickBot="1">
      <c r="B73" s="459"/>
      <c r="C73" s="460"/>
      <c r="D73" s="460"/>
      <c r="E73" s="460"/>
      <c r="F73" s="460"/>
      <c r="G73" s="460"/>
      <c r="H73" s="54"/>
      <c r="I73" s="132"/>
      <c r="J73" s="132"/>
      <c r="K73" s="132"/>
      <c r="L73" s="807"/>
      <c r="M73" s="808"/>
      <c r="N73" s="133"/>
    </row>
    <row r="74" spans="1:15" ht="15.75" thickBot="1">
      <c r="B74" s="824" t="s">
        <v>1037</v>
      </c>
      <c r="C74" s="825"/>
      <c r="D74" s="825"/>
      <c r="E74" s="825"/>
      <c r="F74" s="825"/>
      <c r="G74" s="825"/>
      <c r="H74" s="825"/>
      <c r="I74" s="825"/>
      <c r="J74" s="825"/>
      <c r="K74" s="825"/>
      <c r="L74" s="825"/>
      <c r="M74" s="826"/>
      <c r="N74" s="110">
        <f>N68+N69+N70+N71+N72</f>
        <v>1970500</v>
      </c>
    </row>
    <row r="75" spans="1:15">
      <c r="B75" s="39"/>
      <c r="C75" s="40"/>
      <c r="D75" s="40"/>
      <c r="E75" s="40"/>
      <c r="F75" s="40"/>
      <c r="G75" s="40"/>
      <c r="H75" s="40"/>
      <c r="I75" s="40"/>
      <c r="J75" s="40"/>
      <c r="K75" s="40"/>
      <c r="L75" s="40"/>
      <c r="M75" s="40"/>
      <c r="N75" s="41"/>
    </row>
    <row r="76" spans="1:15">
      <c r="B76" s="70" t="s">
        <v>1046</v>
      </c>
      <c r="C76" s="71"/>
      <c r="D76" s="71"/>
      <c r="E76" s="71"/>
      <c r="F76" s="71"/>
      <c r="G76" s="71"/>
      <c r="H76" s="71"/>
      <c r="I76" s="71"/>
      <c r="J76" s="71"/>
      <c r="K76" s="71"/>
      <c r="L76" s="71"/>
      <c r="M76" s="71"/>
      <c r="N76" s="72"/>
    </row>
    <row r="77" spans="1:15" ht="15.75" thickBot="1">
      <c r="B77" s="74"/>
      <c r="C77" s="67"/>
      <c r="D77" s="67"/>
      <c r="E77" s="67"/>
      <c r="F77" s="67"/>
      <c r="G77" s="67"/>
      <c r="H77" s="67"/>
      <c r="I77" s="67"/>
      <c r="J77" s="67"/>
      <c r="K77" s="67"/>
      <c r="L77" s="67"/>
      <c r="M77" s="67"/>
      <c r="N77" s="69"/>
    </row>
    <row r="78" spans="1:15" ht="25.5">
      <c r="B78" s="844" t="s">
        <v>1047</v>
      </c>
      <c r="C78" s="845"/>
      <c r="D78" s="845"/>
      <c r="E78" s="845"/>
      <c r="F78" s="845"/>
      <c r="G78" s="845"/>
      <c r="H78" s="845"/>
      <c r="I78" s="79" t="s">
        <v>1048</v>
      </c>
      <c r="J78" s="81" t="s">
        <v>1494</v>
      </c>
      <c r="K78" s="80" t="s">
        <v>1050</v>
      </c>
      <c r="L78" s="846" t="s">
        <v>1034</v>
      </c>
      <c r="M78" s="847"/>
      <c r="N78" s="104" t="s">
        <v>1035</v>
      </c>
    </row>
    <row r="79" spans="1:15">
      <c r="A79" s="168" t="s">
        <v>6</v>
      </c>
      <c r="B79" s="55" t="str">
        <f>VLOOKUP(A79,'MANO DE OBRA'!A8:D68,3,FALSE)</f>
        <v xml:space="preserve">Obrero </v>
      </c>
      <c r="C79" s="53"/>
      <c r="D79" s="53"/>
      <c r="E79" s="53"/>
      <c r="F79" s="53"/>
      <c r="G79" s="53"/>
      <c r="H79" s="53"/>
      <c r="I79" s="304">
        <f t="shared" ref="I79:I82" si="2">K79/J79*100</f>
        <v>24590.566666666666</v>
      </c>
      <c r="J79" s="305">
        <v>185</v>
      </c>
      <c r="K79" s="306">
        <f>VLOOKUP(A79,'MANO DE OBRA'!A8:D99,4,FALSE)</f>
        <v>45492.548333333332</v>
      </c>
      <c r="L79" s="56"/>
      <c r="M79" s="446">
        <v>1</v>
      </c>
      <c r="N79" s="407">
        <f t="shared" ref="N79:N84" si="3">K79/M79</f>
        <v>45492.548333333332</v>
      </c>
      <c r="O79" s="112"/>
    </row>
    <row r="80" spans="1:15">
      <c r="A80" s="168" t="s">
        <v>74</v>
      </c>
      <c r="B80" s="55" t="str">
        <f>VLOOKUP(A80,'MANO DE OBRA'!A8:D69,3,FALSE)</f>
        <v>Ingeniero de Montaje y Prueba Pilote (1)</v>
      </c>
      <c r="C80" s="53"/>
      <c r="D80" s="53"/>
      <c r="E80" s="53"/>
      <c r="F80" s="53"/>
      <c r="G80" s="53"/>
      <c r="H80" s="53"/>
      <c r="I80" s="304">
        <f t="shared" si="2"/>
        <v>157379.62666666668</v>
      </c>
      <c r="J80" s="305">
        <v>185</v>
      </c>
      <c r="K80" s="306">
        <f>VLOOKUP(A80,'MANO DE OBRA'!A8:D100,4,FALSE)</f>
        <v>291152.30933333334</v>
      </c>
      <c r="L80" s="56"/>
      <c r="M80" s="446">
        <v>1</v>
      </c>
      <c r="N80" s="407">
        <f t="shared" si="3"/>
        <v>291152.30933333334</v>
      </c>
    </row>
    <row r="81" spans="1:14">
      <c r="A81" s="168" t="s">
        <v>82</v>
      </c>
      <c r="B81" s="55" t="str">
        <f>VLOOKUP(A81,'MANO DE OBRA'!A9:D70,3,FALSE)</f>
        <v>Ingeniero Supervisor y Director de Prueba Pilote</v>
      </c>
      <c r="C81" s="53"/>
      <c r="D81" s="53"/>
      <c r="E81" s="53"/>
      <c r="F81" s="53"/>
      <c r="G81" s="53"/>
      <c r="H81" s="53"/>
      <c r="I81" s="304">
        <f t="shared" si="2"/>
        <v>266000</v>
      </c>
      <c r="J81" s="305">
        <v>185</v>
      </c>
      <c r="K81" s="306">
        <f>VLOOKUP(A81,'MANO DE OBRA'!A9:D101,4,FALSE)</f>
        <v>492100</v>
      </c>
      <c r="L81" s="56"/>
      <c r="M81" s="446">
        <v>1</v>
      </c>
      <c r="N81" s="407">
        <f t="shared" si="3"/>
        <v>492100</v>
      </c>
    </row>
    <row r="82" spans="1:14">
      <c r="A82" t="s">
        <v>88</v>
      </c>
      <c r="B82" s="55" t="str">
        <f>VLOOKUP(A82,'MANO DE OBRA'!A9:D70,3,FALSE)</f>
        <v>Soldador experto en montaje y pruebas</v>
      </c>
      <c r="C82" s="53"/>
      <c r="D82" s="53"/>
      <c r="E82" s="53"/>
      <c r="F82" s="53"/>
      <c r="G82" s="53"/>
      <c r="H82" s="53"/>
      <c r="I82" s="304">
        <f t="shared" si="2"/>
        <v>73771.7</v>
      </c>
      <c r="J82" s="305">
        <v>185</v>
      </c>
      <c r="K82" s="306">
        <f>VLOOKUP(A82,'MANO DE OBRA'!A9:D101,4,FALSE)</f>
        <v>136477.64499999999</v>
      </c>
      <c r="L82" s="56"/>
      <c r="M82" s="446">
        <v>1</v>
      </c>
      <c r="N82" s="407">
        <f t="shared" si="3"/>
        <v>136477.64499999999</v>
      </c>
    </row>
    <row r="83" spans="1:14">
      <c r="A83" t="s">
        <v>91</v>
      </c>
      <c r="B83" s="55" t="str">
        <f>VLOOKUP(A83,'MANO DE OBRA'!A10:D71,3,FALSE)</f>
        <v>Viáticos ingeniero y director</v>
      </c>
      <c r="C83" s="53"/>
      <c r="D83" s="53"/>
      <c r="E83" s="53"/>
      <c r="F83" s="53"/>
      <c r="G83" s="53"/>
      <c r="H83" s="53"/>
      <c r="I83" s="304"/>
      <c r="J83" s="305"/>
      <c r="K83" s="306">
        <f>VLOOKUP(A83,'MANO DE OBRA'!A10:D102,4,FALSE)</f>
        <v>454925.48333333334</v>
      </c>
      <c r="L83" s="330"/>
      <c r="M83" s="446">
        <v>1</v>
      </c>
      <c r="N83" s="407">
        <f t="shared" si="3"/>
        <v>454925.48333333334</v>
      </c>
    </row>
    <row r="84" spans="1:14">
      <c r="A84" t="s">
        <v>94</v>
      </c>
      <c r="B84" s="55" t="str">
        <f>VLOOKUP(A84,'MANO DE OBRA'!A11:D72,3,FALSE)</f>
        <v>Viáticos soldadores</v>
      </c>
      <c r="C84" s="53"/>
      <c r="D84" s="53"/>
      <c r="E84" s="53"/>
      <c r="F84" s="53"/>
      <c r="G84" s="53"/>
      <c r="H84" s="53"/>
      <c r="I84" s="304"/>
      <c r="J84" s="305"/>
      <c r="K84" s="306">
        <f>VLOOKUP(A84,'MANO DE OBRA'!A11:D103,4,FALSE)</f>
        <v>227462.74166666667</v>
      </c>
      <c r="L84" s="330"/>
      <c r="M84" s="312">
        <v>1</v>
      </c>
      <c r="N84" s="308">
        <f t="shared" si="3"/>
        <v>227462.74166666667</v>
      </c>
    </row>
    <row r="85" spans="1:14" ht="15.75" thickBot="1">
      <c r="A85" t="s">
        <v>96</v>
      </c>
      <c r="B85" s="805" t="str">
        <f>VLOOKUP(A85,'MANO DE OBRA'!A12:D73,3,FALSE)</f>
        <v>Estudios, análisis e informes</v>
      </c>
      <c r="C85" s="806" t="e">
        <f>VLOOKUP(B85,'MANO DE OBRA'!B12:E73,3,FALSE)</f>
        <v>#N/A</v>
      </c>
      <c r="D85" s="806" t="e">
        <f>VLOOKUP(C85,'MANO DE OBRA'!C12:F73,3,FALSE)</f>
        <v>#N/A</v>
      </c>
      <c r="E85" s="806" t="e">
        <f>VLOOKUP(D85,'MANO DE OBRA'!D12:G73,3,FALSE)</f>
        <v>#N/A</v>
      </c>
      <c r="F85" s="806" t="e">
        <f>VLOOKUP(E85,'MANO DE OBRA'!E12:H73,3,FALSE)</f>
        <v>#N/A</v>
      </c>
      <c r="G85" s="806" t="e">
        <f>VLOOKUP(F85,'MANO DE OBRA'!F12:I73,3,FALSE)</f>
        <v>#N/A</v>
      </c>
      <c r="H85" s="806" t="e">
        <f>VLOOKUP(G85,'MANO DE OBRA'!G12:J73,3,FALSE)</f>
        <v>#N/A</v>
      </c>
      <c r="I85" s="482"/>
      <c r="J85" s="483"/>
      <c r="K85" s="484">
        <f>VLOOKUP(A85,'MANO DE OBRA'!A12:D104,4,FALSE)</f>
        <v>1819701.9333333333</v>
      </c>
      <c r="L85" s="973">
        <v>1</v>
      </c>
      <c r="M85" s="973"/>
      <c r="N85" s="485">
        <f>K85*L85</f>
        <v>1819701.9333333333</v>
      </c>
    </row>
    <row r="86" spans="1:14" ht="15.75" thickBot="1">
      <c r="B86" s="824" t="s">
        <v>1037</v>
      </c>
      <c r="C86" s="825"/>
      <c r="D86" s="825"/>
      <c r="E86" s="825"/>
      <c r="F86" s="825"/>
      <c r="G86" s="825"/>
      <c r="H86" s="825"/>
      <c r="I86" s="825"/>
      <c r="J86" s="825"/>
      <c r="K86" s="825"/>
      <c r="L86" s="825"/>
      <c r="M86" s="826"/>
      <c r="N86" s="472">
        <f>SUM(N79:N85)</f>
        <v>3467312.6610000003</v>
      </c>
    </row>
    <row r="87" spans="1:14" ht="15.75" thickBot="1">
      <c r="B87" s="39"/>
      <c r="C87" s="40"/>
      <c r="D87" s="40"/>
      <c r="E87" s="40"/>
      <c r="F87" s="40"/>
      <c r="G87" s="40"/>
      <c r="H87" s="40"/>
      <c r="I87" s="40"/>
      <c r="J87" s="40"/>
      <c r="K87" s="40"/>
      <c r="L87" s="40"/>
      <c r="M87" s="40"/>
      <c r="N87" s="41"/>
    </row>
    <row r="88" spans="1:14" ht="15.75" thickBot="1">
      <c r="B88" s="818" t="s">
        <v>1051</v>
      </c>
      <c r="C88" s="819"/>
      <c r="D88" s="819"/>
      <c r="E88" s="819"/>
      <c r="F88" s="819"/>
      <c r="G88" s="819"/>
      <c r="H88" s="819"/>
      <c r="I88" s="819"/>
      <c r="J88" s="819"/>
      <c r="K88" s="819"/>
      <c r="L88" s="819"/>
      <c r="M88" s="820"/>
      <c r="N88" s="105">
        <f>N86+N74+N63+N47</f>
        <v>44217323.575907439</v>
      </c>
    </row>
    <row r="89" spans="1:14">
      <c r="B89" s="39"/>
      <c r="C89" s="40"/>
      <c r="D89" s="40"/>
      <c r="E89" s="40"/>
      <c r="F89" s="40"/>
      <c r="G89" s="40"/>
      <c r="H89" s="40"/>
      <c r="I89" s="40"/>
      <c r="J89" s="40"/>
      <c r="K89" s="40"/>
      <c r="L89" s="40"/>
      <c r="M89" s="40"/>
      <c r="N89" s="41"/>
    </row>
    <row r="90" spans="1:14">
      <c r="B90" s="70" t="s">
        <v>1052</v>
      </c>
      <c r="C90" s="71"/>
      <c r="D90" s="71"/>
      <c r="E90" s="71"/>
      <c r="F90" s="71"/>
      <c r="G90" s="71"/>
      <c r="H90" s="71"/>
      <c r="I90" s="71"/>
      <c r="J90" s="71"/>
      <c r="K90" s="71"/>
      <c r="L90" s="71"/>
      <c r="M90" s="71"/>
      <c r="N90" s="72"/>
    </row>
    <row r="91" spans="1:14" ht="15.75" thickBot="1">
      <c r="B91" s="74"/>
      <c r="C91" s="67"/>
      <c r="D91" s="67"/>
      <c r="E91" s="67"/>
      <c r="F91" s="67"/>
      <c r="G91" s="67"/>
      <c r="H91" s="67"/>
      <c r="I91" s="67"/>
      <c r="J91" s="67"/>
      <c r="K91" s="67"/>
      <c r="L91" s="67"/>
      <c r="M91" s="67"/>
      <c r="N91" s="69"/>
    </row>
    <row r="92" spans="1:14">
      <c r="B92" s="809" t="s">
        <v>1053</v>
      </c>
      <c r="C92" s="810"/>
      <c r="D92" s="810"/>
      <c r="E92" s="810"/>
      <c r="F92" s="810"/>
      <c r="G92" s="810"/>
      <c r="H92" s="810"/>
      <c r="I92" s="326"/>
      <c r="J92" s="346"/>
      <c r="K92" s="314" t="s">
        <v>1054</v>
      </c>
      <c r="L92" s="848" t="s">
        <v>1055</v>
      </c>
      <c r="M92" s="849"/>
      <c r="N92" s="315"/>
    </row>
    <row r="93" spans="1:14">
      <c r="B93" s="850" t="s">
        <v>1056</v>
      </c>
      <c r="C93" s="851"/>
      <c r="D93" s="851"/>
      <c r="E93" s="851"/>
      <c r="F93" s="851"/>
      <c r="G93" s="851"/>
      <c r="H93" s="851"/>
      <c r="I93" s="93"/>
      <c r="J93" s="94"/>
      <c r="K93" s="316">
        <v>0.2</v>
      </c>
      <c r="L93" s="852">
        <f>N88*K93</f>
        <v>8843464.7151814885</v>
      </c>
      <c r="M93" s="853"/>
      <c r="N93" s="57"/>
    </row>
    <row r="94" spans="1:14">
      <c r="B94" s="95" t="s">
        <v>1057</v>
      </c>
      <c r="C94" s="96"/>
      <c r="D94" s="96"/>
      <c r="E94" s="96"/>
      <c r="F94" s="96"/>
      <c r="G94" s="96"/>
      <c r="H94" s="96"/>
      <c r="I94" s="93"/>
      <c r="J94" s="94"/>
      <c r="K94" s="316">
        <v>0.05</v>
      </c>
      <c r="L94" s="852">
        <f>N88*K94</f>
        <v>2210866.1787953721</v>
      </c>
      <c r="M94" s="853"/>
      <c r="N94" s="57"/>
    </row>
    <row r="95" spans="1:14" ht="15.75" thickBot="1">
      <c r="B95" s="97" t="s">
        <v>1058</v>
      </c>
      <c r="C95" s="98"/>
      <c r="D95" s="98"/>
      <c r="E95" s="98"/>
      <c r="F95" s="98"/>
      <c r="G95" s="98"/>
      <c r="H95" s="98"/>
      <c r="I95" s="99"/>
      <c r="J95" s="100"/>
      <c r="K95" s="317">
        <v>0.05</v>
      </c>
      <c r="L95" s="854">
        <f>N88*K95</f>
        <v>2210866.1787953721</v>
      </c>
      <c r="M95" s="855"/>
      <c r="N95" s="57"/>
    </row>
    <row r="96" spans="1:14" ht="15.75" thickBot="1">
      <c r="B96" s="818" t="s">
        <v>1037</v>
      </c>
      <c r="C96" s="819"/>
      <c r="D96" s="819"/>
      <c r="E96" s="819"/>
      <c r="F96" s="819"/>
      <c r="G96" s="819"/>
      <c r="H96" s="819"/>
      <c r="I96" s="819"/>
      <c r="J96" s="819"/>
      <c r="K96" s="819"/>
      <c r="L96" s="819"/>
      <c r="M96" s="820"/>
      <c r="N96" s="58">
        <f>L93+L94+L95</f>
        <v>13265197.072772231</v>
      </c>
    </row>
    <row r="97" spans="1:14" ht="15.75" thickBot="1">
      <c r="B97" s="39"/>
      <c r="C97" s="40"/>
      <c r="D97" s="40"/>
      <c r="E97" s="40"/>
      <c r="F97" s="40"/>
      <c r="G97" s="40"/>
      <c r="H97" s="40"/>
      <c r="I97" s="40"/>
      <c r="J97" s="40"/>
      <c r="K97" s="40"/>
      <c r="L97" s="40"/>
      <c r="M97" s="40"/>
      <c r="N97" s="41"/>
    </row>
    <row r="98" spans="1:14" ht="15.75" thickBot="1">
      <c r="A98" t="s">
        <v>2122</v>
      </c>
      <c r="B98" s="818" t="s">
        <v>1059</v>
      </c>
      <c r="C98" s="819"/>
      <c r="D98" s="819"/>
      <c r="E98" s="819"/>
      <c r="F98" s="819"/>
      <c r="G98" s="819"/>
      <c r="H98" s="819"/>
      <c r="I98" s="819"/>
      <c r="J98" s="819"/>
      <c r="K98" s="819"/>
      <c r="L98" s="819"/>
      <c r="M98" s="820"/>
      <c r="N98" s="197">
        <f>N88+N96</f>
        <v>57482520.648679674</v>
      </c>
    </row>
    <row r="99" spans="1:14">
      <c r="B99" s="251"/>
      <c r="C99" s="252"/>
      <c r="D99" s="252"/>
      <c r="E99" s="252"/>
      <c r="F99" s="252"/>
      <c r="G99" s="252"/>
      <c r="H99" s="252"/>
      <c r="I99" s="252"/>
      <c r="J99" s="252"/>
      <c r="K99" s="252"/>
      <c r="L99" s="252"/>
      <c r="M99" s="252"/>
      <c r="N99" s="253"/>
    </row>
    <row r="100" spans="1:14">
      <c r="B100" s="254"/>
      <c r="C100" s="255"/>
      <c r="D100" s="255"/>
      <c r="E100" s="255"/>
      <c r="F100" s="255"/>
      <c r="G100" s="255"/>
      <c r="H100" s="255"/>
      <c r="I100" s="255"/>
      <c r="J100" s="255"/>
      <c r="K100" s="255"/>
      <c r="L100" s="255"/>
      <c r="M100" s="255"/>
      <c r="N100" s="256"/>
    </row>
    <row r="101" spans="1:14">
      <c r="B101" s="254"/>
      <c r="C101" s="255"/>
      <c r="D101" s="255"/>
      <c r="E101" s="255"/>
      <c r="F101" s="255"/>
      <c r="G101" s="255"/>
      <c r="H101" s="255"/>
      <c r="I101" s="255"/>
      <c r="J101" s="255"/>
      <c r="K101" s="255"/>
      <c r="L101" s="255"/>
      <c r="M101" s="255"/>
      <c r="N101" s="256"/>
    </row>
    <row r="102" spans="1:14">
      <c r="B102" s="254"/>
      <c r="C102" s="255"/>
      <c r="D102" s="255"/>
      <c r="E102" s="255"/>
      <c r="F102" s="255"/>
      <c r="G102" s="255"/>
      <c r="H102" s="255"/>
      <c r="I102" s="255"/>
      <c r="J102" s="255"/>
      <c r="K102" s="255"/>
      <c r="L102" s="255"/>
      <c r="M102" s="255"/>
      <c r="N102" s="256"/>
    </row>
    <row r="103" spans="1:14">
      <c r="B103" s="254"/>
      <c r="C103" s="255"/>
      <c r="D103" s="255"/>
      <c r="E103" s="429" t="s">
        <v>1060</v>
      </c>
      <c r="F103" s="429"/>
      <c r="G103" s="429"/>
      <c r="H103" s="429"/>
      <c r="I103" s="429"/>
      <c r="J103" s="429"/>
      <c r="K103" s="255"/>
      <c r="L103" s="255"/>
      <c r="M103" s="255"/>
      <c r="N103" s="256"/>
    </row>
    <row r="104" spans="1:14">
      <c r="B104" s="254"/>
      <c r="C104" s="255"/>
      <c r="D104" s="255"/>
      <c r="E104" s="255" t="s">
        <v>1061</v>
      </c>
      <c r="F104" s="255"/>
      <c r="G104" s="255"/>
      <c r="H104" s="255"/>
      <c r="I104" s="255"/>
      <c r="J104" s="255"/>
      <c r="K104" s="255"/>
      <c r="L104" s="255"/>
      <c r="M104" s="255"/>
      <c r="N104" s="256"/>
    </row>
    <row r="105" spans="1:14">
      <c r="B105" s="254"/>
      <c r="C105" s="255"/>
      <c r="D105" s="255"/>
      <c r="E105" s="255" t="s">
        <v>1062</v>
      </c>
      <c r="F105" s="255"/>
      <c r="G105" s="255"/>
      <c r="H105" s="255"/>
      <c r="I105" s="255"/>
      <c r="J105" s="255"/>
      <c r="K105" s="255"/>
      <c r="L105" s="255"/>
      <c r="M105" s="255"/>
      <c r="N105" s="256"/>
    </row>
    <row r="106" spans="1:14">
      <c r="B106" s="254"/>
      <c r="C106" s="255"/>
      <c r="D106" s="255"/>
      <c r="E106" s="255" t="s">
        <v>1063</v>
      </c>
      <c r="F106" s="255"/>
      <c r="G106" s="255"/>
      <c r="H106" s="255"/>
      <c r="I106" s="255"/>
      <c r="J106" s="255"/>
      <c r="K106" s="255"/>
      <c r="L106" s="255"/>
      <c r="M106" s="255"/>
      <c r="N106" s="256"/>
    </row>
    <row r="107" spans="1:14" ht="15.75" thickBot="1">
      <c r="B107" s="254"/>
      <c r="C107" s="255"/>
      <c r="D107" s="255"/>
      <c r="E107" s="255"/>
      <c r="F107" s="255" t="s">
        <v>1064</v>
      </c>
      <c r="G107" s="255"/>
      <c r="H107" s="255"/>
      <c r="I107" s="255"/>
      <c r="J107" s="255"/>
      <c r="K107" s="255"/>
      <c r="L107" s="255"/>
      <c r="M107" s="255"/>
      <c r="N107" s="256"/>
    </row>
    <row r="108" spans="1:14">
      <c r="B108" s="239" t="s">
        <v>2322</v>
      </c>
      <c r="C108" s="240"/>
      <c r="D108" s="240"/>
      <c r="E108" s="240"/>
      <c r="F108" s="240"/>
      <c r="G108" s="240"/>
      <c r="H108" s="240"/>
      <c r="I108" s="240"/>
      <c r="J108" s="240"/>
      <c r="K108" s="240"/>
      <c r="L108" s="240"/>
      <c r="M108" s="240"/>
      <c r="N108" s="241"/>
    </row>
    <row r="109" spans="1:14">
      <c r="B109" s="257"/>
      <c r="C109" s="258"/>
      <c r="D109" s="258"/>
      <c r="E109" s="258"/>
      <c r="F109" s="258"/>
      <c r="G109" s="258"/>
      <c r="H109" s="258"/>
      <c r="I109" s="258"/>
      <c r="J109" s="258"/>
      <c r="K109" s="258"/>
      <c r="L109" s="258"/>
      <c r="M109" s="258"/>
      <c r="N109" s="259"/>
    </row>
    <row r="110" spans="1:14">
      <c r="B110" s="257"/>
      <c r="C110" s="258"/>
      <c r="D110" s="258"/>
      <c r="E110" s="258"/>
      <c r="F110" s="258"/>
      <c r="G110" s="258"/>
      <c r="H110" s="258"/>
      <c r="I110" s="258"/>
      <c r="J110" s="258"/>
      <c r="K110" s="258"/>
      <c r="L110" s="258"/>
      <c r="M110" s="258"/>
      <c r="N110" s="259"/>
    </row>
    <row r="111" spans="1:14">
      <c r="B111" s="257"/>
      <c r="C111" s="258"/>
      <c r="D111" s="258"/>
      <c r="E111" s="258"/>
      <c r="F111" s="258"/>
      <c r="G111" s="258"/>
      <c r="H111" s="258"/>
      <c r="I111" s="258"/>
      <c r="J111" s="258"/>
      <c r="K111" s="258"/>
      <c r="L111" s="258"/>
      <c r="M111" s="258"/>
      <c r="N111" s="259"/>
    </row>
    <row r="112" spans="1:14" ht="15.75" thickBot="1">
      <c r="B112" s="260"/>
      <c r="C112" s="261"/>
      <c r="D112" s="261"/>
      <c r="E112" s="261"/>
      <c r="F112" s="261"/>
      <c r="G112" s="261"/>
      <c r="H112" s="261"/>
      <c r="I112" s="261"/>
      <c r="J112" s="261"/>
      <c r="K112" s="261"/>
      <c r="L112" s="261"/>
      <c r="M112" s="261"/>
      <c r="N112" s="262"/>
    </row>
    <row r="113" spans="2:14">
      <c r="B113" s="263"/>
      <c r="C113" s="264"/>
      <c r="D113" s="264"/>
      <c r="E113" s="264"/>
      <c r="F113" s="264"/>
      <c r="G113" s="264"/>
      <c r="H113" s="264"/>
      <c r="I113" s="264"/>
      <c r="J113" s="264"/>
      <c r="K113" s="264"/>
      <c r="L113" s="264"/>
      <c r="M113" s="264"/>
      <c r="N113" s="265"/>
    </row>
    <row r="114" spans="2:14">
      <c r="B114" s="266" t="s">
        <v>2323</v>
      </c>
      <c r="C114" s="267"/>
      <c r="D114" s="267"/>
      <c r="E114" s="267"/>
      <c r="F114" s="267"/>
      <c r="G114" s="267"/>
      <c r="H114" s="267"/>
      <c r="I114" s="267"/>
      <c r="J114" s="267"/>
      <c r="K114" s="267"/>
      <c r="L114" s="267"/>
      <c r="M114" s="267"/>
      <c r="N114" s="268"/>
    </row>
    <row r="115" spans="2:14" ht="15" customHeight="1">
      <c r="B115" s="960" t="s">
        <v>2324</v>
      </c>
      <c r="C115" s="961"/>
      <c r="D115" s="961"/>
      <c r="E115" s="961"/>
      <c r="F115" s="961"/>
      <c r="G115" s="961"/>
      <c r="H115" s="961"/>
      <c r="I115" s="961"/>
      <c r="J115" s="961"/>
      <c r="K115" s="961"/>
      <c r="L115" s="961"/>
      <c r="M115" s="961"/>
      <c r="N115" s="962"/>
    </row>
    <row r="116" spans="2:14" ht="15" customHeight="1">
      <c r="B116" s="960"/>
      <c r="C116" s="961"/>
      <c r="D116" s="961"/>
      <c r="E116" s="961"/>
      <c r="F116" s="961"/>
      <c r="G116" s="961"/>
      <c r="H116" s="961"/>
      <c r="I116" s="961"/>
      <c r="J116" s="961"/>
      <c r="K116" s="961"/>
      <c r="L116" s="961"/>
      <c r="M116" s="961"/>
      <c r="N116" s="962"/>
    </row>
    <row r="117" spans="2:14" ht="30" customHeight="1">
      <c r="B117" s="963" t="s">
        <v>2325</v>
      </c>
      <c r="C117" s="964"/>
      <c r="D117" s="964"/>
      <c r="E117" s="964"/>
      <c r="F117" s="964"/>
      <c r="G117" s="964"/>
      <c r="H117" s="964"/>
      <c r="I117" s="964"/>
      <c r="J117" s="964"/>
      <c r="K117" s="964"/>
      <c r="L117" s="964"/>
      <c r="M117" s="964"/>
      <c r="N117" s="965"/>
    </row>
    <row r="118" spans="2:14">
      <c r="B118" s="963"/>
      <c r="C118" s="964"/>
      <c r="D118" s="964"/>
      <c r="E118" s="964"/>
      <c r="F118" s="964"/>
      <c r="G118" s="964"/>
      <c r="H118" s="964"/>
      <c r="I118" s="964"/>
      <c r="J118" s="964"/>
      <c r="K118" s="964"/>
      <c r="L118" s="964"/>
      <c r="M118" s="964"/>
      <c r="N118" s="965"/>
    </row>
    <row r="119" spans="2:14">
      <c r="B119" s="351"/>
      <c r="C119" s="352"/>
      <c r="D119" s="352"/>
      <c r="E119" s="352"/>
      <c r="F119" s="352"/>
      <c r="G119" s="352"/>
      <c r="H119" s="352"/>
      <c r="I119" s="352"/>
      <c r="J119" s="352"/>
      <c r="K119" s="352"/>
      <c r="L119" s="352"/>
      <c r="M119" s="352"/>
      <c r="N119" s="353"/>
    </row>
    <row r="120" spans="2:14">
      <c r="B120" s="351"/>
      <c r="C120" s="352"/>
      <c r="D120" s="352"/>
      <c r="E120" s="352"/>
      <c r="F120" s="352"/>
      <c r="G120" s="352"/>
      <c r="H120" s="352"/>
      <c r="I120" s="352"/>
      <c r="J120" s="352"/>
      <c r="K120" s="352"/>
      <c r="L120" s="352"/>
      <c r="M120" s="352"/>
      <c r="N120" s="353"/>
    </row>
    <row r="121" spans="2:14">
      <c r="B121" s="351"/>
      <c r="C121" s="352"/>
      <c r="D121" s="352"/>
      <c r="E121" s="352"/>
      <c r="F121" s="352"/>
      <c r="G121" s="352"/>
      <c r="H121" s="352"/>
      <c r="I121" s="352"/>
      <c r="J121" s="352"/>
      <c r="K121" s="352"/>
      <c r="L121" s="352"/>
      <c r="M121" s="352"/>
      <c r="N121" s="353"/>
    </row>
    <row r="122" spans="2:14">
      <c r="B122" s="266"/>
      <c r="C122" s="267"/>
      <c r="D122" s="267"/>
      <c r="E122" s="267"/>
      <c r="F122" s="267"/>
      <c r="G122" s="267"/>
      <c r="H122" s="267"/>
      <c r="I122" s="267"/>
      <c r="J122" s="267"/>
      <c r="K122" s="267"/>
      <c r="L122" s="267"/>
      <c r="M122" s="267"/>
      <c r="N122" s="268"/>
    </row>
    <row r="123" spans="2:14">
      <c r="B123" s="254"/>
      <c r="C123" s="255"/>
      <c r="D123" s="255"/>
      <c r="E123" s="255" t="s">
        <v>1060</v>
      </c>
      <c r="F123" s="429"/>
      <c r="G123" s="429"/>
      <c r="H123" s="255"/>
      <c r="I123" s="255"/>
      <c r="J123" s="255"/>
      <c r="K123" s="255"/>
      <c r="L123" s="255"/>
      <c r="M123" s="255"/>
      <c r="N123" s="256"/>
    </row>
    <row r="124" spans="2:14">
      <c r="B124" s="254"/>
      <c r="C124" s="255"/>
      <c r="D124" s="255"/>
      <c r="E124" s="430" t="s">
        <v>1061</v>
      </c>
      <c r="F124" s="255"/>
      <c r="G124" s="255"/>
      <c r="H124" s="430"/>
      <c r="I124" s="430"/>
      <c r="J124" s="430"/>
      <c r="K124" s="255"/>
      <c r="L124" s="255"/>
      <c r="M124" s="255"/>
      <c r="N124" s="256"/>
    </row>
    <row r="125" spans="2:14">
      <c r="B125" s="254"/>
      <c r="C125" s="255"/>
      <c r="D125" s="255"/>
      <c r="E125" s="269" t="s">
        <v>1065</v>
      </c>
      <c r="F125" s="255"/>
      <c r="G125" s="255"/>
      <c r="H125" s="269"/>
      <c r="I125" s="269"/>
      <c r="J125" s="269"/>
      <c r="K125" s="255"/>
      <c r="L125" s="255"/>
      <c r="M125" s="255"/>
      <c r="N125" s="256"/>
    </row>
    <row r="126" spans="2:14">
      <c r="B126" s="270"/>
      <c r="C126" s="267"/>
      <c r="D126" s="267"/>
      <c r="E126" s="255" t="s">
        <v>1063</v>
      </c>
      <c r="F126" s="255"/>
      <c r="G126" s="255"/>
      <c r="H126" s="255"/>
      <c r="I126" s="255"/>
      <c r="J126" s="255"/>
      <c r="K126" s="267"/>
      <c r="L126" s="267"/>
      <c r="M126" s="267"/>
      <c r="N126" s="268"/>
    </row>
    <row r="127" spans="2:14">
      <c r="B127" s="270"/>
      <c r="C127" s="267"/>
      <c r="D127" s="267"/>
      <c r="E127" s="267"/>
      <c r="F127" s="255"/>
      <c r="G127" s="255"/>
      <c r="H127" s="255"/>
      <c r="I127" s="255"/>
      <c r="J127" s="255"/>
      <c r="K127" s="267"/>
      <c r="L127" s="267"/>
      <c r="M127" s="267"/>
      <c r="N127" s="268"/>
    </row>
    <row r="128" spans="2:14">
      <c r="B128" s="270" t="s">
        <v>2326</v>
      </c>
      <c r="C128" s="269"/>
      <c r="D128" s="269"/>
      <c r="E128" s="255"/>
      <c r="F128" s="255"/>
      <c r="G128" s="255"/>
      <c r="H128" s="255"/>
      <c r="I128" s="255"/>
      <c r="J128" s="966"/>
      <c r="K128" s="966"/>
      <c r="L128" s="966"/>
      <c r="M128" s="966"/>
      <c r="N128" s="967"/>
    </row>
    <row r="129" spans="2:14" ht="15.75" thickBot="1">
      <c r="B129" s="431" t="s">
        <v>2327</v>
      </c>
      <c r="C129" s="432"/>
      <c r="D129" s="432"/>
      <c r="E129" s="271"/>
      <c r="F129" s="271"/>
      <c r="G129" s="271"/>
      <c r="H129" s="271"/>
      <c r="I129" s="271"/>
      <c r="J129" s="968"/>
      <c r="K129" s="968"/>
      <c r="L129" s="968"/>
      <c r="M129" s="968"/>
      <c r="N129" s="969"/>
    </row>
  </sheetData>
  <mergeCells count="68">
    <mergeCell ref="F25:H25"/>
    <mergeCell ref="B27:N27"/>
    <mergeCell ref="L29:M29"/>
    <mergeCell ref="L1:N2"/>
    <mergeCell ref="C2:J2"/>
    <mergeCell ref="C3:J3"/>
    <mergeCell ref="K3:K4"/>
    <mergeCell ref="L3:N4"/>
    <mergeCell ref="C4:J4"/>
    <mergeCell ref="C1:J1"/>
    <mergeCell ref="K1:K2"/>
    <mergeCell ref="C5:J5"/>
    <mergeCell ref="B1:B6"/>
    <mergeCell ref="K5:K6"/>
    <mergeCell ref="C6:J6"/>
    <mergeCell ref="L12:N12"/>
    <mergeCell ref="D11:E11"/>
    <mergeCell ref="L5:L6"/>
    <mergeCell ref="M5:M6"/>
    <mergeCell ref="N5:N6"/>
    <mergeCell ref="B10:E10"/>
    <mergeCell ref="I10:J10"/>
    <mergeCell ref="C30:I30"/>
    <mergeCell ref="L30:M30"/>
    <mergeCell ref="B45:D45"/>
    <mergeCell ref="B35:H35"/>
    <mergeCell ref="I35:J35"/>
    <mergeCell ref="L35:M35"/>
    <mergeCell ref="B36:H36"/>
    <mergeCell ref="B37:H37"/>
    <mergeCell ref="B38:H38"/>
    <mergeCell ref="B39:H39"/>
    <mergeCell ref="B40:H40"/>
    <mergeCell ref="B41:H41"/>
    <mergeCell ref="B42:H42"/>
    <mergeCell ref="B43:H43"/>
    <mergeCell ref="B63:M63"/>
    <mergeCell ref="L67:M67"/>
    <mergeCell ref="L68:M68"/>
    <mergeCell ref="L69:M69"/>
    <mergeCell ref="L70:M70"/>
    <mergeCell ref="B46:H46"/>
    <mergeCell ref="I46:J46"/>
    <mergeCell ref="L46:M46"/>
    <mergeCell ref="B47:M47"/>
    <mergeCell ref="B51:I51"/>
    <mergeCell ref="L51:M51"/>
    <mergeCell ref="B78:H78"/>
    <mergeCell ref="L78:M78"/>
    <mergeCell ref="B85:H85"/>
    <mergeCell ref="L85:M85"/>
    <mergeCell ref="L71:M71"/>
    <mergeCell ref="C29:I29"/>
    <mergeCell ref="J128:N129"/>
    <mergeCell ref="L94:M94"/>
    <mergeCell ref="L95:M95"/>
    <mergeCell ref="B96:M96"/>
    <mergeCell ref="B98:M98"/>
    <mergeCell ref="B115:N116"/>
    <mergeCell ref="B117:N118"/>
    <mergeCell ref="B86:M86"/>
    <mergeCell ref="B88:M88"/>
    <mergeCell ref="B92:H92"/>
    <mergeCell ref="L92:M92"/>
    <mergeCell ref="B93:H93"/>
    <mergeCell ref="L93:M93"/>
    <mergeCell ref="L73:M73"/>
    <mergeCell ref="B74:M74"/>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50561"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50561" r:id="rId4"/>
      </mc:Fallback>
    </mc:AlternateContent>
  </oleObjects>
</worksheet>
</file>

<file path=xl/worksheets/sheet2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33">
    <tabColor rgb="FFFFFFCC"/>
  </sheetPr>
  <dimension ref="A1:O120"/>
  <sheetViews>
    <sheetView zoomScale="75" zoomScaleNormal="75" workbookViewId="0"/>
  </sheetViews>
  <sheetFormatPr baseColWidth="10" defaultRowHeight="15"/>
  <cols>
    <col min="1" max="1" width="10.42578125" bestFit="1" customWidth="1"/>
    <col min="2" max="2" width="16.85546875" customWidth="1"/>
    <col min="6" max="6" width="15.85546875" customWidth="1"/>
    <col min="9" max="9" width="13.85546875" bestFit="1" customWidth="1"/>
    <col min="10" max="10" width="15.5703125" customWidth="1"/>
    <col min="11" max="11" width="18.5703125" customWidth="1"/>
    <col min="13" max="13" width="13.42578125" customWidth="1"/>
    <col min="14" max="14" width="17.42578125" customWidth="1"/>
    <col min="15" max="15" width="12" bestFit="1" customWidth="1"/>
  </cols>
  <sheetData>
    <row r="1" spans="2:14" ht="26.2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30"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thickBot="1">
      <c r="B30" s="77" t="s">
        <v>1027</v>
      </c>
      <c r="C30" s="827" t="s">
        <v>1028</v>
      </c>
      <c r="D30" s="828"/>
      <c r="E30" s="828"/>
      <c r="F30" s="828"/>
      <c r="G30" s="828"/>
      <c r="H30" s="828"/>
      <c r="I30" s="828"/>
      <c r="J30" s="78"/>
      <c r="K30" s="319"/>
      <c r="L30" s="829" t="s">
        <v>1029</v>
      </c>
      <c r="M30" s="830"/>
      <c r="N30" s="77" t="s">
        <v>1030</v>
      </c>
    </row>
    <row r="31" spans="1:14" ht="15.75" customHeight="1" thickBot="1">
      <c r="A31" t="s">
        <v>1929</v>
      </c>
      <c r="B31" s="86" t="s">
        <v>1815</v>
      </c>
      <c r="C31" s="87" t="s">
        <v>1741</v>
      </c>
      <c r="D31" s="88"/>
      <c r="E31" s="88"/>
      <c r="F31" s="88"/>
      <c r="G31" s="88"/>
      <c r="H31" s="88"/>
      <c r="I31" s="88"/>
      <c r="J31" s="88"/>
      <c r="K31" s="465"/>
      <c r="L31" s="318" t="s">
        <v>1029</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326</v>
      </c>
      <c r="B36" s="831" t="str">
        <f>VLOOKUP(A36,EQUIPOS!A6:D154,3,FALSE)</f>
        <v>Sensor de Impacto para prueba de integridad tipo</v>
      </c>
      <c r="C36" s="832"/>
      <c r="D36" s="832"/>
      <c r="E36" s="832"/>
      <c r="F36" s="832"/>
      <c r="G36" s="832"/>
      <c r="H36" s="833"/>
      <c r="I36" s="279"/>
      <c r="J36" s="280"/>
      <c r="K36" s="281">
        <f>VLOOKUP(A36,EQUIPOS!A6:D163,4,FALSE)</f>
        <v>87772.500000000015</v>
      </c>
      <c r="L36" s="282"/>
      <c r="M36" s="348">
        <v>1</v>
      </c>
      <c r="N36" s="284">
        <f>K36/M36</f>
        <v>87772.500000000015</v>
      </c>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c r="C41" s="839"/>
      <c r="D41" s="839"/>
      <c r="E41" s="44"/>
      <c r="F41" s="45"/>
      <c r="G41" s="45"/>
      <c r="H41" s="46"/>
      <c r="I41" s="42"/>
      <c r="J41" s="43"/>
      <c r="K41" s="291"/>
      <c r="L41" s="288"/>
      <c r="M41" s="413"/>
      <c r="N41" s="356"/>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87772.500000000015</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67"/>
      <c r="B48" s="49"/>
      <c r="C48" s="293"/>
      <c r="D48" s="293"/>
      <c r="E48" s="293"/>
      <c r="F48" s="293"/>
      <c r="G48" s="293"/>
      <c r="H48" s="293"/>
      <c r="I48" s="280"/>
      <c r="J48" s="236"/>
      <c r="K48" s="294"/>
      <c r="L48" s="279"/>
      <c r="M48" s="414"/>
      <c r="N48" s="284"/>
    </row>
    <row r="49" spans="1:14">
      <c r="A49" s="167"/>
      <c r="B49" s="49"/>
      <c r="C49" s="437"/>
      <c r="D49" s="437"/>
      <c r="E49" s="437"/>
      <c r="F49" s="437"/>
      <c r="G49" s="437"/>
      <c r="H49" s="437"/>
      <c r="I49" s="437"/>
      <c r="J49" s="323"/>
      <c r="K49" s="294"/>
      <c r="L49" s="433"/>
      <c r="M49" s="414"/>
      <c r="N49" s="284"/>
    </row>
    <row r="50" spans="1:14">
      <c r="A50" s="167"/>
      <c r="B50" s="49"/>
      <c r="C50" s="437"/>
      <c r="D50" s="437"/>
      <c r="E50" s="437"/>
      <c r="F50" s="437"/>
      <c r="G50" s="437"/>
      <c r="H50" s="437"/>
      <c r="I50" s="437"/>
      <c r="J50" s="323"/>
      <c r="K50" s="409"/>
      <c r="L50" s="433"/>
      <c r="M50" s="414"/>
      <c r="N50" s="284"/>
    </row>
    <row r="51" spans="1:14">
      <c r="A51" s="167"/>
      <c r="B51" s="49"/>
      <c r="C51" s="437"/>
      <c r="D51" s="437"/>
      <c r="E51" s="437"/>
      <c r="F51" s="437"/>
      <c r="G51" s="437"/>
      <c r="H51" s="437"/>
      <c r="I51" s="437"/>
      <c r="J51" s="323"/>
      <c r="K51" s="409"/>
      <c r="L51" s="433"/>
      <c r="M51" s="414"/>
      <c r="N51" s="284"/>
    </row>
    <row r="52" spans="1:14">
      <c r="A52" s="167"/>
      <c r="B52" s="49"/>
      <c r="C52" s="437"/>
      <c r="D52" s="437"/>
      <c r="E52" s="437"/>
      <c r="F52" s="437"/>
      <c r="G52" s="437"/>
      <c r="H52" s="437"/>
      <c r="I52" s="437"/>
      <c r="J52" s="323"/>
      <c r="K52" s="409"/>
      <c r="L52" s="433"/>
      <c r="M52" s="414"/>
      <c r="N52" s="284"/>
    </row>
    <row r="53" spans="1:14">
      <c r="A53" s="167"/>
      <c r="B53" s="49"/>
      <c r="C53" s="437"/>
      <c r="D53" s="437"/>
      <c r="E53" s="437"/>
      <c r="F53" s="437"/>
      <c r="G53" s="437"/>
      <c r="H53" s="437"/>
      <c r="I53" s="437"/>
      <c r="J53" s="323"/>
      <c r="K53" s="409"/>
      <c r="L53" s="433"/>
      <c r="M53" s="414"/>
      <c r="N53" s="284"/>
    </row>
    <row r="54" spans="1:14" ht="15.75" thickBot="1">
      <c r="B54" s="49"/>
      <c r="C54" s="322"/>
      <c r="D54" s="322"/>
      <c r="E54" s="322"/>
      <c r="F54" s="322"/>
      <c r="G54" s="322"/>
      <c r="H54" s="322"/>
      <c r="I54" s="322"/>
      <c r="J54" s="447"/>
      <c r="K54" s="132"/>
      <c r="L54" s="337"/>
      <c r="M54" s="414"/>
      <c r="N54" s="284"/>
    </row>
    <row r="55" spans="1:14" ht="15.75" thickBot="1">
      <c r="B55" s="818" t="s">
        <v>1037</v>
      </c>
      <c r="C55" s="819"/>
      <c r="D55" s="819"/>
      <c r="E55" s="819"/>
      <c r="F55" s="819"/>
      <c r="G55" s="819"/>
      <c r="H55" s="819"/>
      <c r="I55" s="819"/>
      <c r="J55" s="819"/>
      <c r="K55" s="819"/>
      <c r="L55" s="819"/>
      <c r="M55" s="820"/>
      <c r="N55" s="406"/>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B60" s="52"/>
      <c r="C60" s="329"/>
      <c r="D60" s="329"/>
      <c r="E60" s="329"/>
      <c r="F60" s="329"/>
      <c r="G60" s="329"/>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459"/>
      <c r="C65" s="460"/>
      <c r="D65" s="460"/>
      <c r="E65" s="460"/>
      <c r="F65" s="460"/>
      <c r="G65" s="460"/>
      <c r="H65" s="54"/>
      <c r="I65" s="132"/>
      <c r="J65" s="132"/>
      <c r="K65" s="132"/>
      <c r="L65" s="807"/>
      <c r="M65" s="808"/>
      <c r="N65" s="133"/>
    </row>
    <row r="66" spans="1:15" ht="15.75" thickBot="1">
      <c r="B66" s="824" t="s">
        <v>1037</v>
      </c>
      <c r="C66" s="825"/>
      <c r="D66" s="825"/>
      <c r="E66" s="825"/>
      <c r="F66" s="825"/>
      <c r="G66" s="825"/>
      <c r="H66" s="825"/>
      <c r="I66" s="825"/>
      <c r="J66" s="825"/>
      <c r="K66" s="825"/>
      <c r="L66" s="825"/>
      <c r="M66" s="826"/>
      <c r="N66" s="110"/>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847"/>
      <c r="N70" s="104" t="s">
        <v>1035</v>
      </c>
    </row>
    <row r="71" spans="1:15">
      <c r="A71" s="168" t="s">
        <v>84</v>
      </c>
      <c r="B71" s="55" t="str">
        <f>VLOOKUP(A71,'MANO DE OBRA'!A6:D67,3,FALSE)</f>
        <v>Ingeniero Especialista prueba de  integridad</v>
      </c>
      <c r="C71" s="53"/>
      <c r="D71" s="53"/>
      <c r="E71" s="53"/>
      <c r="F71" s="53"/>
      <c r="G71" s="53"/>
      <c r="H71" s="53"/>
      <c r="I71" s="304">
        <f>K71/J71*100</f>
        <v>266000</v>
      </c>
      <c r="J71" s="305">
        <v>185</v>
      </c>
      <c r="K71" s="306">
        <f>VLOOKUP(A71,'MANO DE OBRA'!A6:D97,4,FALSE)</f>
        <v>492100</v>
      </c>
      <c r="L71" s="56"/>
      <c r="M71" s="446">
        <v>0.33333332999999998</v>
      </c>
      <c r="N71" s="407">
        <f>K71/M71</f>
        <v>1476300.0147630002</v>
      </c>
      <c r="O71" s="112"/>
    </row>
    <row r="72" spans="1:15">
      <c r="A72" s="168" t="s">
        <v>89</v>
      </c>
      <c r="B72" s="55" t="str">
        <f>VLOOKUP(A72,'MANO DE OBRA'!A7:D67,3,FALSE)</f>
        <v>Operador prueba de integridad</v>
      </c>
      <c r="C72" s="53"/>
      <c r="D72" s="53"/>
      <c r="E72" s="53"/>
      <c r="F72" s="53"/>
      <c r="G72" s="53"/>
      <c r="H72" s="53"/>
      <c r="I72" s="304">
        <f>K72/J72*100</f>
        <v>61476.416666666672</v>
      </c>
      <c r="J72" s="305">
        <v>185</v>
      </c>
      <c r="K72" s="306">
        <f>VLOOKUP(A72,'MANO DE OBRA'!A7:D98,4,FALSE)</f>
        <v>113731.37083333333</v>
      </c>
      <c r="L72" s="56"/>
      <c r="M72" s="444">
        <v>0.33333332999999998</v>
      </c>
      <c r="N72" s="407">
        <f>K72/M72</f>
        <v>341194.11591194116</v>
      </c>
    </row>
    <row r="73" spans="1:15">
      <c r="B73" s="55"/>
      <c r="C73" s="53"/>
      <c r="D73" s="53"/>
      <c r="E73" s="53"/>
      <c r="F73" s="53"/>
      <c r="G73" s="53"/>
      <c r="H73" s="53"/>
      <c r="I73" s="291"/>
      <c r="J73" s="309"/>
      <c r="K73" s="310"/>
      <c r="L73" s="56"/>
      <c r="M73" s="312"/>
      <c r="N73" s="308"/>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805"/>
      <c r="C76" s="806"/>
      <c r="D76" s="806"/>
      <c r="E76" s="806"/>
      <c r="F76" s="806"/>
      <c r="G76" s="806"/>
      <c r="H76" s="806"/>
      <c r="I76" s="132"/>
      <c r="J76" s="132"/>
      <c r="K76" s="132"/>
      <c r="L76" s="906"/>
      <c r="M76" s="906"/>
      <c r="N76" s="51"/>
    </row>
    <row r="77" spans="1:15" ht="15.75" thickBot="1">
      <c r="B77" s="824" t="s">
        <v>1037</v>
      </c>
      <c r="C77" s="825"/>
      <c r="D77" s="825"/>
      <c r="E77" s="825"/>
      <c r="F77" s="825"/>
      <c r="G77" s="825"/>
      <c r="H77" s="825"/>
      <c r="I77" s="825"/>
      <c r="J77" s="825"/>
      <c r="K77" s="825"/>
      <c r="L77" s="825"/>
      <c r="M77" s="826"/>
      <c r="N77" s="313">
        <f>SUM(N71:N76)</f>
        <v>1817494.1306749415</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1905266.6306749415</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381053.32613498834</v>
      </c>
      <c r="M84" s="853"/>
      <c r="N84" s="57"/>
    </row>
    <row r="85" spans="1:14">
      <c r="B85" s="95" t="s">
        <v>1057</v>
      </c>
      <c r="C85" s="96"/>
      <c r="D85" s="96"/>
      <c r="E85" s="96"/>
      <c r="F85" s="96"/>
      <c r="G85" s="96"/>
      <c r="H85" s="96"/>
      <c r="I85" s="93"/>
      <c r="J85" s="94"/>
      <c r="K85" s="316">
        <v>0.05</v>
      </c>
      <c r="L85" s="852">
        <f>N79*K85</f>
        <v>95263.331533747085</v>
      </c>
      <c r="M85" s="853"/>
      <c r="N85" s="57"/>
    </row>
    <row r="86" spans="1:14" ht="15.75" thickBot="1">
      <c r="B86" s="97" t="s">
        <v>1058</v>
      </c>
      <c r="C86" s="98"/>
      <c r="D86" s="98"/>
      <c r="E86" s="98"/>
      <c r="F86" s="98"/>
      <c r="G86" s="98"/>
      <c r="H86" s="98"/>
      <c r="I86" s="99"/>
      <c r="J86" s="100"/>
      <c r="K86" s="317">
        <v>0.05</v>
      </c>
      <c r="L86" s="854">
        <f>N79*K86</f>
        <v>95263.331533747085</v>
      </c>
      <c r="M86" s="855"/>
      <c r="N86" s="57"/>
    </row>
    <row r="87" spans="1:14" ht="15.75" thickBot="1">
      <c r="B87" s="818" t="s">
        <v>1037</v>
      </c>
      <c r="C87" s="819"/>
      <c r="D87" s="819"/>
      <c r="E87" s="819"/>
      <c r="F87" s="819"/>
      <c r="G87" s="819"/>
      <c r="H87" s="819"/>
      <c r="I87" s="819"/>
      <c r="J87" s="819"/>
      <c r="K87" s="819"/>
      <c r="L87" s="819"/>
      <c r="M87" s="820"/>
      <c r="N87" s="58">
        <f>L84+L85+L86</f>
        <v>571579.98920248251</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2476846.6198774241</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30"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4">
    <mergeCell ref="M5:M6"/>
    <mergeCell ref="N5:N6"/>
    <mergeCell ref="C6:J6"/>
    <mergeCell ref="B10:E10"/>
    <mergeCell ref="I10:J10"/>
    <mergeCell ref="C5:J5"/>
    <mergeCell ref="B1:B6"/>
    <mergeCell ref="K5:K6"/>
    <mergeCell ref="L1:N2"/>
    <mergeCell ref="C2:J2"/>
    <mergeCell ref="C3:J3"/>
    <mergeCell ref="K3:K4"/>
    <mergeCell ref="L3:N4"/>
    <mergeCell ref="C4:J4"/>
    <mergeCell ref="C1:J1"/>
    <mergeCell ref="K1:K2"/>
    <mergeCell ref="B36:H36"/>
    <mergeCell ref="B37:H37"/>
    <mergeCell ref="F25:H25"/>
    <mergeCell ref="B27:N27"/>
    <mergeCell ref="L29:M29"/>
    <mergeCell ref="L12:N12"/>
    <mergeCell ref="C30:I30"/>
    <mergeCell ref="L30:M30"/>
    <mergeCell ref="B35:H35"/>
    <mergeCell ref="I35:J35"/>
    <mergeCell ref="L35:M35"/>
    <mergeCell ref="D11:E11"/>
    <mergeCell ref="C29:I29"/>
    <mergeCell ref="L5:L6"/>
    <mergeCell ref="L61:M61"/>
    <mergeCell ref="B39:H39"/>
    <mergeCell ref="B41:D41"/>
    <mergeCell ref="B42:H42"/>
    <mergeCell ref="I42:J42"/>
    <mergeCell ref="L42:M42"/>
    <mergeCell ref="B43:M43"/>
    <mergeCell ref="B47:I47"/>
    <mergeCell ref="L47:M47"/>
    <mergeCell ref="B55:M55"/>
    <mergeCell ref="L59:M59"/>
    <mergeCell ref="L60:M60"/>
    <mergeCell ref="B38:H38"/>
    <mergeCell ref="L62:M62"/>
    <mergeCell ref="L63:M63"/>
    <mergeCell ref="L65:M65"/>
    <mergeCell ref="B66:M66"/>
    <mergeCell ref="B70:H70"/>
    <mergeCell ref="L70:M70"/>
    <mergeCell ref="J119:N120"/>
    <mergeCell ref="B84:H84"/>
    <mergeCell ref="L84:M84"/>
    <mergeCell ref="L85:M85"/>
    <mergeCell ref="L86:M86"/>
    <mergeCell ref="B87:M87"/>
    <mergeCell ref="B89:M89"/>
    <mergeCell ref="B106:N107"/>
    <mergeCell ref="B108:N109"/>
    <mergeCell ref="B76:H76"/>
    <mergeCell ref="L76:M76"/>
    <mergeCell ref="B77:M77"/>
    <mergeCell ref="B79:M79"/>
    <mergeCell ref="B83:H83"/>
    <mergeCell ref="L83:M83"/>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51585"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51585" r:id="rId4"/>
      </mc:Fallback>
    </mc:AlternateContent>
  </oleObjects>
</worksheet>
</file>

<file path=xl/worksheets/sheet2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34">
    <tabColor rgb="FFFFFFCC"/>
  </sheetPr>
  <dimension ref="A1:O120"/>
  <sheetViews>
    <sheetView zoomScale="75" zoomScaleNormal="75" workbookViewId="0"/>
  </sheetViews>
  <sheetFormatPr baseColWidth="10" defaultRowHeight="15"/>
  <cols>
    <col min="1" max="1" width="10.42578125" bestFit="1" customWidth="1"/>
    <col min="2" max="2" width="16.5703125" customWidth="1"/>
    <col min="6" max="6" width="16.5703125" customWidth="1"/>
    <col min="9" max="9" width="13.140625" bestFit="1" customWidth="1"/>
    <col min="10" max="10" width="15.5703125" customWidth="1"/>
    <col min="11" max="11" width="18.5703125" customWidth="1"/>
    <col min="13" max="13" width="13.42578125" customWidth="1"/>
    <col min="14" max="14" width="17.42578125" customWidth="1"/>
    <col min="15" max="15" width="12" bestFit="1" customWidth="1"/>
  </cols>
  <sheetData>
    <row r="1" spans="2:14" ht="29.2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30"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1189</v>
      </c>
      <c r="C31" s="87" t="s">
        <v>2207</v>
      </c>
      <c r="D31" s="88"/>
      <c r="E31" s="88"/>
      <c r="F31" s="88"/>
      <c r="G31" s="88"/>
      <c r="H31" s="88"/>
      <c r="I31" s="88"/>
      <c r="J31" s="88"/>
      <c r="K31" s="465"/>
      <c r="L31" s="318" t="s">
        <v>233</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320</v>
      </c>
      <c r="B36" s="831" t="str">
        <f>VLOOKUP(A36,EQUIPOS!A6:D154,3,FALSE)</f>
        <v>Retroexcavadora sobre llantas, motor 62HP, Profundidad de excavación de 5.41 metros.</v>
      </c>
      <c r="C36" s="832"/>
      <c r="D36" s="832"/>
      <c r="E36" s="832"/>
      <c r="F36" s="832"/>
      <c r="G36" s="832"/>
      <c r="H36" s="833"/>
      <c r="I36" s="279"/>
      <c r="J36" s="280"/>
      <c r="K36" s="281">
        <f>VLOOKUP(A36,EQUIPOS!A6:D163,4,FALSE)</f>
        <v>105750.00000000001</v>
      </c>
      <c r="L36" s="282"/>
      <c r="M36" s="348">
        <v>10</v>
      </c>
      <c r="N36" s="284">
        <f>K36/M36</f>
        <v>10575.000000000002</v>
      </c>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0.1</v>
      </c>
      <c r="N41" s="356">
        <f>N77*M41</f>
        <v>284.32842708333334</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10859.328427083336</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67" t="s">
        <v>617</v>
      </c>
      <c r="B48" s="49" t="str">
        <f>VLOOKUP(A48,MATERIALES!A5:D373,3,FALSE)</f>
        <v xml:space="preserve">Paral en madera rolliza de 5´´ y 4,5m de longitud (tablestacados)
</v>
      </c>
      <c r="C48" s="293"/>
      <c r="D48" s="293"/>
      <c r="E48" s="293"/>
      <c r="F48" s="293"/>
      <c r="G48" s="293"/>
      <c r="H48" s="293"/>
      <c r="I48" s="280"/>
      <c r="J48" s="236" t="str">
        <f>VLOOKUP(A48,MATERIALES!A4:D640,2,FALSE)</f>
        <v>u</v>
      </c>
      <c r="K48" s="294">
        <v>0.48888888888888893</v>
      </c>
      <c r="L48" s="279"/>
      <c r="M48" s="414">
        <f>VLOOKUP(A48,MATERIALES!A5:D396,4,FALSE)</f>
        <v>21487.46108446479</v>
      </c>
      <c r="N48" s="284">
        <f>K48*M48</f>
        <v>10504.980974627231</v>
      </c>
    </row>
    <row r="49" spans="1:14">
      <c r="A49" s="167" t="s">
        <v>718</v>
      </c>
      <c r="B49" s="49" t="str">
        <f>VLOOKUP(A49,MATERIALES!A6:D373,3,FALSE)</f>
        <v xml:space="preserve">Tablestaca en madera aserrada (0,25*0,05*3)
</v>
      </c>
      <c r="C49" s="437"/>
      <c r="D49" s="437"/>
      <c r="E49" s="437"/>
      <c r="F49" s="437"/>
      <c r="G49" s="437"/>
      <c r="H49" s="437"/>
      <c r="I49" s="437"/>
      <c r="J49" s="323" t="str">
        <f>VLOOKUP(A49,MATERIALES!A5:D641,2,FALSE)</f>
        <v>u</v>
      </c>
      <c r="K49" s="409">
        <v>1.3333333333333333</v>
      </c>
      <c r="L49" s="433"/>
      <c r="M49" s="414">
        <f>VLOOKUP(A49,MATERIALES!A6:D397,4,FALSE)</f>
        <v>23500</v>
      </c>
      <c r="N49" s="284">
        <f>K49*M49</f>
        <v>31333.333333333332</v>
      </c>
    </row>
    <row r="50" spans="1:14">
      <c r="A50" s="167" t="s">
        <v>976</v>
      </c>
      <c r="B50" s="49" t="str">
        <f>VLOOKUP(A50,MATERIALES!A6:D373,3,FALSE)</f>
        <v>Alambre Negro Para Amarre</v>
      </c>
      <c r="C50" s="437"/>
      <c r="D50" s="437"/>
      <c r="E50" s="437"/>
      <c r="F50" s="437"/>
      <c r="G50" s="437"/>
      <c r="H50" s="437"/>
      <c r="I50" s="437"/>
      <c r="J50" s="323" t="str">
        <f>VLOOKUP(A50,MATERIALES!A6:D642,2,FALSE)</f>
        <v>kg</v>
      </c>
      <c r="K50" s="409">
        <v>1.5</v>
      </c>
      <c r="L50" s="433"/>
      <c r="M50" s="414">
        <f>VLOOKUP(A50,MATERIALES!A6:D398,4,FALSE)</f>
        <v>3800</v>
      </c>
      <c r="N50" s="284">
        <f>K50*M50</f>
        <v>5700</v>
      </c>
    </row>
    <row r="51" spans="1:14">
      <c r="A51" s="167"/>
      <c r="B51" s="49"/>
      <c r="C51" s="437"/>
      <c r="D51" s="437"/>
      <c r="E51" s="437"/>
      <c r="F51" s="437"/>
      <c r="G51" s="437"/>
      <c r="H51" s="437"/>
      <c r="I51" s="437"/>
      <c r="J51" s="323"/>
      <c r="K51" s="409"/>
      <c r="L51" s="433"/>
      <c r="M51" s="414"/>
      <c r="N51" s="284"/>
    </row>
    <row r="52" spans="1:14">
      <c r="A52" s="167"/>
      <c r="B52" s="49"/>
      <c r="C52" s="437"/>
      <c r="D52" s="437"/>
      <c r="E52" s="437"/>
      <c r="F52" s="437"/>
      <c r="G52" s="437"/>
      <c r="H52" s="437"/>
      <c r="I52" s="437"/>
      <c r="J52" s="323"/>
      <c r="K52" s="409"/>
      <c r="L52" s="433"/>
      <c r="M52" s="414"/>
      <c r="N52" s="284"/>
    </row>
    <row r="53" spans="1:14">
      <c r="A53" s="167"/>
      <c r="B53" s="49"/>
      <c r="C53" s="437"/>
      <c r="D53" s="437"/>
      <c r="E53" s="437"/>
      <c r="F53" s="437"/>
      <c r="G53" s="437"/>
      <c r="H53" s="437"/>
      <c r="I53" s="437"/>
      <c r="J53" s="323"/>
      <c r="K53" s="409"/>
      <c r="L53" s="433"/>
      <c r="M53" s="414"/>
      <c r="N53" s="284"/>
    </row>
    <row r="54" spans="1:14" ht="15.75" thickBot="1">
      <c r="B54" s="49"/>
      <c r="C54" s="322"/>
      <c r="D54" s="322"/>
      <c r="E54" s="322"/>
      <c r="F54" s="322"/>
      <c r="G54" s="322"/>
      <c r="H54" s="322"/>
      <c r="I54" s="322"/>
      <c r="J54" s="447"/>
      <c r="K54" s="132"/>
      <c r="L54" s="337"/>
      <c r="M54" s="414"/>
      <c r="N54" s="284"/>
    </row>
    <row r="55" spans="1:14" ht="15.75" thickBot="1">
      <c r="B55" s="818" t="s">
        <v>1037</v>
      </c>
      <c r="C55" s="819"/>
      <c r="D55" s="819"/>
      <c r="E55" s="819"/>
      <c r="F55" s="819"/>
      <c r="G55" s="819"/>
      <c r="H55" s="819"/>
      <c r="I55" s="819"/>
      <c r="J55" s="819"/>
      <c r="K55" s="819"/>
      <c r="L55" s="819"/>
      <c r="M55" s="820"/>
      <c r="N55" s="406">
        <f>SUM(N48:N54)</f>
        <v>47538.314307960565</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B60" s="52"/>
      <c r="C60" s="329"/>
      <c r="D60" s="329"/>
      <c r="E60" s="329"/>
      <c r="F60" s="329"/>
      <c r="G60" s="329"/>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459"/>
      <c r="C65" s="460"/>
      <c r="D65" s="460"/>
      <c r="E65" s="460"/>
      <c r="F65" s="460"/>
      <c r="G65" s="460"/>
      <c r="H65" s="54"/>
      <c r="I65" s="132"/>
      <c r="J65" s="132"/>
      <c r="K65" s="132"/>
      <c r="L65" s="807"/>
      <c r="M65" s="808"/>
      <c r="N65" s="133"/>
    </row>
    <row r="66" spans="1:15" ht="15.75" thickBot="1">
      <c r="B66" s="824" t="s">
        <v>1037</v>
      </c>
      <c r="C66" s="825"/>
      <c r="D66" s="825"/>
      <c r="E66" s="825"/>
      <c r="F66" s="825"/>
      <c r="G66" s="825"/>
      <c r="H66" s="825"/>
      <c r="I66" s="825"/>
      <c r="J66" s="825"/>
      <c r="K66" s="825"/>
      <c r="L66" s="825"/>
      <c r="M66" s="826"/>
      <c r="N66" s="110"/>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847"/>
      <c r="N70" s="104" t="s">
        <v>1035</v>
      </c>
    </row>
    <row r="71" spans="1:15">
      <c r="A71" s="168" t="s">
        <v>9</v>
      </c>
      <c r="B71" s="55" t="str">
        <f>VLOOKUP(A71,'MANO DE OBRA'!A8:D68,3,FALSE)</f>
        <v>Obrero (3)</v>
      </c>
      <c r="C71" s="53"/>
      <c r="D71" s="53"/>
      <c r="E71" s="53"/>
      <c r="F71" s="53"/>
      <c r="G71" s="53"/>
      <c r="H71" s="53"/>
      <c r="I71" s="304">
        <f>K71/J71*100</f>
        <v>73771.7</v>
      </c>
      <c r="J71" s="305">
        <v>185</v>
      </c>
      <c r="K71" s="306">
        <f>VLOOKUP(A71,'MANO DE OBRA'!A8:D99,4,FALSE)</f>
        <v>136477.64499999999</v>
      </c>
      <c r="L71" s="56"/>
      <c r="M71" s="446">
        <v>80</v>
      </c>
      <c r="N71" s="407">
        <f>K71/M71</f>
        <v>1705.9705624999999</v>
      </c>
      <c r="O71" s="112"/>
    </row>
    <row r="72" spans="1:15">
      <c r="A72" s="168" t="s">
        <v>30</v>
      </c>
      <c r="B72" s="55" t="str">
        <f>VLOOKUP(A72,'MANO DE OBRA'!A8:D69,3,FALSE)</f>
        <v>Oficial</v>
      </c>
      <c r="C72" s="53"/>
      <c r="D72" s="53"/>
      <c r="E72" s="53"/>
      <c r="F72" s="53"/>
      <c r="G72" s="53"/>
      <c r="H72" s="53"/>
      <c r="I72" s="304">
        <f>K72/J72*100</f>
        <v>49181.133333333331</v>
      </c>
      <c r="J72" s="305">
        <v>185</v>
      </c>
      <c r="K72" s="306">
        <f>VLOOKUP(A72,'MANO DE OBRA'!A8:D100,4,FALSE)</f>
        <v>90985.096666666665</v>
      </c>
      <c r="L72" s="56"/>
      <c r="M72" s="444">
        <v>80</v>
      </c>
      <c r="N72" s="407">
        <f>K72/M72</f>
        <v>1137.3137083333334</v>
      </c>
    </row>
    <row r="73" spans="1:15">
      <c r="B73" s="55"/>
      <c r="C73" s="53"/>
      <c r="D73" s="53"/>
      <c r="E73" s="53"/>
      <c r="F73" s="53"/>
      <c r="G73" s="53"/>
      <c r="H73" s="53"/>
      <c r="I73" s="291"/>
      <c r="J73" s="309"/>
      <c r="K73" s="310"/>
      <c r="L73" s="56"/>
      <c r="M73" s="312"/>
      <c r="N73" s="308"/>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805"/>
      <c r="C76" s="806"/>
      <c r="D76" s="806"/>
      <c r="E76" s="806"/>
      <c r="F76" s="806"/>
      <c r="G76" s="806"/>
      <c r="H76" s="806"/>
      <c r="I76" s="132"/>
      <c r="J76" s="132"/>
      <c r="K76" s="132"/>
      <c r="L76" s="906"/>
      <c r="M76" s="906"/>
      <c r="N76" s="51"/>
    </row>
    <row r="77" spans="1:15" ht="15.75" thickBot="1">
      <c r="B77" s="824" t="s">
        <v>1037</v>
      </c>
      <c r="C77" s="825"/>
      <c r="D77" s="825"/>
      <c r="E77" s="825"/>
      <c r="F77" s="825"/>
      <c r="G77" s="825"/>
      <c r="H77" s="825"/>
      <c r="I77" s="825"/>
      <c r="J77" s="825"/>
      <c r="K77" s="825"/>
      <c r="L77" s="825"/>
      <c r="M77" s="826"/>
      <c r="N77" s="313">
        <f>SUM(N71:N76)</f>
        <v>2843.2842708333333</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61240.927005877238</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12248.185401175448</v>
      </c>
      <c r="M84" s="853"/>
      <c r="N84" s="57"/>
    </row>
    <row r="85" spans="1:14">
      <c r="B85" s="95" t="s">
        <v>1057</v>
      </c>
      <c r="C85" s="96"/>
      <c r="D85" s="96"/>
      <c r="E85" s="96"/>
      <c r="F85" s="96"/>
      <c r="G85" s="96"/>
      <c r="H85" s="96"/>
      <c r="I85" s="93"/>
      <c r="J85" s="94"/>
      <c r="K85" s="316">
        <v>0.05</v>
      </c>
      <c r="L85" s="852">
        <f>N79*K85</f>
        <v>3062.0463502938619</v>
      </c>
      <c r="M85" s="853"/>
      <c r="N85" s="57"/>
    </row>
    <row r="86" spans="1:14" ht="15.75" thickBot="1">
      <c r="B86" s="97" t="s">
        <v>1058</v>
      </c>
      <c r="C86" s="98"/>
      <c r="D86" s="98"/>
      <c r="E86" s="98"/>
      <c r="F86" s="98"/>
      <c r="G86" s="98"/>
      <c r="H86" s="98"/>
      <c r="I86" s="99"/>
      <c r="J86" s="100"/>
      <c r="K86" s="317">
        <v>0.05</v>
      </c>
      <c r="L86" s="854">
        <f>N79*K86</f>
        <v>3062.0463502938619</v>
      </c>
      <c r="M86" s="855"/>
      <c r="N86" s="57"/>
    </row>
    <row r="87" spans="1:14" ht="15.75" thickBot="1">
      <c r="B87" s="818" t="s">
        <v>1037</v>
      </c>
      <c r="C87" s="819"/>
      <c r="D87" s="819"/>
      <c r="E87" s="819"/>
      <c r="F87" s="819"/>
      <c r="G87" s="819"/>
      <c r="H87" s="819"/>
      <c r="I87" s="819"/>
      <c r="J87" s="819"/>
      <c r="K87" s="819"/>
      <c r="L87" s="819"/>
      <c r="M87" s="820"/>
      <c r="N87" s="58">
        <f>L84+L85+L86</f>
        <v>18372.278101763171</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79613.205107640417</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30"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4">
    <mergeCell ref="M5:M6"/>
    <mergeCell ref="N5:N6"/>
    <mergeCell ref="C6:J6"/>
    <mergeCell ref="B10:E10"/>
    <mergeCell ref="I10:J10"/>
    <mergeCell ref="C5:J5"/>
    <mergeCell ref="B1:B6"/>
    <mergeCell ref="K5:K6"/>
    <mergeCell ref="L1:N2"/>
    <mergeCell ref="C2:J2"/>
    <mergeCell ref="C3:J3"/>
    <mergeCell ref="K3:K4"/>
    <mergeCell ref="L3:N4"/>
    <mergeCell ref="C4:J4"/>
    <mergeCell ref="C1:J1"/>
    <mergeCell ref="K1:K2"/>
    <mergeCell ref="B36:H36"/>
    <mergeCell ref="B37:H37"/>
    <mergeCell ref="F25:H25"/>
    <mergeCell ref="B27:N27"/>
    <mergeCell ref="L29:M29"/>
    <mergeCell ref="L12:N12"/>
    <mergeCell ref="C30:I30"/>
    <mergeCell ref="L30:M30"/>
    <mergeCell ref="B35:H35"/>
    <mergeCell ref="I35:J35"/>
    <mergeCell ref="L35:M35"/>
    <mergeCell ref="D11:E11"/>
    <mergeCell ref="C29:I29"/>
    <mergeCell ref="L5:L6"/>
    <mergeCell ref="L61:M61"/>
    <mergeCell ref="B39:H39"/>
    <mergeCell ref="B41:D41"/>
    <mergeCell ref="B42:H42"/>
    <mergeCell ref="I42:J42"/>
    <mergeCell ref="L42:M42"/>
    <mergeCell ref="B43:M43"/>
    <mergeCell ref="B47:I47"/>
    <mergeCell ref="L47:M47"/>
    <mergeCell ref="B55:M55"/>
    <mergeCell ref="L59:M59"/>
    <mergeCell ref="L60:M60"/>
    <mergeCell ref="B38:H38"/>
    <mergeCell ref="L62:M62"/>
    <mergeCell ref="L63:M63"/>
    <mergeCell ref="L65:M65"/>
    <mergeCell ref="B66:M66"/>
    <mergeCell ref="B70:H70"/>
    <mergeCell ref="L70:M70"/>
    <mergeCell ref="J119:N120"/>
    <mergeCell ref="B84:H84"/>
    <mergeCell ref="L84:M84"/>
    <mergeCell ref="L85:M85"/>
    <mergeCell ref="L86:M86"/>
    <mergeCell ref="B87:M87"/>
    <mergeCell ref="B89:M89"/>
    <mergeCell ref="B106:N107"/>
    <mergeCell ref="B108:N109"/>
    <mergeCell ref="B76:H76"/>
    <mergeCell ref="L76:M76"/>
    <mergeCell ref="B77:M77"/>
    <mergeCell ref="B79:M79"/>
    <mergeCell ref="B83:H83"/>
    <mergeCell ref="L83:M83"/>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52609"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52609" r:id="rId4"/>
      </mc:Fallback>
    </mc:AlternateContent>
  </oleObjects>
</worksheet>
</file>

<file path=xl/worksheets/sheet2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36">
    <tabColor rgb="FFFFFFCC"/>
  </sheetPr>
  <dimension ref="A1:O120"/>
  <sheetViews>
    <sheetView zoomScale="75" zoomScaleNormal="75" workbookViewId="0"/>
  </sheetViews>
  <sheetFormatPr baseColWidth="10" defaultRowHeight="15"/>
  <cols>
    <col min="1" max="1" width="10.42578125" bestFit="1" customWidth="1"/>
    <col min="2" max="2" width="16.7109375" customWidth="1"/>
    <col min="6" max="6" width="16.5703125" customWidth="1"/>
    <col min="9" max="9" width="13.140625" bestFit="1" customWidth="1"/>
    <col min="10" max="10" width="15.5703125" customWidth="1"/>
    <col min="11" max="11" width="18.5703125" customWidth="1"/>
    <col min="13" max="13" width="13.42578125"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ht="27" customHeight="1">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30"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customHeight="1" thickBot="1">
      <c r="A31" t="s">
        <v>1929</v>
      </c>
      <c r="B31" s="86" t="s">
        <v>1190</v>
      </c>
      <c r="C31" s="87" t="s">
        <v>2208</v>
      </c>
      <c r="D31" s="88"/>
      <c r="E31" s="88"/>
      <c r="F31" s="88"/>
      <c r="G31" s="88"/>
      <c r="H31" s="88"/>
      <c r="I31" s="88"/>
      <c r="J31" s="88"/>
      <c r="K31" s="465"/>
      <c r="L31" s="318" t="s">
        <v>233</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204</v>
      </c>
      <c r="B36" s="831" t="str">
        <f>VLOOKUP(A36,EQUIPOS!A6:D154,3,FALSE)</f>
        <v xml:space="preserve">Equipo de soldadura 250 AMP
</v>
      </c>
      <c r="C36" s="832"/>
      <c r="D36" s="832"/>
      <c r="E36" s="832"/>
      <c r="F36" s="832"/>
      <c r="G36" s="832"/>
      <c r="H36" s="833"/>
      <c r="I36" s="279"/>
      <c r="J36" s="280"/>
      <c r="K36" s="281">
        <f>VLOOKUP(A36,EQUIPOS!A6:D163,4,FALSE)</f>
        <v>10700</v>
      </c>
      <c r="L36" s="282"/>
      <c r="M36" s="348">
        <v>10</v>
      </c>
      <c r="N36" s="284">
        <f>K36/M36</f>
        <v>1070</v>
      </c>
    </row>
    <row r="37" spans="1:14">
      <c r="A37" s="119" t="s">
        <v>320</v>
      </c>
      <c r="B37" s="831" t="str">
        <f>VLOOKUP(A37,EQUIPOS!A7:D154,3,FALSE)</f>
        <v>Retroexcavadora sobre llantas, motor 62HP, Profundidad de excavación de 5.41 metros.</v>
      </c>
      <c r="C37" s="832"/>
      <c r="D37" s="832"/>
      <c r="E37" s="832"/>
      <c r="F37" s="832"/>
      <c r="G37" s="832"/>
      <c r="H37" s="833"/>
      <c r="I37" s="433"/>
      <c r="J37" s="434"/>
      <c r="K37" s="281">
        <f>VLOOKUP(A37,EQUIPOS!A7:D164,4,FALSE)</f>
        <v>105750.00000000001</v>
      </c>
      <c r="L37" s="347"/>
      <c r="M37" s="348">
        <v>10</v>
      </c>
      <c r="N37" s="284">
        <f>K37/M37</f>
        <v>10575.000000000002</v>
      </c>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0.1</v>
      </c>
      <c r="N41" s="356">
        <f>N77*M41</f>
        <v>341.19411250000007</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11986.194112500001</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67" t="s">
        <v>706</v>
      </c>
      <c r="B48" s="49" t="str">
        <f>VLOOKUP(A48,MATERIALES!A5:D373,3,FALSE)</f>
        <v>Soldadura 7018</v>
      </c>
      <c r="C48" s="293"/>
      <c r="D48" s="293"/>
      <c r="E48" s="293"/>
      <c r="F48" s="293"/>
      <c r="G48" s="293"/>
      <c r="H48" s="293"/>
      <c r="I48" s="293"/>
      <c r="J48" s="323" t="str">
        <f>VLOOKUP(A48,MATERIALES!A4:D640,2,FALSE)</f>
        <v>kg</v>
      </c>
      <c r="K48" s="294">
        <v>3.3000000000000002E-2</v>
      </c>
      <c r="L48" s="279"/>
      <c r="M48" s="414">
        <f>VLOOKUP(A48,MATERIALES!A5:D396,4,FALSE)</f>
        <v>8457.9807073840748</v>
      </c>
      <c r="N48" s="284">
        <f>K48*M48</f>
        <v>279.11336334367451</v>
      </c>
    </row>
    <row r="49" spans="1:14">
      <c r="A49" s="167" t="s">
        <v>734</v>
      </c>
      <c r="B49" s="49" t="str">
        <f>VLOOKUP(A49,MATERIALES!A6:D373,3,FALSE)</f>
        <v xml:space="preserve">Tablestaca metálica (riel de 70 lb/yarda)
</v>
      </c>
      <c r="C49" s="437"/>
      <c r="D49" s="437"/>
      <c r="E49" s="437"/>
      <c r="F49" s="437"/>
      <c r="G49" s="437"/>
      <c r="H49" s="437"/>
      <c r="I49" s="437"/>
      <c r="J49" s="324" t="str">
        <f>VLOOKUP(A49,MATERIALES!A5:D641,2,FALSE)</f>
        <v>u</v>
      </c>
      <c r="K49" s="409">
        <v>3</v>
      </c>
      <c r="L49" s="433"/>
      <c r="M49" s="414">
        <f>VLOOKUP(A49,MATERIALES!A6:D397,4,FALSE)</f>
        <v>58923.919633433776</v>
      </c>
      <c r="N49" s="284">
        <f>K49*M49</f>
        <v>176771.75890030133</v>
      </c>
    </row>
    <row r="50" spans="1:14">
      <c r="A50" s="167" t="s">
        <v>747</v>
      </c>
      <c r="B50" s="49" t="str">
        <f>VLOOKUP(A50,MATERIALES!A6:D373,3,FALSE)</f>
        <v>Tornillos de Unión de D= 12 mm</v>
      </c>
      <c r="C50" s="437"/>
      <c r="D50" s="437"/>
      <c r="E50" s="437"/>
      <c r="F50" s="437"/>
      <c r="G50" s="437"/>
      <c r="H50" s="437"/>
      <c r="I50" s="437"/>
      <c r="J50" s="324" t="str">
        <f>VLOOKUP(A50,MATERIALES!A6:D642,2,FALSE)</f>
        <v>u</v>
      </c>
      <c r="K50" s="409">
        <v>10</v>
      </c>
      <c r="L50" s="433"/>
      <c r="M50" s="414">
        <f>VLOOKUP(A50,MATERIALES!A6:D398,4,FALSE)</f>
        <v>772.14264563841209</v>
      </c>
      <c r="N50" s="284">
        <f>K50*M50</f>
        <v>7721.4264563841207</v>
      </c>
    </row>
    <row r="51" spans="1:14">
      <c r="A51" s="167"/>
      <c r="B51" s="49"/>
      <c r="C51" s="437"/>
      <c r="D51" s="437"/>
      <c r="E51" s="437"/>
      <c r="F51" s="437"/>
      <c r="G51" s="437"/>
      <c r="H51" s="437"/>
      <c r="I51" s="437"/>
      <c r="J51" s="323"/>
      <c r="K51" s="409"/>
      <c r="L51" s="433"/>
      <c r="M51" s="414"/>
      <c r="N51" s="284"/>
    </row>
    <row r="52" spans="1:14">
      <c r="A52" s="167"/>
      <c r="B52" s="49"/>
      <c r="C52" s="437"/>
      <c r="D52" s="437"/>
      <c r="E52" s="437"/>
      <c r="F52" s="437"/>
      <c r="G52" s="437"/>
      <c r="H52" s="437"/>
      <c r="I52" s="437"/>
      <c r="J52" s="323"/>
      <c r="K52" s="409"/>
      <c r="L52" s="433"/>
      <c r="M52" s="414"/>
      <c r="N52" s="284"/>
    </row>
    <row r="53" spans="1:14">
      <c r="A53" s="167"/>
      <c r="B53" s="49"/>
      <c r="C53" s="437"/>
      <c r="D53" s="437"/>
      <c r="E53" s="437"/>
      <c r="F53" s="437"/>
      <c r="G53" s="437"/>
      <c r="H53" s="437"/>
      <c r="I53" s="437"/>
      <c r="J53" s="323"/>
      <c r="K53" s="409"/>
      <c r="L53" s="433"/>
      <c r="M53" s="414"/>
      <c r="N53" s="284"/>
    </row>
    <row r="54" spans="1:14" ht="15.75" thickBot="1">
      <c r="B54" s="49"/>
      <c r="C54" s="322"/>
      <c r="D54" s="322"/>
      <c r="E54" s="322"/>
      <c r="F54" s="322"/>
      <c r="G54" s="322"/>
      <c r="H54" s="322"/>
      <c r="I54" s="322"/>
      <c r="J54" s="447"/>
      <c r="K54" s="132"/>
      <c r="L54" s="337"/>
      <c r="M54" s="414"/>
      <c r="N54" s="284"/>
    </row>
    <row r="55" spans="1:14" ht="15.75" thickBot="1">
      <c r="B55" s="818" t="s">
        <v>1037</v>
      </c>
      <c r="C55" s="819"/>
      <c r="D55" s="819"/>
      <c r="E55" s="819"/>
      <c r="F55" s="819"/>
      <c r="G55" s="819"/>
      <c r="H55" s="819"/>
      <c r="I55" s="819"/>
      <c r="J55" s="819"/>
      <c r="K55" s="819"/>
      <c r="L55" s="819"/>
      <c r="M55" s="820"/>
      <c r="N55" s="406">
        <f>SUM(N48:N54)</f>
        <v>184772.29872002912</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B60" s="52"/>
      <c r="C60" s="329"/>
      <c r="D60" s="329"/>
      <c r="E60" s="329"/>
      <c r="F60" s="329"/>
      <c r="G60" s="329"/>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459"/>
      <c r="C65" s="460"/>
      <c r="D65" s="460"/>
      <c r="E65" s="460"/>
      <c r="F65" s="460"/>
      <c r="G65" s="460"/>
      <c r="H65" s="54"/>
      <c r="I65" s="132"/>
      <c r="J65" s="132"/>
      <c r="K65" s="132"/>
      <c r="L65" s="807"/>
      <c r="M65" s="808"/>
      <c r="N65" s="133"/>
    </row>
    <row r="66" spans="1:15" ht="15.75" thickBot="1">
      <c r="B66" s="824" t="s">
        <v>1037</v>
      </c>
      <c r="C66" s="825"/>
      <c r="D66" s="825"/>
      <c r="E66" s="825"/>
      <c r="F66" s="825"/>
      <c r="G66" s="825"/>
      <c r="H66" s="825"/>
      <c r="I66" s="825"/>
      <c r="J66" s="825"/>
      <c r="K66" s="825"/>
      <c r="L66" s="825"/>
      <c r="M66" s="826"/>
      <c r="N66" s="110"/>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970"/>
      <c r="N70" s="104" t="s">
        <v>1035</v>
      </c>
    </row>
    <row r="71" spans="1:15">
      <c r="A71" s="168" t="s">
        <v>7</v>
      </c>
      <c r="B71" s="55" t="str">
        <f>VLOOKUP(A71,'MANO DE OBRA'!A8:D68,3,FALSE)</f>
        <v>Obrero (2)</v>
      </c>
      <c r="C71" s="53"/>
      <c r="D71" s="53"/>
      <c r="E71" s="53"/>
      <c r="F71" s="53"/>
      <c r="G71" s="53"/>
      <c r="H71" s="53"/>
      <c r="I71" s="304">
        <f>K71/J71*100</f>
        <v>49181.133333333331</v>
      </c>
      <c r="J71" s="305">
        <v>185</v>
      </c>
      <c r="K71" s="306">
        <f>VLOOKUP(A71,'MANO DE OBRA'!A8:D99,4,FALSE)</f>
        <v>90985.096666666665</v>
      </c>
      <c r="L71" s="56"/>
      <c r="M71" s="443">
        <v>80</v>
      </c>
      <c r="N71" s="407">
        <f>K71/M71</f>
        <v>1137.3137083333334</v>
      </c>
      <c r="O71" s="112"/>
    </row>
    <row r="72" spans="1:15">
      <c r="A72" s="168" t="s">
        <v>56</v>
      </c>
      <c r="B72" s="55" t="str">
        <f>VLOOKUP(A72,'MANO DE OBRA'!A8:D69,3,FALSE)</f>
        <v>Soldador</v>
      </c>
      <c r="C72" s="53"/>
      <c r="D72" s="53"/>
      <c r="E72" s="53"/>
      <c r="F72" s="53"/>
      <c r="G72" s="53"/>
      <c r="H72" s="53"/>
      <c r="I72" s="304">
        <f>K72/J72*100</f>
        <v>49181.133333333331</v>
      </c>
      <c r="J72" s="305">
        <v>185</v>
      </c>
      <c r="K72" s="306">
        <f>VLOOKUP(A72,'MANO DE OBRA'!A8:D100,4,FALSE)</f>
        <v>90985.096666666665</v>
      </c>
      <c r="L72" s="56"/>
      <c r="M72" s="443">
        <v>80</v>
      </c>
      <c r="N72" s="407">
        <f>K72/M72</f>
        <v>1137.3137083333334</v>
      </c>
    </row>
    <row r="73" spans="1:15">
      <c r="A73" t="s">
        <v>30</v>
      </c>
      <c r="B73" s="55" t="str">
        <f>VLOOKUP(A73,'MANO DE OBRA'!A9:D70,3,FALSE)</f>
        <v>Oficial</v>
      </c>
      <c r="C73" s="53"/>
      <c r="D73" s="53"/>
      <c r="E73" s="53"/>
      <c r="F73" s="53"/>
      <c r="G73" s="53"/>
      <c r="H73" s="53"/>
      <c r="I73" s="304">
        <f>K73/J73*100</f>
        <v>49181.133333333331</v>
      </c>
      <c r="J73" s="305">
        <v>185</v>
      </c>
      <c r="K73" s="306">
        <f>VLOOKUP(A73,'MANO DE OBRA'!A9:D101,4,FALSE)</f>
        <v>90985.096666666665</v>
      </c>
      <c r="L73" s="56"/>
      <c r="M73" s="444">
        <v>80</v>
      </c>
      <c r="N73" s="407">
        <f>K73/M73</f>
        <v>1137.3137083333334</v>
      </c>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805"/>
      <c r="C76" s="806"/>
      <c r="D76" s="806"/>
      <c r="E76" s="806"/>
      <c r="F76" s="806"/>
      <c r="G76" s="806"/>
      <c r="H76" s="806"/>
      <c r="I76" s="132"/>
      <c r="J76" s="132"/>
      <c r="K76" s="132"/>
      <c r="L76" s="906"/>
      <c r="M76" s="906"/>
      <c r="N76" s="51"/>
    </row>
    <row r="77" spans="1:15" ht="15.75" thickBot="1">
      <c r="B77" s="824" t="s">
        <v>1037</v>
      </c>
      <c r="C77" s="825"/>
      <c r="D77" s="825"/>
      <c r="E77" s="825"/>
      <c r="F77" s="825"/>
      <c r="G77" s="825"/>
      <c r="H77" s="825"/>
      <c r="I77" s="825"/>
      <c r="J77" s="825"/>
      <c r="K77" s="825"/>
      <c r="L77" s="825"/>
      <c r="M77" s="826"/>
      <c r="N77" s="313">
        <f>SUM(N71:N76)</f>
        <v>3411.9411250000003</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200170.43395752914</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40034.086791505833</v>
      </c>
      <c r="M84" s="853"/>
      <c r="N84" s="57"/>
    </row>
    <row r="85" spans="1:14">
      <c r="B85" s="95" t="s">
        <v>1057</v>
      </c>
      <c r="C85" s="96"/>
      <c r="D85" s="96"/>
      <c r="E85" s="96"/>
      <c r="F85" s="96"/>
      <c r="G85" s="96"/>
      <c r="H85" s="96"/>
      <c r="I85" s="93"/>
      <c r="J85" s="94"/>
      <c r="K85" s="316">
        <v>0.05</v>
      </c>
      <c r="L85" s="852">
        <f>N79*K85</f>
        <v>10008.521697876458</v>
      </c>
      <c r="M85" s="853"/>
      <c r="N85" s="57"/>
    </row>
    <row r="86" spans="1:14" ht="15.75" thickBot="1">
      <c r="B86" s="97" t="s">
        <v>1058</v>
      </c>
      <c r="C86" s="98"/>
      <c r="D86" s="98"/>
      <c r="E86" s="98"/>
      <c r="F86" s="98"/>
      <c r="G86" s="98"/>
      <c r="H86" s="98"/>
      <c r="I86" s="99"/>
      <c r="J86" s="100"/>
      <c r="K86" s="317">
        <v>0.05</v>
      </c>
      <c r="L86" s="854">
        <f>N79*K86</f>
        <v>10008.521697876458</v>
      </c>
      <c r="M86" s="855"/>
      <c r="N86" s="57"/>
    </row>
    <row r="87" spans="1:14" ht="15.75" thickBot="1">
      <c r="B87" s="818" t="s">
        <v>1037</v>
      </c>
      <c r="C87" s="819"/>
      <c r="D87" s="819"/>
      <c r="E87" s="819"/>
      <c r="F87" s="819"/>
      <c r="G87" s="819"/>
      <c r="H87" s="819"/>
      <c r="I87" s="819"/>
      <c r="J87" s="819"/>
      <c r="K87" s="819"/>
      <c r="L87" s="819"/>
      <c r="M87" s="820"/>
      <c r="N87" s="58">
        <f>L84+L85+L86</f>
        <v>60051.13018725875</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260221.5641447879</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30"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4">
    <mergeCell ref="M5:M6"/>
    <mergeCell ref="N5:N6"/>
    <mergeCell ref="C6:J6"/>
    <mergeCell ref="B10:E10"/>
    <mergeCell ref="I10:J10"/>
    <mergeCell ref="C5:J5"/>
    <mergeCell ref="B1:B6"/>
    <mergeCell ref="K5:K6"/>
    <mergeCell ref="L1:N2"/>
    <mergeCell ref="C2:J2"/>
    <mergeCell ref="C3:J3"/>
    <mergeCell ref="K3:K4"/>
    <mergeCell ref="L3:N4"/>
    <mergeCell ref="C4:J4"/>
    <mergeCell ref="C1:J1"/>
    <mergeCell ref="K1:K2"/>
    <mergeCell ref="B36:H36"/>
    <mergeCell ref="B37:H37"/>
    <mergeCell ref="F25:H25"/>
    <mergeCell ref="B27:N27"/>
    <mergeCell ref="L29:M29"/>
    <mergeCell ref="L12:N12"/>
    <mergeCell ref="C30:I30"/>
    <mergeCell ref="L30:M30"/>
    <mergeCell ref="B35:H35"/>
    <mergeCell ref="I35:J35"/>
    <mergeCell ref="L35:M35"/>
    <mergeCell ref="D11:E11"/>
    <mergeCell ref="C29:I29"/>
    <mergeCell ref="L5:L6"/>
    <mergeCell ref="L61:M61"/>
    <mergeCell ref="B39:H39"/>
    <mergeCell ref="B41:D41"/>
    <mergeCell ref="B42:H42"/>
    <mergeCell ref="I42:J42"/>
    <mergeCell ref="L42:M42"/>
    <mergeCell ref="B43:M43"/>
    <mergeCell ref="B47:I47"/>
    <mergeCell ref="L47:M47"/>
    <mergeCell ref="B55:M55"/>
    <mergeCell ref="L59:M59"/>
    <mergeCell ref="L60:M60"/>
    <mergeCell ref="B38:H38"/>
    <mergeCell ref="L62:M62"/>
    <mergeCell ref="L63:M63"/>
    <mergeCell ref="L65:M65"/>
    <mergeCell ref="B66:M66"/>
    <mergeCell ref="B70:H70"/>
    <mergeCell ref="L70:M70"/>
    <mergeCell ref="J119:N120"/>
    <mergeCell ref="B84:H84"/>
    <mergeCell ref="L84:M84"/>
    <mergeCell ref="L85:M85"/>
    <mergeCell ref="L86:M86"/>
    <mergeCell ref="B87:M87"/>
    <mergeCell ref="B89:M89"/>
    <mergeCell ref="B106:N107"/>
    <mergeCell ref="B108:N109"/>
    <mergeCell ref="B76:H76"/>
    <mergeCell ref="L76:M76"/>
    <mergeCell ref="B77:M77"/>
    <mergeCell ref="B79:M79"/>
    <mergeCell ref="B83:H83"/>
    <mergeCell ref="L83:M83"/>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54657" r:id="rId4">
          <objectPr defaultSize="0" autoPict="0" r:id="rId5">
            <anchor moveWithCells="1" sizeWithCells="1">
              <from>
                <xdr:col>1</xdr:col>
                <xdr:colOff>76200</xdr:colOff>
                <xdr:row>1</xdr:row>
                <xdr:rowOff>123825</xdr:rowOff>
              </from>
              <to>
                <xdr:col>1</xdr:col>
                <xdr:colOff>857250</xdr:colOff>
                <xdr:row>4</xdr:row>
                <xdr:rowOff>190500</xdr:rowOff>
              </to>
            </anchor>
          </objectPr>
        </oleObject>
      </mc:Choice>
      <mc:Fallback>
        <oleObject progId="PBrush" shapeId="454657" r:id="rId4"/>
      </mc:Fallback>
    </mc:AlternateContent>
  </oleObjects>
</worksheet>
</file>

<file path=xl/worksheets/sheet2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37">
    <tabColor rgb="FFFFFFCC"/>
  </sheetPr>
  <dimension ref="A1:O120"/>
  <sheetViews>
    <sheetView zoomScale="75" zoomScaleNormal="75" workbookViewId="0"/>
  </sheetViews>
  <sheetFormatPr baseColWidth="10" defaultRowHeight="15"/>
  <cols>
    <col min="1" max="1" width="10.42578125" bestFit="1" customWidth="1"/>
    <col min="2" max="2" width="16.7109375" customWidth="1"/>
    <col min="6" max="6" width="16.5703125" customWidth="1"/>
    <col min="9" max="9" width="13.140625" bestFit="1" customWidth="1"/>
    <col min="10" max="10" width="15.5703125" customWidth="1"/>
    <col min="11" max="11" width="18.5703125" customWidth="1"/>
    <col min="13" max="13" width="13.42578125" customWidth="1"/>
    <col min="14" max="14" width="17.42578125" customWidth="1"/>
    <col min="15" max="15" width="12" bestFit="1" customWidth="1"/>
  </cols>
  <sheetData>
    <row r="1" spans="2:14" ht="22.5" customHeight="1">
      <c r="B1" s="907"/>
      <c r="C1" s="919"/>
      <c r="D1" s="920"/>
      <c r="E1" s="920"/>
      <c r="F1" s="920"/>
      <c r="G1" s="920"/>
      <c r="H1" s="920"/>
      <c r="I1" s="920"/>
      <c r="J1" s="921"/>
      <c r="K1" s="922" t="s">
        <v>1017</v>
      </c>
      <c r="L1" s="924" t="s">
        <v>2304</v>
      </c>
      <c r="M1" s="925"/>
      <c r="N1" s="926"/>
    </row>
    <row r="2" spans="2:14" ht="22.5" customHeight="1">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30"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customHeight="1" thickBot="1">
      <c r="A31" t="s">
        <v>1929</v>
      </c>
      <c r="B31" s="86" t="s">
        <v>1191</v>
      </c>
      <c r="C31" s="87" t="s">
        <v>2209</v>
      </c>
      <c r="D31" s="88"/>
      <c r="E31" s="88"/>
      <c r="F31" s="88"/>
      <c r="G31" s="88"/>
      <c r="H31" s="88"/>
      <c r="I31" s="88"/>
      <c r="J31" s="88"/>
      <c r="K31" s="465"/>
      <c r="L31" s="318" t="s">
        <v>233</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282</v>
      </c>
      <c r="B36" s="831" t="str">
        <f>VLOOKUP(A36,EQUIPOS!A6:D154,3,FALSE)</f>
        <v>Piloteadora potencia 250KW, RPM 1800, fuerza elevadora 200KN</v>
      </c>
      <c r="C36" s="832"/>
      <c r="D36" s="832"/>
      <c r="E36" s="832"/>
      <c r="F36" s="832"/>
      <c r="G36" s="832"/>
      <c r="H36" s="833"/>
      <c r="I36" s="279"/>
      <c r="J36" s="280"/>
      <c r="K36" s="281">
        <f>VLOOKUP(A36,EQUIPOS!A6:D163,4,FALSE)</f>
        <v>549900</v>
      </c>
      <c r="L36" s="282"/>
      <c r="M36" s="348">
        <v>2</v>
      </c>
      <c r="N36" s="284">
        <f>K36/M36</f>
        <v>274950</v>
      </c>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0.1</v>
      </c>
      <c r="N41" s="356">
        <f>N77*M41</f>
        <v>3980.5979791666668</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278930.59797916666</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67" t="s">
        <v>812</v>
      </c>
      <c r="B48" s="49" t="str">
        <f>VLOOKUP(A48,MATERIALES!A5:D373,3,FALSE)</f>
        <v>Acero PDR-60</v>
      </c>
      <c r="C48" s="293"/>
      <c r="D48" s="293"/>
      <c r="E48" s="293"/>
      <c r="F48" s="293"/>
      <c r="G48" s="293"/>
      <c r="H48" s="293"/>
      <c r="I48" s="280"/>
      <c r="J48" s="236" t="str">
        <f>VLOOKUP(A48,MATERIALES!A4:D640,2,FALSE)</f>
        <v>kg</v>
      </c>
      <c r="K48" s="294">
        <v>28</v>
      </c>
      <c r="L48" s="279"/>
      <c r="M48" s="414">
        <f>VLOOKUP(A48,MATERIALES!A5:D396,4,FALSE)</f>
        <v>2856</v>
      </c>
      <c r="N48" s="284">
        <f>K48*M48</f>
        <v>79968</v>
      </c>
    </row>
    <row r="49" spans="1:14">
      <c r="A49" s="167" t="s">
        <v>901</v>
      </c>
      <c r="B49" s="49" t="str">
        <f>VLOOKUP(A49,MATERIALES!A6:D373,3,FALSE)</f>
        <v>Concreto Resistencia  28 (Mpa)</v>
      </c>
      <c r="C49" s="437"/>
      <c r="D49" s="437"/>
      <c r="E49" s="437"/>
      <c r="F49" s="437"/>
      <c r="G49" s="437"/>
      <c r="H49" s="437"/>
      <c r="I49" s="437"/>
      <c r="J49" s="323" t="str">
        <f>VLOOKUP(A49,MATERIALES!A5:D641,2,FALSE)</f>
        <v>m3</v>
      </c>
      <c r="K49" s="409">
        <v>0.35</v>
      </c>
      <c r="L49" s="433"/>
      <c r="M49" s="414">
        <f>VLOOKUP(A49,MATERIALES!A6:D397,4,FALSE)</f>
        <v>443156</v>
      </c>
      <c r="N49" s="284">
        <f>K49*M49</f>
        <v>155104.59999999998</v>
      </c>
    </row>
    <row r="50" spans="1:14">
      <c r="A50" s="167" t="s">
        <v>943</v>
      </c>
      <c r="B50" s="49" t="str">
        <f>VLOOKUP(A50,MATERIALES!A6:D373,3,FALSE)</f>
        <v xml:space="preserve">Formaleta concreto clase A,B y C
</v>
      </c>
      <c r="C50" s="437"/>
      <c r="D50" s="437"/>
      <c r="E50" s="437"/>
      <c r="F50" s="437"/>
      <c r="G50" s="437"/>
      <c r="H50" s="437"/>
      <c r="I50" s="437"/>
      <c r="J50" s="324" t="str">
        <f>VLOOKUP(A50,MATERIALES!A6:D642,2,FALSE)</f>
        <v>m2</v>
      </c>
      <c r="K50" s="409">
        <v>3</v>
      </c>
      <c r="L50" s="433"/>
      <c r="M50" s="414">
        <f>VLOOKUP(A50,MATERIALES!A6:D398,4,FALSE)</f>
        <v>14092.582554376571</v>
      </c>
      <c r="N50" s="284">
        <f>K50*M50</f>
        <v>42277.747663129718</v>
      </c>
    </row>
    <row r="51" spans="1:14">
      <c r="A51" s="167"/>
      <c r="B51" s="49"/>
      <c r="C51" s="437"/>
      <c r="D51" s="437"/>
      <c r="E51" s="437"/>
      <c r="F51" s="437"/>
      <c r="G51" s="437"/>
      <c r="H51" s="437"/>
      <c r="I51" s="437"/>
      <c r="J51" s="323"/>
      <c r="K51" s="409"/>
      <c r="L51" s="433"/>
      <c r="M51" s="414"/>
      <c r="N51" s="284"/>
    </row>
    <row r="52" spans="1:14">
      <c r="A52" s="167"/>
      <c r="B52" s="49"/>
      <c r="C52" s="437"/>
      <c r="D52" s="437"/>
      <c r="E52" s="437"/>
      <c r="F52" s="437"/>
      <c r="G52" s="437"/>
      <c r="H52" s="437"/>
      <c r="I52" s="437"/>
      <c r="J52" s="323"/>
      <c r="K52" s="409"/>
      <c r="L52" s="433"/>
      <c r="M52" s="414"/>
      <c r="N52" s="284"/>
    </row>
    <row r="53" spans="1:14">
      <c r="A53" s="167"/>
      <c r="B53" s="49"/>
      <c r="C53" s="437"/>
      <c r="D53" s="437"/>
      <c r="E53" s="437"/>
      <c r="F53" s="437"/>
      <c r="G53" s="437"/>
      <c r="H53" s="437"/>
      <c r="I53" s="437"/>
      <c r="J53" s="323"/>
      <c r="K53" s="409"/>
      <c r="L53" s="433"/>
      <c r="M53" s="414"/>
      <c r="N53" s="284"/>
    </row>
    <row r="54" spans="1:14" ht="15.75" thickBot="1">
      <c r="B54" s="49"/>
      <c r="C54" s="322"/>
      <c r="D54" s="322"/>
      <c r="E54" s="322"/>
      <c r="F54" s="322"/>
      <c r="G54" s="322"/>
      <c r="H54" s="322"/>
      <c r="I54" s="322"/>
      <c r="J54" s="447"/>
      <c r="K54" s="132"/>
      <c r="L54" s="337"/>
      <c r="M54" s="414"/>
      <c r="N54" s="284"/>
    </row>
    <row r="55" spans="1:14" ht="15.75" thickBot="1">
      <c r="B55" s="818" t="s">
        <v>1037</v>
      </c>
      <c r="C55" s="819"/>
      <c r="D55" s="819"/>
      <c r="E55" s="819"/>
      <c r="F55" s="819"/>
      <c r="G55" s="819"/>
      <c r="H55" s="819"/>
      <c r="I55" s="819"/>
      <c r="J55" s="819"/>
      <c r="K55" s="819"/>
      <c r="L55" s="819"/>
      <c r="M55" s="820"/>
      <c r="N55" s="406">
        <f>SUM(N48:N54)</f>
        <v>277350.34766312968</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A60" t="s">
        <v>1323</v>
      </c>
      <c r="B60" s="52" t="str">
        <f>VLOOKUP(A60,TRANSPORTE!A2:D117,3,FALSE)</f>
        <v>Transporte de concreto</v>
      </c>
      <c r="C60" s="329"/>
      <c r="D60" s="329"/>
      <c r="E60" s="329"/>
      <c r="F60" s="329"/>
      <c r="G60" s="329"/>
      <c r="H60" s="323" t="s">
        <v>339</v>
      </c>
      <c r="I60" s="291">
        <v>0.35</v>
      </c>
      <c r="J60" s="298">
        <v>1</v>
      </c>
      <c r="K60" s="291">
        <f>I60*J60</f>
        <v>0.35</v>
      </c>
      <c r="L60" s="822">
        <f>VLOOKUP(A60,TRANSPORTE!A2:D117,4,FALSE)</f>
        <v>946.969696969697</v>
      </c>
      <c r="M60" s="823"/>
      <c r="N60" s="299">
        <f>K60*L60</f>
        <v>331.43939393939394</v>
      </c>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459"/>
      <c r="C65" s="460"/>
      <c r="D65" s="460"/>
      <c r="E65" s="460"/>
      <c r="F65" s="460"/>
      <c r="G65" s="460"/>
      <c r="H65" s="54"/>
      <c r="I65" s="132"/>
      <c r="J65" s="132"/>
      <c r="K65" s="132"/>
      <c r="L65" s="807"/>
      <c r="M65" s="808"/>
      <c r="N65" s="133"/>
    </row>
    <row r="66" spans="1:15" ht="15.75" thickBot="1">
      <c r="B66" s="824" t="s">
        <v>1037</v>
      </c>
      <c r="C66" s="825"/>
      <c r="D66" s="825"/>
      <c r="E66" s="825"/>
      <c r="F66" s="825"/>
      <c r="G66" s="825"/>
      <c r="H66" s="825"/>
      <c r="I66" s="825"/>
      <c r="J66" s="825"/>
      <c r="K66" s="825"/>
      <c r="L66" s="825"/>
      <c r="M66" s="826"/>
      <c r="N66" s="110">
        <f>N60+N61+N62+N63+N64</f>
        <v>331.43939393939394</v>
      </c>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970"/>
      <c r="N70" s="104" t="s">
        <v>1035</v>
      </c>
    </row>
    <row r="71" spans="1:15">
      <c r="A71" s="168" t="s">
        <v>13</v>
      </c>
      <c r="B71" s="55" t="str">
        <f>VLOOKUP(A71,'MANO DE OBRA'!A8:D68,3,FALSE)</f>
        <v>Obrero (5)</v>
      </c>
      <c r="C71" s="53"/>
      <c r="D71" s="53"/>
      <c r="E71" s="53"/>
      <c r="F71" s="53"/>
      <c r="G71" s="53"/>
      <c r="H71" s="53"/>
      <c r="I71" s="304">
        <f>K71/J71*100</f>
        <v>122952.83333333334</v>
      </c>
      <c r="J71" s="305">
        <v>185</v>
      </c>
      <c r="K71" s="306">
        <f>VLOOKUP(A71,'MANO DE OBRA'!A8:D99,4,FALSE)</f>
        <v>227462.74166666667</v>
      </c>
      <c r="L71" s="56"/>
      <c r="M71" s="446">
        <v>8</v>
      </c>
      <c r="N71" s="407">
        <f>K71/M71</f>
        <v>28432.842708333334</v>
      </c>
      <c r="O71" s="112"/>
    </row>
    <row r="72" spans="1:15">
      <c r="A72" s="168" t="s">
        <v>30</v>
      </c>
      <c r="B72" s="55" t="str">
        <f>VLOOKUP(A72,'MANO DE OBRA'!A8:D69,3,FALSE)</f>
        <v>Oficial</v>
      </c>
      <c r="C72" s="53"/>
      <c r="D72" s="53"/>
      <c r="E72" s="53"/>
      <c r="F72" s="53"/>
      <c r="G72" s="53"/>
      <c r="H72" s="53"/>
      <c r="I72" s="304">
        <f>K72/J72*100</f>
        <v>49181.133333333331</v>
      </c>
      <c r="J72" s="305">
        <v>185</v>
      </c>
      <c r="K72" s="306">
        <f>VLOOKUP(A72,'MANO DE OBRA'!A8:D100,4,FALSE)</f>
        <v>90985.096666666665</v>
      </c>
      <c r="L72" s="56"/>
      <c r="M72" s="443">
        <v>8</v>
      </c>
      <c r="N72" s="407">
        <f>K72/M72</f>
        <v>11373.137083333333</v>
      </c>
    </row>
    <row r="73" spans="1:15">
      <c r="B73" s="55"/>
      <c r="C73" s="53"/>
      <c r="D73" s="53"/>
      <c r="E73" s="53"/>
      <c r="F73" s="53"/>
      <c r="G73" s="53"/>
      <c r="H73" s="53"/>
      <c r="I73" s="304"/>
      <c r="J73" s="305"/>
      <c r="K73" s="306"/>
      <c r="L73" s="56"/>
      <c r="M73" s="444"/>
      <c r="N73" s="407"/>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805"/>
      <c r="C76" s="806"/>
      <c r="D76" s="806"/>
      <c r="E76" s="806"/>
      <c r="F76" s="806"/>
      <c r="G76" s="806"/>
      <c r="H76" s="806"/>
      <c r="I76" s="132"/>
      <c r="J76" s="132"/>
      <c r="K76" s="132"/>
      <c r="L76" s="906"/>
      <c r="M76" s="906"/>
      <c r="N76" s="51"/>
    </row>
    <row r="77" spans="1:15" ht="15.75" thickBot="1">
      <c r="B77" s="824" t="s">
        <v>1037</v>
      </c>
      <c r="C77" s="825"/>
      <c r="D77" s="825"/>
      <c r="E77" s="825"/>
      <c r="F77" s="825"/>
      <c r="G77" s="825"/>
      <c r="H77" s="825"/>
      <c r="I77" s="825"/>
      <c r="J77" s="825"/>
      <c r="K77" s="825"/>
      <c r="L77" s="825"/>
      <c r="M77" s="826"/>
      <c r="N77" s="313">
        <f>SUM(N71:N76)</f>
        <v>39805.979791666665</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596418.36482790241</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119283.67296558048</v>
      </c>
      <c r="M84" s="853"/>
      <c r="N84" s="57"/>
    </row>
    <row r="85" spans="1:14">
      <c r="B85" s="95" t="s">
        <v>1057</v>
      </c>
      <c r="C85" s="96"/>
      <c r="D85" s="96"/>
      <c r="E85" s="96"/>
      <c r="F85" s="96"/>
      <c r="G85" s="96"/>
      <c r="H85" s="96"/>
      <c r="I85" s="93"/>
      <c r="J85" s="94"/>
      <c r="K85" s="316">
        <v>0.05</v>
      </c>
      <c r="L85" s="852">
        <f>N79*K85</f>
        <v>29820.91824139512</v>
      </c>
      <c r="M85" s="853"/>
      <c r="N85" s="57"/>
    </row>
    <row r="86" spans="1:14" ht="15.75" thickBot="1">
      <c r="B86" s="97" t="s">
        <v>1058</v>
      </c>
      <c r="C86" s="98"/>
      <c r="D86" s="98"/>
      <c r="E86" s="98"/>
      <c r="F86" s="98"/>
      <c r="G86" s="98"/>
      <c r="H86" s="98"/>
      <c r="I86" s="99"/>
      <c r="J86" s="100"/>
      <c r="K86" s="317">
        <v>0.05</v>
      </c>
      <c r="L86" s="854">
        <f>N79*K86</f>
        <v>29820.91824139512</v>
      </c>
      <c r="M86" s="855"/>
      <c r="N86" s="57"/>
    </row>
    <row r="87" spans="1:14" ht="15.75" thickBot="1">
      <c r="B87" s="818" t="s">
        <v>1037</v>
      </c>
      <c r="C87" s="819"/>
      <c r="D87" s="819"/>
      <c r="E87" s="819"/>
      <c r="F87" s="819"/>
      <c r="G87" s="819"/>
      <c r="H87" s="819"/>
      <c r="I87" s="819"/>
      <c r="J87" s="819"/>
      <c r="K87" s="819"/>
      <c r="L87" s="819"/>
      <c r="M87" s="820"/>
      <c r="N87" s="58">
        <f>L84+L85+L86</f>
        <v>178925.50944837072</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775343.87427627319</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30"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4">
    <mergeCell ref="M5:M6"/>
    <mergeCell ref="N5:N6"/>
    <mergeCell ref="C6:J6"/>
    <mergeCell ref="B10:E10"/>
    <mergeCell ref="I10:J10"/>
    <mergeCell ref="C5:J5"/>
    <mergeCell ref="B1:B6"/>
    <mergeCell ref="K5:K6"/>
    <mergeCell ref="L1:N2"/>
    <mergeCell ref="C2:J2"/>
    <mergeCell ref="C3:J3"/>
    <mergeCell ref="K3:K4"/>
    <mergeCell ref="L3:N4"/>
    <mergeCell ref="C4:J4"/>
    <mergeCell ref="C1:J1"/>
    <mergeCell ref="K1:K2"/>
    <mergeCell ref="B36:H36"/>
    <mergeCell ref="B37:H37"/>
    <mergeCell ref="F25:H25"/>
    <mergeCell ref="B27:N27"/>
    <mergeCell ref="L29:M29"/>
    <mergeCell ref="L12:N12"/>
    <mergeCell ref="C30:I30"/>
    <mergeCell ref="L30:M30"/>
    <mergeCell ref="B35:H35"/>
    <mergeCell ref="I35:J35"/>
    <mergeCell ref="L35:M35"/>
    <mergeCell ref="D11:E11"/>
    <mergeCell ref="C29:I29"/>
    <mergeCell ref="L5:L6"/>
    <mergeCell ref="L61:M61"/>
    <mergeCell ref="B39:H39"/>
    <mergeCell ref="B41:D41"/>
    <mergeCell ref="B42:H42"/>
    <mergeCell ref="I42:J42"/>
    <mergeCell ref="L42:M42"/>
    <mergeCell ref="B43:M43"/>
    <mergeCell ref="B47:I47"/>
    <mergeCell ref="L47:M47"/>
    <mergeCell ref="B55:M55"/>
    <mergeCell ref="L59:M59"/>
    <mergeCell ref="L60:M60"/>
    <mergeCell ref="B38:H38"/>
    <mergeCell ref="L62:M62"/>
    <mergeCell ref="L63:M63"/>
    <mergeCell ref="L65:M65"/>
    <mergeCell ref="B66:M66"/>
    <mergeCell ref="B70:H70"/>
    <mergeCell ref="L70:M70"/>
    <mergeCell ref="J119:N120"/>
    <mergeCell ref="B84:H84"/>
    <mergeCell ref="L84:M84"/>
    <mergeCell ref="L85:M85"/>
    <mergeCell ref="L86:M86"/>
    <mergeCell ref="B87:M87"/>
    <mergeCell ref="B89:M89"/>
    <mergeCell ref="B106:N107"/>
    <mergeCell ref="B108:N109"/>
    <mergeCell ref="B76:H76"/>
    <mergeCell ref="L76:M76"/>
    <mergeCell ref="B77:M77"/>
    <mergeCell ref="B79:M79"/>
    <mergeCell ref="B83:H83"/>
    <mergeCell ref="L83:M83"/>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55681" r:id="rId4">
          <objectPr defaultSize="0" autoPict="0" r:id="rId5">
            <anchor moveWithCells="1" sizeWithCells="1">
              <from>
                <xdr:col>1</xdr:col>
                <xdr:colOff>76200</xdr:colOff>
                <xdr:row>1</xdr:row>
                <xdr:rowOff>114300</xdr:rowOff>
              </from>
              <to>
                <xdr:col>1</xdr:col>
                <xdr:colOff>857250</xdr:colOff>
                <xdr:row>4</xdr:row>
                <xdr:rowOff>190500</xdr:rowOff>
              </to>
            </anchor>
          </objectPr>
        </oleObject>
      </mc:Choice>
      <mc:Fallback>
        <oleObject progId="PBrush" shapeId="455681" r:id="rId4"/>
      </mc:Fallback>
    </mc:AlternateContent>
  </oleObjects>
</worksheet>
</file>

<file path=xl/worksheets/sheet2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38">
    <tabColor rgb="FFFFFFCC"/>
  </sheetPr>
  <dimension ref="A1:O120"/>
  <sheetViews>
    <sheetView zoomScale="75" zoomScaleNormal="75" workbookViewId="0"/>
  </sheetViews>
  <sheetFormatPr baseColWidth="10" defaultRowHeight="15"/>
  <cols>
    <col min="1" max="1" width="10.42578125" bestFit="1" customWidth="1"/>
    <col min="2" max="2" width="16.7109375" customWidth="1"/>
    <col min="6" max="6" width="16.140625" customWidth="1"/>
    <col min="9" max="9" width="13.140625" bestFit="1" customWidth="1"/>
    <col min="10" max="10" width="15.5703125" customWidth="1"/>
    <col min="11" max="11" width="18.5703125" customWidth="1"/>
    <col min="13" max="13" width="13.42578125" customWidth="1"/>
    <col min="14" max="14" width="17.42578125" customWidth="1"/>
    <col min="15" max="15" width="12" bestFit="1" customWidth="1"/>
  </cols>
  <sheetData>
    <row r="1" spans="2:14" ht="30.7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30"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customHeight="1" thickBot="1">
      <c r="A31" t="s">
        <v>1929</v>
      </c>
      <c r="B31" s="86" t="s">
        <v>1192</v>
      </c>
      <c r="C31" s="87" t="s">
        <v>2210</v>
      </c>
      <c r="D31" s="88"/>
      <c r="E31" s="88"/>
      <c r="F31" s="88"/>
      <c r="G31" s="88"/>
      <c r="H31" s="88"/>
      <c r="I31" s="88"/>
      <c r="J31" s="88"/>
      <c r="K31" s="465"/>
      <c r="L31" s="318" t="s">
        <v>233</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282</v>
      </c>
      <c r="B36" s="831" t="str">
        <f>VLOOKUP(A36,EQUIPOS!A6:D154,3,FALSE)</f>
        <v>Piloteadora potencia 250KW, RPM 1800, fuerza elevadora 200KN</v>
      </c>
      <c r="C36" s="832"/>
      <c r="D36" s="832"/>
      <c r="E36" s="832"/>
      <c r="F36" s="832"/>
      <c r="G36" s="832"/>
      <c r="H36" s="833"/>
      <c r="I36" s="279"/>
      <c r="J36" s="280"/>
      <c r="K36" s="281">
        <f>VLOOKUP(A36,EQUIPOS!A6:D163,4,FALSE)</f>
        <v>549900</v>
      </c>
      <c r="L36" s="282"/>
      <c r="M36" s="348">
        <v>2</v>
      </c>
      <c r="N36" s="284">
        <f>K36/M36</f>
        <v>274950</v>
      </c>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0.1</v>
      </c>
      <c r="N41" s="356">
        <f>N77*M41</f>
        <v>3980.5979791666668</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278930.59797916666</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67" t="s">
        <v>812</v>
      </c>
      <c r="B48" s="49" t="str">
        <f>VLOOKUP(A48,MATERIALES!A5:D373,3,FALSE)</f>
        <v>Acero PDR-60</v>
      </c>
      <c r="C48" s="293"/>
      <c r="D48" s="293"/>
      <c r="E48" s="293"/>
      <c r="F48" s="293"/>
      <c r="G48" s="293"/>
      <c r="H48" s="293"/>
      <c r="I48" s="280"/>
      <c r="J48" s="236" t="str">
        <f>VLOOKUP(A48,MATERIALES!A4:D640,2,FALSE)</f>
        <v>kg</v>
      </c>
      <c r="K48" s="294">
        <v>28</v>
      </c>
      <c r="L48" s="279"/>
      <c r="M48" s="414">
        <f>VLOOKUP(A48,MATERIALES!A5:D396,4,FALSE)</f>
        <v>2856</v>
      </c>
      <c r="N48" s="284">
        <f>K48*M48</f>
        <v>79968</v>
      </c>
    </row>
    <row r="49" spans="1:14">
      <c r="A49" s="167" t="s">
        <v>902</v>
      </c>
      <c r="B49" s="49" t="str">
        <f>VLOOKUP(A49,MATERIALES!A6:D373,3,FALSE)</f>
        <v>Concreto Resistencia  35 (Mpa)</v>
      </c>
      <c r="C49" s="437"/>
      <c r="D49" s="437"/>
      <c r="E49" s="437"/>
      <c r="F49" s="437"/>
      <c r="G49" s="437"/>
      <c r="H49" s="437"/>
      <c r="I49" s="437"/>
      <c r="J49" s="323" t="str">
        <f>VLOOKUP(A49,MATERIALES!A5:D641,2,FALSE)</f>
        <v>m3</v>
      </c>
      <c r="K49" s="409">
        <v>0.35</v>
      </c>
      <c r="L49" s="433"/>
      <c r="M49" s="414">
        <f>VLOOKUP(A49,MATERIALES!A6:D397,4,FALSE)</f>
        <v>473144</v>
      </c>
      <c r="N49" s="284">
        <f>K49*M49</f>
        <v>165600.4</v>
      </c>
    </row>
    <row r="50" spans="1:14">
      <c r="A50" s="167" t="s">
        <v>943</v>
      </c>
      <c r="B50" s="49" t="str">
        <f>VLOOKUP(A50,MATERIALES!A6:D373,3,FALSE)</f>
        <v xml:space="preserve">Formaleta concreto clase A,B y C
</v>
      </c>
      <c r="C50" s="437"/>
      <c r="D50" s="437"/>
      <c r="E50" s="437"/>
      <c r="F50" s="437"/>
      <c r="G50" s="437"/>
      <c r="H50" s="437"/>
      <c r="I50" s="437"/>
      <c r="J50" s="324" t="str">
        <f>VLOOKUP(A50,MATERIALES!A6:D642,2,FALSE)</f>
        <v>m2</v>
      </c>
      <c r="K50" s="409">
        <v>2</v>
      </c>
      <c r="L50" s="433"/>
      <c r="M50" s="414">
        <f>VLOOKUP(A50,MATERIALES!A6:D398,4,FALSE)</f>
        <v>14092.582554376571</v>
      </c>
      <c r="N50" s="284">
        <f>K50*M50</f>
        <v>28185.165108753143</v>
      </c>
    </row>
    <row r="51" spans="1:14">
      <c r="A51" s="167"/>
      <c r="B51" s="49"/>
      <c r="C51" s="437"/>
      <c r="D51" s="437"/>
      <c r="E51" s="437"/>
      <c r="F51" s="437"/>
      <c r="G51" s="437"/>
      <c r="H51" s="437"/>
      <c r="I51" s="437"/>
      <c r="J51" s="323"/>
      <c r="K51" s="409"/>
      <c r="L51" s="433"/>
      <c r="M51" s="414"/>
      <c r="N51" s="284"/>
    </row>
    <row r="52" spans="1:14">
      <c r="A52" s="167"/>
      <c r="B52" s="49"/>
      <c r="C52" s="437"/>
      <c r="D52" s="437"/>
      <c r="E52" s="437"/>
      <c r="F52" s="437"/>
      <c r="G52" s="437"/>
      <c r="H52" s="437"/>
      <c r="I52" s="437"/>
      <c r="J52" s="323"/>
      <c r="K52" s="409"/>
      <c r="L52" s="433"/>
      <c r="M52" s="414"/>
      <c r="N52" s="284"/>
    </row>
    <row r="53" spans="1:14">
      <c r="A53" s="167"/>
      <c r="B53" s="49"/>
      <c r="C53" s="437"/>
      <c r="D53" s="437"/>
      <c r="E53" s="437"/>
      <c r="F53" s="437"/>
      <c r="G53" s="437"/>
      <c r="H53" s="437"/>
      <c r="I53" s="437"/>
      <c r="J53" s="323"/>
      <c r="K53" s="409"/>
      <c r="L53" s="433"/>
      <c r="M53" s="414"/>
      <c r="N53" s="284"/>
    </row>
    <row r="54" spans="1:14" ht="15.75" thickBot="1">
      <c r="B54" s="49"/>
      <c r="C54" s="322"/>
      <c r="D54" s="322"/>
      <c r="E54" s="322"/>
      <c r="F54" s="322"/>
      <c r="G54" s="322"/>
      <c r="H54" s="322"/>
      <c r="I54" s="322"/>
      <c r="J54" s="447"/>
      <c r="K54" s="132"/>
      <c r="L54" s="337"/>
      <c r="M54" s="414"/>
      <c r="N54" s="284"/>
    </row>
    <row r="55" spans="1:14" ht="15.75" thickBot="1">
      <c r="B55" s="818" t="s">
        <v>1037</v>
      </c>
      <c r="C55" s="819"/>
      <c r="D55" s="819"/>
      <c r="E55" s="819"/>
      <c r="F55" s="819"/>
      <c r="G55" s="819"/>
      <c r="H55" s="819"/>
      <c r="I55" s="819"/>
      <c r="J55" s="819"/>
      <c r="K55" s="819"/>
      <c r="L55" s="819"/>
      <c r="M55" s="820"/>
      <c r="N55" s="406">
        <f>SUM(N48:N54)</f>
        <v>273753.56510875316</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A60" t="s">
        <v>1323</v>
      </c>
      <c r="B60" s="52" t="str">
        <f>VLOOKUP(A60,TRANSPORTE!A2:D117,3,FALSE)</f>
        <v>Transporte de concreto</v>
      </c>
      <c r="C60" s="329"/>
      <c r="D60" s="329"/>
      <c r="E60" s="329"/>
      <c r="F60" s="329"/>
      <c r="G60" s="329"/>
      <c r="H60" s="323" t="s">
        <v>339</v>
      </c>
      <c r="I60" s="291">
        <v>0.35</v>
      </c>
      <c r="J60" s="298">
        <v>1</v>
      </c>
      <c r="K60" s="291">
        <f>I60*J60</f>
        <v>0.35</v>
      </c>
      <c r="L60" s="822">
        <f>VLOOKUP(A60,TRANSPORTE!A2:D117,4,FALSE)</f>
        <v>946.969696969697</v>
      </c>
      <c r="M60" s="823"/>
      <c r="N60" s="299">
        <f>K60*L60</f>
        <v>331.43939393939394</v>
      </c>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459"/>
      <c r="C65" s="460"/>
      <c r="D65" s="460"/>
      <c r="E65" s="460"/>
      <c r="F65" s="460"/>
      <c r="G65" s="460"/>
      <c r="H65" s="54"/>
      <c r="I65" s="132"/>
      <c r="J65" s="132"/>
      <c r="K65" s="132"/>
      <c r="L65" s="807"/>
      <c r="M65" s="808"/>
      <c r="N65" s="133"/>
    </row>
    <row r="66" spans="1:15" ht="15.75" thickBot="1">
      <c r="B66" s="824" t="s">
        <v>1037</v>
      </c>
      <c r="C66" s="825"/>
      <c r="D66" s="825"/>
      <c r="E66" s="825"/>
      <c r="F66" s="825"/>
      <c r="G66" s="825"/>
      <c r="H66" s="825"/>
      <c r="I66" s="825"/>
      <c r="J66" s="825"/>
      <c r="K66" s="825"/>
      <c r="L66" s="825"/>
      <c r="M66" s="826"/>
      <c r="N66" s="110">
        <f>N60+N61+N62+N63+N64</f>
        <v>331.43939393939394</v>
      </c>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970"/>
      <c r="N70" s="104" t="s">
        <v>1035</v>
      </c>
    </row>
    <row r="71" spans="1:15">
      <c r="A71" s="168" t="s">
        <v>13</v>
      </c>
      <c r="B71" s="55" t="str">
        <f>VLOOKUP(A71,'MANO DE OBRA'!A8:D68,3,FALSE)</f>
        <v>Obrero (5)</v>
      </c>
      <c r="C71" s="53"/>
      <c r="D71" s="53"/>
      <c r="E71" s="53"/>
      <c r="F71" s="53"/>
      <c r="G71" s="53"/>
      <c r="H71" s="53"/>
      <c r="I71" s="304">
        <f>K71/J71*100</f>
        <v>122952.83333333334</v>
      </c>
      <c r="J71" s="305">
        <v>185</v>
      </c>
      <c r="K71" s="306">
        <f>VLOOKUP(A71,'MANO DE OBRA'!A8:D99,4,FALSE)</f>
        <v>227462.74166666667</v>
      </c>
      <c r="L71" s="56"/>
      <c r="M71" s="446">
        <v>8</v>
      </c>
      <c r="N71" s="407">
        <f>K71/M71</f>
        <v>28432.842708333334</v>
      </c>
      <c r="O71" s="112"/>
    </row>
    <row r="72" spans="1:15">
      <c r="A72" s="168" t="s">
        <v>30</v>
      </c>
      <c r="B72" s="55" t="str">
        <f>VLOOKUP(A72,'MANO DE OBRA'!A8:D69,3,FALSE)</f>
        <v>Oficial</v>
      </c>
      <c r="C72" s="53"/>
      <c r="D72" s="53"/>
      <c r="E72" s="53"/>
      <c r="F72" s="53"/>
      <c r="G72" s="53"/>
      <c r="H72" s="53"/>
      <c r="I72" s="304">
        <f>K72/J72*100</f>
        <v>49181.133333333331</v>
      </c>
      <c r="J72" s="305">
        <v>185</v>
      </c>
      <c r="K72" s="306">
        <f>VLOOKUP(A72,'MANO DE OBRA'!A8:D100,4,FALSE)</f>
        <v>90985.096666666665</v>
      </c>
      <c r="L72" s="56"/>
      <c r="M72" s="443">
        <v>8</v>
      </c>
      <c r="N72" s="407">
        <f>K72/M72</f>
        <v>11373.137083333333</v>
      </c>
    </row>
    <row r="73" spans="1:15">
      <c r="B73" s="55"/>
      <c r="C73" s="53"/>
      <c r="D73" s="53"/>
      <c r="E73" s="53"/>
      <c r="F73" s="53"/>
      <c r="G73" s="53"/>
      <c r="H73" s="53"/>
      <c r="I73" s="304"/>
      <c r="J73" s="305"/>
      <c r="K73" s="306"/>
      <c r="L73" s="56"/>
      <c r="M73" s="444"/>
      <c r="N73" s="407"/>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805"/>
      <c r="C76" s="806"/>
      <c r="D76" s="806"/>
      <c r="E76" s="806"/>
      <c r="F76" s="806"/>
      <c r="G76" s="806"/>
      <c r="H76" s="806"/>
      <c r="I76" s="132"/>
      <c r="J76" s="132"/>
      <c r="K76" s="132"/>
      <c r="L76" s="906"/>
      <c r="M76" s="906"/>
      <c r="N76" s="51"/>
    </row>
    <row r="77" spans="1:15" ht="15.75" thickBot="1">
      <c r="B77" s="824" t="s">
        <v>1037</v>
      </c>
      <c r="C77" s="825"/>
      <c r="D77" s="825"/>
      <c r="E77" s="825"/>
      <c r="F77" s="825"/>
      <c r="G77" s="825"/>
      <c r="H77" s="825"/>
      <c r="I77" s="825"/>
      <c r="J77" s="825"/>
      <c r="K77" s="825"/>
      <c r="L77" s="825"/>
      <c r="M77" s="826"/>
      <c r="N77" s="313">
        <f>SUM(N71:N76)</f>
        <v>39805.979791666665</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592821.58227352588</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118564.31645470519</v>
      </c>
      <c r="M84" s="853"/>
      <c r="N84" s="57"/>
    </row>
    <row r="85" spans="1:14">
      <c r="B85" s="95" t="s">
        <v>1057</v>
      </c>
      <c r="C85" s="96"/>
      <c r="D85" s="96"/>
      <c r="E85" s="96"/>
      <c r="F85" s="96"/>
      <c r="G85" s="96"/>
      <c r="H85" s="96"/>
      <c r="I85" s="93"/>
      <c r="J85" s="94"/>
      <c r="K85" s="316">
        <v>0.05</v>
      </c>
      <c r="L85" s="852">
        <f>N79*K85</f>
        <v>29641.079113676296</v>
      </c>
      <c r="M85" s="853"/>
      <c r="N85" s="57"/>
    </row>
    <row r="86" spans="1:14" ht="15.75" thickBot="1">
      <c r="B86" s="97" t="s">
        <v>1058</v>
      </c>
      <c r="C86" s="98"/>
      <c r="D86" s="98"/>
      <c r="E86" s="98"/>
      <c r="F86" s="98"/>
      <c r="G86" s="98"/>
      <c r="H86" s="98"/>
      <c r="I86" s="99"/>
      <c r="J86" s="100"/>
      <c r="K86" s="317">
        <v>0.05</v>
      </c>
      <c r="L86" s="854">
        <f>N79*K86</f>
        <v>29641.079113676296</v>
      </c>
      <c r="M86" s="855"/>
      <c r="N86" s="57"/>
    </row>
    <row r="87" spans="1:14" ht="15.75" thickBot="1">
      <c r="B87" s="818" t="s">
        <v>1037</v>
      </c>
      <c r="C87" s="819"/>
      <c r="D87" s="819"/>
      <c r="E87" s="819"/>
      <c r="F87" s="819"/>
      <c r="G87" s="819"/>
      <c r="H87" s="819"/>
      <c r="I87" s="819"/>
      <c r="J87" s="819"/>
      <c r="K87" s="819"/>
      <c r="L87" s="819"/>
      <c r="M87" s="820"/>
      <c r="N87" s="58">
        <f>L84+L85+L86</f>
        <v>177846.47468205777</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770668.05695558363</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30"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4">
    <mergeCell ref="M5:M6"/>
    <mergeCell ref="N5:N6"/>
    <mergeCell ref="C6:J6"/>
    <mergeCell ref="B10:E10"/>
    <mergeCell ref="I10:J10"/>
    <mergeCell ref="C5:J5"/>
    <mergeCell ref="B1:B6"/>
    <mergeCell ref="K5:K6"/>
    <mergeCell ref="L1:N2"/>
    <mergeCell ref="C2:J2"/>
    <mergeCell ref="C3:J3"/>
    <mergeCell ref="K3:K4"/>
    <mergeCell ref="L3:N4"/>
    <mergeCell ref="C4:J4"/>
    <mergeCell ref="C1:J1"/>
    <mergeCell ref="K1:K2"/>
    <mergeCell ref="B36:H36"/>
    <mergeCell ref="B37:H37"/>
    <mergeCell ref="F25:H25"/>
    <mergeCell ref="B27:N27"/>
    <mergeCell ref="L29:M29"/>
    <mergeCell ref="L12:N12"/>
    <mergeCell ref="C30:I30"/>
    <mergeCell ref="L30:M30"/>
    <mergeCell ref="B35:H35"/>
    <mergeCell ref="I35:J35"/>
    <mergeCell ref="L35:M35"/>
    <mergeCell ref="D11:E11"/>
    <mergeCell ref="C29:I29"/>
    <mergeCell ref="L5:L6"/>
    <mergeCell ref="L61:M61"/>
    <mergeCell ref="B39:H39"/>
    <mergeCell ref="B41:D41"/>
    <mergeCell ref="B42:H42"/>
    <mergeCell ref="I42:J42"/>
    <mergeCell ref="L42:M42"/>
    <mergeCell ref="B43:M43"/>
    <mergeCell ref="B47:I47"/>
    <mergeCell ref="L47:M47"/>
    <mergeCell ref="B55:M55"/>
    <mergeCell ref="L59:M59"/>
    <mergeCell ref="L60:M60"/>
    <mergeCell ref="B38:H38"/>
    <mergeCell ref="L62:M62"/>
    <mergeCell ref="L63:M63"/>
    <mergeCell ref="L65:M65"/>
    <mergeCell ref="B66:M66"/>
    <mergeCell ref="B70:H70"/>
    <mergeCell ref="L70:M70"/>
    <mergeCell ref="J119:N120"/>
    <mergeCell ref="B84:H84"/>
    <mergeCell ref="L84:M84"/>
    <mergeCell ref="L85:M85"/>
    <mergeCell ref="L86:M86"/>
    <mergeCell ref="B87:M87"/>
    <mergeCell ref="B89:M89"/>
    <mergeCell ref="B106:N107"/>
    <mergeCell ref="B108:N109"/>
    <mergeCell ref="B76:H76"/>
    <mergeCell ref="L76:M76"/>
    <mergeCell ref="B77:M77"/>
    <mergeCell ref="B79:M79"/>
    <mergeCell ref="B83:H83"/>
    <mergeCell ref="L83:M83"/>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56705"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56705" r:id="rId4"/>
      </mc:Fallback>
    </mc:AlternateContent>
  </oleObjects>
</worksheet>
</file>

<file path=xl/worksheets/sheet2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39">
    <tabColor rgb="FFFFFFCC"/>
  </sheetPr>
  <dimension ref="A1:O120"/>
  <sheetViews>
    <sheetView zoomScale="75" zoomScaleNormal="75" workbookViewId="0"/>
  </sheetViews>
  <sheetFormatPr baseColWidth="10" defaultRowHeight="15"/>
  <cols>
    <col min="1" max="1" width="10.42578125" bestFit="1" customWidth="1"/>
    <col min="2" max="2" width="16.85546875" customWidth="1"/>
    <col min="6" max="6" width="16" customWidth="1"/>
    <col min="9" max="9" width="13.140625" bestFit="1" customWidth="1"/>
    <col min="10" max="10" width="15.5703125" customWidth="1"/>
    <col min="11" max="11" width="18.5703125" customWidth="1"/>
    <col min="13" max="13" width="13.42578125" customWidth="1"/>
    <col min="14" max="14" width="17.42578125" customWidth="1"/>
    <col min="15" max="15" width="12" bestFit="1" customWidth="1"/>
  </cols>
  <sheetData>
    <row r="1" spans="2:14" ht="24.7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30"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6.5" customHeight="1" thickBot="1">
      <c r="A31" t="s">
        <v>1929</v>
      </c>
      <c r="B31" s="86" t="s">
        <v>1193</v>
      </c>
      <c r="C31" s="87" t="s">
        <v>2211</v>
      </c>
      <c r="D31" s="88"/>
      <c r="E31" s="88"/>
      <c r="F31" s="88"/>
      <c r="G31" s="88"/>
      <c r="H31" s="88"/>
      <c r="I31" s="88"/>
      <c r="J31" s="88"/>
      <c r="K31" s="465"/>
      <c r="L31" s="318" t="s">
        <v>144</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195</v>
      </c>
      <c r="B36" s="831" t="str">
        <f>VLOOKUP(A36,EQUIPOS!A6:D154,3,FALSE)</f>
        <v xml:space="preserve">Equipo de oxicorte, Capacidad de corte: hasta 6´´ (152mm) </v>
      </c>
      <c r="C36" s="832"/>
      <c r="D36" s="832"/>
      <c r="E36" s="832"/>
      <c r="F36" s="832"/>
      <c r="G36" s="832"/>
      <c r="H36" s="833"/>
      <c r="I36" s="279"/>
      <c r="J36" s="280"/>
      <c r="K36" s="281">
        <f>VLOOKUP(A36,EQUIPOS!A6:D163,4,FALSE)</f>
        <v>8896.7364572808765</v>
      </c>
      <c r="L36" s="282"/>
      <c r="M36" s="348">
        <v>1.1299999999999999</v>
      </c>
      <c r="N36" s="284">
        <f>K36/M36</f>
        <v>7873.2181037883875</v>
      </c>
    </row>
    <row r="37" spans="1:14">
      <c r="A37" s="119" t="s">
        <v>332</v>
      </c>
      <c r="B37" s="831" t="str">
        <f>VLOOKUP(A37,EQUIPOS!A7:D154,3,FALSE)</f>
        <v xml:space="preserve">Taladro de 1/2´´, pulidora, lijadora y circular
</v>
      </c>
      <c r="C37" s="832"/>
      <c r="D37" s="832"/>
      <c r="E37" s="832"/>
      <c r="F37" s="832"/>
      <c r="G37" s="832"/>
      <c r="H37" s="833"/>
      <c r="I37" s="433"/>
      <c r="J37" s="434"/>
      <c r="K37" s="281">
        <f>VLOOKUP(A37,EQUIPOS!A7:D164,4,FALSE)</f>
        <v>2206.1020151032035</v>
      </c>
      <c r="L37" s="347"/>
      <c r="M37" s="348">
        <v>0.53</v>
      </c>
      <c r="N37" s="284">
        <f>K37/M37</f>
        <v>4162.4566322701949</v>
      </c>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0.1</v>
      </c>
      <c r="N41" s="356">
        <f>N77*M41</f>
        <v>2274.6274166666667</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14310.302152725249</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67" t="s">
        <v>396</v>
      </c>
      <c r="B48" s="49" t="str">
        <f>VLOOKUP(A48,MATERIALES!A5:D373,3,FALSE)</f>
        <v>Botella de gas propano (40 lb) (5% de oxígeno)</v>
      </c>
      <c r="C48" s="293"/>
      <c r="D48" s="293"/>
      <c r="E48" s="293"/>
      <c r="F48" s="293"/>
      <c r="G48" s="293"/>
      <c r="H48" s="293"/>
      <c r="I48" s="293"/>
      <c r="J48" s="323" t="str">
        <f>VLOOKUP(A48,MATERIALES!A4:D640,2,FALSE)</f>
        <v>u</v>
      </c>
      <c r="K48" s="294">
        <v>0.02</v>
      </c>
      <c r="L48" s="279"/>
      <c r="M48" s="414">
        <f>VLOOKUP(A48,MATERIALES!A5:D396,4,FALSE)</f>
        <v>53615.968912512173</v>
      </c>
      <c r="N48" s="284">
        <f>K48*M48</f>
        <v>1072.3193782502435</v>
      </c>
    </row>
    <row r="49" spans="1:14">
      <c r="A49" s="167" t="s">
        <v>485</v>
      </c>
      <c r="B49" s="49" t="str">
        <f>VLOOKUP(A49,MATERIALES!A6:D373,3,FALSE)</f>
        <v>Grata de limpieza</v>
      </c>
      <c r="C49" s="437"/>
      <c r="D49" s="437"/>
      <c r="E49" s="437"/>
      <c r="F49" s="437"/>
      <c r="G49" s="437"/>
      <c r="H49" s="437"/>
      <c r="I49" s="437"/>
      <c r="J49" s="324" t="str">
        <f>VLOOKUP(A49,MATERIALES!A5:D641,2,FALSE)</f>
        <v>u</v>
      </c>
      <c r="K49" s="409">
        <v>0.5</v>
      </c>
      <c r="L49" s="433"/>
      <c r="M49" s="414">
        <f>VLOOKUP(A49,MATERIALES!A6:D397,4,FALSE)</f>
        <v>4005.5345374162043</v>
      </c>
      <c r="N49" s="284">
        <f>K49*M49</f>
        <v>2002.7672687081022</v>
      </c>
    </row>
    <row r="50" spans="1:14">
      <c r="A50" s="167" t="s">
        <v>398</v>
      </c>
      <c r="B50" s="49" t="str">
        <f>VLOOKUP(A50,MATERIALES!A6:D373,3,FALSE)</f>
        <v>Botella de oxígeno (1800 lb)</v>
      </c>
      <c r="C50" s="437"/>
      <c r="D50" s="437"/>
      <c r="E50" s="437"/>
      <c r="F50" s="437"/>
      <c r="G50" s="437"/>
      <c r="H50" s="437"/>
      <c r="I50" s="437"/>
      <c r="J50" s="324" t="str">
        <f>VLOOKUP(A50,MATERIALES!A6:D642,2,FALSE)</f>
        <v>u</v>
      </c>
      <c r="K50" s="409">
        <v>0.08</v>
      </c>
      <c r="L50" s="433"/>
      <c r="M50" s="414">
        <f>VLOOKUP(A50,MATERIALES!A6:D398,4,FALSE)</f>
        <v>48853.783771817762</v>
      </c>
      <c r="N50" s="284">
        <f>K50*M50</f>
        <v>3908.302701745421</v>
      </c>
    </row>
    <row r="51" spans="1:14">
      <c r="A51" s="167"/>
      <c r="B51" s="49"/>
      <c r="C51" s="437"/>
      <c r="D51" s="437"/>
      <c r="E51" s="437"/>
      <c r="F51" s="437"/>
      <c r="G51" s="437"/>
      <c r="H51" s="437"/>
      <c r="I51" s="437"/>
      <c r="J51" s="323"/>
      <c r="K51" s="409"/>
      <c r="L51" s="433"/>
      <c r="M51" s="414"/>
      <c r="N51" s="284"/>
    </row>
    <row r="52" spans="1:14">
      <c r="A52" s="167"/>
      <c r="B52" s="49"/>
      <c r="C52" s="437"/>
      <c r="D52" s="437"/>
      <c r="E52" s="437"/>
      <c r="F52" s="437"/>
      <c r="G52" s="437"/>
      <c r="H52" s="437"/>
      <c r="I52" s="437"/>
      <c r="J52" s="323"/>
      <c r="K52" s="409"/>
      <c r="L52" s="433"/>
      <c r="M52" s="414"/>
      <c r="N52" s="284"/>
    </row>
    <row r="53" spans="1:14">
      <c r="A53" s="167"/>
      <c r="B53" s="49"/>
      <c r="C53" s="437"/>
      <c r="D53" s="437"/>
      <c r="E53" s="437"/>
      <c r="F53" s="437"/>
      <c r="G53" s="437"/>
      <c r="H53" s="437"/>
      <c r="I53" s="437"/>
      <c r="J53" s="323"/>
      <c r="K53" s="409"/>
      <c r="L53" s="433"/>
      <c r="M53" s="414"/>
      <c r="N53" s="284"/>
    </row>
    <row r="54" spans="1:14" ht="15.75" thickBot="1">
      <c r="B54" s="49"/>
      <c r="C54" s="322"/>
      <c r="D54" s="322"/>
      <c r="E54" s="322"/>
      <c r="F54" s="322"/>
      <c r="G54" s="322"/>
      <c r="H54" s="322"/>
      <c r="I54" s="322"/>
      <c r="J54" s="447"/>
      <c r="K54" s="132"/>
      <c r="L54" s="337"/>
      <c r="M54" s="414"/>
      <c r="N54" s="284"/>
    </row>
    <row r="55" spans="1:14" ht="15.75" thickBot="1">
      <c r="B55" s="818" t="s">
        <v>1037</v>
      </c>
      <c r="C55" s="819"/>
      <c r="D55" s="819"/>
      <c r="E55" s="819"/>
      <c r="F55" s="819"/>
      <c r="G55" s="819"/>
      <c r="H55" s="819"/>
      <c r="I55" s="819"/>
      <c r="J55" s="819"/>
      <c r="K55" s="819"/>
      <c r="L55" s="819"/>
      <c r="M55" s="820"/>
      <c r="N55" s="406">
        <f>SUM(N48:N54)</f>
        <v>6983.3893487037667</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B60" s="52"/>
      <c r="C60" s="329"/>
      <c r="D60" s="329"/>
      <c r="E60" s="329"/>
      <c r="F60" s="329"/>
      <c r="G60" s="329"/>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459"/>
      <c r="C65" s="460"/>
      <c r="D65" s="460"/>
      <c r="E65" s="460"/>
      <c r="F65" s="460"/>
      <c r="G65" s="460"/>
      <c r="H65" s="54"/>
      <c r="I65" s="132"/>
      <c r="J65" s="132"/>
      <c r="K65" s="132"/>
      <c r="L65" s="807"/>
      <c r="M65" s="808"/>
      <c r="N65" s="133"/>
    </row>
    <row r="66" spans="1:15" ht="15.75" thickBot="1">
      <c r="B66" s="824" t="s">
        <v>1037</v>
      </c>
      <c r="C66" s="825"/>
      <c r="D66" s="825"/>
      <c r="E66" s="825"/>
      <c r="F66" s="825"/>
      <c r="G66" s="825"/>
      <c r="H66" s="825"/>
      <c r="I66" s="825"/>
      <c r="J66" s="825"/>
      <c r="K66" s="825"/>
      <c r="L66" s="825"/>
      <c r="M66" s="826"/>
      <c r="N66" s="110"/>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847"/>
      <c r="N70" s="104" t="s">
        <v>1035</v>
      </c>
    </row>
    <row r="71" spans="1:15">
      <c r="A71" s="168" t="s">
        <v>6</v>
      </c>
      <c r="B71" s="55" t="str">
        <f>VLOOKUP(A71,'MANO DE OBRA'!A8:D68,3,FALSE)</f>
        <v xml:space="preserve">Obrero </v>
      </c>
      <c r="C71" s="53"/>
      <c r="D71" s="53"/>
      <c r="E71" s="53"/>
      <c r="F71" s="53"/>
      <c r="G71" s="53"/>
      <c r="H71" s="53"/>
      <c r="I71" s="304">
        <f>K71/J71*100</f>
        <v>24590.566666666666</v>
      </c>
      <c r="J71" s="305">
        <v>185</v>
      </c>
      <c r="K71" s="306">
        <f>VLOOKUP(A71,'MANO DE OBRA'!A8:D99,4,FALSE)</f>
        <v>45492.548333333332</v>
      </c>
      <c r="L71" s="56"/>
      <c r="M71" s="446">
        <v>6</v>
      </c>
      <c r="N71" s="407">
        <f>K71/M71</f>
        <v>7582.091388888889</v>
      </c>
      <c r="O71" s="112"/>
    </row>
    <row r="72" spans="1:15">
      <c r="A72" s="168" t="s">
        <v>56</v>
      </c>
      <c r="B72" s="55" t="str">
        <f>VLOOKUP(A72,'MANO DE OBRA'!A8:D69,3,FALSE)</f>
        <v>Soldador</v>
      </c>
      <c r="C72" s="53"/>
      <c r="D72" s="53"/>
      <c r="E72" s="53"/>
      <c r="F72" s="53"/>
      <c r="G72" s="53"/>
      <c r="H72" s="53"/>
      <c r="I72" s="304">
        <f>K72/J72*100</f>
        <v>49181.133333333331</v>
      </c>
      <c r="J72" s="305">
        <v>185</v>
      </c>
      <c r="K72" s="306">
        <f>VLOOKUP(A72,'MANO DE OBRA'!A8:D100,4,FALSE)</f>
        <v>90985.096666666665</v>
      </c>
      <c r="L72" s="56"/>
      <c r="M72" s="443">
        <v>6</v>
      </c>
      <c r="N72" s="407">
        <f>K72/M72</f>
        <v>15164.182777777778</v>
      </c>
    </row>
    <row r="73" spans="1:15">
      <c r="B73" s="55"/>
      <c r="C73" s="53"/>
      <c r="D73" s="53"/>
      <c r="E73" s="53"/>
      <c r="F73" s="53"/>
      <c r="G73" s="53"/>
      <c r="H73" s="53"/>
      <c r="I73" s="304"/>
      <c r="J73" s="305"/>
      <c r="K73" s="306"/>
      <c r="L73" s="56"/>
      <c r="M73" s="444"/>
      <c r="N73" s="407"/>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805"/>
      <c r="C76" s="806"/>
      <c r="D76" s="806"/>
      <c r="E76" s="806"/>
      <c r="F76" s="806"/>
      <c r="G76" s="806"/>
      <c r="H76" s="806"/>
      <c r="I76" s="132"/>
      <c r="J76" s="132"/>
      <c r="K76" s="132"/>
      <c r="L76" s="906"/>
      <c r="M76" s="906"/>
      <c r="N76" s="51"/>
    </row>
    <row r="77" spans="1:15" ht="15.75" thickBot="1">
      <c r="B77" s="824" t="s">
        <v>1037</v>
      </c>
      <c r="C77" s="825"/>
      <c r="D77" s="825"/>
      <c r="E77" s="825"/>
      <c r="F77" s="825"/>
      <c r="G77" s="825"/>
      <c r="H77" s="825"/>
      <c r="I77" s="825"/>
      <c r="J77" s="825"/>
      <c r="K77" s="825"/>
      <c r="L77" s="825"/>
      <c r="M77" s="826"/>
      <c r="N77" s="313">
        <f>SUM(N71:N76)</f>
        <v>22746.274166666666</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44039.965668095683</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8807.9931336191366</v>
      </c>
      <c r="M84" s="853"/>
      <c r="N84" s="57"/>
    </row>
    <row r="85" spans="1:14">
      <c r="B85" s="95" t="s">
        <v>1057</v>
      </c>
      <c r="C85" s="96"/>
      <c r="D85" s="96"/>
      <c r="E85" s="96"/>
      <c r="F85" s="96"/>
      <c r="G85" s="96"/>
      <c r="H85" s="96"/>
      <c r="I85" s="93"/>
      <c r="J85" s="94"/>
      <c r="K85" s="316">
        <v>0.05</v>
      </c>
      <c r="L85" s="852">
        <f>N79*K85</f>
        <v>2201.9982834047842</v>
      </c>
      <c r="M85" s="853"/>
      <c r="N85" s="57"/>
    </row>
    <row r="86" spans="1:14" ht="15.75" thickBot="1">
      <c r="B86" s="97" t="s">
        <v>1058</v>
      </c>
      <c r="C86" s="98"/>
      <c r="D86" s="98"/>
      <c r="E86" s="98"/>
      <c r="F86" s="98"/>
      <c r="G86" s="98"/>
      <c r="H86" s="98"/>
      <c r="I86" s="99"/>
      <c r="J86" s="100"/>
      <c r="K86" s="317">
        <v>0.05</v>
      </c>
      <c r="L86" s="854">
        <f>N79*K86</f>
        <v>2201.9982834047842</v>
      </c>
      <c r="M86" s="855"/>
      <c r="N86" s="57"/>
    </row>
    <row r="87" spans="1:14" ht="15.75" thickBot="1">
      <c r="B87" s="818" t="s">
        <v>1037</v>
      </c>
      <c r="C87" s="819"/>
      <c r="D87" s="819"/>
      <c r="E87" s="819"/>
      <c r="F87" s="819"/>
      <c r="G87" s="819"/>
      <c r="H87" s="819"/>
      <c r="I87" s="819"/>
      <c r="J87" s="819"/>
      <c r="K87" s="819"/>
      <c r="L87" s="819"/>
      <c r="M87" s="820"/>
      <c r="N87" s="58">
        <f>L84+L85+L86</f>
        <v>13211.989700428705</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57251.955368524388</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30.75"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4">
    <mergeCell ref="M5:M6"/>
    <mergeCell ref="N5:N6"/>
    <mergeCell ref="C6:J6"/>
    <mergeCell ref="B10:E10"/>
    <mergeCell ref="I10:J10"/>
    <mergeCell ref="C5:J5"/>
    <mergeCell ref="B1:B6"/>
    <mergeCell ref="K5:K6"/>
    <mergeCell ref="L1:N2"/>
    <mergeCell ref="C2:J2"/>
    <mergeCell ref="C3:J3"/>
    <mergeCell ref="K3:K4"/>
    <mergeCell ref="L3:N4"/>
    <mergeCell ref="C4:J4"/>
    <mergeCell ref="C1:J1"/>
    <mergeCell ref="K1:K2"/>
    <mergeCell ref="B36:H36"/>
    <mergeCell ref="B37:H37"/>
    <mergeCell ref="F25:H25"/>
    <mergeCell ref="B27:N27"/>
    <mergeCell ref="L29:M29"/>
    <mergeCell ref="L12:N12"/>
    <mergeCell ref="C30:I30"/>
    <mergeCell ref="L30:M30"/>
    <mergeCell ref="B35:H35"/>
    <mergeCell ref="I35:J35"/>
    <mergeCell ref="L35:M35"/>
    <mergeCell ref="D11:E11"/>
    <mergeCell ref="C29:I29"/>
    <mergeCell ref="L5:L6"/>
    <mergeCell ref="L61:M61"/>
    <mergeCell ref="B39:H39"/>
    <mergeCell ref="B41:D41"/>
    <mergeCell ref="B42:H42"/>
    <mergeCell ref="I42:J42"/>
    <mergeCell ref="L42:M42"/>
    <mergeCell ref="B43:M43"/>
    <mergeCell ref="B47:I47"/>
    <mergeCell ref="L47:M47"/>
    <mergeCell ref="B55:M55"/>
    <mergeCell ref="L59:M59"/>
    <mergeCell ref="L60:M60"/>
    <mergeCell ref="B38:H38"/>
    <mergeCell ref="L62:M62"/>
    <mergeCell ref="L63:M63"/>
    <mergeCell ref="L65:M65"/>
    <mergeCell ref="B66:M66"/>
    <mergeCell ref="B70:H70"/>
    <mergeCell ref="L70:M70"/>
    <mergeCell ref="J119:N120"/>
    <mergeCell ref="B84:H84"/>
    <mergeCell ref="L84:M84"/>
    <mergeCell ref="L85:M85"/>
    <mergeCell ref="L86:M86"/>
    <mergeCell ref="B87:M87"/>
    <mergeCell ref="B89:M89"/>
    <mergeCell ref="B106:N107"/>
    <mergeCell ref="B108:N109"/>
    <mergeCell ref="B76:H76"/>
    <mergeCell ref="L76:M76"/>
    <mergeCell ref="B77:M77"/>
    <mergeCell ref="B79:M79"/>
    <mergeCell ref="B83:H83"/>
    <mergeCell ref="L83:M83"/>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57729"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57729" r:id="rId4"/>
      </mc:Fallback>
    </mc:AlternateContent>
  </oleObjects>
</worksheet>
</file>

<file path=xl/worksheets/sheet2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40">
    <tabColor rgb="FFFFFFCC"/>
  </sheetPr>
  <dimension ref="A1:O134"/>
  <sheetViews>
    <sheetView zoomScale="75" zoomScaleNormal="75" workbookViewId="0"/>
  </sheetViews>
  <sheetFormatPr baseColWidth="10" defaultRowHeight="15"/>
  <cols>
    <col min="1" max="1" width="10.42578125" bestFit="1" customWidth="1"/>
    <col min="2" max="2" width="17" customWidth="1"/>
    <col min="6" max="6" width="14.42578125" customWidth="1"/>
    <col min="9" max="9" width="13.140625" bestFit="1" customWidth="1"/>
    <col min="10" max="10" width="15.5703125" customWidth="1"/>
    <col min="11" max="11" width="17.5703125" bestFit="1" customWidth="1"/>
    <col min="13" max="13" width="13.140625" bestFit="1" customWidth="1"/>
    <col min="14" max="14" width="17.42578125" customWidth="1"/>
    <col min="15" max="15" width="12" bestFit="1" customWidth="1"/>
  </cols>
  <sheetData>
    <row r="1" spans="2:14" ht="25.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6.5" customHeight="1" thickBot="1">
      <c r="A31" t="s">
        <v>1929</v>
      </c>
      <c r="B31" s="86" t="s">
        <v>1194</v>
      </c>
      <c r="C31" s="87" t="s">
        <v>1742</v>
      </c>
      <c r="D31" s="88"/>
      <c r="E31" s="88"/>
      <c r="F31" s="88"/>
      <c r="G31" s="88"/>
      <c r="H31" s="88"/>
      <c r="I31" s="88"/>
      <c r="J31" s="88"/>
      <c r="K31" s="465"/>
      <c r="L31" s="318" t="s">
        <v>144</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123</v>
      </c>
      <c r="B36" s="831" t="str">
        <f>VLOOKUP(A36,EQUIPOS!A6:D154,3,FALSE)</f>
        <v>Bomba de inyección de lechada</v>
      </c>
      <c r="C36" s="832"/>
      <c r="D36" s="832"/>
      <c r="E36" s="832"/>
      <c r="F36" s="832"/>
      <c r="G36" s="832"/>
      <c r="H36" s="833"/>
      <c r="I36" s="279"/>
      <c r="J36" s="280"/>
      <c r="K36" s="281">
        <f>VLOOKUP(A36,EQUIPOS!A6:D163,4,FALSE)</f>
        <v>19035.000000000004</v>
      </c>
      <c r="L36" s="282"/>
      <c r="M36" s="348">
        <v>12</v>
      </c>
      <c r="N36" s="284">
        <f t="shared" ref="N36:N42" si="0">K36/M36</f>
        <v>1586.2500000000002</v>
      </c>
    </row>
    <row r="37" spans="1:14">
      <c r="A37" s="119" t="s">
        <v>288</v>
      </c>
      <c r="B37" s="831" t="str">
        <f>VLOOKUP(A37,EQUIPOS!A7:D154,3,FALSE)</f>
        <v xml:space="preserve">Planta eléctrica </v>
      </c>
      <c r="C37" s="832"/>
      <c r="D37" s="832"/>
      <c r="E37" s="832"/>
      <c r="F37" s="832"/>
      <c r="G37" s="832"/>
      <c r="H37" s="833"/>
      <c r="I37" s="279"/>
      <c r="J37" s="280"/>
      <c r="K37" s="281">
        <f>VLOOKUP(A37,EQUIPOS!A7:D164,4,FALSE)</f>
        <v>10000</v>
      </c>
      <c r="L37" s="282"/>
      <c r="M37" s="348">
        <v>1.3</v>
      </c>
      <c r="N37" s="284">
        <f t="shared" si="0"/>
        <v>7692.3076923076924</v>
      </c>
    </row>
    <row r="38" spans="1:14">
      <c r="A38" s="119" t="s">
        <v>125</v>
      </c>
      <c r="B38" s="831" t="str">
        <f>VLOOKUP(A38,EQUIPOS!A8:D154,3,FALSE)</f>
        <v>Bomba para gato de tensionamiento</v>
      </c>
      <c r="C38" s="832"/>
      <c r="D38" s="832"/>
      <c r="E38" s="832"/>
      <c r="F38" s="832"/>
      <c r="G38" s="832"/>
      <c r="H38" s="833"/>
      <c r="I38" s="279"/>
      <c r="J38" s="280"/>
      <c r="K38" s="281">
        <f>VLOOKUP(A38,EQUIPOS!A8:D165,4,FALSE)</f>
        <v>47587.500000000007</v>
      </c>
      <c r="L38" s="282"/>
      <c r="M38" s="348">
        <v>12</v>
      </c>
      <c r="N38" s="284">
        <f t="shared" si="0"/>
        <v>3965.6250000000005</v>
      </c>
    </row>
    <row r="39" spans="1:14">
      <c r="A39" s="119" t="s">
        <v>180</v>
      </c>
      <c r="B39" s="831" t="str">
        <f>VLOOKUP(A39,EQUIPOS!A9:D154,3,FALSE)</f>
        <v>Compresor 120 HP, con martillo.</v>
      </c>
      <c r="C39" s="832"/>
      <c r="D39" s="832"/>
      <c r="E39" s="832"/>
      <c r="F39" s="832"/>
      <c r="G39" s="832"/>
      <c r="H39" s="833"/>
      <c r="I39" s="279"/>
      <c r="J39" s="280"/>
      <c r="K39" s="281">
        <f>VLOOKUP(A39,EQUIPOS!A9:D166,4,FALSE)</f>
        <v>75000</v>
      </c>
      <c r="L39" s="282"/>
      <c r="M39" s="348">
        <v>1.3</v>
      </c>
      <c r="N39" s="284">
        <f t="shared" si="0"/>
        <v>57692.307692307688</v>
      </c>
    </row>
    <row r="40" spans="1:14">
      <c r="A40" s="119" t="s">
        <v>197</v>
      </c>
      <c r="B40" s="831" t="str">
        <f>VLOOKUP(A40,EQUIPOS!A10:D154,3,FALSE)</f>
        <v>Equipo de perforación (TRACKDRILL), potencia 40 HP, 2100 golpes / minuto</v>
      </c>
      <c r="C40" s="832"/>
      <c r="D40" s="832"/>
      <c r="E40" s="832"/>
      <c r="F40" s="832"/>
      <c r="G40" s="832"/>
      <c r="H40" s="833"/>
      <c r="I40" s="279"/>
      <c r="J40" s="280"/>
      <c r="K40" s="281">
        <f>VLOOKUP(A40,EQUIPOS!A10:D167,4,FALSE)</f>
        <v>140436</v>
      </c>
      <c r="L40" s="282"/>
      <c r="M40" s="348">
        <v>1.3</v>
      </c>
      <c r="N40" s="284">
        <f t="shared" si="0"/>
        <v>108027.6923076923</v>
      </c>
    </row>
    <row r="41" spans="1:14">
      <c r="A41" s="119" t="s">
        <v>195</v>
      </c>
      <c r="B41" s="831" t="str">
        <f>VLOOKUP(A41,EQUIPOS!A11:D155,3,FALSE)</f>
        <v xml:space="preserve">Equipo de oxicorte, Capacidad de corte: hasta 6´´ (152mm) </v>
      </c>
      <c r="C41" s="832"/>
      <c r="D41" s="832"/>
      <c r="E41" s="832"/>
      <c r="F41" s="832"/>
      <c r="G41" s="832"/>
      <c r="H41" s="833"/>
      <c r="I41" s="279"/>
      <c r="J41" s="280"/>
      <c r="K41" s="281">
        <f>VLOOKUP(A41,EQUIPOS!A11:D168,4,FALSE)</f>
        <v>8896.7364572808765</v>
      </c>
      <c r="L41" s="282"/>
      <c r="M41" s="348">
        <v>15</v>
      </c>
      <c r="N41" s="284">
        <f t="shared" si="0"/>
        <v>593.1157638187251</v>
      </c>
    </row>
    <row r="42" spans="1:14">
      <c r="A42" s="119" t="s">
        <v>240</v>
      </c>
      <c r="B42" s="831" t="str">
        <f>VLOOKUP(A42,EQUIPOS!A12:D156,3,FALSE)</f>
        <v>Gato para tensionamiento, fuerza Max 200 ton, área de tensión 314 cm2.</v>
      </c>
      <c r="C42" s="832"/>
      <c r="D42" s="832"/>
      <c r="E42" s="832"/>
      <c r="F42" s="832"/>
      <c r="G42" s="832"/>
      <c r="H42" s="833"/>
      <c r="I42" s="279"/>
      <c r="J42" s="280"/>
      <c r="K42" s="281">
        <f>VLOOKUP(A42,EQUIPOS!A12:D169,4,FALSE)</f>
        <v>118122.75000000001</v>
      </c>
      <c r="L42" s="282"/>
      <c r="M42" s="348">
        <v>12</v>
      </c>
      <c r="N42" s="284">
        <f t="shared" si="0"/>
        <v>9843.5625000000018</v>
      </c>
    </row>
    <row r="43" spans="1:14">
      <c r="A43" s="119"/>
      <c r="B43" s="831"/>
      <c r="C43" s="832"/>
      <c r="D43" s="832"/>
      <c r="E43" s="832"/>
      <c r="F43" s="832"/>
      <c r="G43" s="832"/>
      <c r="H43" s="833"/>
      <c r="I43" s="433"/>
      <c r="J43" s="434"/>
      <c r="K43" s="281"/>
      <c r="L43" s="347"/>
      <c r="M43" s="348"/>
      <c r="N43" s="284"/>
    </row>
    <row r="44" spans="1:14">
      <c r="A44" s="119"/>
      <c r="B44" s="831"/>
      <c r="C44" s="832"/>
      <c r="D44" s="832"/>
      <c r="E44" s="832"/>
      <c r="F44" s="832"/>
      <c r="G44" s="832"/>
      <c r="H44" s="833"/>
      <c r="I44" s="340"/>
      <c r="J44" s="342"/>
      <c r="K44" s="281"/>
      <c r="L44" s="435"/>
      <c r="M44" s="436"/>
      <c r="N44" s="284"/>
    </row>
    <row r="45" spans="1:14">
      <c r="B45" s="831"/>
      <c r="C45" s="832"/>
      <c r="D45" s="832"/>
      <c r="E45" s="832"/>
      <c r="F45" s="832"/>
      <c r="G45" s="832"/>
      <c r="H45" s="833"/>
      <c r="I45" s="42"/>
      <c r="J45" s="43"/>
      <c r="K45" s="281"/>
      <c r="L45" s="288"/>
      <c r="M45" s="348"/>
      <c r="N45" s="284"/>
    </row>
    <row r="46" spans="1:14">
      <c r="B46" s="332"/>
      <c r="C46" s="333"/>
      <c r="D46" s="333"/>
      <c r="E46" s="333"/>
      <c r="F46" s="335"/>
      <c r="G46" s="335"/>
      <c r="H46" s="131"/>
      <c r="I46" s="42"/>
      <c r="J46" s="43"/>
      <c r="K46" s="281"/>
      <c r="L46" s="288"/>
      <c r="M46" s="289"/>
      <c r="N46" s="285"/>
    </row>
    <row r="47" spans="1:14">
      <c r="B47" s="349" t="s">
        <v>1036</v>
      </c>
      <c r="C47" s="350"/>
      <c r="D47" s="350"/>
      <c r="E47" s="44"/>
      <c r="F47" s="45"/>
      <c r="G47" s="45"/>
      <c r="H47" s="46"/>
      <c r="I47" s="42"/>
      <c r="J47" s="43"/>
      <c r="K47" s="291"/>
      <c r="L47" s="288"/>
      <c r="M47" s="413">
        <v>0.1</v>
      </c>
      <c r="N47" s="356">
        <f>N91*M47</f>
        <v>3499.4267948717952</v>
      </c>
    </row>
    <row r="48" spans="1:14" ht="15.75" thickBot="1">
      <c r="B48" s="831"/>
      <c r="C48" s="832"/>
      <c r="D48" s="832"/>
      <c r="E48" s="832"/>
      <c r="F48" s="832"/>
      <c r="G48" s="832"/>
      <c r="H48" s="833"/>
      <c r="I48" s="840"/>
      <c r="J48" s="841"/>
      <c r="K48" s="47"/>
      <c r="L48" s="842"/>
      <c r="M48" s="843"/>
      <c r="N48" s="111"/>
    </row>
    <row r="49" spans="1:14" ht="15.75" thickBot="1">
      <c r="B49" s="818" t="s">
        <v>1037</v>
      </c>
      <c r="C49" s="819"/>
      <c r="D49" s="819"/>
      <c r="E49" s="819"/>
      <c r="F49" s="819"/>
      <c r="G49" s="819"/>
      <c r="H49" s="819"/>
      <c r="I49" s="819"/>
      <c r="J49" s="819"/>
      <c r="K49" s="819"/>
      <c r="L49" s="819"/>
      <c r="M49" s="820"/>
      <c r="N49" s="406">
        <f>SUM(N36:N48)</f>
        <v>192900.28775099822</v>
      </c>
    </row>
    <row r="50" spans="1:14">
      <c r="B50" s="292"/>
      <c r="C50" s="40"/>
      <c r="D50" s="40"/>
      <c r="E50" s="40"/>
      <c r="F50" s="40"/>
      <c r="G50" s="40"/>
      <c r="H50" s="40"/>
      <c r="I50" s="40"/>
      <c r="J50" s="40"/>
      <c r="K50" s="40"/>
      <c r="L50" s="40"/>
      <c r="M50" s="40"/>
      <c r="N50" s="41"/>
    </row>
    <row r="51" spans="1:14">
      <c r="B51" s="70" t="s">
        <v>1038</v>
      </c>
      <c r="C51" s="71"/>
      <c r="D51" s="71"/>
      <c r="E51" s="71"/>
      <c r="F51" s="71"/>
      <c r="G51" s="71"/>
      <c r="H51" s="71"/>
      <c r="I51" s="71"/>
      <c r="J51" s="71"/>
      <c r="K51" s="71"/>
      <c r="L51" s="71"/>
      <c r="M51" s="71"/>
      <c r="N51" s="72"/>
    </row>
    <row r="52" spans="1:14" ht="15.75" thickBot="1">
      <c r="B52" s="73"/>
      <c r="C52" s="68"/>
      <c r="D52" s="68"/>
      <c r="E52" s="68"/>
      <c r="F52" s="68"/>
      <c r="G52" s="68"/>
      <c r="H52" s="68"/>
      <c r="I52" s="68"/>
      <c r="J52" s="67"/>
      <c r="K52" s="67"/>
      <c r="L52" s="67"/>
      <c r="M52" s="67"/>
      <c r="N52" s="69"/>
    </row>
    <row r="53" spans="1:14">
      <c r="B53" s="809" t="s">
        <v>1028</v>
      </c>
      <c r="C53" s="810"/>
      <c r="D53" s="810"/>
      <c r="E53" s="810"/>
      <c r="F53" s="810"/>
      <c r="G53" s="810"/>
      <c r="H53" s="810"/>
      <c r="I53" s="811"/>
      <c r="J53" s="327" t="s">
        <v>1029</v>
      </c>
      <c r="K53" s="91" t="s">
        <v>1030</v>
      </c>
      <c r="L53" s="812" t="s">
        <v>1039</v>
      </c>
      <c r="M53" s="811"/>
      <c r="N53" s="92" t="s">
        <v>1035</v>
      </c>
    </row>
    <row r="54" spans="1:14">
      <c r="A54" s="167" t="s">
        <v>859</v>
      </c>
      <c r="B54" s="49" t="str">
        <f>VLOOKUP(A54,MATERIALES!A5:D373,3,FALSE)</f>
        <v>Alambre negro para amarre calibre 18</v>
      </c>
      <c r="C54" s="293"/>
      <c r="D54" s="293"/>
      <c r="E54" s="293"/>
      <c r="F54" s="293"/>
      <c r="G54" s="293"/>
      <c r="H54" s="293"/>
      <c r="I54" s="293"/>
      <c r="J54" s="323" t="str">
        <f>VLOOKUP(A54,MATERIALES!A8:D646,2,FALSE)</f>
        <v>kg</v>
      </c>
      <c r="K54" s="294">
        <v>0.2</v>
      </c>
      <c r="L54" s="279"/>
      <c r="M54" s="414">
        <f>VLOOKUP(A54,MATERIALES!A5:D396,4,FALSE)</f>
        <v>3800</v>
      </c>
      <c r="N54" s="284">
        <f>K54*M54</f>
        <v>760</v>
      </c>
    </row>
    <row r="55" spans="1:14">
      <c r="A55" s="167" t="s">
        <v>748</v>
      </c>
      <c r="B55" s="49" t="str">
        <f>VLOOKUP(A55,MATERIALES!A6:D373,3,FALSE)</f>
        <v>Torón de tensionmiento 1/2´´ o 5/8´´</v>
      </c>
      <c r="C55" s="437"/>
      <c r="D55" s="437"/>
      <c r="E55" s="437"/>
      <c r="F55" s="437"/>
      <c r="G55" s="437"/>
      <c r="H55" s="437"/>
      <c r="I55" s="437"/>
      <c r="J55" s="324" t="str">
        <f>VLOOKUP(A55,MATERIALES!A9:D647,2,FALSE)</f>
        <v>kg</v>
      </c>
      <c r="K55" s="409">
        <v>5.53</v>
      </c>
      <c r="L55" s="433"/>
      <c r="M55" s="414">
        <f>VLOOKUP(A55,MATERIALES!A6:D397,4,FALSE)</f>
        <v>3827.490879732657</v>
      </c>
      <c r="N55" s="284">
        <f t="shared" ref="N55:N67" si="1">K55*M55</f>
        <v>21166.024564921594</v>
      </c>
    </row>
    <row r="56" spans="1:14">
      <c r="A56" s="167" t="s">
        <v>494</v>
      </c>
      <c r="B56" s="49" t="str">
        <f>VLOOKUP(A56,MATERIALES!A6:D373,3,FALSE)</f>
        <v>Limpiador 1/4 de galón (anclajes)</v>
      </c>
      <c r="C56" s="437"/>
      <c r="D56" s="437"/>
      <c r="E56" s="437"/>
      <c r="F56" s="437"/>
      <c r="G56" s="437"/>
      <c r="H56" s="437"/>
      <c r="I56" s="437"/>
      <c r="J56" s="324" t="str">
        <f>VLOOKUP(A56,MATERIALES!A10:D648,2,FALSE)</f>
        <v>u</v>
      </c>
      <c r="K56" s="409">
        <v>8.0000000000000002E-3</v>
      </c>
      <c r="L56" s="433"/>
      <c r="M56" s="414">
        <f>VLOOKUP(A56,MATERIALES!A6:D398,4,FALSE)</f>
        <v>23000</v>
      </c>
      <c r="N56" s="284">
        <f t="shared" si="1"/>
        <v>184</v>
      </c>
    </row>
    <row r="57" spans="1:14">
      <c r="A57" s="167" t="s">
        <v>708</v>
      </c>
      <c r="B57" s="49" t="str">
        <f>VLOOKUP(A57,MATERIALES!A6:D373,3,FALSE)</f>
        <v xml:space="preserve">Soldadura en PVC 1/8 de galón (anclajes)
</v>
      </c>
      <c r="C57" s="437"/>
      <c r="D57" s="437"/>
      <c r="E57" s="437"/>
      <c r="F57" s="437"/>
      <c r="G57" s="437"/>
      <c r="H57" s="437"/>
      <c r="I57" s="437"/>
      <c r="J57" s="324" t="str">
        <f>VLOOKUP(A57,MATERIALES!A11:D649,2,FALSE)</f>
        <v>u</v>
      </c>
      <c r="K57" s="409">
        <v>2.1999999999999999E-2</v>
      </c>
      <c r="L57" s="433"/>
      <c r="M57" s="414">
        <f>VLOOKUP(A57,MATERIALES!A6:D399,4,FALSE)</f>
        <v>25000</v>
      </c>
      <c r="N57" s="284">
        <f t="shared" si="1"/>
        <v>550</v>
      </c>
    </row>
    <row r="58" spans="1:14">
      <c r="A58" s="167" t="s">
        <v>795</v>
      </c>
      <c r="B58" s="49" t="str">
        <f>VLOOKUP(A58,MATERIALES!A7:D373,3,FALSE)</f>
        <v xml:space="preserve">Unión en PVC RD21 de 1´´ (para anclajes)
</v>
      </c>
      <c r="C58" s="437"/>
      <c r="D58" s="437"/>
      <c r="E58" s="437"/>
      <c r="F58" s="437"/>
      <c r="G58" s="437"/>
      <c r="H58" s="437"/>
      <c r="I58" s="437"/>
      <c r="J58" s="324" t="str">
        <f>VLOOKUP(A58,MATERIALES!A11:D650,2,FALSE)</f>
        <v>u</v>
      </c>
      <c r="K58" s="409">
        <v>0.3</v>
      </c>
      <c r="L58" s="433"/>
      <c r="M58" s="414">
        <f>VLOOKUP(A58,MATERIALES!A7:D400,4,FALSE)</f>
        <v>1000</v>
      </c>
      <c r="N58" s="284">
        <f t="shared" si="1"/>
        <v>300</v>
      </c>
    </row>
    <row r="59" spans="1:14">
      <c r="A59" s="167" t="s">
        <v>740</v>
      </c>
      <c r="B59" s="49" t="str">
        <f>VLOOKUP(A59,MATERIALES!A8:D373,3,FALSE)</f>
        <v xml:space="preserve">Tapón en PVC RD21 de 1´´ (para anclaje)
</v>
      </c>
      <c r="C59" s="437"/>
      <c r="D59" s="437"/>
      <c r="E59" s="437"/>
      <c r="F59" s="437"/>
      <c r="G59" s="437"/>
      <c r="H59" s="437"/>
      <c r="I59" s="437"/>
      <c r="J59" s="324" t="str">
        <f>VLOOKUP(A59,MATERIALES!A12:D651,2,FALSE)</f>
        <v>u</v>
      </c>
      <c r="K59" s="409">
        <v>0.1</v>
      </c>
      <c r="L59" s="433"/>
      <c r="M59" s="414">
        <f>VLOOKUP(A59,MATERIALES!A8:D401,4,FALSE)</f>
        <v>1100</v>
      </c>
      <c r="N59" s="284">
        <f t="shared" si="1"/>
        <v>110</v>
      </c>
    </row>
    <row r="60" spans="1:14">
      <c r="A60" s="167" t="s">
        <v>437</v>
      </c>
      <c r="B60" s="49" t="str">
        <f>VLOOKUP(A60,MATERIALES!A9:D373,3,FALSE)</f>
        <v>Anclajes o Cuñas para el tensionamiento</v>
      </c>
      <c r="C60" s="437"/>
      <c r="D60" s="437"/>
      <c r="E60" s="437"/>
      <c r="F60" s="437"/>
      <c r="G60" s="437"/>
      <c r="H60" s="437"/>
      <c r="I60" s="437"/>
      <c r="J60" s="324" t="str">
        <f>VLOOKUP(A60,MATERIALES!A13:D652,2,FALSE)</f>
        <v>u</v>
      </c>
      <c r="K60" s="409">
        <v>0.5</v>
      </c>
      <c r="L60" s="433"/>
      <c r="M60" s="414">
        <f>VLOOKUP(A60,MATERIALES!A9:D402,4,FALSE)</f>
        <v>9804.4400237953378</v>
      </c>
      <c r="N60" s="284">
        <f t="shared" si="1"/>
        <v>4902.2200118976689</v>
      </c>
    </row>
    <row r="61" spans="1:14">
      <c r="A61" s="167" t="s">
        <v>759</v>
      </c>
      <c r="B61" s="49" t="str">
        <f>VLOOKUP(A61,MATERIALES!A10:D373,3,FALSE)</f>
        <v xml:space="preserve">Trompetas de 12 torones (tensionamiento)
</v>
      </c>
      <c r="C61" s="437"/>
      <c r="D61" s="437"/>
      <c r="E61" s="437"/>
      <c r="F61" s="437"/>
      <c r="G61" s="437"/>
      <c r="H61" s="437"/>
      <c r="I61" s="437"/>
      <c r="J61" s="324" t="s">
        <v>92</v>
      </c>
      <c r="K61" s="409">
        <v>0.1</v>
      </c>
      <c r="L61" s="433"/>
      <c r="M61" s="414">
        <f>VLOOKUP(A61,MATERIALES!A10:D403,4,FALSE)</f>
        <v>46847.250000000007</v>
      </c>
      <c r="N61" s="284">
        <f t="shared" si="1"/>
        <v>4684.7250000000013</v>
      </c>
    </row>
    <row r="62" spans="1:14">
      <c r="A62" s="167" t="s">
        <v>502</v>
      </c>
      <c r="B62" s="49" t="str">
        <f>VLOOKUP(A62,MATERIALES!A11:D373,3,FALSE)</f>
        <v>Lechada Para Ductos (Acero De Preesfuerzo)</v>
      </c>
      <c r="C62" s="437"/>
      <c r="D62" s="437"/>
      <c r="E62" s="437"/>
      <c r="F62" s="437"/>
      <c r="G62" s="437"/>
      <c r="H62" s="437"/>
      <c r="I62" s="437"/>
      <c r="J62" s="324" t="s">
        <v>425</v>
      </c>
      <c r="K62" s="409">
        <v>10</v>
      </c>
      <c r="L62" s="433"/>
      <c r="M62" s="414">
        <f>VLOOKUP(A62,MATERIALES!A11:D404,4,FALSE)</f>
        <v>951.75000000000011</v>
      </c>
      <c r="N62" s="284">
        <f t="shared" si="1"/>
        <v>9517.5000000000018</v>
      </c>
    </row>
    <row r="63" spans="1:14">
      <c r="A63" s="167" t="s">
        <v>452</v>
      </c>
      <c r="B63" s="49" t="str">
        <f>VLOOKUP(A63,MATERIALES!A11:D373,3,FALSE)</f>
        <v>Ductos para tensionimiento</v>
      </c>
      <c r="C63" s="437"/>
      <c r="D63" s="437"/>
      <c r="E63" s="437"/>
      <c r="F63" s="437"/>
      <c r="G63" s="437"/>
      <c r="H63" s="437"/>
      <c r="I63" s="437"/>
      <c r="J63" s="324" t="str">
        <f>VLOOKUP(A63,MATERIALES!A14:D655,2,FALSE)</f>
        <v>m</v>
      </c>
      <c r="K63" s="409">
        <v>1</v>
      </c>
      <c r="L63" s="433"/>
      <c r="M63" s="414">
        <f>VLOOKUP(A63,MATERIALES!A11:D405,4,FALSE)</f>
        <v>9879.0697472412248</v>
      </c>
      <c r="N63" s="284">
        <f t="shared" si="1"/>
        <v>9879.0697472412248</v>
      </c>
    </row>
    <row r="64" spans="1:14">
      <c r="A64" s="167" t="s">
        <v>613</v>
      </c>
      <c r="B64" s="49" t="str">
        <f>VLOOKUP(A64,MATERIALES!A12:D373,3,FALSE)</f>
        <v xml:space="preserve">Oxigeno industrial
</v>
      </c>
      <c r="C64" s="437"/>
      <c r="D64" s="437"/>
      <c r="E64" s="437"/>
      <c r="F64" s="437"/>
      <c r="G64" s="437"/>
      <c r="H64" s="437"/>
      <c r="I64" s="437"/>
      <c r="J64" s="324" t="str">
        <f>VLOOKUP(A64,MATERIALES!A15:D656,2,FALSE)</f>
        <v>kg</v>
      </c>
      <c r="K64" s="409">
        <v>0.5</v>
      </c>
      <c r="L64" s="433"/>
      <c r="M64" s="414">
        <f>VLOOKUP(A64,MATERIALES!A12:D406,4,FALSE)</f>
        <v>9150.5592885758961</v>
      </c>
      <c r="N64" s="284">
        <f t="shared" si="1"/>
        <v>4575.279644287948</v>
      </c>
    </row>
    <row r="65" spans="1:14">
      <c r="A65" s="167" t="s">
        <v>517</v>
      </c>
      <c r="B65" s="49" t="str">
        <f>VLOOKUP(A65,MATERIALES!A13:D374,3,FALSE)</f>
        <v>Manguera de polietileno de 3´´</v>
      </c>
      <c r="C65" s="437"/>
      <c r="D65" s="437"/>
      <c r="E65" s="437"/>
      <c r="F65" s="437"/>
      <c r="G65" s="437"/>
      <c r="H65" s="437"/>
      <c r="I65" s="437"/>
      <c r="J65" s="324" t="str">
        <f>VLOOKUP(A65,MATERIALES!A16:D657,2,FALSE)</f>
        <v>m</v>
      </c>
      <c r="K65" s="409">
        <v>0.55000000000000004</v>
      </c>
      <c r="L65" s="433"/>
      <c r="M65" s="414">
        <f>VLOOKUP(A65,MATERIALES!A13:D407,4,FALSE)</f>
        <v>4382.7665607250583</v>
      </c>
      <c r="N65" s="284">
        <f t="shared" si="1"/>
        <v>2410.5216083987821</v>
      </c>
    </row>
    <row r="66" spans="1:14">
      <c r="A66" s="167" t="s">
        <v>976</v>
      </c>
      <c r="B66" s="49" t="str">
        <f>VLOOKUP(A66,MATERIALES!A13:D375,3,FALSE)</f>
        <v>Alambre Negro Para Amarre</v>
      </c>
      <c r="C66" s="437"/>
      <c r="D66" s="437"/>
      <c r="E66" s="437"/>
      <c r="F66" s="437"/>
      <c r="G66" s="437"/>
      <c r="H66" s="437"/>
      <c r="I66" s="437"/>
      <c r="J66" s="324" t="str">
        <f>VLOOKUP(A66,MATERIALES!A17:D658,2,FALSE)</f>
        <v>kg</v>
      </c>
      <c r="K66" s="409">
        <v>0.05</v>
      </c>
      <c r="L66" s="433"/>
      <c r="M66" s="414">
        <f>VLOOKUP(A66,MATERIALES!A13:D408,4,FALSE)</f>
        <v>3800</v>
      </c>
      <c r="N66" s="284">
        <f t="shared" si="1"/>
        <v>190</v>
      </c>
    </row>
    <row r="67" spans="1:14">
      <c r="A67" s="167" t="s">
        <v>766</v>
      </c>
      <c r="B67" s="49" t="str">
        <f>VLOOKUP(A67,MATERIALES!A13:D376,3,FALSE)</f>
        <v>Tubería PVC RD21 de 1´´ (para anclajes)</v>
      </c>
      <c r="C67" s="437"/>
      <c r="D67" s="437"/>
      <c r="E67" s="437"/>
      <c r="F67" s="437"/>
      <c r="G67" s="437"/>
      <c r="H67" s="437"/>
      <c r="I67" s="437"/>
      <c r="J67" s="324" t="str">
        <f>VLOOKUP(A67,MATERIALES!A18:D659,2,FALSE)</f>
        <v>m</v>
      </c>
      <c r="K67" s="409">
        <v>1</v>
      </c>
      <c r="L67" s="433"/>
      <c r="M67" s="414">
        <f>VLOOKUP(A67,MATERIALES!A13:D409,4,FALSE)</f>
        <v>3205.1027915949267</v>
      </c>
      <c r="N67" s="284">
        <f t="shared" si="1"/>
        <v>3205.1027915949267</v>
      </c>
    </row>
    <row r="68" spans="1:14" ht="15.75" thickBot="1">
      <c r="B68" s="49"/>
      <c r="C68" s="322"/>
      <c r="D68" s="322"/>
      <c r="E68" s="322"/>
      <c r="F68" s="322"/>
      <c r="G68" s="322"/>
      <c r="H68" s="322"/>
      <c r="I68" s="322"/>
      <c r="J68" s="447"/>
      <c r="K68" s="132"/>
      <c r="L68" s="337"/>
      <c r="M68" s="414"/>
      <c r="N68" s="284"/>
    </row>
    <row r="69" spans="1:14" ht="15.75" thickBot="1">
      <c r="B69" s="818" t="s">
        <v>1037</v>
      </c>
      <c r="C69" s="819"/>
      <c r="D69" s="819"/>
      <c r="E69" s="819"/>
      <c r="F69" s="819"/>
      <c r="G69" s="819"/>
      <c r="H69" s="819"/>
      <c r="I69" s="819"/>
      <c r="J69" s="819"/>
      <c r="K69" s="819"/>
      <c r="L69" s="819"/>
      <c r="M69" s="820"/>
      <c r="N69" s="406">
        <f>SUM(N54:N68)</f>
        <v>62434.443368342145</v>
      </c>
    </row>
    <row r="70" spans="1:14">
      <c r="B70" s="39"/>
      <c r="C70" s="40"/>
      <c r="D70" s="40"/>
      <c r="E70" s="40"/>
      <c r="F70" s="40"/>
      <c r="G70" s="40"/>
      <c r="H70" s="40"/>
      <c r="I70" s="40"/>
      <c r="J70" s="40"/>
      <c r="K70" s="40"/>
      <c r="L70" s="40"/>
      <c r="M70" s="40"/>
      <c r="N70" s="41"/>
    </row>
    <row r="71" spans="1:14">
      <c r="B71" s="70" t="s">
        <v>1040</v>
      </c>
      <c r="C71" s="71"/>
      <c r="D71" s="71"/>
      <c r="E71" s="71"/>
      <c r="F71" s="71"/>
      <c r="G71" s="71"/>
      <c r="H71" s="71"/>
      <c r="I71" s="71"/>
      <c r="J71" s="71"/>
      <c r="K71" s="71"/>
      <c r="L71" s="71"/>
      <c r="M71" s="71"/>
      <c r="N71" s="72"/>
    </row>
    <row r="72" spans="1:14" ht="15.75" thickBot="1">
      <c r="B72" s="74"/>
      <c r="C72" s="67"/>
      <c r="D72" s="67"/>
      <c r="E72" s="67"/>
      <c r="F72" s="67"/>
      <c r="G72" s="67"/>
      <c r="H72" s="67"/>
      <c r="I72" s="67"/>
      <c r="J72" s="67"/>
      <c r="K72" s="67"/>
      <c r="L72" s="67"/>
      <c r="M72" s="67"/>
      <c r="N72" s="69"/>
    </row>
    <row r="73" spans="1:14" ht="25.5">
      <c r="B73" s="325" t="s">
        <v>1041</v>
      </c>
      <c r="C73" s="326"/>
      <c r="D73" s="326"/>
      <c r="E73" s="326"/>
      <c r="F73" s="326"/>
      <c r="G73" s="326"/>
      <c r="H73" s="79" t="s">
        <v>1029</v>
      </c>
      <c r="I73" s="80" t="s">
        <v>1042</v>
      </c>
      <c r="J73" s="81" t="s">
        <v>1043</v>
      </c>
      <c r="K73" s="79" t="s">
        <v>1044</v>
      </c>
      <c r="L73" s="821" t="s">
        <v>1045</v>
      </c>
      <c r="M73" s="794"/>
      <c r="N73" s="82" t="s">
        <v>1035</v>
      </c>
    </row>
    <row r="74" spans="1:14">
      <c r="B74" s="52"/>
      <c r="C74" s="329"/>
      <c r="D74" s="329"/>
      <c r="E74" s="329"/>
      <c r="F74" s="329"/>
      <c r="G74" s="329"/>
      <c r="H74" s="323"/>
      <c r="I74" s="291"/>
      <c r="J74" s="298"/>
      <c r="K74" s="291"/>
      <c r="L74" s="822"/>
      <c r="M74" s="823"/>
      <c r="N74" s="299"/>
    </row>
    <row r="75" spans="1:14">
      <c r="B75" s="52"/>
      <c r="C75" s="53"/>
      <c r="D75" s="53"/>
      <c r="E75" s="53"/>
      <c r="F75" s="53"/>
      <c r="G75" s="53"/>
      <c r="H75" s="323"/>
      <c r="I75" s="291"/>
      <c r="J75" s="298"/>
      <c r="K75" s="291"/>
      <c r="L75" s="822"/>
      <c r="M75" s="823"/>
      <c r="N75" s="299"/>
    </row>
    <row r="76" spans="1:14">
      <c r="B76" s="52"/>
      <c r="C76" s="53"/>
      <c r="D76" s="53"/>
      <c r="E76" s="53"/>
      <c r="F76" s="53"/>
      <c r="G76" s="53"/>
      <c r="H76" s="323"/>
      <c r="I76" s="291"/>
      <c r="J76" s="298"/>
      <c r="K76" s="291"/>
      <c r="L76" s="822"/>
      <c r="M76" s="823"/>
      <c r="N76" s="299"/>
    </row>
    <row r="77" spans="1:14">
      <c r="B77" s="52"/>
      <c r="C77" s="53"/>
      <c r="D77" s="53"/>
      <c r="E77" s="53"/>
      <c r="F77" s="53"/>
      <c r="G77" s="53"/>
      <c r="H77" s="323"/>
      <c r="I77" s="291"/>
      <c r="J77" s="298"/>
      <c r="K77" s="291"/>
      <c r="L77" s="822"/>
      <c r="M77" s="823"/>
      <c r="N77" s="299"/>
    </row>
    <row r="78" spans="1:14">
      <c r="B78" s="52"/>
      <c r="C78" s="53"/>
      <c r="D78" s="53"/>
      <c r="E78" s="53"/>
      <c r="F78" s="53"/>
      <c r="G78" s="53"/>
      <c r="H78" s="300"/>
      <c r="I78" s="291"/>
      <c r="J78" s="291"/>
      <c r="K78" s="291"/>
      <c r="L78" s="301"/>
      <c r="M78" s="302"/>
      <c r="N78" s="303"/>
    </row>
    <row r="79" spans="1:14" ht="15.75" thickBot="1">
      <c r="B79" s="459"/>
      <c r="C79" s="460"/>
      <c r="D79" s="460"/>
      <c r="E79" s="460"/>
      <c r="F79" s="460"/>
      <c r="G79" s="460"/>
      <c r="H79" s="54"/>
      <c r="I79" s="132"/>
      <c r="J79" s="132"/>
      <c r="K79" s="132"/>
      <c r="L79" s="807"/>
      <c r="M79" s="808"/>
      <c r="N79" s="133"/>
    </row>
    <row r="80" spans="1:14" ht="15.75" thickBot="1">
      <c r="B80" s="824" t="s">
        <v>1037</v>
      </c>
      <c r="C80" s="825"/>
      <c r="D80" s="825"/>
      <c r="E80" s="825"/>
      <c r="F80" s="825"/>
      <c r="G80" s="825"/>
      <c r="H80" s="825"/>
      <c r="I80" s="825"/>
      <c r="J80" s="825"/>
      <c r="K80" s="825"/>
      <c r="L80" s="825"/>
      <c r="M80" s="826"/>
      <c r="N80" s="110"/>
    </row>
    <row r="81" spans="1:15">
      <c r="B81" s="39"/>
      <c r="C81" s="40"/>
      <c r="D81" s="40"/>
      <c r="E81" s="40"/>
      <c r="F81" s="40"/>
      <c r="G81" s="40"/>
      <c r="H81" s="40"/>
      <c r="I81" s="40"/>
      <c r="J81" s="40"/>
      <c r="K81" s="40"/>
      <c r="L81" s="40"/>
      <c r="M81" s="40"/>
      <c r="N81" s="41"/>
    </row>
    <row r="82" spans="1:15">
      <c r="B82" s="70" t="s">
        <v>1046</v>
      </c>
      <c r="C82" s="71"/>
      <c r="D82" s="71"/>
      <c r="E82" s="71"/>
      <c r="F82" s="71"/>
      <c r="G82" s="71"/>
      <c r="H82" s="71"/>
      <c r="I82" s="71"/>
      <c r="J82" s="71"/>
      <c r="K82" s="71"/>
      <c r="L82" s="71"/>
      <c r="M82" s="71"/>
      <c r="N82" s="72"/>
    </row>
    <row r="83" spans="1:15" ht="15.75" thickBot="1">
      <c r="B83" s="74"/>
      <c r="C83" s="67"/>
      <c r="D83" s="67"/>
      <c r="E83" s="67"/>
      <c r="F83" s="67"/>
      <c r="G83" s="67"/>
      <c r="H83" s="67"/>
      <c r="I83" s="67"/>
      <c r="J83" s="67"/>
      <c r="K83" s="67"/>
      <c r="L83" s="67"/>
      <c r="M83" s="67"/>
      <c r="N83" s="69"/>
    </row>
    <row r="84" spans="1:15" ht="25.5">
      <c r="B84" s="844" t="s">
        <v>1047</v>
      </c>
      <c r="C84" s="845"/>
      <c r="D84" s="845"/>
      <c r="E84" s="845"/>
      <c r="F84" s="845"/>
      <c r="G84" s="845"/>
      <c r="H84" s="845"/>
      <c r="I84" s="79" t="s">
        <v>1048</v>
      </c>
      <c r="J84" s="81" t="s">
        <v>1494</v>
      </c>
      <c r="K84" s="80" t="s">
        <v>1050</v>
      </c>
      <c r="L84" s="846" t="s">
        <v>1034</v>
      </c>
      <c r="M84" s="847"/>
      <c r="N84" s="104" t="s">
        <v>1035</v>
      </c>
    </row>
    <row r="85" spans="1:15">
      <c r="A85" s="168" t="s">
        <v>11</v>
      </c>
      <c r="B85" s="55" t="str">
        <f>VLOOKUP(A85,'MANO DE OBRA'!A8:D68,3,FALSE)</f>
        <v>Obrero (4)</v>
      </c>
      <c r="C85" s="53"/>
      <c r="D85" s="53"/>
      <c r="E85" s="53"/>
      <c r="F85" s="53"/>
      <c r="G85" s="53"/>
      <c r="H85" s="53"/>
      <c r="I85" s="304">
        <f>K85/J85*100</f>
        <v>98362.266666666663</v>
      </c>
      <c r="J85" s="305">
        <v>185</v>
      </c>
      <c r="K85" s="306">
        <f>VLOOKUP(A85,'MANO DE OBRA'!A8:D99,4,FALSE)</f>
        <v>181970.19333333333</v>
      </c>
      <c r="L85" s="56"/>
      <c r="M85" s="446">
        <v>10.4</v>
      </c>
      <c r="N85" s="407">
        <f>K85/M85</f>
        <v>17497.133974358974</v>
      </c>
      <c r="O85" s="112"/>
    </row>
    <row r="86" spans="1:15">
      <c r="A86" s="168" t="s">
        <v>32</v>
      </c>
      <c r="B86" s="55" t="str">
        <f>VLOOKUP(A86,'MANO DE OBRA'!A8:D69,3,FALSE)</f>
        <v>Oficial (2)</v>
      </c>
      <c r="C86" s="53"/>
      <c r="D86" s="53"/>
      <c r="E86" s="53"/>
      <c r="F86" s="53"/>
      <c r="G86" s="53"/>
      <c r="H86" s="53"/>
      <c r="I86" s="304">
        <f>K86/J86*100</f>
        <v>98362.266666666663</v>
      </c>
      <c r="J86" s="305">
        <v>185</v>
      </c>
      <c r="K86" s="306">
        <f>VLOOKUP(A86,'MANO DE OBRA'!A8:D100,4,FALSE)</f>
        <v>181970.19333333333</v>
      </c>
      <c r="L86" s="56"/>
      <c r="M86" s="443">
        <v>10.4</v>
      </c>
      <c r="N86" s="407">
        <f>K86/M86</f>
        <v>17497.133974358974</v>
      </c>
    </row>
    <row r="87" spans="1:15">
      <c r="B87" s="55"/>
      <c r="C87" s="53"/>
      <c r="D87" s="53"/>
      <c r="E87" s="53"/>
      <c r="F87" s="53"/>
      <c r="G87" s="53"/>
      <c r="H87" s="53"/>
      <c r="I87" s="304"/>
      <c r="J87" s="305"/>
      <c r="K87" s="306"/>
      <c r="L87" s="56"/>
      <c r="M87" s="444"/>
      <c r="N87" s="407"/>
    </row>
    <row r="88" spans="1:15">
      <c r="B88" s="55"/>
      <c r="C88" s="53"/>
      <c r="D88" s="53"/>
      <c r="E88" s="53"/>
      <c r="F88" s="53"/>
      <c r="G88" s="53"/>
      <c r="H88" s="53"/>
      <c r="I88" s="291"/>
      <c r="J88" s="309"/>
      <c r="K88" s="310"/>
      <c r="L88" s="330"/>
      <c r="M88" s="312"/>
      <c r="N88" s="308"/>
    </row>
    <row r="89" spans="1:15">
      <c r="B89" s="55"/>
      <c r="C89" s="53"/>
      <c r="D89" s="53"/>
      <c r="E89" s="53"/>
      <c r="F89" s="53"/>
      <c r="G89" s="53"/>
      <c r="H89" s="53"/>
      <c r="I89" s="291"/>
      <c r="J89" s="309"/>
      <c r="K89" s="310"/>
      <c r="L89" s="330"/>
      <c r="M89" s="312"/>
      <c r="N89" s="308"/>
    </row>
    <row r="90" spans="1:15" ht="15.75" thickBot="1">
      <c r="B90" s="805"/>
      <c r="C90" s="806"/>
      <c r="D90" s="806"/>
      <c r="E90" s="806"/>
      <c r="F90" s="806"/>
      <c r="G90" s="806"/>
      <c r="H90" s="806"/>
      <c r="I90" s="132"/>
      <c r="J90" s="132"/>
      <c r="K90" s="132"/>
      <c r="L90" s="906"/>
      <c r="M90" s="906"/>
      <c r="N90" s="51"/>
    </row>
    <row r="91" spans="1:15" ht="15.75" thickBot="1">
      <c r="B91" s="824" t="s">
        <v>1037</v>
      </c>
      <c r="C91" s="825"/>
      <c r="D91" s="825"/>
      <c r="E91" s="825"/>
      <c r="F91" s="825"/>
      <c r="G91" s="825"/>
      <c r="H91" s="825"/>
      <c r="I91" s="825"/>
      <c r="J91" s="825"/>
      <c r="K91" s="825"/>
      <c r="L91" s="825"/>
      <c r="M91" s="826"/>
      <c r="N91" s="313">
        <f>SUM(N85:N90)</f>
        <v>34994.267948717948</v>
      </c>
    </row>
    <row r="92" spans="1:15" ht="15.75" thickBot="1">
      <c r="B92" s="39"/>
      <c r="C92" s="40"/>
      <c r="D92" s="40"/>
      <c r="E92" s="40"/>
      <c r="F92" s="40"/>
      <c r="G92" s="40"/>
      <c r="H92" s="40"/>
      <c r="I92" s="40"/>
      <c r="J92" s="40"/>
      <c r="K92" s="40"/>
      <c r="L92" s="40"/>
      <c r="M92" s="40"/>
      <c r="N92" s="41"/>
    </row>
    <row r="93" spans="1:15" ht="15.75" thickBot="1">
      <c r="B93" s="818" t="s">
        <v>1051</v>
      </c>
      <c r="C93" s="819"/>
      <c r="D93" s="819"/>
      <c r="E93" s="819"/>
      <c r="F93" s="819"/>
      <c r="G93" s="819"/>
      <c r="H93" s="819"/>
      <c r="I93" s="819"/>
      <c r="J93" s="819"/>
      <c r="K93" s="819"/>
      <c r="L93" s="819"/>
      <c r="M93" s="820"/>
      <c r="N93" s="105">
        <f>N49+N69+N80+N91</f>
        <v>290328.99906805833</v>
      </c>
    </row>
    <row r="94" spans="1:15">
      <c r="B94" s="39"/>
      <c r="C94" s="40"/>
      <c r="D94" s="40"/>
      <c r="E94" s="40"/>
      <c r="F94" s="40"/>
      <c r="G94" s="40"/>
      <c r="H94" s="40"/>
      <c r="I94" s="40"/>
      <c r="J94" s="40"/>
      <c r="K94" s="40"/>
      <c r="L94" s="40"/>
      <c r="M94" s="40"/>
      <c r="N94" s="41"/>
    </row>
    <row r="95" spans="1:15">
      <c r="B95" s="70" t="s">
        <v>1052</v>
      </c>
      <c r="C95" s="71"/>
      <c r="D95" s="71"/>
      <c r="E95" s="71"/>
      <c r="F95" s="71"/>
      <c r="G95" s="71"/>
      <c r="H95" s="71"/>
      <c r="I95" s="71"/>
      <c r="J95" s="71"/>
      <c r="K95" s="71"/>
      <c r="L95" s="71"/>
      <c r="M95" s="71"/>
      <c r="N95" s="72"/>
    </row>
    <row r="96" spans="1:15" ht="15.75" thickBot="1">
      <c r="B96" s="74"/>
      <c r="C96" s="67"/>
      <c r="D96" s="67"/>
      <c r="E96" s="67"/>
      <c r="F96" s="67"/>
      <c r="G96" s="67"/>
      <c r="H96" s="67"/>
      <c r="I96" s="67"/>
      <c r="J96" s="67"/>
      <c r="K96" s="67"/>
      <c r="L96" s="67"/>
      <c r="M96" s="67"/>
      <c r="N96" s="69"/>
    </row>
    <row r="97" spans="1:14">
      <c r="B97" s="809" t="s">
        <v>1053</v>
      </c>
      <c r="C97" s="810"/>
      <c r="D97" s="810"/>
      <c r="E97" s="810"/>
      <c r="F97" s="810"/>
      <c r="G97" s="810"/>
      <c r="H97" s="810"/>
      <c r="I97" s="326"/>
      <c r="J97" s="346"/>
      <c r="K97" s="314" t="s">
        <v>1054</v>
      </c>
      <c r="L97" s="848" t="s">
        <v>1055</v>
      </c>
      <c r="M97" s="849"/>
      <c r="N97" s="315"/>
    </row>
    <row r="98" spans="1:14">
      <c r="B98" s="850" t="s">
        <v>1056</v>
      </c>
      <c r="C98" s="851"/>
      <c r="D98" s="851"/>
      <c r="E98" s="851"/>
      <c r="F98" s="851"/>
      <c r="G98" s="851"/>
      <c r="H98" s="851"/>
      <c r="I98" s="93"/>
      <c r="J98" s="94"/>
      <c r="K98" s="316">
        <v>0.2</v>
      </c>
      <c r="L98" s="852">
        <f>N93*K98</f>
        <v>58065.799813611666</v>
      </c>
      <c r="M98" s="853"/>
      <c r="N98" s="57"/>
    </row>
    <row r="99" spans="1:14">
      <c r="B99" s="95" t="s">
        <v>1057</v>
      </c>
      <c r="C99" s="96"/>
      <c r="D99" s="96"/>
      <c r="E99" s="96"/>
      <c r="F99" s="96"/>
      <c r="G99" s="96"/>
      <c r="H99" s="96"/>
      <c r="I99" s="93"/>
      <c r="J99" s="94"/>
      <c r="K99" s="316">
        <v>0.05</v>
      </c>
      <c r="L99" s="852">
        <f>N93*K99</f>
        <v>14516.449953402916</v>
      </c>
      <c r="M99" s="853"/>
      <c r="N99" s="57"/>
    </row>
    <row r="100" spans="1:14" ht="15.75" thickBot="1">
      <c r="B100" s="97" t="s">
        <v>1058</v>
      </c>
      <c r="C100" s="98"/>
      <c r="D100" s="98"/>
      <c r="E100" s="98"/>
      <c r="F100" s="98"/>
      <c r="G100" s="98"/>
      <c r="H100" s="98"/>
      <c r="I100" s="99"/>
      <c r="J100" s="100"/>
      <c r="K100" s="317">
        <v>0.05</v>
      </c>
      <c r="L100" s="854">
        <f>N93*K100</f>
        <v>14516.449953402916</v>
      </c>
      <c r="M100" s="855"/>
      <c r="N100" s="57"/>
    </row>
    <row r="101" spans="1:14" ht="15.75" thickBot="1">
      <c r="B101" s="818" t="s">
        <v>1037</v>
      </c>
      <c r="C101" s="819"/>
      <c r="D101" s="819"/>
      <c r="E101" s="819"/>
      <c r="F101" s="819"/>
      <c r="G101" s="819"/>
      <c r="H101" s="819"/>
      <c r="I101" s="819"/>
      <c r="J101" s="819"/>
      <c r="K101" s="819"/>
      <c r="L101" s="819"/>
      <c r="M101" s="820"/>
      <c r="N101" s="58">
        <f>L98+L99+L100</f>
        <v>87098.699720417499</v>
      </c>
    </row>
    <row r="102" spans="1:14" ht="15.75" thickBot="1">
      <c r="B102" s="39"/>
      <c r="C102" s="40"/>
      <c r="D102" s="40"/>
      <c r="E102" s="40"/>
      <c r="F102" s="40"/>
      <c r="G102" s="40"/>
      <c r="H102" s="40"/>
      <c r="I102" s="40"/>
      <c r="J102" s="40"/>
      <c r="K102" s="40"/>
      <c r="L102" s="40"/>
      <c r="M102" s="40"/>
      <c r="N102" s="41"/>
    </row>
    <row r="103" spans="1:14" ht="15.75" thickBot="1">
      <c r="A103" t="s">
        <v>2122</v>
      </c>
      <c r="B103" s="818" t="s">
        <v>1059</v>
      </c>
      <c r="C103" s="819"/>
      <c r="D103" s="819"/>
      <c r="E103" s="819"/>
      <c r="F103" s="819"/>
      <c r="G103" s="819"/>
      <c r="H103" s="819"/>
      <c r="I103" s="819"/>
      <c r="J103" s="819"/>
      <c r="K103" s="819"/>
      <c r="L103" s="819"/>
      <c r="M103" s="820"/>
      <c r="N103" s="197">
        <f>N93+N101</f>
        <v>377427.69878847583</v>
      </c>
    </row>
    <row r="104" spans="1:14">
      <c r="B104" s="251"/>
      <c r="C104" s="252"/>
      <c r="D104" s="252"/>
      <c r="E104" s="252"/>
      <c r="F104" s="252"/>
      <c r="G104" s="252"/>
      <c r="H104" s="252"/>
      <c r="I104" s="252"/>
      <c r="J104" s="252"/>
      <c r="K104" s="252"/>
      <c r="L104" s="252"/>
      <c r="M104" s="252"/>
      <c r="N104" s="253"/>
    </row>
    <row r="105" spans="1:14">
      <c r="B105" s="254"/>
      <c r="C105" s="255"/>
      <c r="D105" s="255"/>
      <c r="E105" s="255"/>
      <c r="F105" s="255"/>
      <c r="G105" s="255"/>
      <c r="H105" s="255"/>
      <c r="I105" s="255"/>
      <c r="J105" s="255"/>
      <c r="K105" s="255"/>
      <c r="L105" s="255"/>
      <c r="M105" s="255"/>
      <c r="N105" s="256"/>
    </row>
    <row r="106" spans="1:14">
      <c r="B106" s="254"/>
      <c r="C106" s="255"/>
      <c r="D106" s="255"/>
      <c r="E106" s="255"/>
      <c r="F106" s="255"/>
      <c r="G106" s="255"/>
      <c r="H106" s="255"/>
      <c r="I106" s="255"/>
      <c r="J106" s="255"/>
      <c r="K106" s="255"/>
      <c r="L106" s="255"/>
      <c r="M106" s="255"/>
      <c r="N106" s="256"/>
    </row>
    <row r="107" spans="1:14">
      <c r="B107" s="254"/>
      <c r="C107" s="255"/>
      <c r="D107" s="255"/>
      <c r="E107" s="255"/>
      <c r="F107" s="255"/>
      <c r="G107" s="255"/>
      <c r="H107" s="255"/>
      <c r="I107" s="255"/>
      <c r="J107" s="255"/>
      <c r="K107" s="255"/>
      <c r="L107" s="255"/>
      <c r="M107" s="255"/>
      <c r="N107" s="256"/>
    </row>
    <row r="108" spans="1:14">
      <c r="B108" s="254"/>
      <c r="C108" s="255"/>
      <c r="D108" s="255"/>
      <c r="E108" s="429" t="s">
        <v>1060</v>
      </c>
      <c r="F108" s="429"/>
      <c r="G108" s="429"/>
      <c r="H108" s="429"/>
      <c r="I108" s="429"/>
      <c r="J108" s="429"/>
      <c r="K108" s="255"/>
      <c r="L108" s="255"/>
      <c r="M108" s="255"/>
      <c r="N108" s="256"/>
    </row>
    <row r="109" spans="1:14">
      <c r="B109" s="254"/>
      <c r="C109" s="255"/>
      <c r="D109" s="255"/>
      <c r="E109" s="255" t="s">
        <v>1061</v>
      </c>
      <c r="F109" s="255"/>
      <c r="G109" s="255"/>
      <c r="H109" s="255"/>
      <c r="I109" s="255"/>
      <c r="J109" s="255"/>
      <c r="K109" s="255"/>
      <c r="L109" s="255"/>
      <c r="M109" s="255"/>
      <c r="N109" s="256"/>
    </row>
    <row r="110" spans="1:14">
      <c r="B110" s="254"/>
      <c r="C110" s="255"/>
      <c r="D110" s="255"/>
      <c r="E110" s="255" t="s">
        <v>1062</v>
      </c>
      <c r="F110" s="255"/>
      <c r="G110" s="255"/>
      <c r="H110" s="255"/>
      <c r="I110" s="255"/>
      <c r="J110" s="255"/>
      <c r="K110" s="255"/>
      <c r="L110" s="255"/>
      <c r="M110" s="255"/>
      <c r="N110" s="256"/>
    </row>
    <row r="111" spans="1:14">
      <c r="B111" s="254"/>
      <c r="C111" s="255"/>
      <c r="D111" s="255"/>
      <c r="E111" s="255" t="s">
        <v>1063</v>
      </c>
      <c r="F111" s="255"/>
      <c r="G111" s="255"/>
      <c r="H111" s="255"/>
      <c r="I111" s="255"/>
      <c r="J111" s="255"/>
      <c r="K111" s="255"/>
      <c r="L111" s="255"/>
      <c r="M111" s="255"/>
      <c r="N111" s="256"/>
    </row>
    <row r="112" spans="1:14" ht="15.75" thickBot="1">
      <c r="B112" s="254"/>
      <c r="C112" s="255"/>
      <c r="D112" s="255"/>
      <c r="E112" s="255"/>
      <c r="F112" s="255" t="s">
        <v>1064</v>
      </c>
      <c r="G112" s="255"/>
      <c r="H112" s="255"/>
      <c r="I112" s="255"/>
      <c r="J112" s="255"/>
      <c r="K112" s="255"/>
      <c r="L112" s="255"/>
      <c r="M112" s="255"/>
      <c r="N112" s="256"/>
    </row>
    <row r="113" spans="2:14">
      <c r="B113" s="239" t="s">
        <v>2322</v>
      </c>
      <c r="C113" s="240"/>
      <c r="D113" s="240"/>
      <c r="E113" s="240"/>
      <c r="F113" s="240"/>
      <c r="G113" s="240"/>
      <c r="H113" s="240"/>
      <c r="I113" s="240"/>
      <c r="J113" s="240"/>
      <c r="K113" s="240"/>
      <c r="L113" s="240"/>
      <c r="M113" s="240"/>
      <c r="N113" s="241"/>
    </row>
    <row r="114" spans="2:14">
      <c r="B114" s="257"/>
      <c r="C114" s="258"/>
      <c r="D114" s="258"/>
      <c r="E114" s="258"/>
      <c r="F114" s="258"/>
      <c r="G114" s="258"/>
      <c r="H114" s="258"/>
      <c r="I114" s="258"/>
      <c r="J114" s="258"/>
      <c r="K114" s="258"/>
      <c r="L114" s="258"/>
      <c r="M114" s="258"/>
      <c r="N114" s="259"/>
    </row>
    <row r="115" spans="2:14">
      <c r="B115" s="257"/>
      <c r="C115" s="258"/>
      <c r="D115" s="258"/>
      <c r="E115" s="258"/>
      <c r="F115" s="258"/>
      <c r="G115" s="258"/>
      <c r="H115" s="258"/>
      <c r="I115" s="258"/>
      <c r="J115" s="258"/>
      <c r="K115" s="258"/>
      <c r="L115" s="258"/>
      <c r="M115" s="258"/>
      <c r="N115" s="259"/>
    </row>
    <row r="116" spans="2:14">
      <c r="B116" s="257"/>
      <c r="C116" s="258"/>
      <c r="D116" s="258"/>
      <c r="E116" s="258"/>
      <c r="F116" s="258"/>
      <c r="G116" s="258"/>
      <c r="H116" s="258"/>
      <c r="I116" s="258"/>
      <c r="J116" s="258"/>
      <c r="K116" s="258"/>
      <c r="L116" s="258"/>
      <c r="M116" s="258"/>
      <c r="N116" s="259"/>
    </row>
    <row r="117" spans="2:14" ht="15.75" thickBot="1">
      <c r="B117" s="260"/>
      <c r="C117" s="261"/>
      <c r="D117" s="261"/>
      <c r="E117" s="261"/>
      <c r="F117" s="261"/>
      <c r="G117" s="261"/>
      <c r="H117" s="261"/>
      <c r="I117" s="261"/>
      <c r="J117" s="261"/>
      <c r="K117" s="261"/>
      <c r="L117" s="261"/>
      <c r="M117" s="261"/>
      <c r="N117" s="262"/>
    </row>
    <row r="118" spans="2:14">
      <c r="B118" s="263"/>
      <c r="C118" s="264"/>
      <c r="D118" s="264"/>
      <c r="E118" s="264"/>
      <c r="F118" s="264"/>
      <c r="G118" s="264"/>
      <c r="H118" s="264"/>
      <c r="I118" s="264"/>
      <c r="J118" s="264"/>
      <c r="K118" s="264"/>
      <c r="L118" s="264"/>
      <c r="M118" s="264"/>
      <c r="N118" s="265"/>
    </row>
    <row r="119" spans="2:14">
      <c r="B119" s="266" t="s">
        <v>2323</v>
      </c>
      <c r="C119" s="267"/>
      <c r="D119" s="267"/>
      <c r="E119" s="267"/>
      <c r="F119" s="267"/>
      <c r="G119" s="267"/>
      <c r="H119" s="267"/>
      <c r="I119" s="267"/>
      <c r="J119" s="267"/>
      <c r="K119" s="267"/>
      <c r="L119" s="267"/>
      <c r="M119" s="267"/>
      <c r="N119" s="268"/>
    </row>
    <row r="120" spans="2:14" ht="15" customHeight="1">
      <c r="B120" s="960" t="s">
        <v>2324</v>
      </c>
      <c r="C120" s="961"/>
      <c r="D120" s="961"/>
      <c r="E120" s="961"/>
      <c r="F120" s="961"/>
      <c r="G120" s="961"/>
      <c r="H120" s="961"/>
      <c r="I120" s="961"/>
      <c r="J120" s="961"/>
      <c r="K120" s="961"/>
      <c r="L120" s="961"/>
      <c r="M120" s="961"/>
      <c r="N120" s="962"/>
    </row>
    <row r="121" spans="2:14" ht="15" customHeight="1">
      <c r="B121" s="960"/>
      <c r="C121" s="961"/>
      <c r="D121" s="961"/>
      <c r="E121" s="961"/>
      <c r="F121" s="961"/>
      <c r="G121" s="961"/>
      <c r="H121" s="961"/>
      <c r="I121" s="961"/>
      <c r="J121" s="961"/>
      <c r="K121" s="961"/>
      <c r="L121" s="961"/>
      <c r="M121" s="961"/>
      <c r="N121" s="962"/>
    </row>
    <row r="122" spans="2:14" ht="30" customHeight="1">
      <c r="B122" s="963" t="s">
        <v>2325</v>
      </c>
      <c r="C122" s="964"/>
      <c r="D122" s="964"/>
      <c r="E122" s="964"/>
      <c r="F122" s="964"/>
      <c r="G122" s="964"/>
      <c r="H122" s="964"/>
      <c r="I122" s="964"/>
      <c r="J122" s="964"/>
      <c r="K122" s="964"/>
      <c r="L122" s="964"/>
      <c r="M122" s="964"/>
      <c r="N122" s="965"/>
    </row>
    <row r="123" spans="2:14">
      <c r="B123" s="963"/>
      <c r="C123" s="964"/>
      <c r="D123" s="964"/>
      <c r="E123" s="964"/>
      <c r="F123" s="964"/>
      <c r="G123" s="964"/>
      <c r="H123" s="964"/>
      <c r="I123" s="964"/>
      <c r="J123" s="964"/>
      <c r="K123" s="964"/>
      <c r="L123" s="964"/>
      <c r="M123" s="964"/>
      <c r="N123" s="965"/>
    </row>
    <row r="124" spans="2:14">
      <c r="B124" s="351"/>
      <c r="C124" s="352"/>
      <c r="D124" s="352"/>
      <c r="E124" s="352"/>
      <c r="F124" s="352"/>
      <c r="G124" s="352"/>
      <c r="H124" s="352"/>
      <c r="I124" s="352"/>
      <c r="J124" s="352"/>
      <c r="K124" s="352"/>
      <c r="L124" s="352"/>
      <c r="M124" s="352"/>
      <c r="N124" s="353"/>
    </row>
    <row r="125" spans="2:14">
      <c r="B125" s="351"/>
      <c r="C125" s="352"/>
      <c r="D125" s="352"/>
      <c r="E125" s="352"/>
      <c r="F125" s="352"/>
      <c r="G125" s="352"/>
      <c r="H125" s="352"/>
      <c r="I125" s="352"/>
      <c r="J125" s="352"/>
      <c r="K125" s="352"/>
      <c r="L125" s="352"/>
      <c r="M125" s="352"/>
      <c r="N125" s="353"/>
    </row>
    <row r="126" spans="2:14">
      <c r="B126" s="351"/>
      <c r="C126" s="352"/>
      <c r="D126" s="352"/>
      <c r="E126" s="352"/>
      <c r="F126" s="352"/>
      <c r="G126" s="352"/>
      <c r="H126" s="352"/>
      <c r="I126" s="352"/>
      <c r="J126" s="352"/>
      <c r="K126" s="352"/>
      <c r="L126" s="352"/>
      <c r="M126" s="352"/>
      <c r="N126" s="353"/>
    </row>
    <row r="127" spans="2:14">
      <c r="B127" s="266"/>
      <c r="C127" s="267"/>
      <c r="D127" s="267"/>
      <c r="E127" s="267"/>
      <c r="F127" s="267"/>
      <c r="G127" s="267"/>
      <c r="H127" s="267"/>
      <c r="I127" s="267"/>
      <c r="J127" s="267"/>
      <c r="K127" s="267"/>
      <c r="L127" s="267"/>
      <c r="M127" s="267"/>
      <c r="N127" s="268"/>
    </row>
    <row r="128" spans="2:14">
      <c r="B128" s="254"/>
      <c r="C128" s="255"/>
      <c r="D128" s="255"/>
      <c r="E128" s="255" t="s">
        <v>1060</v>
      </c>
      <c r="F128" s="429"/>
      <c r="G128" s="429"/>
      <c r="H128" s="255"/>
      <c r="I128" s="255"/>
      <c r="J128" s="255"/>
      <c r="K128" s="255"/>
      <c r="L128" s="255"/>
      <c r="M128" s="255"/>
      <c r="N128" s="256"/>
    </row>
    <row r="129" spans="2:14">
      <c r="B129" s="254"/>
      <c r="C129" s="255"/>
      <c r="D129" s="255"/>
      <c r="E129" s="430" t="s">
        <v>1061</v>
      </c>
      <c r="F129" s="255"/>
      <c r="G129" s="255"/>
      <c r="H129" s="430"/>
      <c r="I129" s="430"/>
      <c r="J129" s="430"/>
      <c r="K129" s="255"/>
      <c r="L129" s="255"/>
      <c r="M129" s="255"/>
      <c r="N129" s="256"/>
    </row>
    <row r="130" spans="2:14">
      <c r="B130" s="254"/>
      <c r="C130" s="255"/>
      <c r="D130" s="255"/>
      <c r="E130" s="269" t="s">
        <v>1065</v>
      </c>
      <c r="F130" s="255"/>
      <c r="G130" s="255"/>
      <c r="H130" s="269"/>
      <c r="I130" s="269"/>
      <c r="J130" s="269"/>
      <c r="K130" s="255"/>
      <c r="L130" s="255"/>
      <c r="M130" s="255"/>
      <c r="N130" s="256"/>
    </row>
    <row r="131" spans="2:14">
      <c r="B131" s="270"/>
      <c r="C131" s="267"/>
      <c r="D131" s="267"/>
      <c r="E131" s="255" t="s">
        <v>1063</v>
      </c>
      <c r="F131" s="255"/>
      <c r="G131" s="255"/>
      <c r="H131" s="255"/>
      <c r="I131" s="255"/>
      <c r="J131" s="255"/>
      <c r="K131" s="267"/>
      <c r="L131" s="267"/>
      <c r="M131" s="267"/>
      <c r="N131" s="268"/>
    </row>
    <row r="132" spans="2:14">
      <c r="B132" s="270"/>
      <c r="C132" s="267"/>
      <c r="D132" s="267"/>
      <c r="E132" s="267"/>
      <c r="F132" s="255"/>
      <c r="G132" s="255"/>
      <c r="H132" s="255"/>
      <c r="I132" s="255"/>
      <c r="J132" s="255"/>
      <c r="K132" s="267"/>
      <c r="L132" s="267"/>
      <c r="M132" s="267"/>
      <c r="N132" s="268"/>
    </row>
    <row r="133" spans="2:14">
      <c r="B133" s="270" t="s">
        <v>2326</v>
      </c>
      <c r="C133" s="269"/>
      <c r="D133" s="269"/>
      <c r="E133" s="255"/>
      <c r="F133" s="255"/>
      <c r="G133" s="255"/>
      <c r="H133" s="255"/>
      <c r="I133" s="255"/>
      <c r="J133" s="966"/>
      <c r="K133" s="966"/>
      <c r="L133" s="966"/>
      <c r="M133" s="966"/>
      <c r="N133" s="967"/>
    </row>
    <row r="134" spans="2:14" ht="15.75" thickBot="1">
      <c r="B134" s="431" t="s">
        <v>2327</v>
      </c>
      <c r="C134" s="432"/>
      <c r="D134" s="432"/>
      <c r="E134" s="271"/>
      <c r="F134" s="271"/>
      <c r="G134" s="271"/>
      <c r="H134" s="271"/>
      <c r="I134" s="271"/>
      <c r="J134" s="968"/>
      <c r="K134" s="968"/>
      <c r="L134" s="968"/>
      <c r="M134" s="968"/>
      <c r="N134" s="969"/>
    </row>
  </sheetData>
  <mergeCells count="69">
    <mergeCell ref="M5:M6"/>
    <mergeCell ref="N5:N6"/>
    <mergeCell ref="C6:J6"/>
    <mergeCell ref="B10:E10"/>
    <mergeCell ref="I10:J10"/>
    <mergeCell ref="C5:J5"/>
    <mergeCell ref="B1:B6"/>
    <mergeCell ref="K5:K6"/>
    <mergeCell ref="L1:N2"/>
    <mergeCell ref="C2:J2"/>
    <mergeCell ref="C3:J3"/>
    <mergeCell ref="K3:K4"/>
    <mergeCell ref="L3:N4"/>
    <mergeCell ref="C4:J4"/>
    <mergeCell ref="C1:J1"/>
    <mergeCell ref="K1:K2"/>
    <mergeCell ref="B36:H36"/>
    <mergeCell ref="B43:H43"/>
    <mergeCell ref="F25:H25"/>
    <mergeCell ref="B27:N27"/>
    <mergeCell ref="L29:M29"/>
    <mergeCell ref="C30:I30"/>
    <mergeCell ref="L30:M30"/>
    <mergeCell ref="B35:H35"/>
    <mergeCell ref="I35:J35"/>
    <mergeCell ref="L35:M35"/>
    <mergeCell ref="D11:E11"/>
    <mergeCell ref="C29:I29"/>
    <mergeCell ref="L5:L6"/>
    <mergeCell ref="L75:M75"/>
    <mergeCell ref="B45:H45"/>
    <mergeCell ref="B48:H48"/>
    <mergeCell ref="I48:J48"/>
    <mergeCell ref="L48:M48"/>
    <mergeCell ref="B49:M49"/>
    <mergeCell ref="B53:I53"/>
    <mergeCell ref="L53:M53"/>
    <mergeCell ref="B69:M69"/>
    <mergeCell ref="L73:M73"/>
    <mergeCell ref="L74:M74"/>
    <mergeCell ref="B44:H44"/>
    <mergeCell ref="L12:N12"/>
    <mergeCell ref="L76:M76"/>
    <mergeCell ref="L77:M77"/>
    <mergeCell ref="L79:M79"/>
    <mergeCell ref="B80:M80"/>
    <mergeCell ref="B84:H84"/>
    <mergeCell ref="L84:M84"/>
    <mergeCell ref="L90:M90"/>
    <mergeCell ref="B91:M91"/>
    <mergeCell ref="B93:M93"/>
    <mergeCell ref="B97:H97"/>
    <mergeCell ref="L97:M97"/>
    <mergeCell ref="B120:N121"/>
    <mergeCell ref="B122:N123"/>
    <mergeCell ref="J133:N134"/>
    <mergeCell ref="B37:H37"/>
    <mergeCell ref="B38:H38"/>
    <mergeCell ref="B39:H39"/>
    <mergeCell ref="B40:H40"/>
    <mergeCell ref="B41:H41"/>
    <mergeCell ref="B42:H42"/>
    <mergeCell ref="B98:H98"/>
    <mergeCell ref="L98:M98"/>
    <mergeCell ref="L99:M99"/>
    <mergeCell ref="L100:M100"/>
    <mergeCell ref="B101:M101"/>
    <mergeCell ref="B103:M103"/>
    <mergeCell ref="B90:H90"/>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58753"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58753" r:id="rId4"/>
      </mc:Fallback>
    </mc:AlternateContent>
  </oleObjects>
</worksheet>
</file>

<file path=xl/worksheets/sheet2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41">
    <tabColor rgb="FFFFFFCC"/>
  </sheetPr>
  <dimension ref="A1:O120"/>
  <sheetViews>
    <sheetView zoomScale="75" zoomScaleNormal="75" workbookViewId="0"/>
  </sheetViews>
  <sheetFormatPr baseColWidth="10" defaultRowHeight="15"/>
  <cols>
    <col min="1" max="1" width="10.42578125" bestFit="1" customWidth="1"/>
    <col min="2" max="2" width="16.85546875" customWidth="1"/>
    <col min="6" max="6" width="15" customWidth="1"/>
    <col min="9" max="9" width="12.7109375" bestFit="1" customWidth="1"/>
    <col min="10" max="10" width="15.5703125" customWidth="1"/>
    <col min="11" max="11" width="18.5703125" customWidth="1"/>
    <col min="13" max="13" width="13.42578125" customWidth="1"/>
    <col min="14" max="14" width="17.42578125" customWidth="1"/>
    <col min="15" max="15" width="12" bestFit="1" customWidth="1"/>
  </cols>
  <sheetData>
    <row r="1" spans="2:14" ht="26.2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30"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7.25" customHeight="1" thickBot="1">
      <c r="A31" t="s">
        <v>1929</v>
      </c>
      <c r="B31" s="86" t="s">
        <v>1195</v>
      </c>
      <c r="C31" s="87" t="s">
        <v>2212</v>
      </c>
      <c r="D31" s="88"/>
      <c r="E31" s="88"/>
      <c r="F31" s="88"/>
      <c r="G31" s="88"/>
      <c r="H31" s="88"/>
      <c r="I31" s="88"/>
      <c r="J31" s="88"/>
      <c r="K31" s="465"/>
      <c r="L31" s="318" t="s">
        <v>1029</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224</v>
      </c>
      <c r="B36" s="831" t="str">
        <f>VLOOKUP(A36,EQUIPOS!A6:D154,3,FALSE)</f>
        <v>Equipo de Medición (Deformimetros Eléctricos, Mecánicos, Celdas de Carga,  Etc.)</v>
      </c>
      <c r="C36" s="832"/>
      <c r="D36" s="832"/>
      <c r="E36" s="832"/>
      <c r="F36" s="832"/>
      <c r="G36" s="832"/>
      <c r="H36" s="833"/>
      <c r="I36" s="279"/>
      <c r="J36" s="280"/>
      <c r="K36" s="281">
        <f>VLOOKUP(A36,EQUIPOS!A6:D163,4,FALSE)</f>
        <v>154923.75000000003</v>
      </c>
      <c r="L36" s="282"/>
      <c r="M36" s="348">
        <v>3.3333333330000001</v>
      </c>
      <c r="N36" s="284">
        <f>K36/M36</f>
        <v>46477.125004647722</v>
      </c>
    </row>
    <row r="37" spans="1:14">
      <c r="A37" s="119" t="s">
        <v>125</v>
      </c>
      <c r="B37" s="831" t="str">
        <f>VLOOKUP(A37,EQUIPOS!A7:D154,3,FALSE)</f>
        <v>Bomba para gato de tensionamiento</v>
      </c>
      <c r="C37" s="832"/>
      <c r="D37" s="832"/>
      <c r="E37" s="832"/>
      <c r="F37" s="832"/>
      <c r="G37" s="832"/>
      <c r="H37" s="833"/>
      <c r="I37" s="433"/>
      <c r="J37" s="434"/>
      <c r="K37" s="281">
        <f>VLOOKUP(A37,EQUIPOS!A7:D164,4,FALSE)</f>
        <v>47587.500000000007</v>
      </c>
      <c r="L37" s="347"/>
      <c r="M37" s="348">
        <v>0.1</v>
      </c>
      <c r="N37" s="284">
        <f>K37/M37</f>
        <v>475875.00000000006</v>
      </c>
    </row>
    <row r="38" spans="1:14">
      <c r="A38" s="119" t="s">
        <v>240</v>
      </c>
      <c r="B38" s="831" t="str">
        <f>VLOOKUP(A38,EQUIPOS!A8:D154,3,FALSE)</f>
        <v>Gato para tensionamiento, fuerza Max 200 ton, área de tensión 314 cm2.</v>
      </c>
      <c r="C38" s="832"/>
      <c r="D38" s="832"/>
      <c r="E38" s="832"/>
      <c r="F38" s="832"/>
      <c r="G38" s="832"/>
      <c r="H38" s="833"/>
      <c r="I38" s="340"/>
      <c r="J38" s="342"/>
      <c r="K38" s="281">
        <f>VLOOKUP(A38,EQUIPOS!A8:D165,4,FALSE)</f>
        <v>118122.75000000001</v>
      </c>
      <c r="L38" s="435"/>
      <c r="M38" s="436">
        <v>0.1</v>
      </c>
      <c r="N38" s="284">
        <f>K38/M38</f>
        <v>1181227.5</v>
      </c>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c r="C41" s="839"/>
      <c r="D41" s="839"/>
      <c r="E41" s="44"/>
      <c r="F41" s="45"/>
      <c r="G41" s="45"/>
      <c r="H41" s="46"/>
      <c r="I41" s="42"/>
      <c r="J41" s="43"/>
      <c r="K41" s="291"/>
      <c r="L41" s="288"/>
      <c r="M41" s="413"/>
      <c r="N41" s="356"/>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1703579.6250046478</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67"/>
      <c r="B48" s="49"/>
      <c r="C48" s="293"/>
      <c r="D48" s="293"/>
      <c r="E48" s="293"/>
      <c r="F48" s="293"/>
      <c r="G48" s="293"/>
      <c r="H48" s="293"/>
      <c r="I48" s="280"/>
      <c r="J48" s="236"/>
      <c r="K48" s="294"/>
      <c r="L48" s="279"/>
      <c r="M48" s="414"/>
      <c r="N48" s="284"/>
    </row>
    <row r="49" spans="1:14">
      <c r="A49" s="167"/>
      <c r="B49" s="49"/>
      <c r="C49" s="437"/>
      <c r="D49" s="437"/>
      <c r="E49" s="437"/>
      <c r="F49" s="437"/>
      <c r="G49" s="437"/>
      <c r="H49" s="437"/>
      <c r="I49" s="437"/>
      <c r="J49" s="323"/>
      <c r="K49" s="409"/>
      <c r="L49" s="433"/>
      <c r="M49" s="414"/>
      <c r="N49" s="284"/>
    </row>
    <row r="50" spans="1:14">
      <c r="A50" s="167"/>
      <c r="B50" s="49"/>
      <c r="C50" s="437"/>
      <c r="D50" s="437"/>
      <c r="E50" s="437"/>
      <c r="F50" s="437"/>
      <c r="G50" s="437"/>
      <c r="H50" s="437"/>
      <c r="I50" s="437"/>
      <c r="J50" s="323"/>
      <c r="K50" s="409"/>
      <c r="L50" s="433"/>
      <c r="M50" s="414"/>
      <c r="N50" s="284"/>
    </row>
    <row r="51" spans="1:14">
      <c r="A51" s="167"/>
      <c r="B51" s="49"/>
      <c r="C51" s="437"/>
      <c r="D51" s="437"/>
      <c r="E51" s="437"/>
      <c r="F51" s="437"/>
      <c r="G51" s="437"/>
      <c r="H51" s="437"/>
      <c r="I51" s="437"/>
      <c r="J51" s="323"/>
      <c r="K51" s="409"/>
      <c r="L51" s="433"/>
      <c r="M51" s="414"/>
      <c r="N51" s="284"/>
    </row>
    <row r="52" spans="1:14">
      <c r="A52" s="167"/>
      <c r="B52" s="49"/>
      <c r="C52" s="437"/>
      <c r="D52" s="437"/>
      <c r="E52" s="437"/>
      <c r="F52" s="437"/>
      <c r="G52" s="437"/>
      <c r="H52" s="437"/>
      <c r="I52" s="437"/>
      <c r="J52" s="323"/>
      <c r="K52" s="409"/>
      <c r="L52" s="433"/>
      <c r="M52" s="414"/>
      <c r="N52" s="284"/>
    </row>
    <row r="53" spans="1:14">
      <c r="A53" s="167"/>
      <c r="B53" s="49"/>
      <c r="C53" s="437"/>
      <c r="D53" s="437"/>
      <c r="E53" s="437"/>
      <c r="F53" s="437"/>
      <c r="G53" s="437"/>
      <c r="H53" s="437"/>
      <c r="I53" s="437"/>
      <c r="J53" s="323"/>
      <c r="K53" s="409"/>
      <c r="L53" s="433"/>
      <c r="M53" s="414"/>
      <c r="N53" s="284"/>
    </row>
    <row r="54" spans="1:14" ht="15.75" thickBot="1">
      <c r="B54" s="49"/>
      <c r="C54" s="322"/>
      <c r="D54" s="322"/>
      <c r="E54" s="322"/>
      <c r="F54" s="322"/>
      <c r="G54" s="322"/>
      <c r="H54" s="322"/>
      <c r="I54" s="322"/>
      <c r="J54" s="447"/>
      <c r="K54" s="132"/>
      <c r="L54" s="337"/>
      <c r="M54" s="414"/>
      <c r="N54" s="284"/>
    </row>
    <row r="55" spans="1:14" ht="15.75" thickBot="1">
      <c r="B55" s="818" t="s">
        <v>1037</v>
      </c>
      <c r="C55" s="819"/>
      <c r="D55" s="819"/>
      <c r="E55" s="819"/>
      <c r="F55" s="819"/>
      <c r="G55" s="819"/>
      <c r="H55" s="819"/>
      <c r="I55" s="819"/>
      <c r="J55" s="819"/>
      <c r="K55" s="819"/>
      <c r="L55" s="819"/>
      <c r="M55" s="820"/>
      <c r="N55" s="406"/>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A60" t="s">
        <v>1477</v>
      </c>
      <c r="B60" s="52" t="str">
        <f>VLOOKUP(A60,TRANSPORTE!A2:D117,3,FALSE)</f>
        <v>Transporte de equipos</v>
      </c>
      <c r="C60" s="329"/>
      <c r="D60" s="329"/>
      <c r="E60" s="329"/>
      <c r="F60" s="329"/>
      <c r="G60" s="329"/>
      <c r="H60" s="323" t="s">
        <v>339</v>
      </c>
      <c r="I60" s="291">
        <v>15</v>
      </c>
      <c r="J60" s="298">
        <v>1</v>
      </c>
      <c r="K60" s="291">
        <f>I60*J60</f>
        <v>15</v>
      </c>
      <c r="L60" s="822">
        <f>VLOOKUP(A60,TRANSPORTE!A2:D117,4,FALSE)</f>
        <v>3631.2923808298465</v>
      </c>
      <c r="M60" s="823"/>
      <c r="N60" s="299">
        <f>K60*L60</f>
        <v>54469.3857124477</v>
      </c>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459"/>
      <c r="C65" s="460"/>
      <c r="D65" s="460"/>
      <c r="E65" s="460"/>
      <c r="F65" s="460"/>
      <c r="G65" s="460"/>
      <c r="H65" s="54"/>
      <c r="I65" s="132"/>
      <c r="J65" s="132"/>
      <c r="K65" s="132"/>
      <c r="L65" s="807"/>
      <c r="M65" s="808"/>
      <c r="N65" s="133"/>
    </row>
    <row r="66" spans="1:15" ht="15.75" thickBot="1">
      <c r="B66" s="824" t="s">
        <v>1037</v>
      </c>
      <c r="C66" s="825"/>
      <c r="D66" s="825"/>
      <c r="E66" s="825"/>
      <c r="F66" s="825"/>
      <c r="G66" s="825"/>
      <c r="H66" s="825"/>
      <c r="I66" s="825"/>
      <c r="J66" s="825"/>
      <c r="K66" s="825"/>
      <c r="L66" s="825"/>
      <c r="M66" s="826"/>
      <c r="N66" s="110">
        <f>N60+N61+N62+N63+N64</f>
        <v>54469.3857124477</v>
      </c>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847"/>
      <c r="N70" s="104" t="s">
        <v>1035</v>
      </c>
    </row>
    <row r="71" spans="1:15">
      <c r="A71" s="168" t="s">
        <v>4</v>
      </c>
      <c r="B71" s="55" t="str">
        <f>VLOOKUP(A71,'MANO DE OBRA'!A8:D68,3,FALSE)</f>
        <v>Inspector de fabricación y montaje</v>
      </c>
      <c r="C71" s="53"/>
      <c r="D71" s="53"/>
      <c r="E71" s="53"/>
      <c r="F71" s="53"/>
      <c r="G71" s="53"/>
      <c r="H71" s="53"/>
      <c r="I71" s="304">
        <f>K71/J71*100</f>
        <v>53333.333333333336</v>
      </c>
      <c r="J71" s="305">
        <v>185</v>
      </c>
      <c r="K71" s="306">
        <f>VLOOKUP(A71,'MANO DE OBRA'!A8:D99,4,FALSE)</f>
        <v>98666.666666666672</v>
      </c>
      <c r="L71" s="56"/>
      <c r="M71" s="446">
        <v>26.666666664000001</v>
      </c>
      <c r="N71" s="407">
        <f>K71/M71</f>
        <v>3700.0000003700002</v>
      </c>
      <c r="O71" s="112"/>
    </row>
    <row r="72" spans="1:15">
      <c r="A72" s="168"/>
      <c r="B72" s="55"/>
      <c r="C72" s="53"/>
      <c r="D72" s="53"/>
      <c r="E72" s="53"/>
      <c r="F72" s="53"/>
      <c r="G72" s="53"/>
      <c r="H72" s="53"/>
      <c r="I72" s="304"/>
      <c r="J72" s="305"/>
      <c r="K72" s="306"/>
      <c r="L72" s="56"/>
      <c r="M72" s="443"/>
      <c r="N72" s="407"/>
    </row>
    <row r="73" spans="1:15">
      <c r="B73" s="55"/>
      <c r="C73" s="53"/>
      <c r="D73" s="53"/>
      <c r="E73" s="53"/>
      <c r="F73" s="53"/>
      <c r="G73" s="53"/>
      <c r="H73" s="53"/>
      <c r="I73" s="304"/>
      <c r="J73" s="305"/>
      <c r="K73" s="306"/>
      <c r="L73" s="56"/>
      <c r="M73" s="444"/>
      <c r="N73" s="407"/>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805"/>
      <c r="C76" s="806"/>
      <c r="D76" s="806"/>
      <c r="E76" s="806"/>
      <c r="F76" s="806"/>
      <c r="G76" s="806"/>
      <c r="H76" s="806"/>
      <c r="I76" s="132"/>
      <c r="J76" s="132"/>
      <c r="K76" s="132"/>
      <c r="L76" s="906"/>
      <c r="M76" s="906"/>
      <c r="N76" s="51"/>
    </row>
    <row r="77" spans="1:15" ht="15.75" thickBot="1">
      <c r="B77" s="824" t="s">
        <v>1037</v>
      </c>
      <c r="C77" s="825"/>
      <c r="D77" s="825"/>
      <c r="E77" s="825"/>
      <c r="F77" s="825"/>
      <c r="G77" s="825"/>
      <c r="H77" s="825"/>
      <c r="I77" s="825"/>
      <c r="J77" s="825"/>
      <c r="K77" s="825"/>
      <c r="L77" s="825"/>
      <c r="M77" s="826"/>
      <c r="N77" s="313">
        <f>SUM(N71:N76)</f>
        <v>3700.0000003700002</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1761749.0107174655</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352349.80214349314</v>
      </c>
      <c r="M84" s="853"/>
      <c r="N84" s="57"/>
    </row>
    <row r="85" spans="1:14">
      <c r="B85" s="95" t="s">
        <v>1057</v>
      </c>
      <c r="C85" s="96"/>
      <c r="D85" s="96"/>
      <c r="E85" s="96"/>
      <c r="F85" s="96"/>
      <c r="G85" s="96"/>
      <c r="H85" s="96"/>
      <c r="I85" s="93"/>
      <c r="J85" s="94"/>
      <c r="K85" s="316">
        <v>0.05</v>
      </c>
      <c r="L85" s="852">
        <f>N79*K85</f>
        <v>88087.450535873286</v>
      </c>
      <c r="M85" s="853"/>
      <c r="N85" s="57"/>
    </row>
    <row r="86" spans="1:14" ht="15.75" thickBot="1">
      <c r="B86" s="97" t="s">
        <v>1058</v>
      </c>
      <c r="C86" s="98"/>
      <c r="D86" s="98"/>
      <c r="E86" s="98"/>
      <c r="F86" s="98"/>
      <c r="G86" s="98"/>
      <c r="H86" s="98"/>
      <c r="I86" s="99"/>
      <c r="J86" s="100"/>
      <c r="K86" s="317">
        <v>0.05</v>
      </c>
      <c r="L86" s="854">
        <f>N79*K86</f>
        <v>88087.450535873286</v>
      </c>
      <c r="M86" s="855"/>
      <c r="N86" s="57"/>
    </row>
    <row r="87" spans="1:14" ht="15.75" thickBot="1">
      <c r="B87" s="818" t="s">
        <v>1037</v>
      </c>
      <c r="C87" s="819"/>
      <c r="D87" s="819"/>
      <c r="E87" s="819"/>
      <c r="F87" s="819"/>
      <c r="G87" s="819"/>
      <c r="H87" s="819"/>
      <c r="I87" s="819"/>
      <c r="J87" s="819"/>
      <c r="K87" s="819"/>
      <c r="L87" s="819"/>
      <c r="M87" s="820"/>
      <c r="N87" s="58">
        <f>L84+L85+L86</f>
        <v>528524.70321523969</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2290273.7139327051</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30"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4">
    <mergeCell ref="M5:M6"/>
    <mergeCell ref="N5:N6"/>
    <mergeCell ref="C6:J6"/>
    <mergeCell ref="B10:E10"/>
    <mergeCell ref="I10:J10"/>
    <mergeCell ref="C5:J5"/>
    <mergeCell ref="B1:B6"/>
    <mergeCell ref="K5:K6"/>
    <mergeCell ref="L1:N2"/>
    <mergeCell ref="C2:J2"/>
    <mergeCell ref="C3:J3"/>
    <mergeCell ref="K3:K4"/>
    <mergeCell ref="L3:N4"/>
    <mergeCell ref="C4:J4"/>
    <mergeCell ref="C1:J1"/>
    <mergeCell ref="K1:K2"/>
    <mergeCell ref="B36:H36"/>
    <mergeCell ref="B37:H37"/>
    <mergeCell ref="F25:H25"/>
    <mergeCell ref="B27:N27"/>
    <mergeCell ref="L29:M29"/>
    <mergeCell ref="L12:N12"/>
    <mergeCell ref="C30:I30"/>
    <mergeCell ref="L30:M30"/>
    <mergeCell ref="B35:H35"/>
    <mergeCell ref="I35:J35"/>
    <mergeCell ref="L35:M35"/>
    <mergeCell ref="D11:E11"/>
    <mergeCell ref="C29:I29"/>
    <mergeCell ref="L5:L6"/>
    <mergeCell ref="L61:M61"/>
    <mergeCell ref="B39:H39"/>
    <mergeCell ref="B41:D41"/>
    <mergeCell ref="B42:H42"/>
    <mergeCell ref="I42:J42"/>
    <mergeCell ref="L42:M42"/>
    <mergeCell ref="B43:M43"/>
    <mergeCell ref="B47:I47"/>
    <mergeCell ref="L47:M47"/>
    <mergeCell ref="B55:M55"/>
    <mergeCell ref="L59:M59"/>
    <mergeCell ref="L60:M60"/>
    <mergeCell ref="B38:H38"/>
    <mergeCell ref="L62:M62"/>
    <mergeCell ref="L63:M63"/>
    <mergeCell ref="L65:M65"/>
    <mergeCell ref="B66:M66"/>
    <mergeCell ref="B70:H70"/>
    <mergeCell ref="L70:M70"/>
    <mergeCell ref="J119:N120"/>
    <mergeCell ref="B84:H84"/>
    <mergeCell ref="L84:M84"/>
    <mergeCell ref="L85:M85"/>
    <mergeCell ref="L86:M86"/>
    <mergeCell ref="B87:M87"/>
    <mergeCell ref="B89:M89"/>
    <mergeCell ref="B106:N107"/>
    <mergeCell ref="B108:N109"/>
    <mergeCell ref="B76:H76"/>
    <mergeCell ref="L76:M76"/>
    <mergeCell ref="B77:M77"/>
    <mergeCell ref="B79:M79"/>
    <mergeCell ref="B83:H83"/>
    <mergeCell ref="L83:M83"/>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59777"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59777" r:id="rId4"/>
      </mc:Fallback>
    </mc:AlternateContent>
  </oleObjects>
</worksheet>
</file>

<file path=xl/worksheets/sheet2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42">
    <tabColor rgb="FFFFFFCC"/>
  </sheetPr>
  <dimension ref="A1:O120"/>
  <sheetViews>
    <sheetView zoomScale="75" zoomScaleNormal="75" workbookViewId="0"/>
  </sheetViews>
  <sheetFormatPr baseColWidth="10" defaultRowHeight="15"/>
  <cols>
    <col min="1" max="1" width="10.42578125" bestFit="1" customWidth="1"/>
    <col min="2" max="2" width="16.5703125" customWidth="1"/>
    <col min="6" max="6" width="16.5703125" customWidth="1"/>
    <col min="9" max="9" width="13.140625" bestFit="1" customWidth="1"/>
    <col min="10" max="10" width="15.5703125" customWidth="1"/>
    <col min="11" max="11" width="18.5703125" customWidth="1"/>
    <col min="13" max="13" width="13.42578125" customWidth="1"/>
    <col min="14" max="14" width="17.42578125" customWidth="1"/>
    <col min="15" max="15" width="12" bestFit="1" customWidth="1"/>
  </cols>
  <sheetData>
    <row r="1" spans="2:14" ht="24.7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30"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8.75" customHeight="1" thickBot="1">
      <c r="A31" t="s">
        <v>1929</v>
      </c>
      <c r="B31" s="86" t="s">
        <v>1196</v>
      </c>
      <c r="C31" s="87" t="s">
        <v>2213</v>
      </c>
      <c r="D31" s="88"/>
      <c r="E31" s="88"/>
      <c r="F31" s="88"/>
      <c r="G31" s="88"/>
      <c r="H31" s="88"/>
      <c r="I31" s="88"/>
      <c r="J31" s="88"/>
      <c r="K31" s="465"/>
      <c r="L31" s="318" t="s">
        <v>388</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112</v>
      </c>
      <c r="B36" s="831" t="str">
        <f>VLOOKUP(A36,EQUIPOS!A6:D154,3,FALSE)</f>
        <v xml:space="preserve">Aspersor manual
</v>
      </c>
      <c r="C36" s="832"/>
      <c r="D36" s="832"/>
      <c r="E36" s="832"/>
      <c r="F36" s="832"/>
      <c r="G36" s="832"/>
      <c r="H36" s="833"/>
      <c r="I36" s="279"/>
      <c r="J36" s="280"/>
      <c r="K36" s="281">
        <f>VLOOKUP(A36,EQUIPOS!A6:D163,4,FALSE)</f>
        <v>1852.7262937927351</v>
      </c>
      <c r="L36" s="282"/>
      <c r="M36" s="348">
        <v>2</v>
      </c>
      <c r="N36" s="284">
        <f>K36/M36</f>
        <v>926.36314689636754</v>
      </c>
    </row>
    <row r="37" spans="1:14">
      <c r="A37" s="119" t="s">
        <v>363</v>
      </c>
      <c r="B37" s="831" t="str">
        <f>VLOOKUP(A37,EQUIPOS!A7:D154,3,FALSE)</f>
        <v>Vibrador de concreto, Motor de 3 hp a 18.000 rpm Mangueras de 4 mt</v>
      </c>
      <c r="C37" s="832"/>
      <c r="D37" s="832"/>
      <c r="E37" s="832"/>
      <c r="F37" s="832"/>
      <c r="G37" s="832"/>
      <c r="H37" s="833"/>
      <c r="I37" s="433"/>
      <c r="J37" s="434"/>
      <c r="K37" s="281">
        <f>VLOOKUP(A37,EQUIPOS!A7:D164,4,FALSE)</f>
        <v>4930.173608391553</v>
      </c>
      <c r="L37" s="347"/>
      <c r="M37" s="348">
        <v>2</v>
      </c>
      <c r="N37" s="284">
        <f>K37/M37</f>
        <v>2465.0868041957765</v>
      </c>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0.05</v>
      </c>
      <c r="N41" s="356">
        <f>N77*M41</f>
        <v>1421.6421354166666</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4813.092086508811</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67" t="s">
        <v>611</v>
      </c>
      <c r="B48" s="49" t="str">
        <f>VLOOKUP(A48,MATERIALES!A5:D373,3,FALSE)</f>
        <v xml:space="preserve">Obra falsa concreto clase A y B (puntal de 3m metálico)
</v>
      </c>
      <c r="C48" s="293"/>
      <c r="D48" s="293"/>
      <c r="E48" s="293"/>
      <c r="F48" s="293"/>
      <c r="G48" s="293"/>
      <c r="H48" s="293"/>
      <c r="I48" s="293"/>
      <c r="J48" s="323" t="str">
        <f>VLOOKUP(A48,MATERIALES!A4:D640,2,FALSE)</f>
        <v>m2</v>
      </c>
      <c r="K48" s="294">
        <v>4.5999999999999996</v>
      </c>
      <c r="L48" s="279"/>
      <c r="M48" s="414">
        <f>VLOOKUP(A48,MATERIALES!A5:D396,4,FALSE)</f>
        <v>31111.156126414753</v>
      </c>
      <c r="N48" s="284">
        <f>K48*M48</f>
        <v>143111.31818150784</v>
      </c>
    </row>
    <row r="49" spans="1:14">
      <c r="A49" s="167" t="s">
        <v>849</v>
      </c>
      <c r="B49" s="49" t="str">
        <f>VLOOKUP(A49,MATERIALES!A6:D373,3,FALSE)</f>
        <v>Antisol blanco (presentación 20 kg)</v>
      </c>
      <c r="C49" s="437"/>
      <c r="D49" s="437"/>
      <c r="E49" s="437"/>
      <c r="F49" s="437"/>
      <c r="G49" s="437"/>
      <c r="H49" s="437"/>
      <c r="I49" s="437"/>
      <c r="J49" s="324" t="str">
        <f>VLOOKUP(A49,MATERIALES!A5:D641,2,FALSE)</f>
        <v>kg</v>
      </c>
      <c r="K49" s="409">
        <v>1</v>
      </c>
      <c r="L49" s="433"/>
      <c r="M49" s="414">
        <f>VLOOKUP(A49,MATERIALES!A6:D397,4,FALSE)</f>
        <v>5550</v>
      </c>
      <c r="N49" s="284">
        <f>K49*M49</f>
        <v>5550</v>
      </c>
    </row>
    <row r="50" spans="1:14">
      <c r="A50" s="167" t="s">
        <v>902</v>
      </c>
      <c r="B50" s="49" t="str">
        <f>VLOOKUP(A50,MATERIALES!A6:D373,3,FALSE)</f>
        <v>Concreto Resistencia  35 (Mpa)</v>
      </c>
      <c r="C50" s="437"/>
      <c r="D50" s="437"/>
      <c r="E50" s="437"/>
      <c r="F50" s="437"/>
      <c r="G50" s="437"/>
      <c r="H50" s="437"/>
      <c r="I50" s="437"/>
      <c r="J50" s="324" t="str">
        <f>VLOOKUP(A50,MATERIALES!A6:D642,2,FALSE)</f>
        <v>m3</v>
      </c>
      <c r="K50" s="409">
        <v>1</v>
      </c>
      <c r="L50" s="433"/>
      <c r="M50" s="414">
        <f>VLOOKUP(A50,MATERIALES!A6:D398,4,FALSE)</f>
        <v>473144</v>
      </c>
      <c r="N50" s="284">
        <f>K50*M50</f>
        <v>473144</v>
      </c>
    </row>
    <row r="51" spans="1:14">
      <c r="A51" s="167" t="s">
        <v>951</v>
      </c>
      <c r="B51" s="49" t="str">
        <f>VLOOKUP(A51,MATERIALES!A6:D373,3,FALSE)</f>
        <v>FORMALETA (Depende para que sea el Concreto)</v>
      </c>
      <c r="C51" s="437"/>
      <c r="D51" s="437"/>
      <c r="E51" s="437"/>
      <c r="F51" s="437"/>
      <c r="G51" s="437"/>
      <c r="H51" s="437"/>
      <c r="I51" s="437"/>
      <c r="J51" s="324" t="str">
        <f>VLOOKUP(A51,MATERIALES!A6:D643,2,FALSE)</f>
        <v>m2</v>
      </c>
      <c r="K51" s="409">
        <v>4.5999999999999996</v>
      </c>
      <c r="L51" s="433"/>
      <c r="M51" s="414">
        <f>VLOOKUP(A51,MATERIALES!A6:D399,4,FALSE)</f>
        <v>9806.0105336047018</v>
      </c>
      <c r="N51" s="284">
        <f>K51*M51</f>
        <v>45107.648454581627</v>
      </c>
    </row>
    <row r="52" spans="1:14">
      <c r="A52" s="167"/>
      <c r="B52" s="49"/>
      <c r="C52" s="437"/>
      <c r="D52" s="437"/>
      <c r="E52" s="437"/>
      <c r="F52" s="437"/>
      <c r="G52" s="437"/>
      <c r="H52" s="437"/>
      <c r="I52" s="437"/>
      <c r="J52" s="323"/>
      <c r="K52" s="409"/>
      <c r="L52" s="433"/>
      <c r="M52" s="414"/>
      <c r="N52" s="284"/>
    </row>
    <row r="53" spans="1:14">
      <c r="A53" s="167"/>
      <c r="B53" s="49"/>
      <c r="C53" s="437"/>
      <c r="D53" s="437"/>
      <c r="E53" s="437"/>
      <c r="F53" s="437"/>
      <c r="G53" s="437"/>
      <c r="H53" s="437"/>
      <c r="I53" s="437"/>
      <c r="J53" s="323"/>
      <c r="K53" s="409"/>
      <c r="L53" s="433"/>
      <c r="M53" s="414"/>
      <c r="N53" s="284"/>
    </row>
    <row r="54" spans="1:14" ht="15.75" thickBot="1">
      <c r="B54" s="49"/>
      <c r="C54" s="322"/>
      <c r="D54" s="322"/>
      <c r="E54" s="322"/>
      <c r="F54" s="322"/>
      <c r="G54" s="322"/>
      <c r="H54" s="322"/>
      <c r="I54" s="322"/>
      <c r="J54" s="447"/>
      <c r="K54" s="132"/>
      <c r="L54" s="337"/>
      <c r="M54" s="414"/>
      <c r="N54" s="284"/>
    </row>
    <row r="55" spans="1:14" ht="15.75" thickBot="1">
      <c r="B55" s="818" t="s">
        <v>1037</v>
      </c>
      <c r="C55" s="819"/>
      <c r="D55" s="819"/>
      <c r="E55" s="819"/>
      <c r="F55" s="819"/>
      <c r="G55" s="819"/>
      <c r="H55" s="819"/>
      <c r="I55" s="819"/>
      <c r="J55" s="819"/>
      <c r="K55" s="819"/>
      <c r="L55" s="819"/>
      <c r="M55" s="820"/>
      <c r="N55" s="406">
        <f>SUM(N48:N54)</f>
        <v>666912.96663608949</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A60" t="s">
        <v>1323</v>
      </c>
      <c r="B60" s="52" t="str">
        <f>VLOOKUP(A60,TRANSPORTE!A2:D117,3,FALSE)</f>
        <v>Transporte de concreto</v>
      </c>
      <c r="C60" s="329"/>
      <c r="D60" s="329"/>
      <c r="E60" s="329"/>
      <c r="F60" s="329"/>
      <c r="G60" s="329"/>
      <c r="H60" s="323" t="s">
        <v>339</v>
      </c>
      <c r="I60" s="291">
        <v>1</v>
      </c>
      <c r="J60" s="298">
        <v>1</v>
      </c>
      <c r="K60" s="291">
        <f>I60*J60</f>
        <v>1</v>
      </c>
      <c r="L60" s="822">
        <f>VLOOKUP(A60,TRANSPORTE!A2:D117,4,FALSE)</f>
        <v>946.969696969697</v>
      </c>
      <c r="M60" s="823"/>
      <c r="N60" s="299">
        <f>K60*L60</f>
        <v>946.969696969697</v>
      </c>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459"/>
      <c r="C65" s="460"/>
      <c r="D65" s="460"/>
      <c r="E65" s="460"/>
      <c r="F65" s="460"/>
      <c r="G65" s="460"/>
      <c r="H65" s="54"/>
      <c r="I65" s="132"/>
      <c r="J65" s="132"/>
      <c r="K65" s="132"/>
      <c r="L65" s="807"/>
      <c r="M65" s="808"/>
      <c r="N65" s="133"/>
    </row>
    <row r="66" spans="1:15" ht="15.75" thickBot="1">
      <c r="B66" s="824" t="s">
        <v>1037</v>
      </c>
      <c r="C66" s="825"/>
      <c r="D66" s="825"/>
      <c r="E66" s="825"/>
      <c r="F66" s="825"/>
      <c r="G66" s="825"/>
      <c r="H66" s="825"/>
      <c r="I66" s="825"/>
      <c r="J66" s="825"/>
      <c r="K66" s="825"/>
      <c r="L66" s="825"/>
      <c r="M66" s="826"/>
      <c r="N66" s="110">
        <f>N60+N61+N62+N63+N64</f>
        <v>946.969696969697</v>
      </c>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847"/>
      <c r="N70" s="104" t="s">
        <v>1035</v>
      </c>
    </row>
    <row r="71" spans="1:15">
      <c r="A71" s="168" t="s">
        <v>15</v>
      </c>
      <c r="B71" s="55" t="str">
        <f>VLOOKUP(A71,'MANO DE OBRA'!A8:D68,3,FALSE)</f>
        <v>Obrero (6)</v>
      </c>
      <c r="C71" s="53"/>
      <c r="D71" s="53"/>
      <c r="E71" s="53"/>
      <c r="F71" s="53"/>
      <c r="G71" s="53"/>
      <c r="H71" s="53"/>
      <c r="I71" s="304">
        <f>K71/J71*100</f>
        <v>147543.4</v>
      </c>
      <c r="J71" s="305">
        <v>185</v>
      </c>
      <c r="K71" s="306">
        <f>VLOOKUP(A71,'MANO DE OBRA'!A8:D99,4,FALSE)</f>
        <v>272955.28999999998</v>
      </c>
      <c r="L71" s="56"/>
      <c r="M71" s="446">
        <v>16</v>
      </c>
      <c r="N71" s="407">
        <f>K71/M71</f>
        <v>17059.705624999999</v>
      </c>
      <c r="O71" s="112"/>
    </row>
    <row r="72" spans="1:15">
      <c r="A72" s="168" t="s">
        <v>32</v>
      </c>
      <c r="B72" s="55" t="str">
        <f>VLOOKUP(A72,'MANO DE OBRA'!A8:D69,3,FALSE)</f>
        <v>Oficial (2)</v>
      </c>
      <c r="C72" s="53"/>
      <c r="D72" s="53"/>
      <c r="E72" s="53"/>
      <c r="F72" s="53"/>
      <c r="G72" s="53"/>
      <c r="H72" s="53"/>
      <c r="I72" s="304">
        <f>K72/J72*100</f>
        <v>98362.266666666663</v>
      </c>
      <c r="J72" s="305">
        <v>185</v>
      </c>
      <c r="K72" s="306">
        <f>VLOOKUP(A72,'MANO DE OBRA'!A8:D100,4,FALSE)</f>
        <v>181970.19333333333</v>
      </c>
      <c r="L72" s="56"/>
      <c r="M72" s="446">
        <v>16</v>
      </c>
      <c r="N72" s="407">
        <f>K72/M72</f>
        <v>11373.137083333333</v>
      </c>
    </row>
    <row r="73" spans="1:15">
      <c r="B73" s="55"/>
      <c r="C73" s="53"/>
      <c r="D73" s="53"/>
      <c r="E73" s="53"/>
      <c r="F73" s="53"/>
      <c r="G73" s="53"/>
      <c r="H73" s="53"/>
      <c r="I73" s="304"/>
      <c r="J73" s="305"/>
      <c r="K73" s="306"/>
      <c r="L73" s="56"/>
      <c r="M73" s="444"/>
      <c r="N73" s="407"/>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805"/>
      <c r="C76" s="806"/>
      <c r="D76" s="806"/>
      <c r="E76" s="806"/>
      <c r="F76" s="806"/>
      <c r="G76" s="806"/>
      <c r="H76" s="806"/>
      <c r="I76" s="132"/>
      <c r="J76" s="132"/>
      <c r="K76" s="132"/>
      <c r="L76" s="906"/>
      <c r="M76" s="906"/>
      <c r="N76" s="133"/>
    </row>
    <row r="77" spans="1:15" ht="15.75" thickBot="1">
      <c r="B77" s="824" t="s">
        <v>1037</v>
      </c>
      <c r="C77" s="825"/>
      <c r="D77" s="825"/>
      <c r="E77" s="825"/>
      <c r="F77" s="825"/>
      <c r="G77" s="825"/>
      <c r="H77" s="825"/>
      <c r="I77" s="825"/>
      <c r="J77" s="825"/>
      <c r="K77" s="825"/>
      <c r="L77" s="825"/>
      <c r="M77" s="826"/>
      <c r="N77" s="472">
        <f>SUM(N71:N76)</f>
        <v>28432.84270833333</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701105.87112790125</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140221.17422558027</v>
      </c>
      <c r="M84" s="853"/>
      <c r="N84" s="57"/>
    </row>
    <row r="85" spans="1:14">
      <c r="B85" s="95" t="s">
        <v>1057</v>
      </c>
      <c r="C85" s="96"/>
      <c r="D85" s="96"/>
      <c r="E85" s="96"/>
      <c r="F85" s="96"/>
      <c r="G85" s="96"/>
      <c r="H85" s="96"/>
      <c r="I85" s="93"/>
      <c r="J85" s="94"/>
      <c r="K85" s="316">
        <v>0.05</v>
      </c>
      <c r="L85" s="852">
        <f>N79*K85</f>
        <v>35055.293556395067</v>
      </c>
      <c r="M85" s="853"/>
      <c r="N85" s="57"/>
    </row>
    <row r="86" spans="1:14" ht="15.75" thickBot="1">
      <c r="B86" s="97" t="s">
        <v>1058</v>
      </c>
      <c r="C86" s="98"/>
      <c r="D86" s="98"/>
      <c r="E86" s="98"/>
      <c r="F86" s="98"/>
      <c r="G86" s="98"/>
      <c r="H86" s="98"/>
      <c r="I86" s="99"/>
      <c r="J86" s="100"/>
      <c r="K86" s="317">
        <v>0.05</v>
      </c>
      <c r="L86" s="854">
        <f>N79*K86</f>
        <v>35055.293556395067</v>
      </c>
      <c r="M86" s="855"/>
      <c r="N86" s="57"/>
    </row>
    <row r="87" spans="1:14" ht="15.75" thickBot="1">
      <c r="B87" s="818" t="s">
        <v>1037</v>
      </c>
      <c r="C87" s="819"/>
      <c r="D87" s="819"/>
      <c r="E87" s="819"/>
      <c r="F87" s="819"/>
      <c r="G87" s="819"/>
      <c r="H87" s="819"/>
      <c r="I87" s="819"/>
      <c r="J87" s="819"/>
      <c r="K87" s="819"/>
      <c r="L87" s="819"/>
      <c r="M87" s="820"/>
      <c r="N87" s="58">
        <f>L84+L85+L86</f>
        <v>210331.76133837042</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911437.63246627164</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30"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4">
    <mergeCell ref="M5:M6"/>
    <mergeCell ref="N5:N6"/>
    <mergeCell ref="C6:J6"/>
    <mergeCell ref="B10:E10"/>
    <mergeCell ref="I10:J10"/>
    <mergeCell ref="C5:J5"/>
    <mergeCell ref="B1:B6"/>
    <mergeCell ref="K5:K6"/>
    <mergeCell ref="L1:N2"/>
    <mergeCell ref="C2:J2"/>
    <mergeCell ref="C3:J3"/>
    <mergeCell ref="K3:K4"/>
    <mergeCell ref="L3:N4"/>
    <mergeCell ref="C4:J4"/>
    <mergeCell ref="C1:J1"/>
    <mergeCell ref="K1:K2"/>
    <mergeCell ref="B36:H36"/>
    <mergeCell ref="B37:H37"/>
    <mergeCell ref="F25:H25"/>
    <mergeCell ref="B27:N27"/>
    <mergeCell ref="L29:M29"/>
    <mergeCell ref="L12:N12"/>
    <mergeCell ref="C30:I30"/>
    <mergeCell ref="L30:M30"/>
    <mergeCell ref="B35:H35"/>
    <mergeCell ref="I35:J35"/>
    <mergeCell ref="L35:M35"/>
    <mergeCell ref="D11:E11"/>
    <mergeCell ref="C29:I29"/>
    <mergeCell ref="L5:L6"/>
    <mergeCell ref="L61:M61"/>
    <mergeCell ref="B39:H39"/>
    <mergeCell ref="B41:D41"/>
    <mergeCell ref="B42:H42"/>
    <mergeCell ref="I42:J42"/>
    <mergeCell ref="L42:M42"/>
    <mergeCell ref="B43:M43"/>
    <mergeCell ref="B47:I47"/>
    <mergeCell ref="L47:M47"/>
    <mergeCell ref="B55:M55"/>
    <mergeCell ref="L59:M59"/>
    <mergeCell ref="L60:M60"/>
    <mergeCell ref="B38:H38"/>
    <mergeCell ref="L62:M62"/>
    <mergeCell ref="L63:M63"/>
    <mergeCell ref="L65:M65"/>
    <mergeCell ref="B66:M66"/>
    <mergeCell ref="B70:H70"/>
    <mergeCell ref="L70:M70"/>
    <mergeCell ref="J119:N120"/>
    <mergeCell ref="B84:H84"/>
    <mergeCell ref="L84:M84"/>
    <mergeCell ref="L85:M85"/>
    <mergeCell ref="L86:M86"/>
    <mergeCell ref="B87:M87"/>
    <mergeCell ref="B89:M89"/>
    <mergeCell ref="B106:N107"/>
    <mergeCell ref="B108:N109"/>
    <mergeCell ref="B76:H76"/>
    <mergeCell ref="L76:M76"/>
    <mergeCell ref="B77:M77"/>
    <mergeCell ref="B79:M79"/>
    <mergeCell ref="B83:H83"/>
    <mergeCell ref="L83:M83"/>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60801"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60801" r:id="rId4"/>
      </mc:Fallback>
    </mc:AlternateContent>
  </oleObjects>
</worksheet>
</file>

<file path=xl/worksheets/sheet2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43">
    <tabColor rgb="FFFFFFCC"/>
  </sheetPr>
  <dimension ref="A1:O120"/>
  <sheetViews>
    <sheetView zoomScale="75" zoomScaleNormal="75" workbookViewId="0"/>
  </sheetViews>
  <sheetFormatPr baseColWidth="10" defaultRowHeight="15"/>
  <cols>
    <col min="1" max="1" width="10.42578125" bestFit="1" customWidth="1"/>
    <col min="2" max="2" width="16.85546875" customWidth="1"/>
    <col min="6" max="6" width="16.5703125" customWidth="1"/>
    <col min="9" max="9" width="13.140625" bestFit="1" customWidth="1"/>
    <col min="10" max="10" width="15.5703125" customWidth="1"/>
    <col min="11" max="11" width="18.5703125" customWidth="1"/>
    <col min="13" max="13" width="13.42578125" customWidth="1"/>
    <col min="14" max="14" width="17.42578125" customWidth="1"/>
    <col min="15" max="15" width="12" bestFit="1" customWidth="1"/>
  </cols>
  <sheetData>
    <row r="1" spans="2:14" ht="21.7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30"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22.5" customHeight="1" thickBot="1">
      <c r="A31" t="s">
        <v>1929</v>
      </c>
      <c r="B31" s="86" t="s">
        <v>1197</v>
      </c>
      <c r="C31" s="87" t="s">
        <v>2214</v>
      </c>
      <c r="D31" s="88"/>
      <c r="E31" s="88"/>
      <c r="F31" s="88"/>
      <c r="G31" s="88"/>
      <c r="H31" s="88"/>
      <c r="I31" s="88"/>
      <c r="J31" s="88"/>
      <c r="K31" s="465"/>
      <c r="L31" s="318" t="s">
        <v>388</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112</v>
      </c>
      <c r="B36" s="831" t="str">
        <f>VLOOKUP(A36,EQUIPOS!A6:D154,3,FALSE)</f>
        <v xml:space="preserve">Aspersor manual
</v>
      </c>
      <c r="C36" s="832"/>
      <c r="D36" s="832"/>
      <c r="E36" s="832"/>
      <c r="F36" s="832"/>
      <c r="G36" s="832"/>
      <c r="H36" s="833"/>
      <c r="I36" s="279"/>
      <c r="J36" s="280"/>
      <c r="K36" s="281">
        <f>VLOOKUP(A36,EQUIPOS!A6:D163,4,FALSE)</f>
        <v>1852.7262937927351</v>
      </c>
      <c r="L36" s="282"/>
      <c r="M36" s="348">
        <v>2</v>
      </c>
      <c r="N36" s="284">
        <f>K36/M36</f>
        <v>926.36314689636754</v>
      </c>
    </row>
    <row r="37" spans="1:14">
      <c r="A37" s="119" t="s">
        <v>363</v>
      </c>
      <c r="B37" s="831" t="str">
        <f>VLOOKUP(A37,EQUIPOS!A7:D154,3,FALSE)</f>
        <v>Vibrador de concreto, Motor de 3 hp a 18.000 rpm Mangueras de 4 mt</v>
      </c>
      <c r="C37" s="832"/>
      <c r="D37" s="832"/>
      <c r="E37" s="832"/>
      <c r="F37" s="832"/>
      <c r="G37" s="832"/>
      <c r="H37" s="833"/>
      <c r="I37" s="433"/>
      <c r="J37" s="434"/>
      <c r="K37" s="281">
        <f>VLOOKUP(A37,EQUIPOS!A7:D164,4,FALSE)</f>
        <v>4930.173608391553</v>
      </c>
      <c r="L37" s="347"/>
      <c r="M37" s="348">
        <v>2</v>
      </c>
      <c r="N37" s="284">
        <f>K37/M37</f>
        <v>2465.0868041957765</v>
      </c>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0.05</v>
      </c>
      <c r="N41" s="356">
        <f>N77*M41</f>
        <v>1137.3137083333334</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4528.7636594254773</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67" t="s">
        <v>611</v>
      </c>
      <c r="B48" s="49" t="str">
        <f>VLOOKUP(A48,MATERIALES!A5:D373,3,FALSE)</f>
        <v xml:space="preserve">Obra falsa concreto clase A y B (puntal de 3m metálico)
</v>
      </c>
      <c r="C48" s="293"/>
      <c r="D48" s="293"/>
      <c r="E48" s="293"/>
      <c r="F48" s="293"/>
      <c r="G48" s="293"/>
      <c r="H48" s="293"/>
      <c r="I48" s="293"/>
      <c r="J48" s="323" t="str">
        <f>VLOOKUP(A48,MATERIALES!A4:D640,2,FALSE)</f>
        <v>m2</v>
      </c>
      <c r="K48" s="294">
        <v>4.5999999999999996</v>
      </c>
      <c r="L48" s="279"/>
      <c r="M48" s="414">
        <f>VLOOKUP(A48,MATERIALES!A5:D396,4,FALSE)</f>
        <v>31111.156126414753</v>
      </c>
      <c r="N48" s="284">
        <f>K48*M48</f>
        <v>143111.31818150784</v>
      </c>
    </row>
    <row r="49" spans="1:14">
      <c r="A49" s="167" t="s">
        <v>849</v>
      </c>
      <c r="B49" s="49" t="str">
        <f>VLOOKUP(A49,MATERIALES!A6:D373,3,FALSE)</f>
        <v>Antisol blanco (presentación 20 kg)</v>
      </c>
      <c r="C49" s="437"/>
      <c r="D49" s="437"/>
      <c r="E49" s="437"/>
      <c r="F49" s="437"/>
      <c r="G49" s="437"/>
      <c r="H49" s="437"/>
      <c r="I49" s="437"/>
      <c r="J49" s="324" t="str">
        <f>VLOOKUP(A49,MATERIALES!A5:D641,2,FALSE)</f>
        <v>kg</v>
      </c>
      <c r="K49" s="409">
        <v>1</v>
      </c>
      <c r="L49" s="433"/>
      <c r="M49" s="414">
        <f>VLOOKUP(A49,MATERIALES!A6:D397,4,FALSE)</f>
        <v>5550</v>
      </c>
      <c r="N49" s="284">
        <f>K49*M49</f>
        <v>5550</v>
      </c>
    </row>
    <row r="50" spans="1:14">
      <c r="A50" s="167" t="s">
        <v>903</v>
      </c>
      <c r="B50" s="49" t="str">
        <f>VLOOKUP(A50,MATERIALES!A6:D373,3,FALSE)</f>
        <v>Concreto Resistencia  32 (Mpa)</v>
      </c>
      <c r="C50" s="437"/>
      <c r="D50" s="437"/>
      <c r="E50" s="437"/>
      <c r="F50" s="437"/>
      <c r="G50" s="437"/>
      <c r="H50" s="437"/>
      <c r="I50" s="437"/>
      <c r="J50" s="324" t="str">
        <f>VLOOKUP(A50,MATERIALES!A6:D642,2,FALSE)</f>
        <v>m3</v>
      </c>
      <c r="K50" s="409">
        <v>1</v>
      </c>
      <c r="L50" s="433"/>
      <c r="M50" s="414">
        <f>VLOOKUP(A50,MATERIALES!A6:D398,4,FALSE)</f>
        <v>458150</v>
      </c>
      <c r="N50" s="284">
        <f>K50*M50</f>
        <v>458150</v>
      </c>
    </row>
    <row r="51" spans="1:14">
      <c r="A51" s="167" t="s">
        <v>951</v>
      </c>
      <c r="B51" s="49" t="str">
        <f>VLOOKUP(A51,MATERIALES!A6:D373,3,FALSE)</f>
        <v>FORMALETA (Depende para que sea el Concreto)</v>
      </c>
      <c r="C51" s="437"/>
      <c r="D51" s="437"/>
      <c r="E51" s="437"/>
      <c r="F51" s="437"/>
      <c r="G51" s="437"/>
      <c r="H51" s="437"/>
      <c r="I51" s="437"/>
      <c r="J51" s="324" t="str">
        <f>VLOOKUP(A51,MATERIALES!A6:D643,2,FALSE)</f>
        <v>m2</v>
      </c>
      <c r="K51" s="409">
        <v>4.5999999999999996</v>
      </c>
      <c r="L51" s="433"/>
      <c r="M51" s="414">
        <f>VLOOKUP(A51,MATERIALES!A6:D399,4,FALSE)</f>
        <v>9806.0105336047018</v>
      </c>
      <c r="N51" s="284">
        <f>K51*M51</f>
        <v>45107.648454581627</v>
      </c>
    </row>
    <row r="52" spans="1:14">
      <c r="A52" s="167"/>
      <c r="B52" s="49"/>
      <c r="C52" s="437"/>
      <c r="D52" s="437"/>
      <c r="E52" s="437"/>
      <c r="F52" s="437"/>
      <c r="G52" s="437"/>
      <c r="H52" s="437"/>
      <c r="I52" s="437"/>
      <c r="J52" s="323"/>
      <c r="K52" s="409"/>
      <c r="L52" s="433"/>
      <c r="M52" s="414"/>
      <c r="N52" s="284"/>
    </row>
    <row r="53" spans="1:14">
      <c r="A53" s="167"/>
      <c r="B53" s="49"/>
      <c r="C53" s="437"/>
      <c r="D53" s="437"/>
      <c r="E53" s="437"/>
      <c r="F53" s="437"/>
      <c r="G53" s="437"/>
      <c r="H53" s="437"/>
      <c r="I53" s="437"/>
      <c r="J53" s="323"/>
      <c r="K53" s="409"/>
      <c r="L53" s="433"/>
      <c r="M53" s="414"/>
      <c r="N53" s="284"/>
    </row>
    <row r="54" spans="1:14" ht="15.75" thickBot="1">
      <c r="B54" s="49"/>
      <c r="C54" s="322"/>
      <c r="D54" s="322"/>
      <c r="E54" s="322"/>
      <c r="F54" s="322"/>
      <c r="G54" s="322"/>
      <c r="H54" s="322"/>
      <c r="I54" s="322"/>
      <c r="J54" s="447"/>
      <c r="K54" s="132"/>
      <c r="L54" s="337"/>
      <c r="M54" s="414"/>
      <c r="N54" s="284"/>
    </row>
    <row r="55" spans="1:14" ht="15.75" thickBot="1">
      <c r="B55" s="818" t="s">
        <v>1037</v>
      </c>
      <c r="C55" s="819"/>
      <c r="D55" s="819"/>
      <c r="E55" s="819"/>
      <c r="F55" s="819"/>
      <c r="G55" s="819"/>
      <c r="H55" s="819"/>
      <c r="I55" s="819"/>
      <c r="J55" s="819"/>
      <c r="K55" s="819"/>
      <c r="L55" s="819"/>
      <c r="M55" s="820"/>
      <c r="N55" s="406">
        <f>SUM(N48:N54)</f>
        <v>651918.96663608949</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A60" t="s">
        <v>1323</v>
      </c>
      <c r="B60" s="52" t="str">
        <f>VLOOKUP(A60,TRANSPORTE!A2:D117,3,FALSE)</f>
        <v>Transporte de concreto</v>
      </c>
      <c r="C60" s="329"/>
      <c r="D60" s="329"/>
      <c r="E60" s="329"/>
      <c r="F60" s="329"/>
      <c r="G60" s="329"/>
      <c r="H60" s="323" t="s">
        <v>339</v>
      </c>
      <c r="I60" s="291">
        <v>1</v>
      </c>
      <c r="J60" s="298">
        <v>1</v>
      </c>
      <c r="K60" s="291">
        <f>I60*J60</f>
        <v>1</v>
      </c>
      <c r="L60" s="822">
        <f>VLOOKUP(A60,TRANSPORTE!A2:D117,4,FALSE)</f>
        <v>946.969696969697</v>
      </c>
      <c r="M60" s="823"/>
      <c r="N60" s="299">
        <f>K60*L60</f>
        <v>946.969696969697</v>
      </c>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459"/>
      <c r="C65" s="460"/>
      <c r="D65" s="460"/>
      <c r="E65" s="460"/>
      <c r="F65" s="460"/>
      <c r="G65" s="460"/>
      <c r="H65" s="54"/>
      <c r="I65" s="132"/>
      <c r="J65" s="132"/>
      <c r="K65" s="132"/>
      <c r="L65" s="807"/>
      <c r="M65" s="808"/>
      <c r="N65" s="133"/>
    </row>
    <row r="66" spans="1:15" ht="15.75" thickBot="1">
      <c r="B66" s="824" t="s">
        <v>1037</v>
      </c>
      <c r="C66" s="825"/>
      <c r="D66" s="825"/>
      <c r="E66" s="825"/>
      <c r="F66" s="825"/>
      <c r="G66" s="825"/>
      <c r="H66" s="825"/>
      <c r="I66" s="825"/>
      <c r="J66" s="825"/>
      <c r="K66" s="825"/>
      <c r="L66" s="825"/>
      <c r="M66" s="826"/>
      <c r="N66" s="110">
        <f>N60+N61+N62+N63+N64</f>
        <v>946.969696969697</v>
      </c>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847"/>
      <c r="N70" s="104" t="s">
        <v>1035</v>
      </c>
    </row>
    <row r="71" spans="1:15">
      <c r="A71" s="168" t="s">
        <v>15</v>
      </c>
      <c r="B71" s="55" t="str">
        <f>VLOOKUP(A71,'MANO DE OBRA'!A8:D68,3,FALSE)</f>
        <v>Obrero (6)</v>
      </c>
      <c r="C71" s="53"/>
      <c r="D71" s="53"/>
      <c r="E71" s="53"/>
      <c r="F71" s="53"/>
      <c r="G71" s="53"/>
      <c r="H71" s="53"/>
      <c r="I71" s="304">
        <f>K71/J71*100</f>
        <v>147543.4</v>
      </c>
      <c r="J71" s="305">
        <v>185</v>
      </c>
      <c r="K71" s="306">
        <f>VLOOKUP(A71,'MANO DE OBRA'!A8:D99,4,FALSE)</f>
        <v>272955.28999999998</v>
      </c>
      <c r="L71" s="56"/>
      <c r="M71" s="446">
        <v>16</v>
      </c>
      <c r="N71" s="407">
        <f>K71/M71</f>
        <v>17059.705624999999</v>
      </c>
      <c r="O71" s="112"/>
    </row>
    <row r="72" spans="1:15">
      <c r="A72" s="168" t="s">
        <v>30</v>
      </c>
      <c r="B72" s="55" t="str">
        <f>VLOOKUP(A72,'MANO DE OBRA'!A8:D69,3,FALSE)</f>
        <v>Oficial</v>
      </c>
      <c r="C72" s="53"/>
      <c r="D72" s="53"/>
      <c r="E72" s="53"/>
      <c r="F72" s="53"/>
      <c r="G72" s="53"/>
      <c r="H72" s="53"/>
      <c r="I72" s="304">
        <f>K72/J72*100</f>
        <v>49181.133333333331</v>
      </c>
      <c r="J72" s="305">
        <v>185</v>
      </c>
      <c r="K72" s="306">
        <f>VLOOKUP(A72,'MANO DE OBRA'!A8:D100,4,FALSE)</f>
        <v>90985.096666666665</v>
      </c>
      <c r="L72" s="56"/>
      <c r="M72" s="446">
        <v>16</v>
      </c>
      <c r="N72" s="407">
        <f>K72/M72</f>
        <v>5686.5685416666665</v>
      </c>
    </row>
    <row r="73" spans="1:15">
      <c r="B73" s="55"/>
      <c r="C73" s="53"/>
      <c r="D73" s="53"/>
      <c r="E73" s="53"/>
      <c r="F73" s="53"/>
      <c r="G73" s="53"/>
      <c r="H73" s="53"/>
      <c r="I73" s="304"/>
      <c r="J73" s="305"/>
      <c r="K73" s="306"/>
      <c r="L73" s="56"/>
      <c r="M73" s="444"/>
      <c r="N73" s="407"/>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805"/>
      <c r="C76" s="806"/>
      <c r="D76" s="806"/>
      <c r="E76" s="806"/>
      <c r="F76" s="806"/>
      <c r="G76" s="806"/>
      <c r="H76" s="806"/>
      <c r="I76" s="132"/>
      <c r="J76" s="132"/>
      <c r="K76" s="132"/>
      <c r="L76" s="906"/>
      <c r="M76" s="906"/>
      <c r="N76" s="51"/>
    </row>
    <row r="77" spans="1:15" ht="15.75" thickBot="1">
      <c r="B77" s="824" t="s">
        <v>1037</v>
      </c>
      <c r="C77" s="825"/>
      <c r="D77" s="825"/>
      <c r="E77" s="825"/>
      <c r="F77" s="825"/>
      <c r="G77" s="825"/>
      <c r="H77" s="825"/>
      <c r="I77" s="825"/>
      <c r="J77" s="825"/>
      <c r="K77" s="825"/>
      <c r="L77" s="825"/>
      <c r="M77" s="826"/>
      <c r="N77" s="313">
        <f>SUM(N71:N76)</f>
        <v>22746.274166666666</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680140.97415915132</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136028.19483183027</v>
      </c>
      <c r="M84" s="853"/>
      <c r="N84" s="57"/>
    </row>
    <row r="85" spans="1:14">
      <c r="B85" s="95" t="s">
        <v>1057</v>
      </c>
      <c r="C85" s="96"/>
      <c r="D85" s="96"/>
      <c r="E85" s="96"/>
      <c r="F85" s="96"/>
      <c r="G85" s="96"/>
      <c r="H85" s="96"/>
      <c r="I85" s="93"/>
      <c r="J85" s="94"/>
      <c r="K85" s="316">
        <v>0.05</v>
      </c>
      <c r="L85" s="852">
        <f>N79*K85</f>
        <v>34007.048707957569</v>
      </c>
      <c r="M85" s="853"/>
      <c r="N85" s="57"/>
    </row>
    <row r="86" spans="1:14" ht="15.75" thickBot="1">
      <c r="B86" s="97" t="s">
        <v>1058</v>
      </c>
      <c r="C86" s="98"/>
      <c r="D86" s="98"/>
      <c r="E86" s="98"/>
      <c r="F86" s="98"/>
      <c r="G86" s="98"/>
      <c r="H86" s="98"/>
      <c r="I86" s="99"/>
      <c r="J86" s="100"/>
      <c r="K86" s="317">
        <v>0.05</v>
      </c>
      <c r="L86" s="854">
        <f>N79*K86</f>
        <v>34007.048707957569</v>
      </c>
      <c r="M86" s="855"/>
      <c r="N86" s="57"/>
    </row>
    <row r="87" spans="1:14" ht="15.75" thickBot="1">
      <c r="B87" s="818" t="s">
        <v>1037</v>
      </c>
      <c r="C87" s="819"/>
      <c r="D87" s="819"/>
      <c r="E87" s="819"/>
      <c r="F87" s="819"/>
      <c r="G87" s="819"/>
      <c r="H87" s="819"/>
      <c r="I87" s="819"/>
      <c r="J87" s="819"/>
      <c r="K87" s="819"/>
      <c r="L87" s="819"/>
      <c r="M87" s="820"/>
      <c r="N87" s="58">
        <f>L84+L85+L86</f>
        <v>204042.29224774538</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884183.26640689676</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30"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4">
    <mergeCell ref="M5:M6"/>
    <mergeCell ref="N5:N6"/>
    <mergeCell ref="C6:J6"/>
    <mergeCell ref="B10:E10"/>
    <mergeCell ref="I10:J10"/>
    <mergeCell ref="C5:J5"/>
    <mergeCell ref="B1:B6"/>
    <mergeCell ref="K5:K6"/>
    <mergeCell ref="L1:N2"/>
    <mergeCell ref="C2:J2"/>
    <mergeCell ref="C3:J3"/>
    <mergeCell ref="K3:K4"/>
    <mergeCell ref="L3:N4"/>
    <mergeCell ref="C4:J4"/>
    <mergeCell ref="C1:J1"/>
    <mergeCell ref="K1:K2"/>
    <mergeCell ref="B36:H36"/>
    <mergeCell ref="B37:H37"/>
    <mergeCell ref="F25:H25"/>
    <mergeCell ref="B27:N27"/>
    <mergeCell ref="L29:M29"/>
    <mergeCell ref="L12:N12"/>
    <mergeCell ref="C30:I30"/>
    <mergeCell ref="L30:M30"/>
    <mergeCell ref="B35:H35"/>
    <mergeCell ref="I35:J35"/>
    <mergeCell ref="L35:M35"/>
    <mergeCell ref="D11:E11"/>
    <mergeCell ref="C29:I29"/>
    <mergeCell ref="L5:L6"/>
    <mergeCell ref="L61:M61"/>
    <mergeCell ref="B39:H39"/>
    <mergeCell ref="B41:D41"/>
    <mergeCell ref="B42:H42"/>
    <mergeCell ref="I42:J42"/>
    <mergeCell ref="L42:M42"/>
    <mergeCell ref="B43:M43"/>
    <mergeCell ref="B47:I47"/>
    <mergeCell ref="L47:M47"/>
    <mergeCell ref="B55:M55"/>
    <mergeCell ref="L59:M59"/>
    <mergeCell ref="L60:M60"/>
    <mergeCell ref="B38:H38"/>
    <mergeCell ref="L62:M62"/>
    <mergeCell ref="L63:M63"/>
    <mergeCell ref="L65:M65"/>
    <mergeCell ref="B66:M66"/>
    <mergeCell ref="B70:H70"/>
    <mergeCell ref="L70:M70"/>
    <mergeCell ref="J119:N120"/>
    <mergeCell ref="B84:H84"/>
    <mergeCell ref="L84:M84"/>
    <mergeCell ref="L85:M85"/>
    <mergeCell ref="L86:M86"/>
    <mergeCell ref="B87:M87"/>
    <mergeCell ref="B89:M89"/>
    <mergeCell ref="B106:N107"/>
    <mergeCell ref="B108:N109"/>
    <mergeCell ref="B76:H76"/>
    <mergeCell ref="L76:M76"/>
    <mergeCell ref="B77:M77"/>
    <mergeCell ref="B79:M79"/>
    <mergeCell ref="B83:H83"/>
    <mergeCell ref="L83:M83"/>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61825"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61825" r:id="rId4"/>
      </mc:Fallback>
    </mc:AlternateContent>
  </oleObjects>
</worksheet>
</file>

<file path=xl/worksheets/sheet2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44">
    <tabColor rgb="FFFFFFCC"/>
  </sheetPr>
  <dimension ref="A1:O120"/>
  <sheetViews>
    <sheetView zoomScale="75" zoomScaleNormal="75" workbookViewId="0"/>
  </sheetViews>
  <sheetFormatPr baseColWidth="10" defaultRowHeight="15"/>
  <cols>
    <col min="1" max="1" width="10.42578125" bestFit="1" customWidth="1"/>
    <col min="2" max="2" width="16.85546875" customWidth="1"/>
    <col min="6" max="6" width="16.5703125" customWidth="1"/>
    <col min="9" max="9" width="13.140625" bestFit="1" customWidth="1"/>
    <col min="10" max="10" width="15.5703125" customWidth="1"/>
    <col min="11" max="11" width="18.5703125" customWidth="1"/>
    <col min="13" max="13" width="13.42578125" customWidth="1"/>
    <col min="14" max="14" width="17.42578125" customWidth="1"/>
    <col min="15" max="15" width="12" bestFit="1" customWidth="1"/>
  </cols>
  <sheetData>
    <row r="1" spans="2:14" ht="22.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30"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20.25" customHeight="1" thickBot="1">
      <c r="A31" t="s">
        <v>1929</v>
      </c>
      <c r="B31" s="86" t="s">
        <v>1198</v>
      </c>
      <c r="C31" s="87" t="s">
        <v>2215</v>
      </c>
      <c r="D31" s="88"/>
      <c r="E31" s="88"/>
      <c r="F31" s="88"/>
      <c r="G31" s="88"/>
      <c r="H31" s="88"/>
      <c r="I31" s="88"/>
      <c r="J31" s="88"/>
      <c r="K31" s="465"/>
      <c r="L31" s="318" t="s">
        <v>388</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112</v>
      </c>
      <c r="B36" s="831" t="str">
        <f>VLOOKUP(A36,EQUIPOS!A6:D154,3,FALSE)</f>
        <v xml:space="preserve">Aspersor manual
</v>
      </c>
      <c r="C36" s="832"/>
      <c r="D36" s="832"/>
      <c r="E36" s="832"/>
      <c r="F36" s="832"/>
      <c r="G36" s="832"/>
      <c r="H36" s="833"/>
      <c r="I36" s="279"/>
      <c r="J36" s="280"/>
      <c r="K36" s="281">
        <f>VLOOKUP(A36,EQUIPOS!A6:D163,4,FALSE)</f>
        <v>1852.7262937927351</v>
      </c>
      <c r="L36" s="282"/>
      <c r="M36" s="348">
        <v>2</v>
      </c>
      <c r="N36" s="284">
        <f>K36/M36</f>
        <v>926.36314689636754</v>
      </c>
    </row>
    <row r="37" spans="1:14">
      <c r="A37" s="119" t="s">
        <v>363</v>
      </c>
      <c r="B37" s="831" t="str">
        <f>VLOOKUP(A37,EQUIPOS!A7:D154,3,FALSE)</f>
        <v>Vibrador de concreto, Motor de 3 hp a 18.000 rpm Mangueras de 4 mt</v>
      </c>
      <c r="C37" s="832"/>
      <c r="D37" s="832"/>
      <c r="E37" s="832"/>
      <c r="F37" s="832"/>
      <c r="G37" s="832"/>
      <c r="H37" s="833"/>
      <c r="I37" s="433"/>
      <c r="J37" s="434"/>
      <c r="K37" s="281">
        <f>VLOOKUP(A37,EQUIPOS!A7:D164,4,FALSE)</f>
        <v>4930.173608391553</v>
      </c>
      <c r="L37" s="347"/>
      <c r="M37" s="348">
        <v>2</v>
      </c>
      <c r="N37" s="284">
        <f>K37/M37</f>
        <v>2465.0868041957765</v>
      </c>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0.05</v>
      </c>
      <c r="N41" s="356">
        <f>N77*M41</f>
        <v>1137.3137083333334</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4528.7636594254773</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67" t="s">
        <v>901</v>
      </c>
      <c r="B48" s="49" t="str">
        <f>VLOOKUP(A48,MATERIALES!A5:D373,3,FALSE)</f>
        <v>Concreto Resistencia  28 (Mpa)</v>
      </c>
      <c r="C48" s="293"/>
      <c r="D48" s="293"/>
      <c r="E48" s="293"/>
      <c r="F48" s="293"/>
      <c r="G48" s="293"/>
      <c r="H48" s="293"/>
      <c r="I48" s="293"/>
      <c r="J48" s="323" t="str">
        <f>VLOOKUP(A48,MATERIALES!A4:D640,2,FALSE)</f>
        <v>m3</v>
      </c>
      <c r="K48" s="294">
        <v>1</v>
      </c>
      <c r="L48" s="279"/>
      <c r="M48" s="414">
        <f>VLOOKUP(A48,MATERIALES!A5:D396,4,FALSE)</f>
        <v>443156</v>
      </c>
      <c r="N48" s="284">
        <f>K48*M48</f>
        <v>443156</v>
      </c>
    </row>
    <row r="49" spans="1:14">
      <c r="A49" s="167" t="s">
        <v>849</v>
      </c>
      <c r="B49" s="49" t="str">
        <f>VLOOKUP(A49,MATERIALES!A6:D373,3,FALSE)</f>
        <v>Antisol blanco (presentación 20 kg)</v>
      </c>
      <c r="C49" s="437"/>
      <c r="D49" s="437"/>
      <c r="E49" s="437"/>
      <c r="F49" s="437"/>
      <c r="G49" s="437"/>
      <c r="H49" s="437"/>
      <c r="I49" s="437"/>
      <c r="J49" s="324" t="str">
        <f>VLOOKUP(A49,MATERIALES!A5:D641,2,FALSE)</f>
        <v>kg</v>
      </c>
      <c r="K49" s="409">
        <v>1</v>
      </c>
      <c r="L49" s="433"/>
      <c r="M49" s="414">
        <f>VLOOKUP(A49,MATERIALES!A6:D397,4,FALSE)</f>
        <v>5550</v>
      </c>
      <c r="N49" s="284">
        <f>K49*M49</f>
        <v>5550</v>
      </c>
    </row>
    <row r="50" spans="1:14">
      <c r="A50" s="167" t="s">
        <v>951</v>
      </c>
      <c r="B50" s="49" t="str">
        <f>VLOOKUP(A50,MATERIALES!A6:D373,3,FALSE)</f>
        <v>FORMALETA (Depende para que sea el Concreto)</v>
      </c>
      <c r="C50" s="437"/>
      <c r="D50" s="437"/>
      <c r="E50" s="437"/>
      <c r="F50" s="437"/>
      <c r="G50" s="437"/>
      <c r="H50" s="437"/>
      <c r="I50" s="437"/>
      <c r="J50" s="324" t="str">
        <f>VLOOKUP(A50,MATERIALES!A6:D642,2,FALSE)</f>
        <v>m2</v>
      </c>
      <c r="K50" s="409">
        <v>4.5999999999999996</v>
      </c>
      <c r="L50" s="433"/>
      <c r="M50" s="414">
        <f>VLOOKUP(A50,MATERIALES!A6:D398,4,FALSE)</f>
        <v>9806.0105336047018</v>
      </c>
      <c r="N50" s="284">
        <f>K50*M50</f>
        <v>45107.648454581627</v>
      </c>
    </row>
    <row r="51" spans="1:14">
      <c r="A51" s="167"/>
      <c r="B51" s="49"/>
      <c r="C51" s="437"/>
      <c r="D51" s="437"/>
      <c r="E51" s="437"/>
      <c r="F51" s="437"/>
      <c r="G51" s="437"/>
      <c r="H51" s="437"/>
      <c r="I51" s="437"/>
      <c r="J51" s="323"/>
      <c r="K51" s="409"/>
      <c r="L51" s="433"/>
      <c r="M51" s="414"/>
      <c r="N51" s="284"/>
    </row>
    <row r="52" spans="1:14">
      <c r="A52" s="167"/>
      <c r="B52" s="49"/>
      <c r="C52" s="437"/>
      <c r="D52" s="437"/>
      <c r="E52" s="437"/>
      <c r="F52" s="437"/>
      <c r="G52" s="437"/>
      <c r="H52" s="437"/>
      <c r="I52" s="437"/>
      <c r="J52" s="323"/>
      <c r="K52" s="409"/>
      <c r="L52" s="433"/>
      <c r="M52" s="414"/>
      <c r="N52" s="284"/>
    </row>
    <row r="53" spans="1:14">
      <c r="A53" s="167"/>
      <c r="B53" s="49"/>
      <c r="C53" s="437"/>
      <c r="D53" s="437"/>
      <c r="E53" s="437"/>
      <c r="F53" s="437"/>
      <c r="G53" s="437"/>
      <c r="H53" s="437"/>
      <c r="I53" s="437"/>
      <c r="J53" s="323"/>
      <c r="K53" s="409"/>
      <c r="L53" s="433"/>
      <c r="M53" s="414"/>
      <c r="N53" s="284"/>
    </row>
    <row r="54" spans="1:14" ht="15.75" thickBot="1">
      <c r="B54" s="49"/>
      <c r="C54" s="322"/>
      <c r="D54" s="322"/>
      <c r="E54" s="322"/>
      <c r="F54" s="322"/>
      <c r="G54" s="322"/>
      <c r="H54" s="322"/>
      <c r="I54" s="322"/>
      <c r="J54" s="447"/>
      <c r="K54" s="132"/>
      <c r="L54" s="337"/>
      <c r="M54" s="414"/>
      <c r="N54" s="284"/>
    </row>
    <row r="55" spans="1:14" ht="15.75" thickBot="1">
      <c r="B55" s="818" t="s">
        <v>1037</v>
      </c>
      <c r="C55" s="819"/>
      <c r="D55" s="819"/>
      <c r="E55" s="819"/>
      <c r="F55" s="819"/>
      <c r="G55" s="819"/>
      <c r="H55" s="819"/>
      <c r="I55" s="819"/>
      <c r="J55" s="819"/>
      <c r="K55" s="819"/>
      <c r="L55" s="819"/>
      <c r="M55" s="820"/>
      <c r="N55" s="406">
        <f>SUM(N48:N54)</f>
        <v>493813.64845458162</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A60" t="s">
        <v>1323</v>
      </c>
      <c r="B60" s="52" t="str">
        <f>VLOOKUP(A60,TRANSPORTE!A2:D117,3,FALSE)</f>
        <v>Transporte de concreto</v>
      </c>
      <c r="C60" s="329"/>
      <c r="D60" s="329"/>
      <c r="E60" s="329"/>
      <c r="F60" s="329"/>
      <c r="G60" s="329"/>
      <c r="H60" s="323" t="s">
        <v>339</v>
      </c>
      <c r="I60" s="291">
        <v>1</v>
      </c>
      <c r="J60" s="298">
        <v>1</v>
      </c>
      <c r="K60" s="291">
        <f>I60*J60</f>
        <v>1</v>
      </c>
      <c r="L60" s="822">
        <f>VLOOKUP(A60,TRANSPORTE!A2:D117,4,FALSE)</f>
        <v>946.969696969697</v>
      </c>
      <c r="M60" s="823"/>
      <c r="N60" s="299">
        <f>K60*L60</f>
        <v>946.969696969697</v>
      </c>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459"/>
      <c r="C65" s="460"/>
      <c r="D65" s="460"/>
      <c r="E65" s="460"/>
      <c r="F65" s="460"/>
      <c r="G65" s="460"/>
      <c r="H65" s="54"/>
      <c r="I65" s="132"/>
      <c r="J65" s="132"/>
      <c r="K65" s="132"/>
      <c r="L65" s="807"/>
      <c r="M65" s="808"/>
      <c r="N65" s="133"/>
    </row>
    <row r="66" spans="1:15" ht="15.75" thickBot="1">
      <c r="B66" s="824" t="s">
        <v>1037</v>
      </c>
      <c r="C66" s="825"/>
      <c r="D66" s="825"/>
      <c r="E66" s="825"/>
      <c r="F66" s="825"/>
      <c r="G66" s="825"/>
      <c r="H66" s="825"/>
      <c r="I66" s="825"/>
      <c r="J66" s="825"/>
      <c r="K66" s="825"/>
      <c r="L66" s="825"/>
      <c r="M66" s="826"/>
      <c r="N66" s="110">
        <f>N60+N61+N62+N63+N64</f>
        <v>946.969696969697</v>
      </c>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847"/>
      <c r="N70" s="104" t="s">
        <v>1035</v>
      </c>
    </row>
    <row r="71" spans="1:15">
      <c r="A71" s="168" t="s">
        <v>15</v>
      </c>
      <c r="B71" s="55" t="str">
        <f>VLOOKUP(A71,'MANO DE OBRA'!A8:D68,3,FALSE)</f>
        <v>Obrero (6)</v>
      </c>
      <c r="C71" s="53"/>
      <c r="D71" s="53"/>
      <c r="E71" s="53"/>
      <c r="F71" s="53"/>
      <c r="G71" s="53"/>
      <c r="H71" s="53"/>
      <c r="I71" s="304">
        <f>K71/J71*100</f>
        <v>147543.4</v>
      </c>
      <c r="J71" s="305">
        <v>185</v>
      </c>
      <c r="K71" s="306">
        <f>VLOOKUP(A71,'MANO DE OBRA'!A8:D99,4,FALSE)</f>
        <v>272955.28999999998</v>
      </c>
      <c r="L71" s="56"/>
      <c r="M71" s="446">
        <v>16</v>
      </c>
      <c r="N71" s="407">
        <f>K71/M71</f>
        <v>17059.705624999999</v>
      </c>
      <c r="O71" s="112"/>
    </row>
    <row r="72" spans="1:15">
      <c r="A72" s="168" t="s">
        <v>30</v>
      </c>
      <c r="B72" s="55" t="str">
        <f>VLOOKUP(A72,'MANO DE OBRA'!A8:D69,3,FALSE)</f>
        <v>Oficial</v>
      </c>
      <c r="C72" s="53"/>
      <c r="D72" s="53"/>
      <c r="E72" s="53"/>
      <c r="F72" s="53"/>
      <c r="G72" s="53"/>
      <c r="H72" s="53"/>
      <c r="I72" s="304">
        <f>K72/J72*100</f>
        <v>49181.133333333331</v>
      </c>
      <c r="J72" s="305">
        <v>185</v>
      </c>
      <c r="K72" s="306">
        <f>VLOOKUP(A72,'MANO DE OBRA'!A8:D100,4,FALSE)</f>
        <v>90985.096666666665</v>
      </c>
      <c r="L72" s="56"/>
      <c r="M72" s="446">
        <v>16</v>
      </c>
      <c r="N72" s="407">
        <f>K72/M72</f>
        <v>5686.5685416666665</v>
      </c>
    </row>
    <row r="73" spans="1:15">
      <c r="B73" s="55"/>
      <c r="C73" s="53"/>
      <c r="D73" s="53"/>
      <c r="E73" s="53"/>
      <c r="F73" s="53"/>
      <c r="G73" s="53"/>
      <c r="H73" s="53"/>
      <c r="I73" s="304"/>
      <c r="J73" s="305"/>
      <c r="K73" s="306"/>
      <c r="L73" s="56"/>
      <c r="M73" s="444"/>
      <c r="N73" s="407"/>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805"/>
      <c r="C76" s="806"/>
      <c r="D76" s="806"/>
      <c r="E76" s="806"/>
      <c r="F76" s="806"/>
      <c r="G76" s="806"/>
      <c r="H76" s="806"/>
      <c r="I76" s="132"/>
      <c r="J76" s="132"/>
      <c r="K76" s="132"/>
      <c r="L76" s="906"/>
      <c r="M76" s="906"/>
      <c r="N76" s="133"/>
    </row>
    <row r="77" spans="1:15" ht="15.75" thickBot="1">
      <c r="B77" s="824" t="s">
        <v>1037</v>
      </c>
      <c r="C77" s="825"/>
      <c r="D77" s="825"/>
      <c r="E77" s="825"/>
      <c r="F77" s="825"/>
      <c r="G77" s="825"/>
      <c r="H77" s="825"/>
      <c r="I77" s="825"/>
      <c r="J77" s="825"/>
      <c r="K77" s="825"/>
      <c r="L77" s="825"/>
      <c r="M77" s="826"/>
      <c r="N77" s="472">
        <f>SUM(N71:N76)</f>
        <v>22746.274166666666</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522035.6559776435</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104407.13119552871</v>
      </c>
      <c r="M84" s="853"/>
      <c r="N84" s="57"/>
    </row>
    <row r="85" spans="1:14">
      <c r="B85" s="95" t="s">
        <v>1057</v>
      </c>
      <c r="C85" s="96"/>
      <c r="D85" s="96"/>
      <c r="E85" s="96"/>
      <c r="F85" s="96"/>
      <c r="G85" s="96"/>
      <c r="H85" s="96"/>
      <c r="I85" s="93"/>
      <c r="J85" s="94"/>
      <c r="K85" s="316">
        <v>0.05</v>
      </c>
      <c r="L85" s="852">
        <f>N79*K85</f>
        <v>26101.782798882177</v>
      </c>
      <c r="M85" s="853"/>
      <c r="N85" s="57"/>
    </row>
    <row r="86" spans="1:14" ht="15.75" thickBot="1">
      <c r="B86" s="97" t="s">
        <v>1058</v>
      </c>
      <c r="C86" s="98"/>
      <c r="D86" s="98"/>
      <c r="E86" s="98"/>
      <c r="F86" s="98"/>
      <c r="G86" s="98"/>
      <c r="H86" s="98"/>
      <c r="I86" s="99"/>
      <c r="J86" s="100"/>
      <c r="K86" s="317">
        <v>0.05</v>
      </c>
      <c r="L86" s="854">
        <f>N79*K86</f>
        <v>26101.782798882177</v>
      </c>
      <c r="M86" s="855"/>
      <c r="N86" s="57"/>
    </row>
    <row r="87" spans="1:14" ht="15.75" thickBot="1">
      <c r="B87" s="818" t="s">
        <v>1037</v>
      </c>
      <c r="C87" s="819"/>
      <c r="D87" s="819"/>
      <c r="E87" s="819"/>
      <c r="F87" s="819"/>
      <c r="G87" s="819"/>
      <c r="H87" s="819"/>
      <c r="I87" s="819"/>
      <c r="J87" s="819"/>
      <c r="K87" s="819"/>
      <c r="L87" s="819"/>
      <c r="M87" s="820"/>
      <c r="N87" s="58">
        <f>L84+L85+L86</f>
        <v>156610.69679329306</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678646.35277093656</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30"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4">
    <mergeCell ref="M5:M6"/>
    <mergeCell ref="N5:N6"/>
    <mergeCell ref="C6:J6"/>
    <mergeCell ref="B10:E10"/>
    <mergeCell ref="I10:J10"/>
    <mergeCell ref="C5:J5"/>
    <mergeCell ref="B1:B6"/>
    <mergeCell ref="K5:K6"/>
    <mergeCell ref="L1:N2"/>
    <mergeCell ref="C2:J2"/>
    <mergeCell ref="C3:J3"/>
    <mergeCell ref="K3:K4"/>
    <mergeCell ref="L3:N4"/>
    <mergeCell ref="C4:J4"/>
    <mergeCell ref="C1:J1"/>
    <mergeCell ref="K1:K2"/>
    <mergeCell ref="B36:H36"/>
    <mergeCell ref="B37:H37"/>
    <mergeCell ref="F25:H25"/>
    <mergeCell ref="B27:N27"/>
    <mergeCell ref="L29:M29"/>
    <mergeCell ref="L12:N12"/>
    <mergeCell ref="C30:I30"/>
    <mergeCell ref="L30:M30"/>
    <mergeCell ref="B35:H35"/>
    <mergeCell ref="I35:J35"/>
    <mergeCell ref="L35:M35"/>
    <mergeCell ref="D11:E11"/>
    <mergeCell ref="C29:I29"/>
    <mergeCell ref="L5:L6"/>
    <mergeCell ref="L61:M61"/>
    <mergeCell ref="B39:H39"/>
    <mergeCell ref="B41:D41"/>
    <mergeCell ref="B42:H42"/>
    <mergeCell ref="I42:J42"/>
    <mergeCell ref="L42:M42"/>
    <mergeCell ref="B43:M43"/>
    <mergeCell ref="B47:I47"/>
    <mergeCell ref="L47:M47"/>
    <mergeCell ref="B55:M55"/>
    <mergeCell ref="L59:M59"/>
    <mergeCell ref="L60:M60"/>
    <mergeCell ref="B38:H38"/>
    <mergeCell ref="L62:M62"/>
    <mergeCell ref="L63:M63"/>
    <mergeCell ref="L65:M65"/>
    <mergeCell ref="B66:M66"/>
    <mergeCell ref="B70:H70"/>
    <mergeCell ref="L70:M70"/>
    <mergeCell ref="J119:N120"/>
    <mergeCell ref="B84:H84"/>
    <mergeCell ref="L84:M84"/>
    <mergeCell ref="L85:M85"/>
    <mergeCell ref="L86:M86"/>
    <mergeCell ref="B87:M87"/>
    <mergeCell ref="B89:M89"/>
    <mergeCell ref="B106:N107"/>
    <mergeCell ref="B108:N109"/>
    <mergeCell ref="B76:H76"/>
    <mergeCell ref="L76:M76"/>
    <mergeCell ref="B77:M77"/>
    <mergeCell ref="B79:M79"/>
    <mergeCell ref="B83:H83"/>
    <mergeCell ref="L83:M83"/>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62849"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62849" r:id="rId4"/>
      </mc:Fallback>
    </mc:AlternateContent>
  </oleObjects>
</worksheet>
</file>

<file path=xl/worksheets/sheet2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45">
    <tabColor rgb="FFFFFFCC"/>
  </sheetPr>
  <dimension ref="A1:O120"/>
  <sheetViews>
    <sheetView zoomScale="75" zoomScaleNormal="75" workbookViewId="0"/>
  </sheetViews>
  <sheetFormatPr baseColWidth="10" defaultRowHeight="15"/>
  <cols>
    <col min="1" max="1" width="10.42578125" bestFit="1" customWidth="1"/>
    <col min="2" max="2" width="16.7109375" customWidth="1"/>
    <col min="6" max="6" width="16.42578125" customWidth="1"/>
    <col min="9" max="9" width="13.140625" bestFit="1" customWidth="1"/>
    <col min="10" max="10" width="15.5703125" customWidth="1"/>
    <col min="11" max="11" width="18.5703125" customWidth="1"/>
    <col min="13" max="13" width="13.42578125" customWidth="1"/>
    <col min="14" max="14" width="17.42578125" customWidth="1"/>
    <col min="15" max="15" width="12" bestFit="1" customWidth="1"/>
  </cols>
  <sheetData>
    <row r="1" spans="2:14" ht="24.7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30"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customHeight="1" thickBot="1">
      <c r="A31" t="s">
        <v>1929</v>
      </c>
      <c r="B31" s="86" t="s">
        <v>1199</v>
      </c>
      <c r="C31" s="87" t="s">
        <v>2216</v>
      </c>
      <c r="D31" s="88"/>
      <c r="E31" s="88"/>
      <c r="F31" s="88"/>
      <c r="G31" s="88"/>
      <c r="H31" s="88"/>
      <c r="I31" s="88"/>
      <c r="J31" s="88"/>
      <c r="K31" s="465"/>
      <c r="L31" s="318" t="s">
        <v>388</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112</v>
      </c>
      <c r="B36" s="831" t="str">
        <f>VLOOKUP(A36,EQUIPOS!A6:D154,3,FALSE)</f>
        <v xml:space="preserve">Aspersor manual
</v>
      </c>
      <c r="C36" s="832"/>
      <c r="D36" s="832"/>
      <c r="E36" s="832"/>
      <c r="F36" s="832"/>
      <c r="G36" s="832"/>
      <c r="H36" s="833"/>
      <c r="I36" s="279"/>
      <c r="J36" s="280"/>
      <c r="K36" s="281">
        <f>VLOOKUP(A36,EQUIPOS!A6:D163,4,FALSE)</f>
        <v>1852.7262937927351</v>
      </c>
      <c r="L36" s="282"/>
      <c r="M36" s="348">
        <v>2</v>
      </c>
      <c r="N36" s="284">
        <f>K36/M36</f>
        <v>926.36314689636754</v>
      </c>
    </row>
    <row r="37" spans="1:14">
      <c r="A37" s="119" t="s">
        <v>363</v>
      </c>
      <c r="B37" s="831" t="str">
        <f>VLOOKUP(A37,EQUIPOS!A7:D154,3,FALSE)</f>
        <v>Vibrador de concreto, Motor de 3 hp a 18.000 rpm Mangueras de 4 mt</v>
      </c>
      <c r="C37" s="832"/>
      <c r="D37" s="832"/>
      <c r="E37" s="832"/>
      <c r="F37" s="832"/>
      <c r="G37" s="832"/>
      <c r="H37" s="833"/>
      <c r="I37" s="433"/>
      <c r="J37" s="434"/>
      <c r="K37" s="281">
        <f>VLOOKUP(A37,EQUIPOS!A7:D164,4,FALSE)</f>
        <v>4930.173608391553</v>
      </c>
      <c r="L37" s="347"/>
      <c r="M37" s="348">
        <v>2</v>
      </c>
      <c r="N37" s="284">
        <f>K37/M37</f>
        <v>2465.0868041957765</v>
      </c>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0.05</v>
      </c>
      <c r="N41" s="356">
        <f>N77*M41</f>
        <v>1137.3137083333334</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4528.7636594254773</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67" t="s">
        <v>904</v>
      </c>
      <c r="B48" s="49" t="str">
        <f>VLOOKUP(A48,MATERIALES!A5:D373,3,FALSE)</f>
        <v>Concreto Resistencia  21 (Mpa)</v>
      </c>
      <c r="C48" s="293"/>
      <c r="D48" s="293"/>
      <c r="E48" s="293"/>
      <c r="F48" s="293"/>
      <c r="G48" s="293"/>
      <c r="H48" s="293"/>
      <c r="I48" s="293"/>
      <c r="J48" s="323" t="str">
        <f>VLOOKUP(A48,MATERIALES!A4:D640,2,FALSE)</f>
        <v>m3</v>
      </c>
      <c r="K48" s="294">
        <v>1</v>
      </c>
      <c r="L48" s="279"/>
      <c r="M48" s="414">
        <f>VLOOKUP(A48,MATERIALES!A5:D396,4,FALSE)</f>
        <v>412097</v>
      </c>
      <c r="N48" s="284">
        <f>K48*M48</f>
        <v>412097</v>
      </c>
    </row>
    <row r="49" spans="1:14">
      <c r="A49" s="167" t="s">
        <v>849</v>
      </c>
      <c r="B49" s="49" t="str">
        <f>VLOOKUP(A49,MATERIALES!A6:D373,3,FALSE)</f>
        <v>Antisol blanco (presentación 20 kg)</v>
      </c>
      <c r="C49" s="437"/>
      <c r="D49" s="437"/>
      <c r="E49" s="437"/>
      <c r="F49" s="437"/>
      <c r="G49" s="437"/>
      <c r="H49" s="437"/>
      <c r="I49" s="437"/>
      <c r="J49" s="324" t="str">
        <f>VLOOKUP(A49,MATERIALES!A5:D641,2,FALSE)</f>
        <v>kg</v>
      </c>
      <c r="K49" s="409">
        <v>1</v>
      </c>
      <c r="L49" s="433"/>
      <c r="M49" s="414">
        <f>VLOOKUP(A49,MATERIALES!A6:D397,4,FALSE)</f>
        <v>5550</v>
      </c>
      <c r="N49" s="284">
        <f>K49*M49</f>
        <v>5550</v>
      </c>
    </row>
    <row r="50" spans="1:14">
      <c r="A50" s="167" t="s">
        <v>941</v>
      </c>
      <c r="B50" s="49" t="str">
        <f>VLOOKUP(A50,MATERIALES!A6:D373,3,FALSE)</f>
        <v xml:space="preserve">Formaleta (gaviones, juntas de bordillos, juntas de cunetas, muros, concretos clase D,E, F y G)
</v>
      </c>
      <c r="C50" s="437"/>
      <c r="D50" s="437"/>
      <c r="E50" s="437"/>
      <c r="F50" s="437"/>
      <c r="G50" s="437"/>
      <c r="H50" s="437"/>
      <c r="I50" s="437"/>
      <c r="J50" s="324" t="str">
        <f>VLOOKUP(A50,MATERIALES!A6:D642,2,FALSE)</f>
        <v>m2</v>
      </c>
      <c r="K50" s="409">
        <v>4.5999999999999996</v>
      </c>
      <c r="L50" s="433"/>
      <c r="M50" s="414">
        <f>VLOOKUP(A50,MATERIALES!A6:D398,4,FALSE)</f>
        <v>4267.015774259763</v>
      </c>
      <c r="N50" s="284">
        <f>K50*M50</f>
        <v>19628.272561594909</v>
      </c>
    </row>
    <row r="51" spans="1:14">
      <c r="A51" s="167"/>
      <c r="B51" s="49"/>
      <c r="C51" s="437"/>
      <c r="D51" s="437"/>
      <c r="E51" s="437"/>
      <c r="F51" s="437"/>
      <c r="G51" s="437"/>
      <c r="H51" s="437"/>
      <c r="I51" s="437"/>
      <c r="J51" s="323"/>
      <c r="K51" s="409"/>
      <c r="L51" s="433"/>
      <c r="M51" s="414"/>
      <c r="N51" s="284"/>
    </row>
    <row r="52" spans="1:14">
      <c r="A52" s="167"/>
      <c r="B52" s="49"/>
      <c r="C52" s="437"/>
      <c r="D52" s="437"/>
      <c r="E52" s="437"/>
      <c r="F52" s="437"/>
      <c r="G52" s="437"/>
      <c r="H52" s="437"/>
      <c r="I52" s="437"/>
      <c r="J52" s="323"/>
      <c r="K52" s="409"/>
      <c r="L52" s="433"/>
      <c r="M52" s="414"/>
      <c r="N52" s="284"/>
    </row>
    <row r="53" spans="1:14">
      <c r="A53" s="167"/>
      <c r="B53" s="49"/>
      <c r="C53" s="437"/>
      <c r="D53" s="437"/>
      <c r="E53" s="437"/>
      <c r="F53" s="437"/>
      <c r="G53" s="437"/>
      <c r="H53" s="437"/>
      <c r="I53" s="437"/>
      <c r="J53" s="323"/>
      <c r="K53" s="409"/>
      <c r="L53" s="433"/>
      <c r="M53" s="414"/>
      <c r="N53" s="284"/>
    </row>
    <row r="54" spans="1:14" ht="15.75" thickBot="1">
      <c r="B54" s="49"/>
      <c r="C54" s="322"/>
      <c r="D54" s="322"/>
      <c r="E54" s="322"/>
      <c r="F54" s="322"/>
      <c r="G54" s="322"/>
      <c r="H54" s="322"/>
      <c r="I54" s="322"/>
      <c r="J54" s="447"/>
      <c r="K54" s="132"/>
      <c r="L54" s="337"/>
      <c r="M54" s="414"/>
      <c r="N54" s="284"/>
    </row>
    <row r="55" spans="1:14" ht="15.75" thickBot="1">
      <c r="B55" s="818" t="s">
        <v>1037</v>
      </c>
      <c r="C55" s="819"/>
      <c r="D55" s="819"/>
      <c r="E55" s="819"/>
      <c r="F55" s="819"/>
      <c r="G55" s="819"/>
      <c r="H55" s="819"/>
      <c r="I55" s="819"/>
      <c r="J55" s="819"/>
      <c r="K55" s="819"/>
      <c r="L55" s="819"/>
      <c r="M55" s="820"/>
      <c r="N55" s="406">
        <f>SUM(N48:N54)</f>
        <v>437275.2725615949</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A60" t="s">
        <v>1323</v>
      </c>
      <c r="B60" s="52" t="str">
        <f>VLOOKUP(A60,TRANSPORTE!A2:D117,3,FALSE)</f>
        <v>Transporte de concreto</v>
      </c>
      <c r="C60" s="329"/>
      <c r="D60" s="329"/>
      <c r="E60" s="329"/>
      <c r="F60" s="329"/>
      <c r="G60" s="329"/>
      <c r="H60" s="323" t="s">
        <v>339</v>
      </c>
      <c r="I60" s="291">
        <v>1</v>
      </c>
      <c r="J60" s="298">
        <v>1</v>
      </c>
      <c r="K60" s="291">
        <f>I60*J60</f>
        <v>1</v>
      </c>
      <c r="L60" s="822">
        <f>VLOOKUP(A60,TRANSPORTE!A2:D117,4,FALSE)</f>
        <v>946.969696969697</v>
      </c>
      <c r="M60" s="823"/>
      <c r="N60" s="299">
        <f>K60*L60</f>
        <v>946.969696969697</v>
      </c>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459"/>
      <c r="C65" s="460"/>
      <c r="D65" s="460"/>
      <c r="E65" s="460"/>
      <c r="F65" s="460"/>
      <c r="G65" s="460"/>
      <c r="H65" s="54"/>
      <c r="I65" s="132"/>
      <c r="J65" s="132"/>
      <c r="K65" s="132"/>
      <c r="L65" s="807"/>
      <c r="M65" s="808"/>
      <c r="N65" s="133"/>
    </row>
    <row r="66" spans="1:15" ht="15.75" thickBot="1">
      <c r="B66" s="824" t="s">
        <v>1037</v>
      </c>
      <c r="C66" s="825"/>
      <c r="D66" s="825"/>
      <c r="E66" s="825"/>
      <c r="F66" s="825"/>
      <c r="G66" s="825"/>
      <c r="H66" s="825"/>
      <c r="I66" s="825"/>
      <c r="J66" s="825"/>
      <c r="K66" s="825"/>
      <c r="L66" s="825"/>
      <c r="M66" s="826"/>
      <c r="N66" s="110">
        <f>N60+N61+N62+N63+N64</f>
        <v>946.969696969697</v>
      </c>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847"/>
      <c r="N70" s="104" t="s">
        <v>1035</v>
      </c>
    </row>
    <row r="71" spans="1:15">
      <c r="A71" s="168" t="s">
        <v>15</v>
      </c>
      <c r="B71" s="55" t="str">
        <f>VLOOKUP(A71,'MANO DE OBRA'!A8:D68,3,FALSE)</f>
        <v>Obrero (6)</v>
      </c>
      <c r="C71" s="53"/>
      <c r="D71" s="53"/>
      <c r="E71" s="53"/>
      <c r="F71" s="53"/>
      <c r="G71" s="53"/>
      <c r="H71" s="53"/>
      <c r="I71" s="304">
        <f>K71/J71*100</f>
        <v>147543.4</v>
      </c>
      <c r="J71" s="305">
        <v>185</v>
      </c>
      <c r="K71" s="306">
        <f>VLOOKUP(A71,'MANO DE OBRA'!A8:D99,4,FALSE)</f>
        <v>272955.28999999998</v>
      </c>
      <c r="L71" s="56"/>
      <c r="M71" s="446">
        <v>16</v>
      </c>
      <c r="N71" s="407">
        <f>K71/M71</f>
        <v>17059.705624999999</v>
      </c>
      <c r="O71" s="112"/>
    </row>
    <row r="72" spans="1:15">
      <c r="A72" s="168" t="s">
        <v>30</v>
      </c>
      <c r="B72" s="55" t="str">
        <f>VLOOKUP(A72,'MANO DE OBRA'!A8:D69,3,FALSE)</f>
        <v>Oficial</v>
      </c>
      <c r="C72" s="53"/>
      <c r="D72" s="53"/>
      <c r="E72" s="53"/>
      <c r="F72" s="53"/>
      <c r="G72" s="53"/>
      <c r="H72" s="53"/>
      <c r="I72" s="304">
        <f>K72/J72*100</f>
        <v>49181.133333333331</v>
      </c>
      <c r="J72" s="305">
        <v>185</v>
      </c>
      <c r="K72" s="306">
        <f>VLOOKUP(A72,'MANO DE OBRA'!A8:D100,4,FALSE)</f>
        <v>90985.096666666665</v>
      </c>
      <c r="L72" s="56"/>
      <c r="M72" s="446">
        <v>16</v>
      </c>
      <c r="N72" s="407">
        <f>K72/M72</f>
        <v>5686.5685416666665</v>
      </c>
    </row>
    <row r="73" spans="1:15">
      <c r="B73" s="55"/>
      <c r="C73" s="53"/>
      <c r="D73" s="53"/>
      <c r="E73" s="53"/>
      <c r="F73" s="53"/>
      <c r="G73" s="53"/>
      <c r="H73" s="53"/>
      <c r="I73" s="304"/>
      <c r="J73" s="305"/>
      <c r="K73" s="306"/>
      <c r="L73" s="56"/>
      <c r="M73" s="444"/>
      <c r="N73" s="407"/>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805"/>
      <c r="C76" s="806"/>
      <c r="D76" s="806"/>
      <c r="E76" s="806"/>
      <c r="F76" s="806"/>
      <c r="G76" s="806"/>
      <c r="H76" s="806"/>
      <c r="I76" s="132"/>
      <c r="J76" s="132"/>
      <c r="K76" s="132"/>
      <c r="L76" s="906"/>
      <c r="M76" s="906"/>
      <c r="N76" s="133"/>
    </row>
    <row r="77" spans="1:15" ht="15.75" thickBot="1">
      <c r="B77" s="824" t="s">
        <v>1037</v>
      </c>
      <c r="C77" s="825"/>
      <c r="D77" s="825"/>
      <c r="E77" s="825"/>
      <c r="F77" s="825"/>
      <c r="G77" s="825"/>
      <c r="H77" s="825"/>
      <c r="I77" s="825"/>
      <c r="J77" s="825"/>
      <c r="K77" s="825"/>
      <c r="L77" s="825"/>
      <c r="M77" s="826"/>
      <c r="N77" s="472">
        <f>SUM(N71:N76)</f>
        <v>22746.274166666666</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465497.28008465678</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93099.456016931363</v>
      </c>
      <c r="M84" s="853"/>
      <c r="N84" s="57"/>
    </row>
    <row r="85" spans="1:14">
      <c r="B85" s="95" t="s">
        <v>1057</v>
      </c>
      <c r="C85" s="96"/>
      <c r="D85" s="96"/>
      <c r="E85" s="96"/>
      <c r="F85" s="96"/>
      <c r="G85" s="96"/>
      <c r="H85" s="96"/>
      <c r="I85" s="93"/>
      <c r="J85" s="94"/>
      <c r="K85" s="316">
        <v>0.05</v>
      </c>
      <c r="L85" s="852">
        <f>N79*K85</f>
        <v>23274.864004232841</v>
      </c>
      <c r="M85" s="853"/>
      <c r="N85" s="57"/>
    </row>
    <row r="86" spans="1:14" ht="15.75" thickBot="1">
      <c r="B86" s="97" t="s">
        <v>1058</v>
      </c>
      <c r="C86" s="98"/>
      <c r="D86" s="98"/>
      <c r="E86" s="98"/>
      <c r="F86" s="98"/>
      <c r="G86" s="98"/>
      <c r="H86" s="98"/>
      <c r="I86" s="99"/>
      <c r="J86" s="100"/>
      <c r="K86" s="317">
        <v>0.05</v>
      </c>
      <c r="L86" s="854">
        <f>N79*K86</f>
        <v>23274.864004232841</v>
      </c>
      <c r="M86" s="855"/>
      <c r="N86" s="57"/>
    </row>
    <row r="87" spans="1:14" ht="15.75" thickBot="1">
      <c r="B87" s="818" t="s">
        <v>1037</v>
      </c>
      <c r="C87" s="819"/>
      <c r="D87" s="819"/>
      <c r="E87" s="819"/>
      <c r="F87" s="819"/>
      <c r="G87" s="819"/>
      <c r="H87" s="819"/>
      <c r="I87" s="819"/>
      <c r="J87" s="819"/>
      <c r="K87" s="819"/>
      <c r="L87" s="819"/>
      <c r="M87" s="820"/>
      <c r="N87" s="58">
        <f>L84+L85+L86</f>
        <v>139649.18402539703</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605146.46411005384</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30"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4">
    <mergeCell ref="M5:M6"/>
    <mergeCell ref="N5:N6"/>
    <mergeCell ref="C6:J6"/>
    <mergeCell ref="B10:E10"/>
    <mergeCell ref="I10:J10"/>
    <mergeCell ref="C5:J5"/>
    <mergeCell ref="B1:B6"/>
    <mergeCell ref="K5:K6"/>
    <mergeCell ref="L1:N2"/>
    <mergeCell ref="C2:J2"/>
    <mergeCell ref="C3:J3"/>
    <mergeCell ref="K3:K4"/>
    <mergeCell ref="L3:N4"/>
    <mergeCell ref="C4:J4"/>
    <mergeCell ref="C1:J1"/>
    <mergeCell ref="K1:K2"/>
    <mergeCell ref="B36:H36"/>
    <mergeCell ref="B37:H37"/>
    <mergeCell ref="F25:H25"/>
    <mergeCell ref="B27:N27"/>
    <mergeCell ref="L29:M29"/>
    <mergeCell ref="L12:N12"/>
    <mergeCell ref="C30:I30"/>
    <mergeCell ref="L30:M30"/>
    <mergeCell ref="B35:H35"/>
    <mergeCell ref="I35:J35"/>
    <mergeCell ref="L35:M35"/>
    <mergeCell ref="D11:E11"/>
    <mergeCell ref="C29:I29"/>
    <mergeCell ref="L5:L6"/>
    <mergeCell ref="L61:M61"/>
    <mergeCell ref="B39:H39"/>
    <mergeCell ref="B41:D41"/>
    <mergeCell ref="B42:H42"/>
    <mergeCell ref="I42:J42"/>
    <mergeCell ref="L42:M42"/>
    <mergeCell ref="B43:M43"/>
    <mergeCell ref="B47:I47"/>
    <mergeCell ref="L47:M47"/>
    <mergeCell ref="B55:M55"/>
    <mergeCell ref="L59:M59"/>
    <mergeCell ref="L60:M60"/>
    <mergeCell ref="B38:H38"/>
    <mergeCell ref="L62:M62"/>
    <mergeCell ref="L63:M63"/>
    <mergeCell ref="L65:M65"/>
    <mergeCell ref="B66:M66"/>
    <mergeCell ref="B70:H70"/>
    <mergeCell ref="L70:M70"/>
    <mergeCell ref="J119:N120"/>
    <mergeCell ref="B84:H84"/>
    <mergeCell ref="L84:M84"/>
    <mergeCell ref="L85:M85"/>
    <mergeCell ref="L86:M86"/>
    <mergeCell ref="B87:M87"/>
    <mergeCell ref="B89:M89"/>
    <mergeCell ref="B106:N107"/>
    <mergeCell ref="B108:N109"/>
    <mergeCell ref="B76:H76"/>
    <mergeCell ref="L76:M76"/>
    <mergeCell ref="B77:M77"/>
    <mergeCell ref="B79:M79"/>
    <mergeCell ref="B83:H83"/>
    <mergeCell ref="L83:M83"/>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63873"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63873" r:id="rId4"/>
      </mc:Fallback>
    </mc:AlternateContent>
  </oleObjects>
</worksheet>
</file>

<file path=xl/worksheets/sheet2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46">
    <tabColor rgb="FFFFFFCC"/>
  </sheetPr>
  <dimension ref="A1:O124"/>
  <sheetViews>
    <sheetView zoomScale="75" zoomScaleNormal="75" workbookViewId="0"/>
  </sheetViews>
  <sheetFormatPr baseColWidth="10" defaultRowHeight="15"/>
  <cols>
    <col min="1" max="1" width="10.42578125" bestFit="1" customWidth="1"/>
    <col min="2" max="2" width="17" customWidth="1"/>
    <col min="6" max="6" width="14.42578125" customWidth="1"/>
    <col min="9" max="9" width="13.85546875" bestFit="1" customWidth="1"/>
    <col min="10" max="10" width="15.5703125" customWidth="1"/>
    <col min="11" max="11" width="17.5703125" bestFit="1" customWidth="1"/>
    <col min="13" max="13" width="13.1406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ht="25.5" customHeight="1">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customHeight="1" thickBot="1">
      <c r="A31" t="s">
        <v>1929</v>
      </c>
      <c r="B31" s="86" t="s">
        <v>1200</v>
      </c>
      <c r="C31" s="87" t="s">
        <v>2217</v>
      </c>
      <c r="D31" s="88"/>
      <c r="E31" s="88"/>
      <c r="F31" s="88"/>
      <c r="G31" s="88"/>
      <c r="H31" s="88"/>
      <c r="I31" s="88"/>
      <c r="J31" s="88"/>
      <c r="K31" s="465"/>
      <c r="L31" s="318" t="s">
        <v>388</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257</v>
      </c>
      <c r="B36" s="831" t="str">
        <f>VLOOKUP(A36,EQUIPOS!A6:D154,3,FALSE)</f>
        <v>Mezcladora de concreto 1 bulto</v>
      </c>
      <c r="C36" s="832"/>
      <c r="D36" s="832"/>
      <c r="E36" s="832"/>
      <c r="F36" s="832"/>
      <c r="G36" s="832"/>
      <c r="H36" s="833"/>
      <c r="I36" s="279"/>
      <c r="J36" s="280"/>
      <c r="K36" s="281">
        <f>VLOOKUP(A36,EQUIPOS!A6:D163,4,FALSE)</f>
        <v>5625</v>
      </c>
      <c r="L36" s="282"/>
      <c r="M36" s="348">
        <v>1</v>
      </c>
      <c r="N36" s="284">
        <f>K36/M36</f>
        <v>5625</v>
      </c>
    </row>
    <row r="37" spans="1:14">
      <c r="A37" s="119" t="s">
        <v>363</v>
      </c>
      <c r="B37" s="831" t="str">
        <f>VLOOKUP(A37,EQUIPOS!A7:D154,3,FALSE)</f>
        <v>Vibrador de concreto, Motor de 3 hp a 18.000 rpm Mangueras de 4 mt</v>
      </c>
      <c r="C37" s="832"/>
      <c r="D37" s="832"/>
      <c r="E37" s="832"/>
      <c r="F37" s="832"/>
      <c r="G37" s="832"/>
      <c r="H37" s="833"/>
      <c r="I37" s="433"/>
      <c r="J37" s="434"/>
      <c r="K37" s="281">
        <f>VLOOKUP(A37,EQUIPOS!A7:D164,4,FALSE)</f>
        <v>4930.173608391553</v>
      </c>
      <c r="L37" s="347"/>
      <c r="M37" s="348">
        <v>1</v>
      </c>
      <c r="N37" s="284">
        <f>K37/M37</f>
        <v>4930.173608391553</v>
      </c>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0.05</v>
      </c>
      <c r="N41" s="356">
        <f>N81*M41</f>
        <v>2843.2842708333337</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13398.457879224887</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67" t="s">
        <v>824</v>
      </c>
      <c r="B48" s="49" t="str">
        <f>VLOOKUP(A48,MATERIALES!A5:D373,3,FALSE)</f>
        <v>Agregado para concreto hidráulico</v>
      </c>
      <c r="C48" s="293"/>
      <c r="D48" s="293"/>
      <c r="E48" s="293"/>
      <c r="F48" s="293"/>
      <c r="G48" s="293"/>
      <c r="H48" s="293"/>
      <c r="I48" s="293"/>
      <c r="J48" s="323" t="str">
        <f>VLOOKUP(A48,MATERIALES!A4:D640,2,FALSE)</f>
        <v>m3</v>
      </c>
      <c r="K48" s="294">
        <v>0.95</v>
      </c>
      <c r="L48" s="279"/>
      <c r="M48" s="414">
        <f>VLOOKUP(A48,MATERIALES!A5:D396,4,FALSE)</f>
        <v>55110.850091930661</v>
      </c>
      <c r="N48" s="284">
        <f>K48*M48</f>
        <v>52355.307587334122</v>
      </c>
    </row>
    <row r="49" spans="1:14">
      <c r="A49" s="167" t="s">
        <v>845</v>
      </c>
      <c r="B49" s="49" t="str">
        <f>VLOOKUP(A49,MATERIALES!A6:D373,3,FALSE)</f>
        <v>Agua</v>
      </c>
      <c r="C49" s="437"/>
      <c r="D49" s="437"/>
      <c r="E49" s="437"/>
      <c r="F49" s="437"/>
      <c r="G49" s="437"/>
      <c r="H49" s="437"/>
      <c r="I49" s="437"/>
      <c r="J49" s="324" t="str">
        <f>VLOOKUP(A49,MATERIALES!A5:D641,2,FALSE)</f>
        <v>lt</v>
      </c>
      <c r="K49" s="409">
        <v>170</v>
      </c>
      <c r="L49" s="433"/>
      <c r="M49" s="414">
        <f>VLOOKUP(A49,MATERIALES!A6:D397,4,FALSE)</f>
        <v>35.656490152579906</v>
      </c>
      <c r="N49" s="284">
        <f>K49*M49</f>
        <v>6061.603325938584</v>
      </c>
    </row>
    <row r="50" spans="1:14">
      <c r="A50" s="167" t="s">
        <v>873</v>
      </c>
      <c r="B50" s="49" t="str">
        <f>VLOOKUP(A50,MATERIALES!A6:D373,3,FALSE)</f>
        <v>Arena lavada</v>
      </c>
      <c r="C50" s="437"/>
      <c r="D50" s="437"/>
      <c r="E50" s="437"/>
      <c r="F50" s="437"/>
      <c r="G50" s="437"/>
      <c r="H50" s="437"/>
      <c r="I50" s="437"/>
      <c r="J50" s="324" t="str">
        <f>VLOOKUP(A50,MATERIALES!A6:D642,2,FALSE)</f>
        <v>m3</v>
      </c>
      <c r="K50" s="409">
        <v>0.55000000000000004</v>
      </c>
      <c r="L50" s="433"/>
      <c r="M50" s="414">
        <f>VLOOKUP(A50,MATERIALES!A6:D398,4,FALSE)</f>
        <v>50000</v>
      </c>
      <c r="N50" s="284">
        <f>K50*M50</f>
        <v>27500.000000000004</v>
      </c>
    </row>
    <row r="51" spans="1:14">
      <c r="A51" s="167" t="s">
        <v>875</v>
      </c>
      <c r="B51" s="49" t="str">
        <f>VLOOKUP(A51,MATERIALES!A6:D373,3,FALSE)</f>
        <v xml:space="preserve">Cemento gris
</v>
      </c>
      <c r="C51" s="437"/>
      <c r="D51" s="437"/>
      <c r="E51" s="437"/>
      <c r="F51" s="437"/>
      <c r="G51" s="437"/>
      <c r="H51" s="437"/>
      <c r="I51" s="437"/>
      <c r="J51" s="324" t="str">
        <f>VLOOKUP(A51,MATERIALES!A6:D643,2,FALSE)</f>
        <v>kg</v>
      </c>
      <c r="K51" s="409">
        <v>300</v>
      </c>
      <c r="L51" s="433"/>
      <c r="M51" s="414">
        <f>VLOOKUP(A51,MATERIALES!A6:D399,4,FALSE)</f>
        <v>470</v>
      </c>
      <c r="N51" s="284">
        <f>K51*M51</f>
        <v>141000</v>
      </c>
    </row>
    <row r="52" spans="1:14">
      <c r="A52" s="167" t="s">
        <v>941</v>
      </c>
      <c r="B52" s="49" t="str">
        <f>VLOOKUP(A52,MATERIALES!A7:D373,3,FALSE)</f>
        <v xml:space="preserve">Formaleta (gaviones, juntas de bordillos, juntas de cunetas, muros, concretos clase D,E, F y G)
</v>
      </c>
      <c r="C52" s="437"/>
      <c r="D52" s="437"/>
      <c r="E52" s="437"/>
      <c r="F52" s="437"/>
      <c r="G52" s="437"/>
      <c r="H52" s="437"/>
      <c r="I52" s="437"/>
      <c r="J52" s="324" t="str">
        <f>VLOOKUP(A52,MATERIALES!A6:D644,2,FALSE)</f>
        <v>m2</v>
      </c>
      <c r="K52" s="409">
        <v>3.1</v>
      </c>
      <c r="L52" s="433"/>
      <c r="M52" s="414">
        <f>VLOOKUP(A52,MATERIALES!A7:D400,4,FALSE)</f>
        <v>4267.015774259763</v>
      </c>
      <c r="N52" s="284">
        <f>K52*M52</f>
        <v>13227.748900205266</v>
      </c>
    </row>
    <row r="53" spans="1:14">
      <c r="A53" s="167"/>
      <c r="B53" s="49"/>
      <c r="C53" s="437"/>
      <c r="D53" s="437"/>
      <c r="E53" s="437"/>
      <c r="F53" s="437"/>
      <c r="G53" s="437"/>
      <c r="H53" s="437"/>
      <c r="I53" s="437"/>
      <c r="J53" s="323"/>
      <c r="K53" s="409"/>
      <c r="L53" s="433"/>
      <c r="M53" s="414"/>
      <c r="N53" s="284"/>
    </row>
    <row r="54" spans="1:14">
      <c r="A54" s="167"/>
      <c r="B54" s="49"/>
      <c r="C54" s="437"/>
      <c r="D54" s="437"/>
      <c r="E54" s="437"/>
      <c r="F54" s="437"/>
      <c r="G54" s="437"/>
      <c r="H54" s="437"/>
      <c r="I54" s="437"/>
      <c r="J54" s="323"/>
      <c r="K54" s="409"/>
      <c r="L54" s="433"/>
      <c r="M54" s="414"/>
      <c r="N54" s="284"/>
    </row>
    <row r="55" spans="1:14">
      <c r="A55" s="167"/>
      <c r="B55" s="49"/>
      <c r="C55" s="437"/>
      <c r="D55" s="437"/>
      <c r="E55" s="437"/>
      <c r="F55" s="437"/>
      <c r="G55" s="437"/>
      <c r="H55" s="437"/>
      <c r="I55" s="437"/>
      <c r="J55" s="323"/>
      <c r="K55" s="409"/>
      <c r="L55" s="433"/>
      <c r="M55" s="414"/>
      <c r="N55" s="284"/>
    </row>
    <row r="56" spans="1:14">
      <c r="A56" s="167"/>
      <c r="B56" s="49"/>
      <c r="C56" s="437"/>
      <c r="D56" s="437"/>
      <c r="E56" s="437"/>
      <c r="F56" s="437"/>
      <c r="G56" s="437"/>
      <c r="H56" s="437"/>
      <c r="I56" s="437"/>
      <c r="J56" s="323"/>
      <c r="K56" s="409"/>
      <c r="L56" s="433"/>
      <c r="M56" s="414"/>
      <c r="N56" s="284"/>
    </row>
    <row r="57" spans="1:14">
      <c r="A57" s="167"/>
      <c r="B57" s="49"/>
      <c r="C57" s="437"/>
      <c r="D57" s="437"/>
      <c r="E57" s="437"/>
      <c r="F57" s="437"/>
      <c r="G57" s="437"/>
      <c r="H57" s="437"/>
      <c r="I57" s="437"/>
      <c r="J57" s="323"/>
      <c r="K57" s="409"/>
      <c r="L57" s="433"/>
      <c r="M57" s="414"/>
      <c r="N57" s="284"/>
    </row>
    <row r="58" spans="1:14" ht="15.75" thickBot="1">
      <c r="B58" s="49"/>
      <c r="C58" s="322"/>
      <c r="D58" s="322"/>
      <c r="E58" s="322"/>
      <c r="F58" s="322"/>
      <c r="G58" s="322"/>
      <c r="H58" s="322"/>
      <c r="I58" s="322"/>
      <c r="J58" s="447"/>
      <c r="K58" s="132"/>
      <c r="L58" s="337"/>
      <c r="M58" s="414"/>
      <c r="N58" s="284"/>
    </row>
    <row r="59" spans="1:14" ht="15.75" thickBot="1">
      <c r="B59" s="818" t="s">
        <v>1037</v>
      </c>
      <c r="C59" s="819"/>
      <c r="D59" s="819"/>
      <c r="E59" s="819"/>
      <c r="F59" s="819"/>
      <c r="G59" s="819"/>
      <c r="H59" s="819"/>
      <c r="I59" s="819"/>
      <c r="J59" s="819"/>
      <c r="K59" s="819"/>
      <c r="L59" s="819"/>
      <c r="M59" s="820"/>
      <c r="N59" s="406">
        <f>SUM(N48:N58)</f>
        <v>240144.65981347798</v>
      </c>
    </row>
    <row r="60" spans="1:14">
      <c r="B60" s="39"/>
      <c r="C60" s="40"/>
      <c r="D60" s="40"/>
      <c r="E60" s="40"/>
      <c r="F60" s="40"/>
      <c r="G60" s="40"/>
      <c r="H60" s="40"/>
      <c r="I60" s="40"/>
      <c r="J60" s="40"/>
      <c r="K60" s="40"/>
      <c r="L60" s="40"/>
      <c r="M60" s="40"/>
      <c r="N60" s="41"/>
    </row>
    <row r="61" spans="1:14">
      <c r="B61" s="70" t="s">
        <v>1040</v>
      </c>
      <c r="C61" s="71"/>
      <c r="D61" s="71"/>
      <c r="E61" s="71"/>
      <c r="F61" s="71"/>
      <c r="G61" s="71"/>
      <c r="H61" s="71"/>
      <c r="I61" s="71"/>
      <c r="J61" s="71"/>
      <c r="K61" s="71"/>
      <c r="L61" s="71"/>
      <c r="M61" s="71"/>
      <c r="N61" s="72"/>
    </row>
    <row r="62" spans="1:14" ht="15.75" thickBot="1">
      <c r="B62" s="74"/>
      <c r="C62" s="67"/>
      <c r="D62" s="67"/>
      <c r="E62" s="67"/>
      <c r="F62" s="67"/>
      <c r="G62" s="67"/>
      <c r="H62" s="67"/>
      <c r="I62" s="67"/>
      <c r="J62" s="67"/>
      <c r="K62" s="67"/>
      <c r="L62" s="67"/>
      <c r="M62" s="67"/>
      <c r="N62" s="69"/>
    </row>
    <row r="63" spans="1:14" ht="25.5">
      <c r="B63" s="325" t="s">
        <v>1041</v>
      </c>
      <c r="C63" s="326"/>
      <c r="D63" s="326"/>
      <c r="E63" s="326"/>
      <c r="F63" s="326"/>
      <c r="G63" s="326"/>
      <c r="H63" s="79" t="s">
        <v>1029</v>
      </c>
      <c r="I63" s="80" t="s">
        <v>1042</v>
      </c>
      <c r="J63" s="81" t="s">
        <v>1043</v>
      </c>
      <c r="K63" s="79" t="s">
        <v>1044</v>
      </c>
      <c r="L63" s="821" t="s">
        <v>1045</v>
      </c>
      <c r="M63" s="794"/>
      <c r="N63" s="82" t="s">
        <v>1035</v>
      </c>
    </row>
    <row r="64" spans="1:14">
      <c r="A64" t="s">
        <v>1313</v>
      </c>
      <c r="B64" s="52" t="str">
        <f>VLOOKUP(A64,TRANSPORTE!A2:D117,3,FALSE)</f>
        <v>Transporte de arena</v>
      </c>
      <c r="C64" s="329"/>
      <c r="D64" s="329"/>
      <c r="E64" s="329"/>
      <c r="F64" s="329"/>
      <c r="G64" s="329"/>
      <c r="H64" s="323" t="s">
        <v>339</v>
      </c>
      <c r="I64" s="291">
        <v>0.55000000000000004</v>
      </c>
      <c r="J64" s="298">
        <v>1</v>
      </c>
      <c r="K64" s="291">
        <f>I64*J64</f>
        <v>0.55000000000000004</v>
      </c>
      <c r="L64" s="822">
        <f>VLOOKUP(A64,TRANSPORTE!A2:D117,4,FALSE)</f>
        <v>946.969696969697</v>
      </c>
      <c r="M64" s="823"/>
      <c r="N64" s="299">
        <f>K64*L64</f>
        <v>520.83333333333337</v>
      </c>
    </row>
    <row r="65" spans="1:15">
      <c r="A65" t="s">
        <v>1365</v>
      </c>
      <c r="B65" s="52" t="str">
        <f>VLOOKUP(A65,TRANSPORTE!A3:D117,3,FALSE)</f>
        <v>Transporte de material triturado</v>
      </c>
      <c r="C65" s="53"/>
      <c r="D65" s="53"/>
      <c r="E65" s="53"/>
      <c r="F65" s="53"/>
      <c r="G65" s="53"/>
      <c r="H65" s="323" t="s">
        <v>339</v>
      </c>
      <c r="I65" s="291">
        <v>0.95</v>
      </c>
      <c r="J65" s="298">
        <v>1</v>
      </c>
      <c r="K65" s="291">
        <f>I65*J65</f>
        <v>0.95</v>
      </c>
      <c r="L65" s="822">
        <f>VLOOKUP(A65,TRANSPORTE!A3:D117,4,FALSE)</f>
        <v>946.969696969697</v>
      </c>
      <c r="M65" s="823"/>
      <c r="N65" s="299">
        <f>K65*L65</f>
        <v>899.62121212121212</v>
      </c>
    </row>
    <row r="66" spans="1:15">
      <c r="B66" s="52"/>
      <c r="C66" s="53"/>
      <c r="D66" s="53"/>
      <c r="E66" s="53"/>
      <c r="F66" s="53"/>
      <c r="G66" s="53"/>
      <c r="H66" s="323"/>
      <c r="I66" s="291"/>
      <c r="J66" s="298"/>
      <c r="K66" s="291"/>
      <c r="L66" s="822"/>
      <c r="M66" s="823"/>
      <c r="N66" s="299"/>
    </row>
    <row r="67" spans="1:15">
      <c r="B67" s="52"/>
      <c r="C67" s="53"/>
      <c r="D67" s="53"/>
      <c r="E67" s="53"/>
      <c r="F67" s="53"/>
      <c r="G67" s="53"/>
      <c r="H67" s="323"/>
      <c r="I67" s="291"/>
      <c r="J67" s="298"/>
      <c r="K67" s="291"/>
      <c r="L67" s="822"/>
      <c r="M67" s="823"/>
      <c r="N67" s="299"/>
    </row>
    <row r="68" spans="1:15">
      <c r="B68" s="52"/>
      <c r="C68" s="53"/>
      <c r="D68" s="53"/>
      <c r="E68" s="53"/>
      <c r="F68" s="53"/>
      <c r="G68" s="53"/>
      <c r="H68" s="300"/>
      <c r="I68" s="291"/>
      <c r="J68" s="291"/>
      <c r="K68" s="291"/>
      <c r="L68" s="301"/>
      <c r="M68" s="302"/>
      <c r="N68" s="303"/>
    </row>
    <row r="69" spans="1:15" ht="15.75" thickBot="1">
      <c r="B69" s="459"/>
      <c r="C69" s="460"/>
      <c r="D69" s="460"/>
      <c r="E69" s="460"/>
      <c r="F69" s="460"/>
      <c r="G69" s="460"/>
      <c r="H69" s="54"/>
      <c r="I69" s="132"/>
      <c r="J69" s="132"/>
      <c r="K69" s="132"/>
      <c r="L69" s="807"/>
      <c r="M69" s="808"/>
      <c r="N69" s="133"/>
    </row>
    <row r="70" spans="1:15" ht="15.75" thickBot="1">
      <c r="B70" s="824" t="s">
        <v>1037</v>
      </c>
      <c r="C70" s="825"/>
      <c r="D70" s="825"/>
      <c r="E70" s="825"/>
      <c r="F70" s="825"/>
      <c r="G70" s="825"/>
      <c r="H70" s="825"/>
      <c r="I70" s="825"/>
      <c r="J70" s="825"/>
      <c r="K70" s="825"/>
      <c r="L70" s="825"/>
      <c r="M70" s="826"/>
      <c r="N70" s="110">
        <f>N64+N65+N66+N67+N68</f>
        <v>1420.4545454545455</v>
      </c>
    </row>
    <row r="71" spans="1:15">
      <c r="B71" s="39"/>
      <c r="C71" s="40"/>
      <c r="D71" s="40"/>
      <c r="E71" s="40"/>
      <c r="F71" s="40"/>
      <c r="G71" s="40"/>
      <c r="H71" s="40"/>
      <c r="I71" s="40"/>
      <c r="J71" s="40"/>
      <c r="K71" s="40"/>
      <c r="L71" s="40"/>
      <c r="M71" s="40"/>
      <c r="N71" s="41"/>
    </row>
    <row r="72" spans="1:15">
      <c r="B72" s="70" t="s">
        <v>1046</v>
      </c>
      <c r="C72" s="71"/>
      <c r="D72" s="71"/>
      <c r="E72" s="71"/>
      <c r="F72" s="71"/>
      <c r="G72" s="71"/>
      <c r="H72" s="71"/>
      <c r="I72" s="71"/>
      <c r="J72" s="71"/>
      <c r="K72" s="71"/>
      <c r="L72" s="71"/>
      <c r="M72" s="71"/>
      <c r="N72" s="72"/>
    </row>
    <row r="73" spans="1:15" ht="15.75" thickBot="1">
      <c r="B73" s="74"/>
      <c r="C73" s="67"/>
      <c r="D73" s="67"/>
      <c r="E73" s="67"/>
      <c r="F73" s="67"/>
      <c r="G73" s="67"/>
      <c r="H73" s="67"/>
      <c r="I73" s="67"/>
      <c r="J73" s="67"/>
      <c r="K73" s="67"/>
      <c r="L73" s="67"/>
      <c r="M73" s="67"/>
      <c r="N73" s="69"/>
    </row>
    <row r="74" spans="1:15" ht="25.5">
      <c r="B74" s="844" t="s">
        <v>1047</v>
      </c>
      <c r="C74" s="845"/>
      <c r="D74" s="845"/>
      <c r="E74" s="845"/>
      <c r="F74" s="845"/>
      <c r="G74" s="845"/>
      <c r="H74" s="845"/>
      <c r="I74" s="79" t="s">
        <v>1048</v>
      </c>
      <c r="J74" s="81" t="s">
        <v>1494</v>
      </c>
      <c r="K74" s="80" t="s">
        <v>1050</v>
      </c>
      <c r="L74" s="846" t="s">
        <v>1034</v>
      </c>
      <c r="M74" s="847"/>
      <c r="N74" s="104" t="s">
        <v>1035</v>
      </c>
    </row>
    <row r="75" spans="1:15">
      <c r="A75" s="168" t="s">
        <v>19</v>
      </c>
      <c r="B75" s="55" t="str">
        <f>VLOOKUP(A75,'MANO DE OBRA'!A8:D68,3,FALSE)</f>
        <v>Obrero (8)</v>
      </c>
      <c r="C75" s="53"/>
      <c r="D75" s="53"/>
      <c r="E75" s="53"/>
      <c r="F75" s="53"/>
      <c r="G75" s="53"/>
      <c r="H75" s="53"/>
      <c r="I75" s="304">
        <f>K75/J75*100</f>
        <v>196724.53333333333</v>
      </c>
      <c r="J75" s="305">
        <v>185</v>
      </c>
      <c r="K75" s="306">
        <f>VLOOKUP(A75,'MANO DE OBRA'!A8:D99,4,FALSE)</f>
        <v>363940.38666666666</v>
      </c>
      <c r="L75" s="56"/>
      <c r="M75" s="446">
        <v>8</v>
      </c>
      <c r="N75" s="407">
        <f>K75/M75</f>
        <v>45492.548333333332</v>
      </c>
      <c r="O75" s="112"/>
    </row>
    <row r="76" spans="1:15">
      <c r="A76" s="168" t="s">
        <v>30</v>
      </c>
      <c r="B76" s="55" t="str">
        <f>VLOOKUP(A76,'MANO DE OBRA'!A8:D69,3,FALSE)</f>
        <v>Oficial</v>
      </c>
      <c r="C76" s="53"/>
      <c r="D76" s="53"/>
      <c r="E76" s="53"/>
      <c r="F76" s="53"/>
      <c r="G76" s="53"/>
      <c r="H76" s="53"/>
      <c r="I76" s="304">
        <f>K76/J76*100</f>
        <v>49181.133333333331</v>
      </c>
      <c r="J76" s="305">
        <v>185</v>
      </c>
      <c r="K76" s="306">
        <f>VLOOKUP(A76,'MANO DE OBRA'!A8:D100,4,FALSE)</f>
        <v>90985.096666666665</v>
      </c>
      <c r="L76" s="56"/>
      <c r="M76" s="446">
        <v>8</v>
      </c>
      <c r="N76" s="407">
        <f>K76/M76</f>
        <v>11373.137083333333</v>
      </c>
    </row>
    <row r="77" spans="1:15">
      <c r="B77" s="55"/>
      <c r="C77" s="53"/>
      <c r="D77" s="53"/>
      <c r="E77" s="53"/>
      <c r="F77" s="53"/>
      <c r="G77" s="53"/>
      <c r="H77" s="53"/>
      <c r="I77" s="304"/>
      <c r="J77" s="305"/>
      <c r="K77" s="306"/>
      <c r="L77" s="56"/>
      <c r="M77" s="444"/>
      <c r="N77" s="407"/>
    </row>
    <row r="78" spans="1:15">
      <c r="B78" s="55"/>
      <c r="C78" s="53"/>
      <c r="D78" s="53"/>
      <c r="E78" s="53"/>
      <c r="F78" s="53"/>
      <c r="G78" s="53"/>
      <c r="H78" s="53"/>
      <c r="I78" s="291"/>
      <c r="J78" s="309"/>
      <c r="K78" s="310"/>
      <c r="L78" s="330"/>
      <c r="M78" s="312"/>
      <c r="N78" s="308"/>
    </row>
    <row r="79" spans="1:15">
      <c r="B79" s="55"/>
      <c r="C79" s="53"/>
      <c r="D79" s="53"/>
      <c r="E79" s="53"/>
      <c r="F79" s="53"/>
      <c r="G79" s="53"/>
      <c r="H79" s="53"/>
      <c r="I79" s="291"/>
      <c r="J79" s="309"/>
      <c r="K79" s="310"/>
      <c r="L79" s="330"/>
      <c r="M79" s="312"/>
      <c r="N79" s="308"/>
    </row>
    <row r="80" spans="1:15" ht="15.75" thickBot="1">
      <c r="B80" s="805"/>
      <c r="C80" s="806"/>
      <c r="D80" s="806"/>
      <c r="E80" s="806"/>
      <c r="F80" s="806"/>
      <c r="G80" s="806"/>
      <c r="H80" s="806"/>
      <c r="I80" s="132"/>
      <c r="J80" s="132"/>
      <c r="K80" s="132"/>
      <c r="L80" s="906"/>
      <c r="M80" s="906"/>
      <c r="N80" s="51"/>
    </row>
    <row r="81" spans="1:14" ht="15.75" thickBot="1">
      <c r="B81" s="824" t="s">
        <v>1037</v>
      </c>
      <c r="C81" s="825"/>
      <c r="D81" s="825"/>
      <c r="E81" s="825"/>
      <c r="F81" s="825"/>
      <c r="G81" s="825"/>
      <c r="H81" s="825"/>
      <c r="I81" s="825"/>
      <c r="J81" s="825"/>
      <c r="K81" s="825"/>
      <c r="L81" s="825"/>
      <c r="M81" s="826"/>
      <c r="N81" s="313">
        <f>SUM(N75:N80)</f>
        <v>56865.685416666667</v>
      </c>
    </row>
    <row r="82" spans="1:14" ht="15.75" thickBot="1">
      <c r="B82" s="39"/>
      <c r="C82" s="40"/>
      <c r="D82" s="40"/>
      <c r="E82" s="40"/>
      <c r="F82" s="40"/>
      <c r="G82" s="40"/>
      <c r="H82" s="40"/>
      <c r="I82" s="40"/>
      <c r="J82" s="40"/>
      <c r="K82" s="40"/>
      <c r="L82" s="40"/>
      <c r="M82" s="40"/>
      <c r="N82" s="41"/>
    </row>
    <row r="83" spans="1:14" ht="15.75" thickBot="1">
      <c r="B83" s="818" t="s">
        <v>1051</v>
      </c>
      <c r="C83" s="819"/>
      <c r="D83" s="819"/>
      <c r="E83" s="819"/>
      <c r="F83" s="819"/>
      <c r="G83" s="819"/>
      <c r="H83" s="819"/>
      <c r="I83" s="819"/>
      <c r="J83" s="819"/>
      <c r="K83" s="819"/>
      <c r="L83" s="819"/>
      <c r="M83" s="820"/>
      <c r="N83" s="105">
        <f>N43+N59+N70+N81</f>
        <v>311829.25765482406</v>
      </c>
    </row>
    <row r="84" spans="1:14">
      <c r="B84" s="39"/>
      <c r="C84" s="40"/>
      <c r="D84" s="40"/>
      <c r="E84" s="40"/>
      <c r="F84" s="40"/>
      <c r="G84" s="40"/>
      <c r="H84" s="40"/>
      <c r="I84" s="40"/>
      <c r="J84" s="40"/>
      <c r="K84" s="40"/>
      <c r="L84" s="40"/>
      <c r="M84" s="40"/>
      <c r="N84" s="41"/>
    </row>
    <row r="85" spans="1:14">
      <c r="B85" s="70" t="s">
        <v>1052</v>
      </c>
      <c r="C85" s="71"/>
      <c r="D85" s="71"/>
      <c r="E85" s="71"/>
      <c r="F85" s="71"/>
      <c r="G85" s="71"/>
      <c r="H85" s="71"/>
      <c r="I85" s="71"/>
      <c r="J85" s="71"/>
      <c r="K85" s="71"/>
      <c r="L85" s="71"/>
      <c r="M85" s="71"/>
      <c r="N85" s="72"/>
    </row>
    <row r="86" spans="1:14" ht="15.75" thickBot="1">
      <c r="B86" s="74"/>
      <c r="C86" s="67"/>
      <c r="D86" s="67"/>
      <c r="E86" s="67"/>
      <c r="F86" s="67"/>
      <c r="G86" s="67"/>
      <c r="H86" s="67"/>
      <c r="I86" s="67"/>
      <c r="J86" s="67"/>
      <c r="K86" s="67"/>
      <c r="L86" s="67"/>
      <c r="M86" s="67"/>
      <c r="N86" s="69"/>
    </row>
    <row r="87" spans="1:14">
      <c r="B87" s="809" t="s">
        <v>1053</v>
      </c>
      <c r="C87" s="810"/>
      <c r="D87" s="810"/>
      <c r="E87" s="810"/>
      <c r="F87" s="810"/>
      <c r="G87" s="810"/>
      <c r="H87" s="810"/>
      <c r="I87" s="326"/>
      <c r="J87" s="346"/>
      <c r="K87" s="314" t="s">
        <v>1054</v>
      </c>
      <c r="L87" s="848" t="s">
        <v>1055</v>
      </c>
      <c r="M87" s="849"/>
      <c r="N87" s="315"/>
    </row>
    <row r="88" spans="1:14">
      <c r="B88" s="850" t="s">
        <v>1056</v>
      </c>
      <c r="C88" s="851"/>
      <c r="D88" s="851"/>
      <c r="E88" s="851"/>
      <c r="F88" s="851"/>
      <c r="G88" s="851"/>
      <c r="H88" s="851"/>
      <c r="I88" s="93"/>
      <c r="J88" s="94"/>
      <c r="K88" s="316">
        <v>0.2</v>
      </c>
      <c r="L88" s="852">
        <f>N83*K88</f>
        <v>62365.851530964814</v>
      </c>
      <c r="M88" s="853"/>
      <c r="N88" s="57"/>
    </row>
    <row r="89" spans="1:14">
      <c r="B89" s="95" t="s">
        <v>1057</v>
      </c>
      <c r="C89" s="96"/>
      <c r="D89" s="96"/>
      <c r="E89" s="96"/>
      <c r="F89" s="96"/>
      <c r="G89" s="96"/>
      <c r="H89" s="96"/>
      <c r="I89" s="93"/>
      <c r="J89" s="94"/>
      <c r="K89" s="316">
        <v>0.05</v>
      </c>
      <c r="L89" s="852">
        <f>N83*K89</f>
        <v>15591.462882741203</v>
      </c>
      <c r="M89" s="853"/>
      <c r="N89" s="57"/>
    </row>
    <row r="90" spans="1:14" ht="15.75" thickBot="1">
      <c r="B90" s="97" t="s">
        <v>1058</v>
      </c>
      <c r="C90" s="98"/>
      <c r="D90" s="98"/>
      <c r="E90" s="98"/>
      <c r="F90" s="98"/>
      <c r="G90" s="98"/>
      <c r="H90" s="98"/>
      <c r="I90" s="99"/>
      <c r="J90" s="100"/>
      <c r="K90" s="317">
        <v>0.05</v>
      </c>
      <c r="L90" s="854">
        <f>N83*K90</f>
        <v>15591.462882741203</v>
      </c>
      <c r="M90" s="855"/>
      <c r="N90" s="57"/>
    </row>
    <row r="91" spans="1:14" ht="15.75" thickBot="1">
      <c r="B91" s="818" t="s">
        <v>1037</v>
      </c>
      <c r="C91" s="819"/>
      <c r="D91" s="819"/>
      <c r="E91" s="819"/>
      <c r="F91" s="819"/>
      <c r="G91" s="819"/>
      <c r="H91" s="819"/>
      <c r="I91" s="819"/>
      <c r="J91" s="819"/>
      <c r="K91" s="819"/>
      <c r="L91" s="819"/>
      <c r="M91" s="820"/>
      <c r="N91" s="58">
        <f>L88+L89+L90</f>
        <v>93548.777296447224</v>
      </c>
    </row>
    <row r="92" spans="1:14" ht="15.75" thickBot="1">
      <c r="B92" s="39"/>
      <c r="C92" s="40"/>
      <c r="D92" s="40"/>
      <c r="E92" s="40"/>
      <c r="F92" s="40"/>
      <c r="G92" s="40"/>
      <c r="H92" s="40"/>
      <c r="I92" s="40"/>
      <c r="J92" s="40"/>
      <c r="K92" s="40"/>
      <c r="L92" s="40"/>
      <c r="M92" s="40"/>
      <c r="N92" s="41"/>
    </row>
    <row r="93" spans="1:14" ht="15.75" thickBot="1">
      <c r="A93" t="s">
        <v>2122</v>
      </c>
      <c r="B93" s="818" t="s">
        <v>1059</v>
      </c>
      <c r="C93" s="819"/>
      <c r="D93" s="819"/>
      <c r="E93" s="819"/>
      <c r="F93" s="819"/>
      <c r="G93" s="819"/>
      <c r="H93" s="819"/>
      <c r="I93" s="819"/>
      <c r="J93" s="819"/>
      <c r="K93" s="819"/>
      <c r="L93" s="819"/>
      <c r="M93" s="820"/>
      <c r="N93" s="197">
        <f>N83+N91</f>
        <v>405378.03495127126</v>
      </c>
    </row>
    <row r="94" spans="1:14">
      <c r="B94" s="251"/>
      <c r="C94" s="252"/>
      <c r="D94" s="252"/>
      <c r="E94" s="252"/>
      <c r="F94" s="252"/>
      <c r="G94" s="252"/>
      <c r="H94" s="252"/>
      <c r="I94" s="252"/>
      <c r="J94" s="252"/>
      <c r="K94" s="252"/>
      <c r="L94" s="252"/>
      <c r="M94" s="252"/>
      <c r="N94" s="253"/>
    </row>
    <row r="95" spans="1:14">
      <c r="B95" s="254"/>
      <c r="C95" s="255"/>
      <c r="D95" s="255"/>
      <c r="E95" s="255"/>
      <c r="F95" s="255"/>
      <c r="G95" s="255"/>
      <c r="H95" s="255"/>
      <c r="I95" s="255"/>
      <c r="J95" s="255"/>
      <c r="K95" s="255"/>
      <c r="L95" s="255"/>
      <c r="M95" s="255"/>
      <c r="N95" s="256"/>
    </row>
    <row r="96" spans="1:14">
      <c r="B96" s="254"/>
      <c r="C96" s="255"/>
      <c r="D96" s="255"/>
      <c r="E96" s="255"/>
      <c r="F96" s="255"/>
      <c r="G96" s="255"/>
      <c r="H96" s="255"/>
      <c r="I96" s="255"/>
      <c r="J96" s="255"/>
      <c r="K96" s="255"/>
      <c r="L96" s="255"/>
      <c r="M96" s="255"/>
      <c r="N96" s="256"/>
    </row>
    <row r="97" spans="2:14">
      <c r="B97" s="254"/>
      <c r="C97" s="255"/>
      <c r="D97" s="255"/>
      <c r="E97" s="255"/>
      <c r="F97" s="255"/>
      <c r="G97" s="255"/>
      <c r="H97" s="255"/>
      <c r="I97" s="255"/>
      <c r="J97" s="255"/>
      <c r="K97" s="255"/>
      <c r="L97" s="255"/>
      <c r="M97" s="255"/>
      <c r="N97" s="256"/>
    </row>
    <row r="98" spans="2:14">
      <c r="B98" s="254"/>
      <c r="C98" s="255"/>
      <c r="D98" s="255"/>
      <c r="E98" s="429" t="s">
        <v>1060</v>
      </c>
      <c r="F98" s="429"/>
      <c r="G98" s="429"/>
      <c r="H98" s="429"/>
      <c r="I98" s="429"/>
      <c r="J98" s="429"/>
      <c r="K98" s="255"/>
      <c r="L98" s="255"/>
      <c r="M98" s="255"/>
      <c r="N98" s="256"/>
    </row>
    <row r="99" spans="2:14">
      <c r="B99" s="254"/>
      <c r="C99" s="255"/>
      <c r="D99" s="255"/>
      <c r="E99" s="255" t="s">
        <v>1061</v>
      </c>
      <c r="F99" s="255"/>
      <c r="G99" s="255"/>
      <c r="H99" s="255"/>
      <c r="I99" s="255"/>
      <c r="J99" s="255"/>
      <c r="K99" s="255"/>
      <c r="L99" s="255"/>
      <c r="M99" s="255"/>
      <c r="N99" s="256"/>
    </row>
    <row r="100" spans="2:14">
      <c r="B100" s="254"/>
      <c r="C100" s="255"/>
      <c r="D100" s="255"/>
      <c r="E100" s="255" t="s">
        <v>1062</v>
      </c>
      <c r="F100" s="255"/>
      <c r="G100" s="255"/>
      <c r="H100" s="255"/>
      <c r="I100" s="255"/>
      <c r="J100" s="255"/>
      <c r="K100" s="255"/>
      <c r="L100" s="255"/>
      <c r="M100" s="255"/>
      <c r="N100" s="256"/>
    </row>
    <row r="101" spans="2:14">
      <c r="B101" s="254"/>
      <c r="C101" s="255"/>
      <c r="D101" s="255"/>
      <c r="E101" s="255" t="s">
        <v>1063</v>
      </c>
      <c r="F101" s="255"/>
      <c r="G101" s="255"/>
      <c r="H101" s="255"/>
      <c r="I101" s="255"/>
      <c r="J101" s="255"/>
      <c r="K101" s="255"/>
      <c r="L101" s="255"/>
      <c r="M101" s="255"/>
      <c r="N101" s="256"/>
    </row>
    <row r="102" spans="2:14" ht="15.75" thickBot="1">
      <c r="B102" s="254"/>
      <c r="C102" s="255"/>
      <c r="D102" s="255"/>
      <c r="E102" s="255"/>
      <c r="F102" s="255" t="s">
        <v>1064</v>
      </c>
      <c r="G102" s="255"/>
      <c r="H102" s="255"/>
      <c r="I102" s="255"/>
      <c r="J102" s="255"/>
      <c r="K102" s="255"/>
      <c r="L102" s="255"/>
      <c r="M102" s="255"/>
      <c r="N102" s="256"/>
    </row>
    <row r="103" spans="2:14">
      <c r="B103" s="239" t="s">
        <v>2322</v>
      </c>
      <c r="C103" s="240"/>
      <c r="D103" s="240"/>
      <c r="E103" s="240"/>
      <c r="F103" s="240"/>
      <c r="G103" s="240"/>
      <c r="H103" s="240"/>
      <c r="I103" s="240"/>
      <c r="J103" s="240"/>
      <c r="K103" s="240"/>
      <c r="L103" s="240"/>
      <c r="M103" s="240"/>
      <c r="N103" s="241"/>
    </row>
    <row r="104" spans="2:14">
      <c r="B104" s="257"/>
      <c r="C104" s="258"/>
      <c r="D104" s="258"/>
      <c r="E104" s="258"/>
      <c r="F104" s="258"/>
      <c r="G104" s="258"/>
      <c r="H104" s="258"/>
      <c r="I104" s="258"/>
      <c r="J104" s="258"/>
      <c r="K104" s="258"/>
      <c r="L104" s="258"/>
      <c r="M104" s="258"/>
      <c r="N104" s="259"/>
    </row>
    <row r="105" spans="2:14">
      <c r="B105" s="257"/>
      <c r="C105" s="258"/>
      <c r="D105" s="258"/>
      <c r="E105" s="258"/>
      <c r="F105" s="258"/>
      <c r="G105" s="258"/>
      <c r="H105" s="258"/>
      <c r="I105" s="258"/>
      <c r="J105" s="258"/>
      <c r="K105" s="258"/>
      <c r="L105" s="258"/>
      <c r="M105" s="258"/>
      <c r="N105" s="259"/>
    </row>
    <row r="106" spans="2:14">
      <c r="B106" s="257"/>
      <c r="C106" s="258"/>
      <c r="D106" s="258"/>
      <c r="E106" s="258"/>
      <c r="F106" s="258"/>
      <c r="G106" s="258"/>
      <c r="H106" s="258"/>
      <c r="I106" s="258"/>
      <c r="J106" s="258"/>
      <c r="K106" s="258"/>
      <c r="L106" s="258"/>
      <c r="M106" s="258"/>
      <c r="N106" s="259"/>
    </row>
    <row r="107" spans="2:14" ht="15.75" thickBot="1">
      <c r="B107" s="260"/>
      <c r="C107" s="261"/>
      <c r="D107" s="261"/>
      <c r="E107" s="261"/>
      <c r="F107" s="261"/>
      <c r="G107" s="261"/>
      <c r="H107" s="261"/>
      <c r="I107" s="261"/>
      <c r="J107" s="261"/>
      <c r="K107" s="261"/>
      <c r="L107" s="261"/>
      <c r="M107" s="261"/>
      <c r="N107" s="262"/>
    </row>
    <row r="108" spans="2:14">
      <c r="B108" s="263"/>
      <c r="C108" s="264"/>
      <c r="D108" s="264"/>
      <c r="E108" s="264"/>
      <c r="F108" s="264"/>
      <c r="G108" s="264"/>
      <c r="H108" s="264"/>
      <c r="I108" s="264"/>
      <c r="J108" s="264"/>
      <c r="K108" s="264"/>
      <c r="L108" s="264"/>
      <c r="M108" s="264"/>
      <c r="N108" s="265"/>
    </row>
    <row r="109" spans="2:14">
      <c r="B109" s="266" t="s">
        <v>2323</v>
      </c>
      <c r="C109" s="267"/>
      <c r="D109" s="267"/>
      <c r="E109" s="267"/>
      <c r="F109" s="267"/>
      <c r="G109" s="267"/>
      <c r="H109" s="267"/>
      <c r="I109" s="267"/>
      <c r="J109" s="267"/>
      <c r="K109" s="267"/>
      <c r="L109" s="267"/>
      <c r="M109" s="267"/>
      <c r="N109" s="268"/>
    </row>
    <row r="110" spans="2:14" ht="15" customHeight="1">
      <c r="B110" s="960" t="s">
        <v>2324</v>
      </c>
      <c r="C110" s="961"/>
      <c r="D110" s="961"/>
      <c r="E110" s="961"/>
      <c r="F110" s="961"/>
      <c r="G110" s="961"/>
      <c r="H110" s="961"/>
      <c r="I110" s="961"/>
      <c r="J110" s="961"/>
      <c r="K110" s="961"/>
      <c r="L110" s="961"/>
      <c r="M110" s="961"/>
      <c r="N110" s="962"/>
    </row>
    <row r="111" spans="2:14" ht="15" customHeight="1">
      <c r="B111" s="960"/>
      <c r="C111" s="961"/>
      <c r="D111" s="961"/>
      <c r="E111" s="961"/>
      <c r="F111" s="961"/>
      <c r="G111" s="961"/>
      <c r="H111" s="961"/>
      <c r="I111" s="961"/>
      <c r="J111" s="961"/>
      <c r="K111" s="961"/>
      <c r="L111" s="961"/>
      <c r="M111" s="961"/>
      <c r="N111" s="962"/>
    </row>
    <row r="112" spans="2:14" ht="30" customHeight="1">
      <c r="B112" s="963" t="s">
        <v>2325</v>
      </c>
      <c r="C112" s="964"/>
      <c r="D112" s="964"/>
      <c r="E112" s="964"/>
      <c r="F112" s="964"/>
      <c r="G112" s="964"/>
      <c r="H112" s="964"/>
      <c r="I112" s="964"/>
      <c r="J112" s="964"/>
      <c r="K112" s="964"/>
      <c r="L112" s="964"/>
      <c r="M112" s="964"/>
      <c r="N112" s="965"/>
    </row>
    <row r="113" spans="2:14">
      <c r="B113" s="963"/>
      <c r="C113" s="964"/>
      <c r="D113" s="964"/>
      <c r="E113" s="964"/>
      <c r="F113" s="964"/>
      <c r="G113" s="964"/>
      <c r="H113" s="964"/>
      <c r="I113" s="964"/>
      <c r="J113" s="964"/>
      <c r="K113" s="964"/>
      <c r="L113" s="964"/>
      <c r="M113" s="964"/>
      <c r="N113" s="965"/>
    </row>
    <row r="114" spans="2:14">
      <c r="B114" s="351"/>
      <c r="C114" s="352"/>
      <c r="D114" s="352"/>
      <c r="E114" s="352"/>
      <c r="F114" s="352"/>
      <c r="G114" s="352"/>
      <c r="H114" s="352"/>
      <c r="I114" s="352"/>
      <c r="J114" s="352"/>
      <c r="K114" s="352"/>
      <c r="L114" s="352"/>
      <c r="M114" s="352"/>
      <c r="N114" s="353"/>
    </row>
    <row r="115" spans="2:14">
      <c r="B115" s="351"/>
      <c r="C115" s="352"/>
      <c r="D115" s="352"/>
      <c r="E115" s="352"/>
      <c r="F115" s="352"/>
      <c r="G115" s="352"/>
      <c r="H115" s="352"/>
      <c r="I115" s="352"/>
      <c r="J115" s="352"/>
      <c r="K115" s="352"/>
      <c r="L115" s="352"/>
      <c r="M115" s="352"/>
      <c r="N115" s="353"/>
    </row>
    <row r="116" spans="2:14">
      <c r="B116" s="351"/>
      <c r="C116" s="352"/>
      <c r="D116" s="352"/>
      <c r="E116" s="352"/>
      <c r="F116" s="352"/>
      <c r="G116" s="352"/>
      <c r="H116" s="352"/>
      <c r="I116" s="352"/>
      <c r="J116" s="352"/>
      <c r="K116" s="352"/>
      <c r="L116" s="352"/>
      <c r="M116" s="352"/>
      <c r="N116" s="353"/>
    </row>
    <row r="117" spans="2:14">
      <c r="B117" s="266"/>
      <c r="C117" s="267"/>
      <c r="D117" s="267"/>
      <c r="E117" s="267"/>
      <c r="F117" s="267"/>
      <c r="G117" s="267"/>
      <c r="H117" s="267"/>
      <c r="I117" s="267"/>
      <c r="J117" s="267"/>
      <c r="K117" s="267"/>
      <c r="L117" s="267"/>
      <c r="M117" s="267"/>
      <c r="N117" s="268"/>
    </row>
    <row r="118" spans="2:14">
      <c r="B118" s="254"/>
      <c r="C118" s="255"/>
      <c r="D118" s="255"/>
      <c r="E118" s="255" t="s">
        <v>1060</v>
      </c>
      <c r="F118" s="429"/>
      <c r="G118" s="429"/>
      <c r="H118" s="255"/>
      <c r="I118" s="255"/>
      <c r="J118" s="255"/>
      <c r="K118" s="255"/>
      <c r="L118" s="255"/>
      <c r="M118" s="255"/>
      <c r="N118" s="256"/>
    </row>
    <row r="119" spans="2:14">
      <c r="B119" s="254"/>
      <c r="C119" s="255"/>
      <c r="D119" s="255"/>
      <c r="E119" s="430" t="s">
        <v>1061</v>
      </c>
      <c r="F119" s="255"/>
      <c r="G119" s="255"/>
      <c r="H119" s="430"/>
      <c r="I119" s="430"/>
      <c r="J119" s="430"/>
      <c r="K119" s="255"/>
      <c r="L119" s="255"/>
      <c r="M119" s="255"/>
      <c r="N119" s="256"/>
    </row>
    <row r="120" spans="2:14">
      <c r="B120" s="254"/>
      <c r="C120" s="255"/>
      <c r="D120" s="255"/>
      <c r="E120" s="269" t="s">
        <v>1065</v>
      </c>
      <c r="F120" s="255"/>
      <c r="G120" s="255"/>
      <c r="H120" s="269"/>
      <c r="I120" s="269"/>
      <c r="J120" s="269"/>
      <c r="K120" s="255"/>
      <c r="L120" s="255"/>
      <c r="M120" s="255"/>
      <c r="N120" s="256"/>
    </row>
    <row r="121" spans="2:14">
      <c r="B121" s="270"/>
      <c r="C121" s="267"/>
      <c r="D121" s="267"/>
      <c r="E121" s="255" t="s">
        <v>1063</v>
      </c>
      <c r="F121" s="255"/>
      <c r="G121" s="255"/>
      <c r="H121" s="255"/>
      <c r="I121" s="255"/>
      <c r="J121" s="255"/>
      <c r="K121" s="267"/>
      <c r="L121" s="267"/>
      <c r="M121" s="267"/>
      <c r="N121" s="268"/>
    </row>
    <row r="122" spans="2:14">
      <c r="B122" s="270"/>
      <c r="C122" s="267"/>
      <c r="D122" s="267"/>
      <c r="E122" s="267"/>
      <c r="F122" s="255"/>
      <c r="G122" s="255"/>
      <c r="H122" s="255"/>
      <c r="I122" s="255"/>
      <c r="J122" s="255"/>
      <c r="K122" s="267"/>
      <c r="L122" s="267"/>
      <c r="M122" s="267"/>
      <c r="N122" s="268"/>
    </row>
    <row r="123" spans="2:14">
      <c r="B123" s="270" t="s">
        <v>2326</v>
      </c>
      <c r="C123" s="269"/>
      <c r="D123" s="269"/>
      <c r="E123" s="255"/>
      <c r="F123" s="255"/>
      <c r="G123" s="255"/>
      <c r="H123" s="255"/>
      <c r="I123" s="255"/>
      <c r="J123" s="966"/>
      <c r="K123" s="966"/>
      <c r="L123" s="966"/>
      <c r="M123" s="966"/>
      <c r="N123" s="967"/>
    </row>
    <row r="124" spans="2:14" ht="15.75" thickBot="1">
      <c r="B124" s="431" t="s">
        <v>2327</v>
      </c>
      <c r="C124" s="432"/>
      <c r="D124" s="432"/>
      <c r="E124" s="271"/>
      <c r="F124" s="271"/>
      <c r="G124" s="271"/>
      <c r="H124" s="271"/>
      <c r="I124" s="271"/>
      <c r="J124" s="968"/>
      <c r="K124" s="968"/>
      <c r="L124" s="968"/>
      <c r="M124" s="968"/>
      <c r="N124" s="969"/>
    </row>
  </sheetData>
  <mergeCells count="64">
    <mergeCell ref="M5:M6"/>
    <mergeCell ref="N5:N6"/>
    <mergeCell ref="C6:J6"/>
    <mergeCell ref="B10:E10"/>
    <mergeCell ref="I10:J10"/>
    <mergeCell ref="C5:J5"/>
    <mergeCell ref="B1:B6"/>
    <mergeCell ref="K5:K6"/>
    <mergeCell ref="L1:N2"/>
    <mergeCell ref="C2:J2"/>
    <mergeCell ref="C3:J3"/>
    <mergeCell ref="K3:K4"/>
    <mergeCell ref="L3:N4"/>
    <mergeCell ref="C4:J4"/>
    <mergeCell ref="C1:J1"/>
    <mergeCell ref="K1:K2"/>
    <mergeCell ref="B36:H36"/>
    <mergeCell ref="B37:H37"/>
    <mergeCell ref="F25:H25"/>
    <mergeCell ref="B27:N27"/>
    <mergeCell ref="L29:M29"/>
    <mergeCell ref="L12:N12"/>
    <mergeCell ref="C30:I30"/>
    <mergeCell ref="L30:M30"/>
    <mergeCell ref="B35:H35"/>
    <mergeCell ref="I35:J35"/>
    <mergeCell ref="L35:M35"/>
    <mergeCell ref="D11:E11"/>
    <mergeCell ref="C29:I29"/>
    <mergeCell ref="L5:L6"/>
    <mergeCell ref="L65:M65"/>
    <mergeCell ref="B39:H39"/>
    <mergeCell ref="B41:D41"/>
    <mergeCell ref="B42:H42"/>
    <mergeCell ref="I42:J42"/>
    <mergeCell ref="L42:M42"/>
    <mergeCell ref="B43:M43"/>
    <mergeCell ref="B47:I47"/>
    <mergeCell ref="L47:M47"/>
    <mergeCell ref="B59:M59"/>
    <mergeCell ref="L63:M63"/>
    <mergeCell ref="L64:M64"/>
    <mergeCell ref="B38:H38"/>
    <mergeCell ref="L66:M66"/>
    <mergeCell ref="L67:M67"/>
    <mergeCell ref="L69:M69"/>
    <mergeCell ref="B70:M70"/>
    <mergeCell ref="B74:H74"/>
    <mergeCell ref="L74:M74"/>
    <mergeCell ref="J123:N124"/>
    <mergeCell ref="B88:H88"/>
    <mergeCell ref="L88:M88"/>
    <mergeCell ref="L89:M89"/>
    <mergeCell ref="L90:M90"/>
    <mergeCell ref="B91:M91"/>
    <mergeCell ref="B93:M93"/>
    <mergeCell ref="B110:N111"/>
    <mergeCell ref="B112:N113"/>
    <mergeCell ref="B80:H80"/>
    <mergeCell ref="L80:M80"/>
    <mergeCell ref="B81:M81"/>
    <mergeCell ref="B83:M83"/>
    <mergeCell ref="B87:H87"/>
    <mergeCell ref="L87:M87"/>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64897" r:id="rId4">
          <objectPr defaultSize="0" autoPict="0" r:id="rId5">
            <anchor moveWithCells="1" sizeWithCells="1">
              <from>
                <xdr:col>1</xdr:col>
                <xdr:colOff>76200</xdr:colOff>
                <xdr:row>1</xdr:row>
                <xdr:rowOff>180975</xdr:rowOff>
              </from>
              <to>
                <xdr:col>1</xdr:col>
                <xdr:colOff>857250</xdr:colOff>
                <xdr:row>4</xdr:row>
                <xdr:rowOff>190500</xdr:rowOff>
              </to>
            </anchor>
          </objectPr>
        </oleObject>
      </mc:Choice>
      <mc:Fallback>
        <oleObject progId="PBrush" shapeId="464897" r:id="rId4"/>
      </mc:Fallback>
    </mc:AlternateContent>
  </oleObjects>
</worksheet>
</file>

<file path=xl/worksheets/sheet2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47">
    <tabColor rgb="FFFFFFCC"/>
  </sheetPr>
  <dimension ref="A1:O124"/>
  <sheetViews>
    <sheetView zoomScale="75" zoomScaleNormal="75" workbookViewId="0"/>
  </sheetViews>
  <sheetFormatPr baseColWidth="10" defaultRowHeight="15"/>
  <cols>
    <col min="1" max="1" width="10.42578125" bestFit="1" customWidth="1"/>
    <col min="2" max="2" width="17" customWidth="1"/>
    <col min="6" max="6" width="14.42578125" customWidth="1"/>
    <col min="9" max="9" width="13.85546875" bestFit="1" customWidth="1"/>
    <col min="10" max="10" width="15.5703125" customWidth="1"/>
    <col min="11" max="11" width="17.5703125" bestFit="1" customWidth="1"/>
    <col min="13" max="13" width="13.140625" bestFit="1" customWidth="1"/>
    <col min="14" max="14" width="17.42578125" customWidth="1"/>
    <col min="15" max="15" width="12" bestFit="1" customWidth="1"/>
  </cols>
  <sheetData>
    <row r="1" spans="2:14" ht="24"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7.25" hidden="1" customHeight="1" thickBot="1">
      <c r="B30" s="77" t="s">
        <v>1027</v>
      </c>
      <c r="C30" s="827" t="s">
        <v>1028</v>
      </c>
      <c r="D30" s="828"/>
      <c r="E30" s="828"/>
      <c r="F30" s="828"/>
      <c r="G30" s="828"/>
      <c r="H30" s="828"/>
      <c r="I30" s="828"/>
      <c r="J30" s="78"/>
      <c r="K30" s="319"/>
      <c r="L30" s="829" t="s">
        <v>1029</v>
      </c>
      <c r="M30" s="830"/>
      <c r="N30" s="77" t="s">
        <v>1030</v>
      </c>
    </row>
    <row r="31" spans="1:14" ht="15.75" customHeight="1" thickBot="1">
      <c r="A31" t="s">
        <v>1929</v>
      </c>
      <c r="B31" s="86" t="s">
        <v>1201</v>
      </c>
      <c r="C31" s="87" t="s">
        <v>2218</v>
      </c>
      <c r="D31" s="88"/>
      <c r="E31" s="88"/>
      <c r="F31" s="88"/>
      <c r="G31" s="88"/>
      <c r="H31" s="88"/>
      <c r="I31" s="88"/>
      <c r="J31" s="88"/>
      <c r="K31" s="465"/>
      <c r="L31" s="318" t="s">
        <v>388</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257</v>
      </c>
      <c r="B36" s="831" t="str">
        <f>VLOOKUP(A36,EQUIPOS!A6:D154,3,FALSE)</f>
        <v>Mezcladora de concreto 1 bulto</v>
      </c>
      <c r="C36" s="832"/>
      <c r="D36" s="832"/>
      <c r="E36" s="832"/>
      <c r="F36" s="832"/>
      <c r="G36" s="832"/>
      <c r="H36" s="833"/>
      <c r="I36" s="279"/>
      <c r="J36" s="280"/>
      <c r="K36" s="281">
        <f>VLOOKUP(A36,EQUIPOS!A6:D163,4,FALSE)</f>
        <v>5625</v>
      </c>
      <c r="L36" s="282"/>
      <c r="M36" s="348">
        <v>1</v>
      </c>
      <c r="N36" s="284">
        <f>K36/M36</f>
        <v>5625</v>
      </c>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0.05</v>
      </c>
      <c r="N41" s="356">
        <f>N81*M41</f>
        <v>2843.2842708333337</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8468.2842708333337</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67" t="s">
        <v>824</v>
      </c>
      <c r="B48" s="49" t="str">
        <f>VLOOKUP(A48,MATERIALES!A5:D373,3,FALSE)</f>
        <v>Agregado para concreto hidráulico</v>
      </c>
      <c r="C48" s="293"/>
      <c r="D48" s="293"/>
      <c r="E48" s="293"/>
      <c r="F48" s="293"/>
      <c r="G48" s="293"/>
      <c r="H48" s="293"/>
      <c r="I48" s="293"/>
      <c r="J48" s="323" t="str">
        <f>VLOOKUP(A48,MATERIALES!A4:D640,2,FALSE)</f>
        <v>m3</v>
      </c>
      <c r="K48" s="294">
        <v>0.84</v>
      </c>
      <c r="L48" s="279"/>
      <c r="M48" s="414">
        <f>VLOOKUP(A48,MATERIALES!A5:D396,4,FALSE)</f>
        <v>55110.850091930661</v>
      </c>
      <c r="N48" s="284">
        <f>K48*M48</f>
        <v>46293.114077221755</v>
      </c>
    </row>
    <row r="49" spans="1:14">
      <c r="A49" s="167" t="s">
        <v>845</v>
      </c>
      <c r="B49" s="49" t="str">
        <f>VLOOKUP(A49,MATERIALES!A6:D373,3,FALSE)</f>
        <v>Agua</v>
      </c>
      <c r="C49" s="437"/>
      <c r="D49" s="437"/>
      <c r="E49" s="437"/>
      <c r="F49" s="437"/>
      <c r="G49" s="437"/>
      <c r="H49" s="437"/>
      <c r="I49" s="437"/>
      <c r="J49" s="324" t="str">
        <f>VLOOKUP(A49,MATERIALES!A5:D641,2,FALSE)</f>
        <v>lt</v>
      </c>
      <c r="K49" s="409">
        <v>185</v>
      </c>
      <c r="L49" s="433"/>
      <c r="M49" s="414">
        <f>VLOOKUP(A49,MATERIALES!A6:D397,4,FALSE)</f>
        <v>35.656490152579906</v>
      </c>
      <c r="N49" s="284">
        <f>K49*M49</f>
        <v>6596.4506782272829</v>
      </c>
    </row>
    <row r="50" spans="1:14">
      <c r="A50" s="167" t="s">
        <v>873</v>
      </c>
      <c r="B50" s="49" t="str">
        <f>VLOOKUP(A50,MATERIALES!A6:D373,3,FALSE)</f>
        <v>Arena lavada</v>
      </c>
      <c r="C50" s="437"/>
      <c r="D50" s="437"/>
      <c r="E50" s="437"/>
      <c r="F50" s="437"/>
      <c r="G50" s="437"/>
      <c r="H50" s="437"/>
      <c r="I50" s="437"/>
      <c r="J50" s="324" t="str">
        <f>VLOOKUP(A50,MATERIALES!A6:D642,2,FALSE)</f>
        <v>m3</v>
      </c>
      <c r="K50" s="409">
        <v>0.63</v>
      </c>
      <c r="L50" s="433"/>
      <c r="M50" s="414">
        <f>VLOOKUP(A50,MATERIALES!A6:D398,4,FALSE)</f>
        <v>50000</v>
      </c>
      <c r="N50" s="284">
        <f>K50*M50</f>
        <v>31500</v>
      </c>
    </row>
    <row r="51" spans="1:14">
      <c r="A51" s="167" t="s">
        <v>875</v>
      </c>
      <c r="B51" s="49" t="str">
        <f>VLOOKUP(A51,MATERIALES!A6:D373,3,FALSE)</f>
        <v xml:space="preserve">Cemento gris
</v>
      </c>
      <c r="C51" s="437"/>
      <c r="D51" s="437"/>
      <c r="E51" s="437"/>
      <c r="F51" s="437"/>
      <c r="G51" s="437"/>
      <c r="H51" s="437"/>
      <c r="I51" s="437"/>
      <c r="J51" s="324" t="str">
        <f>VLOOKUP(A51,MATERIALES!A6:D643,2,FALSE)</f>
        <v>kg</v>
      </c>
      <c r="K51" s="409">
        <v>260</v>
      </c>
      <c r="L51" s="433"/>
      <c r="M51" s="414">
        <f>VLOOKUP(A51,MATERIALES!A6:D399,4,FALSE)</f>
        <v>470</v>
      </c>
      <c r="N51" s="284">
        <f>K51*M51</f>
        <v>122200</v>
      </c>
    </row>
    <row r="52" spans="1:14">
      <c r="A52" s="167"/>
      <c r="B52" s="49"/>
      <c r="C52" s="437"/>
      <c r="D52" s="437"/>
      <c r="E52" s="437"/>
      <c r="F52" s="437"/>
      <c r="G52" s="437"/>
      <c r="H52" s="437"/>
      <c r="I52" s="437"/>
      <c r="J52" s="323"/>
      <c r="K52" s="409"/>
      <c r="L52" s="433"/>
      <c r="M52" s="414"/>
      <c r="N52" s="284"/>
    </row>
    <row r="53" spans="1:14">
      <c r="A53" s="167"/>
      <c r="B53" s="49"/>
      <c r="C53" s="437"/>
      <c r="D53" s="437"/>
      <c r="E53" s="437"/>
      <c r="F53" s="437"/>
      <c r="G53" s="437"/>
      <c r="H53" s="437"/>
      <c r="I53" s="437"/>
      <c r="J53" s="323"/>
      <c r="K53" s="409"/>
      <c r="L53" s="433"/>
      <c r="M53" s="414"/>
      <c r="N53" s="284"/>
    </row>
    <row r="54" spans="1:14">
      <c r="A54" s="167"/>
      <c r="B54" s="49"/>
      <c r="C54" s="437"/>
      <c r="D54" s="437"/>
      <c r="E54" s="437"/>
      <c r="F54" s="437"/>
      <c r="G54" s="437"/>
      <c r="H54" s="437"/>
      <c r="I54" s="437"/>
      <c r="J54" s="323"/>
      <c r="K54" s="409"/>
      <c r="L54" s="433"/>
      <c r="M54" s="414"/>
      <c r="N54" s="284"/>
    </row>
    <row r="55" spans="1:14">
      <c r="A55" s="167"/>
      <c r="B55" s="49"/>
      <c r="C55" s="437"/>
      <c r="D55" s="437"/>
      <c r="E55" s="437"/>
      <c r="F55" s="437"/>
      <c r="G55" s="437"/>
      <c r="H55" s="437"/>
      <c r="I55" s="437"/>
      <c r="J55" s="323"/>
      <c r="K55" s="409"/>
      <c r="L55" s="433"/>
      <c r="M55" s="414"/>
      <c r="N55" s="284"/>
    </row>
    <row r="56" spans="1:14">
      <c r="A56" s="167"/>
      <c r="B56" s="49"/>
      <c r="C56" s="437"/>
      <c r="D56" s="437"/>
      <c r="E56" s="437"/>
      <c r="F56" s="437"/>
      <c r="G56" s="437"/>
      <c r="H56" s="437"/>
      <c r="I56" s="437"/>
      <c r="J56" s="323"/>
      <c r="K56" s="409"/>
      <c r="L56" s="433"/>
      <c r="M56" s="414"/>
      <c r="N56" s="284"/>
    </row>
    <row r="57" spans="1:14">
      <c r="A57" s="167"/>
      <c r="B57" s="49"/>
      <c r="C57" s="437"/>
      <c r="D57" s="437"/>
      <c r="E57" s="437"/>
      <c r="F57" s="437"/>
      <c r="G57" s="437"/>
      <c r="H57" s="437"/>
      <c r="I57" s="437"/>
      <c r="J57" s="323"/>
      <c r="K57" s="409"/>
      <c r="L57" s="433"/>
      <c r="M57" s="414"/>
      <c r="N57" s="284"/>
    </row>
    <row r="58" spans="1:14" ht="15.75" thickBot="1">
      <c r="B58" s="49"/>
      <c r="C58" s="322"/>
      <c r="D58" s="322"/>
      <c r="E58" s="322"/>
      <c r="F58" s="322"/>
      <c r="G58" s="322"/>
      <c r="H58" s="322"/>
      <c r="I58" s="322"/>
      <c r="J58" s="447"/>
      <c r="K58" s="132"/>
      <c r="L58" s="337"/>
      <c r="M58" s="414"/>
      <c r="N58" s="284"/>
    </row>
    <row r="59" spans="1:14" ht="15.75" thickBot="1">
      <c r="B59" s="818" t="s">
        <v>1037</v>
      </c>
      <c r="C59" s="819"/>
      <c r="D59" s="819"/>
      <c r="E59" s="819"/>
      <c r="F59" s="819"/>
      <c r="G59" s="819"/>
      <c r="H59" s="819"/>
      <c r="I59" s="819"/>
      <c r="J59" s="819"/>
      <c r="K59" s="819"/>
      <c r="L59" s="819"/>
      <c r="M59" s="820"/>
      <c r="N59" s="406">
        <f>SUM(N48:N58)</f>
        <v>206589.56475544904</v>
      </c>
    </row>
    <row r="60" spans="1:14">
      <c r="B60" s="39"/>
      <c r="C60" s="40"/>
      <c r="D60" s="40"/>
      <c r="E60" s="40"/>
      <c r="F60" s="40"/>
      <c r="G60" s="40"/>
      <c r="H60" s="40"/>
      <c r="I60" s="40"/>
      <c r="J60" s="40"/>
      <c r="K60" s="40"/>
      <c r="L60" s="40"/>
      <c r="M60" s="40"/>
      <c r="N60" s="41"/>
    </row>
    <row r="61" spans="1:14">
      <c r="B61" s="70" t="s">
        <v>1040</v>
      </c>
      <c r="C61" s="71"/>
      <c r="D61" s="71"/>
      <c r="E61" s="71"/>
      <c r="F61" s="71"/>
      <c r="G61" s="71"/>
      <c r="H61" s="71"/>
      <c r="I61" s="71"/>
      <c r="J61" s="71"/>
      <c r="K61" s="71"/>
      <c r="L61" s="71"/>
      <c r="M61" s="71"/>
      <c r="N61" s="72"/>
    </row>
    <row r="62" spans="1:14" ht="15.75" thickBot="1">
      <c r="B62" s="74"/>
      <c r="C62" s="67"/>
      <c r="D62" s="67"/>
      <c r="E62" s="67"/>
      <c r="F62" s="67"/>
      <c r="G62" s="67"/>
      <c r="H62" s="67"/>
      <c r="I62" s="67"/>
      <c r="J62" s="67"/>
      <c r="K62" s="67"/>
      <c r="L62" s="67"/>
      <c r="M62" s="67"/>
      <c r="N62" s="69"/>
    </row>
    <row r="63" spans="1:14" ht="25.5">
      <c r="B63" s="325" t="s">
        <v>1041</v>
      </c>
      <c r="C63" s="326"/>
      <c r="D63" s="326"/>
      <c r="E63" s="326"/>
      <c r="F63" s="326"/>
      <c r="G63" s="326"/>
      <c r="H63" s="79" t="s">
        <v>1029</v>
      </c>
      <c r="I63" s="80" t="s">
        <v>1042</v>
      </c>
      <c r="J63" s="81" t="s">
        <v>1043</v>
      </c>
      <c r="K63" s="79" t="s">
        <v>1044</v>
      </c>
      <c r="L63" s="821" t="s">
        <v>1045</v>
      </c>
      <c r="M63" s="794"/>
      <c r="N63" s="82" t="s">
        <v>1035</v>
      </c>
    </row>
    <row r="64" spans="1:14">
      <c r="A64" t="s">
        <v>1313</v>
      </c>
      <c r="B64" s="52" t="str">
        <f>VLOOKUP(A64,TRANSPORTE!A2:D117,3,FALSE)</f>
        <v>Transporte de arena</v>
      </c>
      <c r="C64" s="329"/>
      <c r="D64" s="329"/>
      <c r="E64" s="329"/>
      <c r="F64" s="329"/>
      <c r="G64" s="329"/>
      <c r="H64" s="323" t="s">
        <v>339</v>
      </c>
      <c r="I64" s="291">
        <v>0.63</v>
      </c>
      <c r="J64" s="298">
        <v>1</v>
      </c>
      <c r="K64" s="291">
        <f>I64*J64</f>
        <v>0.63</v>
      </c>
      <c r="L64" s="822">
        <f>VLOOKUP(A64,TRANSPORTE!A2:D117,4,FALSE)</f>
        <v>946.969696969697</v>
      </c>
      <c r="M64" s="823"/>
      <c r="N64" s="299">
        <f>K64*L64</f>
        <v>596.59090909090912</v>
      </c>
    </row>
    <row r="65" spans="1:15">
      <c r="A65" t="s">
        <v>1365</v>
      </c>
      <c r="B65" s="52" t="str">
        <f>VLOOKUP(A65,TRANSPORTE!A3:D117,3,FALSE)</f>
        <v>Transporte de material triturado</v>
      </c>
      <c r="C65" s="53"/>
      <c r="D65" s="53"/>
      <c r="E65" s="53"/>
      <c r="F65" s="53"/>
      <c r="G65" s="53"/>
      <c r="H65" s="323" t="s">
        <v>339</v>
      </c>
      <c r="I65" s="291">
        <v>0.84</v>
      </c>
      <c r="J65" s="298">
        <v>1</v>
      </c>
      <c r="K65" s="291">
        <f>I65*J65</f>
        <v>0.84</v>
      </c>
      <c r="L65" s="822">
        <f>VLOOKUP(A65,TRANSPORTE!A3:D117,4,FALSE)</f>
        <v>946.969696969697</v>
      </c>
      <c r="M65" s="823"/>
      <c r="N65" s="299">
        <f>K65*L65</f>
        <v>795.4545454545455</v>
      </c>
    </row>
    <row r="66" spans="1:15">
      <c r="B66" s="52"/>
      <c r="C66" s="53"/>
      <c r="D66" s="53"/>
      <c r="E66" s="53"/>
      <c r="F66" s="53"/>
      <c r="G66" s="53"/>
      <c r="H66" s="323"/>
      <c r="I66" s="291"/>
      <c r="J66" s="298"/>
      <c r="K66" s="291"/>
      <c r="L66" s="822"/>
      <c r="M66" s="823"/>
      <c r="N66" s="299"/>
    </row>
    <row r="67" spans="1:15">
      <c r="B67" s="52"/>
      <c r="C67" s="53"/>
      <c r="D67" s="53"/>
      <c r="E67" s="53"/>
      <c r="F67" s="53"/>
      <c r="G67" s="53"/>
      <c r="H67" s="323"/>
      <c r="I67" s="291"/>
      <c r="J67" s="298"/>
      <c r="K67" s="291"/>
      <c r="L67" s="822"/>
      <c r="M67" s="823"/>
      <c r="N67" s="299"/>
    </row>
    <row r="68" spans="1:15">
      <c r="B68" s="52"/>
      <c r="C68" s="53"/>
      <c r="D68" s="53"/>
      <c r="E68" s="53"/>
      <c r="F68" s="53"/>
      <c r="G68" s="53"/>
      <c r="H68" s="300"/>
      <c r="I68" s="291"/>
      <c r="J68" s="291"/>
      <c r="K68" s="291"/>
      <c r="L68" s="301"/>
      <c r="M68" s="302"/>
      <c r="N68" s="303"/>
    </row>
    <row r="69" spans="1:15" ht="15.75" thickBot="1">
      <c r="B69" s="459"/>
      <c r="C69" s="460"/>
      <c r="D69" s="460"/>
      <c r="E69" s="460"/>
      <c r="F69" s="460"/>
      <c r="G69" s="460"/>
      <c r="H69" s="54"/>
      <c r="I69" s="132"/>
      <c r="J69" s="132"/>
      <c r="K69" s="132"/>
      <c r="L69" s="807"/>
      <c r="M69" s="808"/>
      <c r="N69" s="133"/>
    </row>
    <row r="70" spans="1:15" ht="15.75" thickBot="1">
      <c r="B70" s="824" t="s">
        <v>1037</v>
      </c>
      <c r="C70" s="825"/>
      <c r="D70" s="825"/>
      <c r="E70" s="825"/>
      <c r="F70" s="825"/>
      <c r="G70" s="825"/>
      <c r="H70" s="825"/>
      <c r="I70" s="825"/>
      <c r="J70" s="825"/>
      <c r="K70" s="825"/>
      <c r="L70" s="825"/>
      <c r="M70" s="826"/>
      <c r="N70" s="110">
        <f>N64+N65+N66+N67+N68</f>
        <v>1392.0454545454545</v>
      </c>
    </row>
    <row r="71" spans="1:15">
      <c r="B71" s="39"/>
      <c r="C71" s="40"/>
      <c r="D71" s="40"/>
      <c r="E71" s="40"/>
      <c r="F71" s="40"/>
      <c r="G71" s="40"/>
      <c r="H71" s="40"/>
      <c r="I71" s="40"/>
      <c r="J71" s="40"/>
      <c r="K71" s="40"/>
      <c r="L71" s="40"/>
      <c r="M71" s="40"/>
      <c r="N71" s="41"/>
    </row>
    <row r="72" spans="1:15">
      <c r="B72" s="70" t="s">
        <v>1046</v>
      </c>
      <c r="C72" s="71"/>
      <c r="D72" s="71"/>
      <c r="E72" s="71"/>
      <c r="F72" s="71"/>
      <c r="G72" s="71"/>
      <c r="H72" s="71"/>
      <c r="I72" s="71"/>
      <c r="J72" s="71"/>
      <c r="K72" s="71"/>
      <c r="L72" s="71"/>
      <c r="M72" s="71"/>
      <c r="N72" s="72"/>
    </row>
    <row r="73" spans="1:15" ht="15.75" thickBot="1">
      <c r="B73" s="74"/>
      <c r="C73" s="67"/>
      <c r="D73" s="67"/>
      <c r="E73" s="67"/>
      <c r="F73" s="67"/>
      <c r="G73" s="67"/>
      <c r="H73" s="67"/>
      <c r="I73" s="67"/>
      <c r="J73" s="67"/>
      <c r="K73" s="67"/>
      <c r="L73" s="67"/>
      <c r="M73" s="67"/>
      <c r="N73" s="69"/>
    </row>
    <row r="74" spans="1:15" ht="25.5">
      <c r="B74" s="844" t="s">
        <v>1047</v>
      </c>
      <c r="C74" s="845"/>
      <c r="D74" s="845"/>
      <c r="E74" s="845"/>
      <c r="F74" s="845"/>
      <c r="G74" s="845"/>
      <c r="H74" s="845"/>
      <c r="I74" s="79" t="s">
        <v>1048</v>
      </c>
      <c r="J74" s="81" t="s">
        <v>1494</v>
      </c>
      <c r="K74" s="80" t="s">
        <v>1050</v>
      </c>
      <c r="L74" s="846" t="s">
        <v>1034</v>
      </c>
      <c r="M74" s="847"/>
      <c r="N74" s="104" t="s">
        <v>1035</v>
      </c>
    </row>
    <row r="75" spans="1:15">
      <c r="A75" s="168" t="s">
        <v>19</v>
      </c>
      <c r="B75" s="55" t="str">
        <f>VLOOKUP(A75,'MANO DE OBRA'!A8:D68,3,FALSE)</f>
        <v>Obrero (8)</v>
      </c>
      <c r="C75" s="53"/>
      <c r="D75" s="53"/>
      <c r="E75" s="53"/>
      <c r="F75" s="53"/>
      <c r="G75" s="53"/>
      <c r="H75" s="53"/>
      <c r="I75" s="304">
        <f>K75/J75*100</f>
        <v>196724.53333333333</v>
      </c>
      <c r="J75" s="305">
        <v>185</v>
      </c>
      <c r="K75" s="306">
        <f>VLOOKUP(A75,'MANO DE OBRA'!A8:D99,4,FALSE)</f>
        <v>363940.38666666666</v>
      </c>
      <c r="L75" s="56"/>
      <c r="M75" s="446">
        <v>8</v>
      </c>
      <c r="N75" s="407">
        <f>K75/M75</f>
        <v>45492.548333333332</v>
      </c>
      <c r="O75" s="112"/>
    </row>
    <row r="76" spans="1:15">
      <c r="A76" s="168" t="s">
        <v>30</v>
      </c>
      <c r="B76" s="55" t="str">
        <f>VLOOKUP(A76,'MANO DE OBRA'!A8:D69,3,FALSE)</f>
        <v>Oficial</v>
      </c>
      <c r="C76" s="53"/>
      <c r="D76" s="53"/>
      <c r="E76" s="53"/>
      <c r="F76" s="53"/>
      <c r="G76" s="53"/>
      <c r="H76" s="53"/>
      <c r="I76" s="304">
        <f>K76/J76*100</f>
        <v>49181.133333333331</v>
      </c>
      <c r="J76" s="305">
        <v>185</v>
      </c>
      <c r="K76" s="306">
        <f>VLOOKUP(A76,'MANO DE OBRA'!A8:D100,4,FALSE)</f>
        <v>90985.096666666665</v>
      </c>
      <c r="L76" s="56"/>
      <c r="M76" s="446">
        <v>8</v>
      </c>
      <c r="N76" s="407">
        <f>K76/M76</f>
        <v>11373.137083333333</v>
      </c>
    </row>
    <row r="77" spans="1:15">
      <c r="B77" s="55"/>
      <c r="C77" s="53"/>
      <c r="D77" s="53"/>
      <c r="E77" s="53"/>
      <c r="F77" s="53"/>
      <c r="G77" s="53"/>
      <c r="H77" s="53"/>
      <c r="I77" s="304"/>
      <c r="J77" s="305"/>
      <c r="K77" s="306"/>
      <c r="L77" s="56"/>
      <c r="M77" s="444"/>
      <c r="N77" s="407"/>
    </row>
    <row r="78" spans="1:15">
      <c r="B78" s="55"/>
      <c r="C78" s="53"/>
      <c r="D78" s="53"/>
      <c r="E78" s="53"/>
      <c r="F78" s="53"/>
      <c r="G78" s="53"/>
      <c r="H78" s="53"/>
      <c r="I78" s="291"/>
      <c r="J78" s="309"/>
      <c r="K78" s="310"/>
      <c r="L78" s="330"/>
      <c r="M78" s="312"/>
      <c r="N78" s="308"/>
    </row>
    <row r="79" spans="1:15">
      <c r="B79" s="55"/>
      <c r="C79" s="53"/>
      <c r="D79" s="53"/>
      <c r="E79" s="53"/>
      <c r="F79" s="53"/>
      <c r="G79" s="53"/>
      <c r="H79" s="53"/>
      <c r="I79" s="291"/>
      <c r="J79" s="309"/>
      <c r="K79" s="310"/>
      <c r="L79" s="330"/>
      <c r="M79" s="312"/>
      <c r="N79" s="308"/>
    </row>
    <row r="80" spans="1:15" ht="15.75" thickBot="1">
      <c r="B80" s="805"/>
      <c r="C80" s="806"/>
      <c r="D80" s="806"/>
      <c r="E80" s="806"/>
      <c r="F80" s="806"/>
      <c r="G80" s="806"/>
      <c r="H80" s="806"/>
      <c r="I80" s="132"/>
      <c r="J80" s="132"/>
      <c r="K80" s="132"/>
      <c r="L80" s="906"/>
      <c r="M80" s="906"/>
      <c r="N80" s="51"/>
    </row>
    <row r="81" spans="1:14" ht="15.75" thickBot="1">
      <c r="B81" s="824" t="s">
        <v>1037</v>
      </c>
      <c r="C81" s="825"/>
      <c r="D81" s="825"/>
      <c r="E81" s="825"/>
      <c r="F81" s="825"/>
      <c r="G81" s="825"/>
      <c r="H81" s="825"/>
      <c r="I81" s="825"/>
      <c r="J81" s="825"/>
      <c r="K81" s="825"/>
      <c r="L81" s="825"/>
      <c r="M81" s="826"/>
      <c r="N81" s="313">
        <f>SUM(N75:N80)</f>
        <v>56865.685416666667</v>
      </c>
    </row>
    <row r="82" spans="1:14" ht="15.75" thickBot="1">
      <c r="B82" s="39"/>
      <c r="C82" s="40"/>
      <c r="D82" s="40"/>
      <c r="E82" s="40"/>
      <c r="F82" s="40"/>
      <c r="G82" s="40"/>
      <c r="H82" s="40"/>
      <c r="I82" s="40"/>
      <c r="J82" s="40"/>
      <c r="K82" s="40"/>
      <c r="L82" s="40"/>
      <c r="M82" s="40"/>
      <c r="N82" s="41"/>
    </row>
    <row r="83" spans="1:14" ht="15.75" thickBot="1">
      <c r="B83" s="818" t="s">
        <v>1051</v>
      </c>
      <c r="C83" s="819"/>
      <c r="D83" s="819"/>
      <c r="E83" s="819"/>
      <c r="F83" s="819"/>
      <c r="G83" s="819"/>
      <c r="H83" s="819"/>
      <c r="I83" s="819"/>
      <c r="J83" s="819"/>
      <c r="K83" s="819"/>
      <c r="L83" s="819"/>
      <c r="M83" s="820"/>
      <c r="N83" s="105">
        <f>N43+N59+N70+N81</f>
        <v>273315.57989749446</v>
      </c>
    </row>
    <row r="84" spans="1:14">
      <c r="B84" s="39"/>
      <c r="C84" s="40"/>
      <c r="D84" s="40"/>
      <c r="E84" s="40"/>
      <c r="F84" s="40"/>
      <c r="G84" s="40"/>
      <c r="H84" s="40"/>
      <c r="I84" s="40"/>
      <c r="J84" s="40"/>
      <c r="K84" s="40"/>
      <c r="L84" s="40"/>
      <c r="M84" s="40"/>
      <c r="N84" s="41"/>
    </row>
    <row r="85" spans="1:14">
      <c r="B85" s="70" t="s">
        <v>1052</v>
      </c>
      <c r="C85" s="71"/>
      <c r="D85" s="71"/>
      <c r="E85" s="71"/>
      <c r="F85" s="71"/>
      <c r="G85" s="71"/>
      <c r="H85" s="71"/>
      <c r="I85" s="71"/>
      <c r="J85" s="71"/>
      <c r="K85" s="71"/>
      <c r="L85" s="71"/>
      <c r="M85" s="71"/>
      <c r="N85" s="72"/>
    </row>
    <row r="86" spans="1:14" ht="15.75" thickBot="1">
      <c r="B86" s="74"/>
      <c r="C86" s="67"/>
      <c r="D86" s="67"/>
      <c r="E86" s="67"/>
      <c r="F86" s="67"/>
      <c r="G86" s="67"/>
      <c r="H86" s="67"/>
      <c r="I86" s="67"/>
      <c r="J86" s="67"/>
      <c r="K86" s="67"/>
      <c r="L86" s="67"/>
      <c r="M86" s="67"/>
      <c r="N86" s="69"/>
    </row>
    <row r="87" spans="1:14">
      <c r="B87" s="809" t="s">
        <v>1053</v>
      </c>
      <c r="C87" s="810"/>
      <c r="D87" s="810"/>
      <c r="E87" s="810"/>
      <c r="F87" s="810"/>
      <c r="G87" s="810"/>
      <c r="H87" s="810"/>
      <c r="I87" s="326"/>
      <c r="J87" s="346"/>
      <c r="K87" s="314" t="s">
        <v>1054</v>
      </c>
      <c r="L87" s="848" t="s">
        <v>1055</v>
      </c>
      <c r="M87" s="849"/>
      <c r="N87" s="315"/>
    </row>
    <row r="88" spans="1:14">
      <c r="B88" s="850" t="s">
        <v>1056</v>
      </c>
      <c r="C88" s="851"/>
      <c r="D88" s="851"/>
      <c r="E88" s="851"/>
      <c r="F88" s="851"/>
      <c r="G88" s="851"/>
      <c r="H88" s="851"/>
      <c r="I88" s="93"/>
      <c r="J88" s="94"/>
      <c r="K88" s="316">
        <v>0.2</v>
      </c>
      <c r="L88" s="852">
        <f>N83*K88</f>
        <v>54663.115979498893</v>
      </c>
      <c r="M88" s="853"/>
      <c r="N88" s="57"/>
    </row>
    <row r="89" spans="1:14">
      <c r="B89" s="95" t="s">
        <v>1057</v>
      </c>
      <c r="C89" s="96"/>
      <c r="D89" s="96"/>
      <c r="E89" s="96"/>
      <c r="F89" s="96"/>
      <c r="G89" s="96"/>
      <c r="H89" s="96"/>
      <c r="I89" s="93"/>
      <c r="J89" s="94"/>
      <c r="K89" s="316">
        <v>0.05</v>
      </c>
      <c r="L89" s="852">
        <f>N83*K89</f>
        <v>13665.778994874723</v>
      </c>
      <c r="M89" s="853"/>
      <c r="N89" s="57"/>
    </row>
    <row r="90" spans="1:14" ht="15.75" thickBot="1">
      <c r="B90" s="97" t="s">
        <v>1058</v>
      </c>
      <c r="C90" s="98"/>
      <c r="D90" s="98"/>
      <c r="E90" s="98"/>
      <c r="F90" s="98"/>
      <c r="G90" s="98"/>
      <c r="H90" s="98"/>
      <c r="I90" s="99"/>
      <c r="J90" s="100"/>
      <c r="K90" s="317">
        <v>0.05</v>
      </c>
      <c r="L90" s="854">
        <f>N83*K90</f>
        <v>13665.778994874723</v>
      </c>
      <c r="M90" s="855"/>
      <c r="N90" s="57"/>
    </row>
    <row r="91" spans="1:14" ht="15.75" thickBot="1">
      <c r="B91" s="818" t="s">
        <v>1037</v>
      </c>
      <c r="C91" s="819"/>
      <c r="D91" s="819"/>
      <c r="E91" s="819"/>
      <c r="F91" s="819"/>
      <c r="G91" s="819"/>
      <c r="H91" s="819"/>
      <c r="I91" s="819"/>
      <c r="J91" s="819"/>
      <c r="K91" s="819"/>
      <c r="L91" s="819"/>
      <c r="M91" s="820"/>
      <c r="N91" s="58">
        <f>L88+L89+L90</f>
        <v>81994.673969248339</v>
      </c>
    </row>
    <row r="92" spans="1:14" ht="15.75" thickBot="1">
      <c r="B92" s="39"/>
      <c r="C92" s="40"/>
      <c r="D92" s="40"/>
      <c r="E92" s="40"/>
      <c r="F92" s="40"/>
      <c r="G92" s="40"/>
      <c r="H92" s="40"/>
      <c r="I92" s="40"/>
      <c r="J92" s="40"/>
      <c r="K92" s="40"/>
      <c r="L92" s="40"/>
      <c r="M92" s="40"/>
      <c r="N92" s="41"/>
    </row>
    <row r="93" spans="1:14" ht="15.75" thickBot="1">
      <c r="A93" t="s">
        <v>2122</v>
      </c>
      <c r="B93" s="818" t="s">
        <v>1059</v>
      </c>
      <c r="C93" s="819"/>
      <c r="D93" s="819"/>
      <c r="E93" s="819"/>
      <c r="F93" s="819"/>
      <c r="G93" s="819"/>
      <c r="H93" s="819"/>
      <c r="I93" s="819"/>
      <c r="J93" s="819"/>
      <c r="K93" s="819"/>
      <c r="L93" s="819"/>
      <c r="M93" s="820"/>
      <c r="N93" s="197">
        <f>N83+N91</f>
        <v>355310.25386674283</v>
      </c>
    </row>
    <row r="94" spans="1:14">
      <c r="B94" s="251"/>
      <c r="C94" s="252"/>
      <c r="D94" s="252"/>
      <c r="E94" s="252"/>
      <c r="F94" s="252"/>
      <c r="G94" s="252"/>
      <c r="H94" s="252"/>
      <c r="I94" s="252"/>
      <c r="J94" s="252"/>
      <c r="K94" s="252"/>
      <c r="L94" s="252"/>
      <c r="M94" s="252"/>
      <c r="N94" s="253"/>
    </row>
    <row r="95" spans="1:14">
      <c r="B95" s="254"/>
      <c r="C95" s="255"/>
      <c r="D95" s="255"/>
      <c r="E95" s="255"/>
      <c r="F95" s="255"/>
      <c r="G95" s="255"/>
      <c r="H95" s="255"/>
      <c r="I95" s="255"/>
      <c r="J95" s="255"/>
      <c r="K95" s="255"/>
      <c r="L95" s="255"/>
      <c r="M95" s="255"/>
      <c r="N95" s="256"/>
    </row>
    <row r="96" spans="1:14">
      <c r="B96" s="254"/>
      <c r="C96" s="255"/>
      <c r="D96" s="255"/>
      <c r="E96" s="255"/>
      <c r="F96" s="255"/>
      <c r="G96" s="255"/>
      <c r="H96" s="255"/>
      <c r="I96" s="255"/>
      <c r="J96" s="255"/>
      <c r="K96" s="255"/>
      <c r="L96" s="255"/>
      <c r="M96" s="255"/>
      <c r="N96" s="256"/>
    </row>
    <row r="97" spans="2:14">
      <c r="B97" s="254"/>
      <c r="C97" s="255"/>
      <c r="D97" s="255"/>
      <c r="E97" s="255"/>
      <c r="F97" s="255"/>
      <c r="G97" s="255"/>
      <c r="H97" s="255"/>
      <c r="I97" s="255"/>
      <c r="J97" s="255"/>
      <c r="K97" s="255"/>
      <c r="L97" s="255"/>
      <c r="M97" s="255"/>
      <c r="N97" s="256"/>
    </row>
    <row r="98" spans="2:14">
      <c r="B98" s="254"/>
      <c r="C98" s="255"/>
      <c r="D98" s="255"/>
      <c r="E98" s="429" t="s">
        <v>1060</v>
      </c>
      <c r="F98" s="429"/>
      <c r="G98" s="429"/>
      <c r="H98" s="429"/>
      <c r="I98" s="429"/>
      <c r="J98" s="429"/>
      <c r="K98" s="255"/>
      <c r="L98" s="255"/>
      <c r="M98" s="255"/>
      <c r="N98" s="256"/>
    </row>
    <row r="99" spans="2:14">
      <c r="B99" s="254"/>
      <c r="C99" s="255"/>
      <c r="D99" s="255"/>
      <c r="E99" s="255" t="s">
        <v>1061</v>
      </c>
      <c r="F99" s="255"/>
      <c r="G99" s="255"/>
      <c r="H99" s="255"/>
      <c r="I99" s="255"/>
      <c r="J99" s="255"/>
      <c r="K99" s="255"/>
      <c r="L99" s="255"/>
      <c r="M99" s="255"/>
      <c r="N99" s="256"/>
    </row>
    <row r="100" spans="2:14">
      <c r="B100" s="254"/>
      <c r="C100" s="255"/>
      <c r="D100" s="255"/>
      <c r="E100" s="255" t="s">
        <v>1062</v>
      </c>
      <c r="F100" s="255"/>
      <c r="G100" s="255"/>
      <c r="H100" s="255"/>
      <c r="I100" s="255"/>
      <c r="J100" s="255"/>
      <c r="K100" s="255"/>
      <c r="L100" s="255"/>
      <c r="M100" s="255"/>
      <c r="N100" s="256"/>
    </row>
    <row r="101" spans="2:14">
      <c r="B101" s="254"/>
      <c r="C101" s="255"/>
      <c r="D101" s="255"/>
      <c r="E101" s="255" t="s">
        <v>1063</v>
      </c>
      <c r="F101" s="255"/>
      <c r="G101" s="255"/>
      <c r="H101" s="255"/>
      <c r="I101" s="255"/>
      <c r="J101" s="255"/>
      <c r="K101" s="255"/>
      <c r="L101" s="255"/>
      <c r="M101" s="255"/>
      <c r="N101" s="256"/>
    </row>
    <row r="102" spans="2:14" ht="15.75" thickBot="1">
      <c r="B102" s="254"/>
      <c r="C102" s="255"/>
      <c r="D102" s="255"/>
      <c r="E102" s="255"/>
      <c r="F102" s="255" t="s">
        <v>1064</v>
      </c>
      <c r="G102" s="255"/>
      <c r="H102" s="255"/>
      <c r="I102" s="255"/>
      <c r="J102" s="255"/>
      <c r="K102" s="255"/>
      <c r="L102" s="255"/>
      <c r="M102" s="255"/>
      <c r="N102" s="256"/>
    </row>
    <row r="103" spans="2:14">
      <c r="B103" s="239" t="s">
        <v>2322</v>
      </c>
      <c r="C103" s="240"/>
      <c r="D103" s="240"/>
      <c r="E103" s="240"/>
      <c r="F103" s="240"/>
      <c r="G103" s="240"/>
      <c r="H103" s="240"/>
      <c r="I103" s="240"/>
      <c r="J103" s="240"/>
      <c r="K103" s="240"/>
      <c r="L103" s="240"/>
      <c r="M103" s="240"/>
      <c r="N103" s="241"/>
    </row>
    <row r="104" spans="2:14">
      <c r="B104" s="257"/>
      <c r="C104" s="258"/>
      <c r="D104" s="258"/>
      <c r="E104" s="258"/>
      <c r="F104" s="258"/>
      <c r="G104" s="258"/>
      <c r="H104" s="258"/>
      <c r="I104" s="258"/>
      <c r="J104" s="258"/>
      <c r="K104" s="258"/>
      <c r="L104" s="258"/>
      <c r="M104" s="258"/>
      <c r="N104" s="259"/>
    </row>
    <row r="105" spans="2:14">
      <c r="B105" s="257"/>
      <c r="C105" s="258"/>
      <c r="D105" s="258"/>
      <c r="E105" s="258"/>
      <c r="F105" s="258"/>
      <c r="G105" s="258"/>
      <c r="H105" s="258"/>
      <c r="I105" s="258"/>
      <c r="J105" s="258"/>
      <c r="K105" s="258"/>
      <c r="L105" s="258"/>
      <c r="M105" s="258"/>
      <c r="N105" s="259"/>
    </row>
    <row r="106" spans="2:14">
      <c r="B106" s="257"/>
      <c r="C106" s="258"/>
      <c r="D106" s="258"/>
      <c r="E106" s="258"/>
      <c r="F106" s="258"/>
      <c r="G106" s="258"/>
      <c r="H106" s="258"/>
      <c r="I106" s="258"/>
      <c r="J106" s="258"/>
      <c r="K106" s="258"/>
      <c r="L106" s="258"/>
      <c r="M106" s="258"/>
      <c r="N106" s="259"/>
    </row>
    <row r="107" spans="2:14" ht="15.75" thickBot="1">
      <c r="B107" s="260"/>
      <c r="C107" s="261"/>
      <c r="D107" s="261"/>
      <c r="E107" s="261"/>
      <c r="F107" s="261"/>
      <c r="G107" s="261"/>
      <c r="H107" s="261"/>
      <c r="I107" s="261"/>
      <c r="J107" s="261"/>
      <c r="K107" s="261"/>
      <c r="L107" s="261"/>
      <c r="M107" s="261"/>
      <c r="N107" s="262"/>
    </row>
    <row r="108" spans="2:14">
      <c r="B108" s="263"/>
      <c r="C108" s="264"/>
      <c r="D108" s="264"/>
      <c r="E108" s="264"/>
      <c r="F108" s="264"/>
      <c r="G108" s="264"/>
      <c r="H108" s="264"/>
      <c r="I108" s="264"/>
      <c r="J108" s="264"/>
      <c r="K108" s="264"/>
      <c r="L108" s="264"/>
      <c r="M108" s="264"/>
      <c r="N108" s="265"/>
    </row>
    <row r="109" spans="2:14">
      <c r="B109" s="266" t="s">
        <v>2323</v>
      </c>
      <c r="C109" s="267"/>
      <c r="D109" s="267"/>
      <c r="E109" s="267"/>
      <c r="F109" s="267"/>
      <c r="G109" s="267"/>
      <c r="H109" s="267"/>
      <c r="I109" s="267"/>
      <c r="J109" s="267"/>
      <c r="K109" s="267"/>
      <c r="L109" s="267"/>
      <c r="M109" s="267"/>
      <c r="N109" s="268"/>
    </row>
    <row r="110" spans="2:14" ht="15" customHeight="1">
      <c r="B110" s="960" t="s">
        <v>2324</v>
      </c>
      <c r="C110" s="961"/>
      <c r="D110" s="961"/>
      <c r="E110" s="961"/>
      <c r="F110" s="961"/>
      <c r="G110" s="961"/>
      <c r="H110" s="961"/>
      <c r="I110" s="961"/>
      <c r="J110" s="961"/>
      <c r="K110" s="961"/>
      <c r="L110" s="961"/>
      <c r="M110" s="961"/>
      <c r="N110" s="962"/>
    </row>
    <row r="111" spans="2:14" ht="15" customHeight="1">
      <c r="B111" s="960"/>
      <c r="C111" s="961"/>
      <c r="D111" s="961"/>
      <c r="E111" s="961"/>
      <c r="F111" s="961"/>
      <c r="G111" s="961"/>
      <c r="H111" s="961"/>
      <c r="I111" s="961"/>
      <c r="J111" s="961"/>
      <c r="K111" s="961"/>
      <c r="L111" s="961"/>
      <c r="M111" s="961"/>
      <c r="N111" s="962"/>
    </row>
    <row r="112" spans="2:14" ht="30" customHeight="1">
      <c r="B112" s="963" t="s">
        <v>2325</v>
      </c>
      <c r="C112" s="964"/>
      <c r="D112" s="964"/>
      <c r="E112" s="964"/>
      <c r="F112" s="964"/>
      <c r="G112" s="964"/>
      <c r="H112" s="964"/>
      <c r="I112" s="964"/>
      <c r="J112" s="964"/>
      <c r="K112" s="964"/>
      <c r="L112" s="964"/>
      <c r="M112" s="964"/>
      <c r="N112" s="965"/>
    </row>
    <row r="113" spans="2:14">
      <c r="B113" s="963"/>
      <c r="C113" s="964"/>
      <c r="D113" s="964"/>
      <c r="E113" s="964"/>
      <c r="F113" s="964"/>
      <c r="G113" s="964"/>
      <c r="H113" s="964"/>
      <c r="I113" s="964"/>
      <c r="J113" s="964"/>
      <c r="K113" s="964"/>
      <c r="L113" s="964"/>
      <c r="M113" s="964"/>
      <c r="N113" s="965"/>
    </row>
    <row r="114" spans="2:14">
      <c r="B114" s="351"/>
      <c r="C114" s="352"/>
      <c r="D114" s="352"/>
      <c r="E114" s="352"/>
      <c r="F114" s="352"/>
      <c r="G114" s="352"/>
      <c r="H114" s="352"/>
      <c r="I114" s="352"/>
      <c r="J114" s="352"/>
      <c r="K114" s="352"/>
      <c r="L114" s="352"/>
      <c r="M114" s="352"/>
      <c r="N114" s="353"/>
    </row>
    <row r="115" spans="2:14">
      <c r="B115" s="351"/>
      <c r="C115" s="352"/>
      <c r="D115" s="352"/>
      <c r="E115" s="352"/>
      <c r="F115" s="352"/>
      <c r="G115" s="352"/>
      <c r="H115" s="352"/>
      <c r="I115" s="352"/>
      <c r="J115" s="352"/>
      <c r="K115" s="352"/>
      <c r="L115" s="352"/>
      <c r="M115" s="352"/>
      <c r="N115" s="353"/>
    </row>
    <row r="116" spans="2:14">
      <c r="B116" s="351"/>
      <c r="C116" s="352"/>
      <c r="D116" s="352"/>
      <c r="E116" s="352"/>
      <c r="F116" s="352"/>
      <c r="G116" s="352"/>
      <c r="H116" s="352"/>
      <c r="I116" s="352"/>
      <c r="J116" s="352"/>
      <c r="K116" s="352"/>
      <c r="L116" s="352"/>
      <c r="M116" s="352"/>
      <c r="N116" s="353"/>
    </row>
    <row r="117" spans="2:14">
      <c r="B117" s="266"/>
      <c r="C117" s="267"/>
      <c r="D117" s="267"/>
      <c r="E117" s="267"/>
      <c r="F117" s="267"/>
      <c r="G117" s="267"/>
      <c r="H117" s="267"/>
      <c r="I117" s="267"/>
      <c r="J117" s="267"/>
      <c r="K117" s="267"/>
      <c r="L117" s="267"/>
      <c r="M117" s="267"/>
      <c r="N117" s="268"/>
    </row>
    <row r="118" spans="2:14">
      <c r="B118" s="254"/>
      <c r="C118" s="255"/>
      <c r="D118" s="255"/>
      <c r="E118" s="255" t="s">
        <v>1060</v>
      </c>
      <c r="F118" s="429"/>
      <c r="G118" s="429"/>
      <c r="H118" s="255"/>
      <c r="I118" s="255"/>
      <c r="J118" s="255"/>
      <c r="K118" s="255"/>
      <c r="L118" s="255"/>
      <c r="M118" s="255"/>
      <c r="N118" s="256"/>
    </row>
    <row r="119" spans="2:14">
      <c r="B119" s="254"/>
      <c r="C119" s="255"/>
      <c r="D119" s="255"/>
      <c r="E119" s="430" t="s">
        <v>1061</v>
      </c>
      <c r="F119" s="255"/>
      <c r="G119" s="255"/>
      <c r="H119" s="430"/>
      <c r="I119" s="430"/>
      <c r="J119" s="430"/>
      <c r="K119" s="255"/>
      <c r="L119" s="255"/>
      <c r="M119" s="255"/>
      <c r="N119" s="256"/>
    </row>
    <row r="120" spans="2:14">
      <c r="B120" s="254"/>
      <c r="C120" s="255"/>
      <c r="D120" s="255"/>
      <c r="E120" s="269" t="s">
        <v>1065</v>
      </c>
      <c r="F120" s="255"/>
      <c r="G120" s="255"/>
      <c r="H120" s="269"/>
      <c r="I120" s="269"/>
      <c r="J120" s="269"/>
      <c r="K120" s="255"/>
      <c r="L120" s="255"/>
      <c r="M120" s="255"/>
      <c r="N120" s="256"/>
    </row>
    <row r="121" spans="2:14">
      <c r="B121" s="270"/>
      <c r="C121" s="267"/>
      <c r="D121" s="267"/>
      <c r="E121" s="255" t="s">
        <v>1063</v>
      </c>
      <c r="F121" s="255"/>
      <c r="G121" s="255"/>
      <c r="H121" s="255"/>
      <c r="I121" s="255"/>
      <c r="J121" s="255"/>
      <c r="K121" s="267"/>
      <c r="L121" s="267"/>
      <c r="M121" s="267"/>
      <c r="N121" s="268"/>
    </row>
    <row r="122" spans="2:14">
      <c r="B122" s="270"/>
      <c r="C122" s="267"/>
      <c r="D122" s="267"/>
      <c r="E122" s="267"/>
      <c r="F122" s="255"/>
      <c r="G122" s="255"/>
      <c r="H122" s="255"/>
      <c r="I122" s="255"/>
      <c r="J122" s="255"/>
      <c r="K122" s="267"/>
      <c r="L122" s="267"/>
      <c r="M122" s="267"/>
      <c r="N122" s="268"/>
    </row>
    <row r="123" spans="2:14">
      <c r="B123" s="270" t="s">
        <v>2326</v>
      </c>
      <c r="C123" s="269"/>
      <c r="D123" s="269"/>
      <c r="E123" s="255"/>
      <c r="F123" s="255"/>
      <c r="G123" s="255"/>
      <c r="H123" s="255"/>
      <c r="I123" s="255"/>
      <c r="J123" s="966"/>
      <c r="K123" s="966"/>
      <c r="L123" s="966"/>
      <c r="M123" s="966"/>
      <c r="N123" s="967"/>
    </row>
    <row r="124" spans="2:14" ht="15.75" thickBot="1">
      <c r="B124" s="431" t="s">
        <v>2327</v>
      </c>
      <c r="C124" s="432"/>
      <c r="D124" s="432"/>
      <c r="E124" s="271"/>
      <c r="F124" s="271"/>
      <c r="G124" s="271"/>
      <c r="H124" s="271"/>
      <c r="I124" s="271"/>
      <c r="J124" s="968"/>
      <c r="K124" s="968"/>
      <c r="L124" s="968"/>
      <c r="M124" s="968"/>
      <c r="N124" s="969"/>
    </row>
  </sheetData>
  <mergeCells count="64">
    <mergeCell ref="M5:M6"/>
    <mergeCell ref="N5:N6"/>
    <mergeCell ref="C6:J6"/>
    <mergeCell ref="B10:E10"/>
    <mergeCell ref="I10:J10"/>
    <mergeCell ref="C5:J5"/>
    <mergeCell ref="B1:B6"/>
    <mergeCell ref="K5:K6"/>
    <mergeCell ref="L1:N2"/>
    <mergeCell ref="C2:J2"/>
    <mergeCell ref="C3:J3"/>
    <mergeCell ref="K3:K4"/>
    <mergeCell ref="L3:N4"/>
    <mergeCell ref="C4:J4"/>
    <mergeCell ref="C1:J1"/>
    <mergeCell ref="K1:K2"/>
    <mergeCell ref="B36:H36"/>
    <mergeCell ref="B37:H37"/>
    <mergeCell ref="F25:H25"/>
    <mergeCell ref="B27:N27"/>
    <mergeCell ref="L29:M29"/>
    <mergeCell ref="L12:N12"/>
    <mergeCell ref="C30:I30"/>
    <mergeCell ref="L30:M30"/>
    <mergeCell ref="B35:H35"/>
    <mergeCell ref="I35:J35"/>
    <mergeCell ref="L35:M35"/>
    <mergeCell ref="D11:E11"/>
    <mergeCell ref="C29:I29"/>
    <mergeCell ref="L5:L6"/>
    <mergeCell ref="L65:M65"/>
    <mergeCell ref="B39:H39"/>
    <mergeCell ref="B41:D41"/>
    <mergeCell ref="B42:H42"/>
    <mergeCell ref="I42:J42"/>
    <mergeCell ref="L42:M42"/>
    <mergeCell ref="B43:M43"/>
    <mergeCell ref="B47:I47"/>
    <mergeCell ref="L47:M47"/>
    <mergeCell ref="B59:M59"/>
    <mergeCell ref="L63:M63"/>
    <mergeCell ref="L64:M64"/>
    <mergeCell ref="B38:H38"/>
    <mergeCell ref="L66:M66"/>
    <mergeCell ref="L67:M67"/>
    <mergeCell ref="L69:M69"/>
    <mergeCell ref="B70:M70"/>
    <mergeCell ref="B74:H74"/>
    <mergeCell ref="L74:M74"/>
    <mergeCell ref="J123:N124"/>
    <mergeCell ref="B88:H88"/>
    <mergeCell ref="L88:M88"/>
    <mergeCell ref="L89:M89"/>
    <mergeCell ref="L90:M90"/>
    <mergeCell ref="B91:M91"/>
    <mergeCell ref="B93:M93"/>
    <mergeCell ref="B110:N111"/>
    <mergeCell ref="B112:N113"/>
    <mergeCell ref="B80:H80"/>
    <mergeCell ref="L80:M80"/>
    <mergeCell ref="B81:M81"/>
    <mergeCell ref="B83:M83"/>
    <mergeCell ref="B87:H87"/>
    <mergeCell ref="L87:M87"/>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65921"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65921" r:id="rId4"/>
      </mc:Fallback>
    </mc:AlternateContent>
  </oleObjects>
</worksheet>
</file>

<file path=xl/worksheets/sheet2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50">
    <tabColor rgb="FFFFFFCC"/>
  </sheetPr>
  <dimension ref="A1:O124"/>
  <sheetViews>
    <sheetView zoomScale="75" zoomScaleNormal="75" workbookViewId="0"/>
  </sheetViews>
  <sheetFormatPr baseColWidth="10" defaultRowHeight="15"/>
  <cols>
    <col min="1" max="1" width="10.42578125" bestFit="1" customWidth="1"/>
    <col min="2" max="2" width="17" customWidth="1"/>
    <col min="6" max="6" width="14.42578125" customWidth="1"/>
    <col min="9" max="9" width="13.85546875" bestFit="1" customWidth="1"/>
    <col min="10" max="10" width="15.5703125" customWidth="1"/>
    <col min="11" max="11" width="17.5703125" bestFit="1" customWidth="1"/>
    <col min="13" max="13" width="13.140625" bestFit="1" customWidth="1"/>
    <col min="14" max="14" width="17.42578125" customWidth="1"/>
    <col min="15" max="15" width="12" bestFit="1" customWidth="1"/>
  </cols>
  <sheetData>
    <row r="1" spans="2:14" ht="27.7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customHeight="1" thickBot="1">
      <c r="A31" t="s">
        <v>1929</v>
      </c>
      <c r="B31" s="86" t="s">
        <v>1202</v>
      </c>
      <c r="C31" s="87" t="s">
        <v>2219</v>
      </c>
      <c r="D31" s="88"/>
      <c r="E31" s="88"/>
      <c r="F31" s="88"/>
      <c r="G31" s="88"/>
      <c r="H31" s="88"/>
      <c r="I31" s="88"/>
      <c r="J31" s="88"/>
      <c r="K31" s="465"/>
      <c r="L31" s="318" t="s">
        <v>388</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257</v>
      </c>
      <c r="B36" s="831" t="str">
        <f>VLOOKUP(A36,EQUIPOS!A6:D154,3,FALSE)</f>
        <v>Mezcladora de concreto 1 bulto</v>
      </c>
      <c r="C36" s="832"/>
      <c r="D36" s="832"/>
      <c r="E36" s="832"/>
      <c r="F36" s="832"/>
      <c r="G36" s="832"/>
      <c r="H36" s="833"/>
      <c r="I36" s="279"/>
      <c r="J36" s="280"/>
      <c r="K36" s="281">
        <f>VLOOKUP(A36,EQUIPOS!A6:D163,4,FALSE)</f>
        <v>5625</v>
      </c>
      <c r="L36" s="282"/>
      <c r="M36" s="348">
        <v>1</v>
      </c>
      <c r="N36" s="284">
        <f>K36/M36</f>
        <v>5625</v>
      </c>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0.05</v>
      </c>
      <c r="N41" s="356">
        <f>N81*M41</f>
        <v>2274.6274166666667</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7899.6274166666662</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67" t="s">
        <v>824</v>
      </c>
      <c r="B48" s="49" t="str">
        <f>VLOOKUP(A48,MATERIALES!A5:D373,3,FALSE)</f>
        <v>Agregado para concreto hidráulico</v>
      </c>
      <c r="C48" s="293"/>
      <c r="D48" s="293"/>
      <c r="E48" s="293"/>
      <c r="F48" s="293"/>
      <c r="G48" s="293"/>
      <c r="H48" s="293"/>
      <c r="I48" s="293"/>
      <c r="J48" s="323" t="str">
        <f>VLOOKUP(A48,MATERIALES!A4:D640,2,FALSE)</f>
        <v>m3</v>
      </c>
      <c r="K48" s="294">
        <v>0.504</v>
      </c>
      <c r="L48" s="279"/>
      <c r="M48" s="414">
        <f>VLOOKUP(A48,MATERIALES!A5:D396,4,FALSE)</f>
        <v>55110.850091930661</v>
      </c>
      <c r="N48" s="284">
        <f>K48*M48</f>
        <v>27775.868446333054</v>
      </c>
    </row>
    <row r="49" spans="1:14">
      <c r="A49" s="167" t="s">
        <v>845</v>
      </c>
      <c r="B49" s="49" t="str">
        <f>VLOOKUP(A49,MATERIALES!A6:D373,3,FALSE)</f>
        <v>Agua</v>
      </c>
      <c r="C49" s="437"/>
      <c r="D49" s="437"/>
      <c r="E49" s="437"/>
      <c r="F49" s="437"/>
      <c r="G49" s="437"/>
      <c r="H49" s="437"/>
      <c r="I49" s="437"/>
      <c r="J49" s="324" t="str">
        <f>VLOOKUP(A49,MATERIALES!A5:D641,2,FALSE)</f>
        <v>lt</v>
      </c>
      <c r="K49" s="409">
        <v>111</v>
      </c>
      <c r="L49" s="433"/>
      <c r="M49" s="414">
        <f>VLOOKUP(A49,MATERIALES!A6:D397,4,FALSE)</f>
        <v>35.656490152579906</v>
      </c>
      <c r="N49" s="284">
        <f>K49*M49</f>
        <v>3957.8704069363694</v>
      </c>
    </row>
    <row r="50" spans="1:14">
      <c r="A50" s="167" t="s">
        <v>625</v>
      </c>
      <c r="B50" s="49" t="str">
        <f>VLOOKUP(A50,MATERIALES!A6:D373,3,FALSE)</f>
        <v xml:space="preserve">Piedra para concreto ciclópeo (rajón o canto rodado)
</v>
      </c>
      <c r="C50" s="437"/>
      <c r="D50" s="437"/>
      <c r="E50" s="437"/>
      <c r="F50" s="437"/>
      <c r="G50" s="437"/>
      <c r="H50" s="437"/>
      <c r="I50" s="437"/>
      <c r="J50" s="324" t="str">
        <f>VLOOKUP(A50,MATERIALES!A6:D642,2,FALSE)</f>
        <v>m3</v>
      </c>
      <c r="K50" s="409">
        <v>0.4</v>
      </c>
      <c r="L50" s="433"/>
      <c r="M50" s="414">
        <f>VLOOKUP(A50,MATERIALES!A6:D398,4,FALSE)</f>
        <v>45000</v>
      </c>
      <c r="N50" s="284">
        <f>K50*M50</f>
        <v>18000</v>
      </c>
    </row>
    <row r="51" spans="1:14">
      <c r="A51" s="167" t="s">
        <v>873</v>
      </c>
      <c r="B51" s="49" t="str">
        <f>VLOOKUP(A51,MATERIALES!A6:D373,3,FALSE)</f>
        <v>Arena lavada</v>
      </c>
      <c r="C51" s="437"/>
      <c r="D51" s="437"/>
      <c r="E51" s="437"/>
      <c r="F51" s="437"/>
      <c r="G51" s="437"/>
      <c r="H51" s="437"/>
      <c r="I51" s="437"/>
      <c r="J51" s="324" t="str">
        <f>VLOOKUP(A51,MATERIALES!A6:D643,2,FALSE)</f>
        <v>m3</v>
      </c>
      <c r="K51" s="409">
        <v>0.378</v>
      </c>
      <c r="L51" s="433"/>
      <c r="M51" s="414">
        <f>VLOOKUP(A51,MATERIALES!A6:D399,4,FALSE)</f>
        <v>50000</v>
      </c>
      <c r="N51" s="284">
        <f>K51*M51</f>
        <v>18900</v>
      </c>
    </row>
    <row r="52" spans="1:14">
      <c r="A52" s="167" t="s">
        <v>875</v>
      </c>
      <c r="B52" s="49" t="str">
        <f>VLOOKUP(A52,MATERIALES!A7:D373,3,FALSE)</f>
        <v xml:space="preserve">Cemento gris
</v>
      </c>
      <c r="C52" s="437"/>
      <c r="D52" s="437"/>
      <c r="E52" s="437"/>
      <c r="F52" s="437"/>
      <c r="G52" s="437"/>
      <c r="H52" s="437"/>
      <c r="I52" s="437"/>
      <c r="J52" s="324" t="str">
        <f>VLOOKUP(A52,MATERIALES!A6:D644,2,FALSE)</f>
        <v>kg</v>
      </c>
      <c r="K52" s="409">
        <v>156</v>
      </c>
      <c r="L52" s="433"/>
      <c r="M52" s="414">
        <f>VLOOKUP(A52,MATERIALES!A7:D400,4,FALSE)</f>
        <v>470</v>
      </c>
      <c r="N52" s="284">
        <f>K52*M52</f>
        <v>73320</v>
      </c>
    </row>
    <row r="53" spans="1:14">
      <c r="A53" s="167"/>
      <c r="B53" s="49"/>
      <c r="C53" s="437"/>
      <c r="D53" s="437"/>
      <c r="E53" s="437"/>
      <c r="F53" s="437"/>
      <c r="G53" s="437"/>
      <c r="H53" s="437"/>
      <c r="I53" s="437"/>
      <c r="J53" s="323"/>
      <c r="K53" s="409"/>
      <c r="L53" s="433"/>
      <c r="M53" s="414"/>
      <c r="N53" s="284"/>
    </row>
    <row r="54" spans="1:14">
      <c r="A54" s="167"/>
      <c r="B54" s="49"/>
      <c r="C54" s="437"/>
      <c r="D54" s="437"/>
      <c r="E54" s="437"/>
      <c r="F54" s="437"/>
      <c r="G54" s="437"/>
      <c r="H54" s="437"/>
      <c r="I54" s="437"/>
      <c r="J54" s="323"/>
      <c r="K54" s="409"/>
      <c r="L54" s="433"/>
      <c r="M54" s="414"/>
      <c r="N54" s="284"/>
    </row>
    <row r="55" spans="1:14">
      <c r="A55" s="167"/>
      <c r="B55" s="49"/>
      <c r="C55" s="437"/>
      <c r="D55" s="437"/>
      <c r="E55" s="437"/>
      <c r="F55" s="437"/>
      <c r="G55" s="437"/>
      <c r="H55" s="437"/>
      <c r="I55" s="437"/>
      <c r="J55" s="323"/>
      <c r="K55" s="409"/>
      <c r="L55" s="433"/>
      <c r="M55" s="414"/>
      <c r="N55" s="284"/>
    </row>
    <row r="56" spans="1:14">
      <c r="A56" s="167"/>
      <c r="B56" s="49"/>
      <c r="C56" s="437"/>
      <c r="D56" s="437"/>
      <c r="E56" s="437"/>
      <c r="F56" s="437"/>
      <c r="G56" s="437"/>
      <c r="H56" s="437"/>
      <c r="I56" s="437"/>
      <c r="J56" s="323"/>
      <c r="K56" s="409"/>
      <c r="L56" s="433"/>
      <c r="M56" s="414"/>
      <c r="N56" s="284"/>
    </row>
    <row r="57" spans="1:14">
      <c r="A57" s="167"/>
      <c r="B57" s="49"/>
      <c r="C57" s="437"/>
      <c r="D57" s="437"/>
      <c r="E57" s="437"/>
      <c r="F57" s="437"/>
      <c r="G57" s="437"/>
      <c r="H57" s="437"/>
      <c r="I57" s="437"/>
      <c r="J57" s="323"/>
      <c r="K57" s="409"/>
      <c r="L57" s="433"/>
      <c r="M57" s="414"/>
      <c r="N57" s="284"/>
    </row>
    <row r="58" spans="1:14" ht="15.75" thickBot="1">
      <c r="B58" s="49"/>
      <c r="C58" s="322"/>
      <c r="D58" s="322"/>
      <c r="E58" s="322"/>
      <c r="F58" s="322"/>
      <c r="G58" s="322"/>
      <c r="H58" s="322"/>
      <c r="I58" s="322"/>
      <c r="J58" s="447"/>
      <c r="K58" s="132"/>
      <c r="L58" s="337"/>
      <c r="M58" s="414"/>
      <c r="N58" s="284"/>
    </row>
    <row r="59" spans="1:14" ht="15.75" thickBot="1">
      <c r="B59" s="818" t="s">
        <v>1037</v>
      </c>
      <c r="C59" s="819"/>
      <c r="D59" s="819"/>
      <c r="E59" s="819"/>
      <c r="F59" s="819"/>
      <c r="G59" s="819"/>
      <c r="H59" s="819"/>
      <c r="I59" s="819"/>
      <c r="J59" s="819"/>
      <c r="K59" s="819"/>
      <c r="L59" s="819"/>
      <c r="M59" s="820"/>
      <c r="N59" s="406">
        <f>SUM(N48:N58)</f>
        <v>141953.73885326943</v>
      </c>
    </row>
    <row r="60" spans="1:14">
      <c r="B60" s="39"/>
      <c r="C60" s="40"/>
      <c r="D60" s="40"/>
      <c r="E60" s="40"/>
      <c r="F60" s="40"/>
      <c r="G60" s="40"/>
      <c r="H60" s="40"/>
      <c r="I60" s="40"/>
      <c r="J60" s="40"/>
      <c r="K60" s="40"/>
      <c r="L60" s="40"/>
      <c r="M60" s="40"/>
      <c r="N60" s="41"/>
    </row>
    <row r="61" spans="1:14">
      <c r="B61" s="70" t="s">
        <v>1040</v>
      </c>
      <c r="C61" s="71"/>
      <c r="D61" s="71"/>
      <c r="E61" s="71"/>
      <c r="F61" s="71"/>
      <c r="G61" s="71"/>
      <c r="H61" s="71"/>
      <c r="I61" s="71"/>
      <c r="J61" s="71"/>
      <c r="K61" s="71"/>
      <c r="L61" s="71"/>
      <c r="M61" s="71"/>
      <c r="N61" s="72"/>
    </row>
    <row r="62" spans="1:14" ht="15.75" thickBot="1">
      <c r="B62" s="74"/>
      <c r="C62" s="67"/>
      <c r="D62" s="67"/>
      <c r="E62" s="67"/>
      <c r="F62" s="67"/>
      <c r="G62" s="67"/>
      <c r="H62" s="67"/>
      <c r="I62" s="67"/>
      <c r="J62" s="67"/>
      <c r="K62" s="67"/>
      <c r="L62" s="67"/>
      <c r="M62" s="67"/>
      <c r="N62" s="69"/>
    </row>
    <row r="63" spans="1:14" ht="25.5">
      <c r="B63" s="325" t="s">
        <v>1041</v>
      </c>
      <c r="C63" s="326"/>
      <c r="D63" s="326"/>
      <c r="E63" s="326"/>
      <c r="F63" s="326"/>
      <c r="G63" s="326"/>
      <c r="H63" s="79" t="s">
        <v>1029</v>
      </c>
      <c r="I63" s="80" t="s">
        <v>1042</v>
      </c>
      <c r="J63" s="81" t="s">
        <v>1043</v>
      </c>
      <c r="K63" s="79" t="s">
        <v>1044</v>
      </c>
      <c r="L63" s="821" t="s">
        <v>1045</v>
      </c>
      <c r="M63" s="794"/>
      <c r="N63" s="82" t="s">
        <v>1035</v>
      </c>
    </row>
    <row r="64" spans="1:14">
      <c r="A64" t="s">
        <v>1313</v>
      </c>
      <c r="B64" s="52" t="str">
        <f>VLOOKUP(A64,TRANSPORTE!A2:D117,3,FALSE)</f>
        <v>Transporte de arena</v>
      </c>
      <c r="C64" s="329"/>
      <c r="D64" s="329"/>
      <c r="E64" s="329"/>
      <c r="F64" s="329"/>
      <c r="G64" s="329"/>
      <c r="H64" s="323" t="s">
        <v>339</v>
      </c>
      <c r="I64" s="291">
        <v>0.378</v>
      </c>
      <c r="J64" s="298">
        <v>1</v>
      </c>
      <c r="K64" s="291">
        <f>I64*J64</f>
        <v>0.378</v>
      </c>
      <c r="L64" s="822">
        <f>VLOOKUP(A64,TRANSPORTE!A2:D117,4,FALSE)</f>
        <v>946.969696969697</v>
      </c>
      <c r="M64" s="823"/>
      <c r="N64" s="299">
        <f>K64*L64</f>
        <v>357.9545454545455</v>
      </c>
    </row>
    <row r="65" spans="1:15">
      <c r="A65" t="s">
        <v>1365</v>
      </c>
      <c r="B65" s="52" t="str">
        <f>VLOOKUP(A65,TRANSPORTE!A3:D117,3,FALSE)</f>
        <v>Transporte de material triturado</v>
      </c>
      <c r="C65" s="53"/>
      <c r="D65" s="53"/>
      <c r="E65" s="53"/>
      <c r="F65" s="53"/>
      <c r="G65" s="53"/>
      <c r="H65" s="323" t="s">
        <v>339</v>
      </c>
      <c r="I65" s="291">
        <v>0.504</v>
      </c>
      <c r="J65" s="298">
        <v>1</v>
      </c>
      <c r="K65" s="291">
        <f>I65*J65</f>
        <v>0.504</v>
      </c>
      <c r="L65" s="822">
        <f>VLOOKUP(A65,TRANSPORTE!A3:D117,4,FALSE)</f>
        <v>946.969696969697</v>
      </c>
      <c r="M65" s="823"/>
      <c r="N65" s="299">
        <f>K65*L65</f>
        <v>477.27272727272731</v>
      </c>
    </row>
    <row r="66" spans="1:15">
      <c r="A66" t="s">
        <v>1392</v>
      </c>
      <c r="B66" s="52" t="str">
        <f>VLOOKUP(A66,TRANSPORTE!A3:D117,3,FALSE)</f>
        <v>Transporte de piedra para Ciclópeo</v>
      </c>
      <c r="C66" s="53"/>
      <c r="D66" s="53"/>
      <c r="E66" s="53"/>
      <c r="F66" s="53"/>
      <c r="G66" s="53"/>
      <c r="H66" s="323" t="s">
        <v>339</v>
      </c>
      <c r="I66" s="291">
        <v>0.4</v>
      </c>
      <c r="J66" s="298">
        <v>1</v>
      </c>
      <c r="K66" s="291">
        <f>I66*J66</f>
        <v>0.4</v>
      </c>
      <c r="L66" s="822">
        <f>VLOOKUP(A66,TRANSPORTE!A3:D117,4,FALSE)</f>
        <v>946.969696969697</v>
      </c>
      <c r="M66" s="823"/>
      <c r="N66" s="299">
        <f>K66*L66</f>
        <v>378.78787878787881</v>
      </c>
    </row>
    <row r="67" spans="1:15">
      <c r="B67" s="52"/>
      <c r="C67" s="53"/>
      <c r="D67" s="53"/>
      <c r="E67" s="53"/>
      <c r="F67" s="53"/>
      <c r="G67" s="53"/>
      <c r="H67" s="323"/>
      <c r="I67" s="291"/>
      <c r="J67" s="298"/>
      <c r="K67" s="291"/>
      <c r="L67" s="822"/>
      <c r="M67" s="823"/>
      <c r="N67" s="299"/>
    </row>
    <row r="68" spans="1:15">
      <c r="B68" s="52"/>
      <c r="C68" s="53"/>
      <c r="D68" s="53"/>
      <c r="E68" s="53"/>
      <c r="F68" s="53"/>
      <c r="G68" s="53"/>
      <c r="H68" s="300"/>
      <c r="I68" s="291"/>
      <c r="J68" s="291"/>
      <c r="K68" s="291"/>
      <c r="L68" s="301"/>
      <c r="M68" s="302"/>
      <c r="N68" s="303"/>
    </row>
    <row r="69" spans="1:15" ht="15.75" thickBot="1">
      <c r="B69" s="459"/>
      <c r="C69" s="460"/>
      <c r="D69" s="460"/>
      <c r="E69" s="460"/>
      <c r="F69" s="460"/>
      <c r="G69" s="460"/>
      <c r="H69" s="54"/>
      <c r="I69" s="132"/>
      <c r="J69" s="132"/>
      <c r="K69" s="132"/>
      <c r="L69" s="807"/>
      <c r="M69" s="808"/>
      <c r="N69" s="133"/>
    </row>
    <row r="70" spans="1:15" ht="15.75" thickBot="1">
      <c r="B70" s="824" t="s">
        <v>1037</v>
      </c>
      <c r="C70" s="825"/>
      <c r="D70" s="825"/>
      <c r="E70" s="825"/>
      <c r="F70" s="825"/>
      <c r="G70" s="825"/>
      <c r="H70" s="825"/>
      <c r="I70" s="825"/>
      <c r="J70" s="825"/>
      <c r="K70" s="825"/>
      <c r="L70" s="825"/>
      <c r="M70" s="826"/>
      <c r="N70" s="110">
        <f>N64+N65+N66+N67+N68</f>
        <v>1214.0151515151515</v>
      </c>
    </row>
    <row r="71" spans="1:15">
      <c r="B71" s="39"/>
      <c r="C71" s="40"/>
      <c r="D71" s="40"/>
      <c r="E71" s="40"/>
      <c r="F71" s="40"/>
      <c r="G71" s="40"/>
      <c r="H71" s="40"/>
      <c r="I71" s="40"/>
      <c r="J71" s="40"/>
      <c r="K71" s="40"/>
      <c r="L71" s="40"/>
      <c r="M71" s="40"/>
      <c r="N71" s="41"/>
    </row>
    <row r="72" spans="1:15">
      <c r="B72" s="70" t="s">
        <v>1046</v>
      </c>
      <c r="C72" s="71"/>
      <c r="D72" s="71"/>
      <c r="E72" s="71"/>
      <c r="F72" s="71"/>
      <c r="G72" s="71"/>
      <c r="H72" s="71"/>
      <c r="I72" s="71"/>
      <c r="J72" s="71"/>
      <c r="K72" s="71"/>
      <c r="L72" s="71"/>
      <c r="M72" s="71"/>
      <c r="N72" s="72"/>
    </row>
    <row r="73" spans="1:15" ht="15.75" thickBot="1">
      <c r="B73" s="74"/>
      <c r="C73" s="67"/>
      <c r="D73" s="67"/>
      <c r="E73" s="67"/>
      <c r="F73" s="67"/>
      <c r="G73" s="67"/>
      <c r="H73" s="67"/>
      <c r="I73" s="67"/>
      <c r="J73" s="67"/>
      <c r="K73" s="67"/>
      <c r="L73" s="67"/>
      <c r="M73" s="67"/>
      <c r="N73" s="69"/>
    </row>
    <row r="74" spans="1:15" ht="25.5">
      <c r="B74" s="844" t="s">
        <v>1047</v>
      </c>
      <c r="C74" s="845"/>
      <c r="D74" s="845"/>
      <c r="E74" s="845"/>
      <c r="F74" s="845"/>
      <c r="G74" s="845"/>
      <c r="H74" s="845"/>
      <c r="I74" s="79" t="s">
        <v>1048</v>
      </c>
      <c r="J74" s="81" t="s">
        <v>1494</v>
      </c>
      <c r="K74" s="80" t="s">
        <v>1050</v>
      </c>
      <c r="L74" s="846" t="s">
        <v>1034</v>
      </c>
      <c r="M74" s="847"/>
      <c r="N74" s="104" t="s">
        <v>1035</v>
      </c>
    </row>
    <row r="75" spans="1:15">
      <c r="A75" s="168" t="s">
        <v>19</v>
      </c>
      <c r="B75" s="55" t="str">
        <f>VLOOKUP(A75,'MANO DE OBRA'!A8:D68,3,FALSE)</f>
        <v>Obrero (8)</v>
      </c>
      <c r="C75" s="53"/>
      <c r="D75" s="53"/>
      <c r="E75" s="53"/>
      <c r="F75" s="53"/>
      <c r="G75" s="53"/>
      <c r="H75" s="53"/>
      <c r="I75" s="304">
        <f>K75/J75*100</f>
        <v>196724.53333333333</v>
      </c>
      <c r="J75" s="305">
        <v>185</v>
      </c>
      <c r="K75" s="306">
        <f>VLOOKUP(A75,'MANO DE OBRA'!A8:D99,4,FALSE)</f>
        <v>363940.38666666666</v>
      </c>
      <c r="L75" s="56"/>
      <c r="M75" s="446">
        <v>10</v>
      </c>
      <c r="N75" s="407">
        <f>K75/M75</f>
        <v>36394.038666666667</v>
      </c>
      <c r="O75" s="112"/>
    </row>
    <row r="76" spans="1:15">
      <c r="A76" s="168" t="s">
        <v>30</v>
      </c>
      <c r="B76" s="55" t="str">
        <f>VLOOKUP(A76,'MANO DE OBRA'!A8:D69,3,FALSE)</f>
        <v>Oficial</v>
      </c>
      <c r="C76" s="53"/>
      <c r="D76" s="53"/>
      <c r="E76" s="53"/>
      <c r="F76" s="53"/>
      <c r="G76" s="53"/>
      <c r="H76" s="53"/>
      <c r="I76" s="304">
        <f>K76/J76*100</f>
        <v>49181.133333333331</v>
      </c>
      <c r="J76" s="305">
        <v>185</v>
      </c>
      <c r="K76" s="306">
        <f>VLOOKUP(A76,'MANO DE OBRA'!A8:D100,4,FALSE)</f>
        <v>90985.096666666665</v>
      </c>
      <c r="L76" s="56"/>
      <c r="M76" s="446">
        <v>10</v>
      </c>
      <c r="N76" s="407">
        <f>K76/M76</f>
        <v>9098.5096666666668</v>
      </c>
    </row>
    <row r="77" spans="1:15">
      <c r="B77" s="55"/>
      <c r="C77" s="53"/>
      <c r="D77" s="53"/>
      <c r="E77" s="53"/>
      <c r="F77" s="53"/>
      <c r="G77" s="53"/>
      <c r="H77" s="53"/>
      <c r="I77" s="304"/>
      <c r="J77" s="305"/>
      <c r="K77" s="306"/>
      <c r="L77" s="56"/>
      <c r="M77" s="444"/>
      <c r="N77" s="407"/>
    </row>
    <row r="78" spans="1:15">
      <c r="B78" s="55"/>
      <c r="C78" s="53"/>
      <c r="D78" s="53"/>
      <c r="E78" s="53"/>
      <c r="F78" s="53"/>
      <c r="G78" s="53"/>
      <c r="H78" s="53"/>
      <c r="I78" s="291"/>
      <c r="J78" s="309"/>
      <c r="K78" s="310"/>
      <c r="L78" s="330"/>
      <c r="M78" s="312"/>
      <c r="N78" s="308"/>
    </row>
    <row r="79" spans="1:15">
      <c r="B79" s="55"/>
      <c r="C79" s="53"/>
      <c r="D79" s="53"/>
      <c r="E79" s="53"/>
      <c r="F79" s="53"/>
      <c r="G79" s="53"/>
      <c r="H79" s="53"/>
      <c r="I79" s="291"/>
      <c r="J79" s="309"/>
      <c r="K79" s="310"/>
      <c r="L79" s="330"/>
      <c r="M79" s="312"/>
      <c r="N79" s="308"/>
    </row>
    <row r="80" spans="1:15" ht="15.75" thickBot="1">
      <c r="B80" s="805"/>
      <c r="C80" s="806"/>
      <c r="D80" s="806"/>
      <c r="E80" s="806"/>
      <c r="F80" s="806"/>
      <c r="G80" s="806"/>
      <c r="H80" s="806"/>
      <c r="I80" s="132"/>
      <c r="J80" s="132"/>
      <c r="K80" s="132"/>
      <c r="L80" s="906"/>
      <c r="M80" s="906"/>
      <c r="N80" s="51"/>
    </row>
    <row r="81" spans="1:14" ht="15.75" thickBot="1">
      <c r="B81" s="824" t="s">
        <v>1037</v>
      </c>
      <c r="C81" s="825"/>
      <c r="D81" s="825"/>
      <c r="E81" s="825"/>
      <c r="F81" s="825"/>
      <c r="G81" s="825"/>
      <c r="H81" s="825"/>
      <c r="I81" s="825"/>
      <c r="J81" s="825"/>
      <c r="K81" s="825"/>
      <c r="L81" s="825"/>
      <c r="M81" s="826"/>
      <c r="N81" s="313">
        <f>SUM(N75:N80)</f>
        <v>45492.548333333332</v>
      </c>
    </row>
    <row r="82" spans="1:14" ht="15.75" thickBot="1">
      <c r="B82" s="39"/>
      <c r="C82" s="40"/>
      <c r="D82" s="40"/>
      <c r="E82" s="40"/>
      <c r="F82" s="40"/>
      <c r="G82" s="40"/>
      <c r="H82" s="40"/>
      <c r="I82" s="40"/>
      <c r="J82" s="40"/>
      <c r="K82" s="40"/>
      <c r="L82" s="40"/>
      <c r="M82" s="40"/>
      <c r="N82" s="41"/>
    </row>
    <row r="83" spans="1:14" ht="15.75" thickBot="1">
      <c r="B83" s="818" t="s">
        <v>1051</v>
      </c>
      <c r="C83" s="819"/>
      <c r="D83" s="819"/>
      <c r="E83" s="819"/>
      <c r="F83" s="819"/>
      <c r="G83" s="819"/>
      <c r="H83" s="819"/>
      <c r="I83" s="819"/>
      <c r="J83" s="819"/>
      <c r="K83" s="819"/>
      <c r="L83" s="819"/>
      <c r="M83" s="820"/>
      <c r="N83" s="105">
        <f>N43+N59+N70+N81</f>
        <v>196559.92975478456</v>
      </c>
    </row>
    <row r="84" spans="1:14">
      <c r="B84" s="39"/>
      <c r="C84" s="40"/>
      <c r="D84" s="40"/>
      <c r="E84" s="40"/>
      <c r="F84" s="40"/>
      <c r="G84" s="40"/>
      <c r="H84" s="40"/>
      <c r="I84" s="40"/>
      <c r="J84" s="40"/>
      <c r="K84" s="40"/>
      <c r="L84" s="40"/>
      <c r="M84" s="40"/>
      <c r="N84" s="41"/>
    </row>
    <row r="85" spans="1:14">
      <c r="B85" s="70" t="s">
        <v>1052</v>
      </c>
      <c r="C85" s="71"/>
      <c r="D85" s="71"/>
      <c r="E85" s="71"/>
      <c r="F85" s="71"/>
      <c r="G85" s="71"/>
      <c r="H85" s="71"/>
      <c r="I85" s="71"/>
      <c r="J85" s="71"/>
      <c r="K85" s="71"/>
      <c r="L85" s="71"/>
      <c r="M85" s="71"/>
      <c r="N85" s="72"/>
    </row>
    <row r="86" spans="1:14" ht="15.75" thickBot="1">
      <c r="B86" s="74"/>
      <c r="C86" s="67"/>
      <c r="D86" s="67"/>
      <c r="E86" s="67"/>
      <c r="F86" s="67"/>
      <c r="G86" s="67"/>
      <c r="H86" s="67"/>
      <c r="I86" s="67"/>
      <c r="J86" s="67"/>
      <c r="K86" s="67"/>
      <c r="L86" s="67"/>
      <c r="M86" s="67"/>
      <c r="N86" s="69"/>
    </row>
    <row r="87" spans="1:14">
      <c r="B87" s="809" t="s">
        <v>1053</v>
      </c>
      <c r="C87" s="810"/>
      <c r="D87" s="810"/>
      <c r="E87" s="810"/>
      <c r="F87" s="810"/>
      <c r="G87" s="810"/>
      <c r="H87" s="810"/>
      <c r="I87" s="326"/>
      <c r="J87" s="346"/>
      <c r="K87" s="314" t="s">
        <v>1054</v>
      </c>
      <c r="L87" s="848" t="s">
        <v>1055</v>
      </c>
      <c r="M87" s="849"/>
      <c r="N87" s="315"/>
    </row>
    <row r="88" spans="1:14">
      <c r="B88" s="850" t="s">
        <v>1056</v>
      </c>
      <c r="C88" s="851"/>
      <c r="D88" s="851"/>
      <c r="E88" s="851"/>
      <c r="F88" s="851"/>
      <c r="G88" s="851"/>
      <c r="H88" s="851"/>
      <c r="I88" s="93"/>
      <c r="J88" s="94"/>
      <c r="K88" s="316">
        <v>0.2</v>
      </c>
      <c r="L88" s="852">
        <f>N83*K88</f>
        <v>39311.985950956914</v>
      </c>
      <c r="M88" s="853"/>
      <c r="N88" s="57"/>
    </row>
    <row r="89" spans="1:14">
      <c r="B89" s="95" t="s">
        <v>1057</v>
      </c>
      <c r="C89" s="96"/>
      <c r="D89" s="96"/>
      <c r="E89" s="96"/>
      <c r="F89" s="96"/>
      <c r="G89" s="96"/>
      <c r="H89" s="96"/>
      <c r="I89" s="93"/>
      <c r="J89" s="94"/>
      <c r="K89" s="316">
        <v>0.05</v>
      </c>
      <c r="L89" s="852">
        <f>N83*K89</f>
        <v>9827.9964877392285</v>
      </c>
      <c r="M89" s="853"/>
      <c r="N89" s="57"/>
    </row>
    <row r="90" spans="1:14" ht="15.75" thickBot="1">
      <c r="B90" s="97" t="s">
        <v>1058</v>
      </c>
      <c r="C90" s="98"/>
      <c r="D90" s="98"/>
      <c r="E90" s="98"/>
      <c r="F90" s="98"/>
      <c r="G90" s="98"/>
      <c r="H90" s="98"/>
      <c r="I90" s="99"/>
      <c r="J90" s="100"/>
      <c r="K90" s="317">
        <v>0.05</v>
      </c>
      <c r="L90" s="854">
        <f>N83*K90</f>
        <v>9827.9964877392285</v>
      </c>
      <c r="M90" s="855"/>
      <c r="N90" s="57"/>
    </row>
    <row r="91" spans="1:14" ht="15.75" thickBot="1">
      <c r="B91" s="818" t="s">
        <v>1037</v>
      </c>
      <c r="C91" s="819"/>
      <c r="D91" s="819"/>
      <c r="E91" s="819"/>
      <c r="F91" s="819"/>
      <c r="G91" s="819"/>
      <c r="H91" s="819"/>
      <c r="I91" s="819"/>
      <c r="J91" s="819"/>
      <c r="K91" s="819"/>
      <c r="L91" s="819"/>
      <c r="M91" s="820"/>
      <c r="N91" s="58">
        <f>L88+L89+L90</f>
        <v>58967.978926435368</v>
      </c>
    </row>
    <row r="92" spans="1:14" ht="15.75" thickBot="1">
      <c r="B92" s="39"/>
      <c r="C92" s="40"/>
      <c r="D92" s="40"/>
      <c r="E92" s="40"/>
      <c r="F92" s="40"/>
      <c r="G92" s="40"/>
      <c r="H92" s="40"/>
      <c r="I92" s="40"/>
      <c r="J92" s="40"/>
      <c r="K92" s="40"/>
      <c r="L92" s="40"/>
      <c r="M92" s="40"/>
      <c r="N92" s="41"/>
    </row>
    <row r="93" spans="1:14" ht="15.75" thickBot="1">
      <c r="A93" t="s">
        <v>2122</v>
      </c>
      <c r="B93" s="818" t="s">
        <v>1059</v>
      </c>
      <c r="C93" s="819"/>
      <c r="D93" s="819"/>
      <c r="E93" s="819"/>
      <c r="F93" s="819"/>
      <c r="G93" s="819"/>
      <c r="H93" s="819"/>
      <c r="I93" s="819"/>
      <c r="J93" s="819"/>
      <c r="K93" s="819"/>
      <c r="L93" s="819"/>
      <c r="M93" s="820"/>
      <c r="N93" s="197">
        <f>N83+N91</f>
        <v>255527.90868121994</v>
      </c>
    </row>
    <row r="94" spans="1:14">
      <c r="B94" s="251"/>
      <c r="C94" s="252"/>
      <c r="D94" s="252"/>
      <c r="E94" s="252"/>
      <c r="F94" s="252"/>
      <c r="G94" s="252"/>
      <c r="H94" s="252"/>
      <c r="I94" s="252"/>
      <c r="J94" s="252"/>
      <c r="K94" s="252"/>
      <c r="L94" s="252"/>
      <c r="M94" s="252"/>
      <c r="N94" s="253"/>
    </row>
    <row r="95" spans="1:14">
      <c r="B95" s="254"/>
      <c r="C95" s="255"/>
      <c r="D95" s="255"/>
      <c r="E95" s="255"/>
      <c r="F95" s="255"/>
      <c r="G95" s="255"/>
      <c r="H95" s="255"/>
      <c r="I95" s="255"/>
      <c r="J95" s="255"/>
      <c r="K95" s="255"/>
      <c r="L95" s="255"/>
      <c r="M95" s="255"/>
      <c r="N95" s="256"/>
    </row>
    <row r="96" spans="1:14">
      <c r="B96" s="254"/>
      <c r="C96" s="255"/>
      <c r="D96" s="255"/>
      <c r="E96" s="255"/>
      <c r="F96" s="255"/>
      <c r="G96" s="255"/>
      <c r="H96" s="255"/>
      <c r="I96" s="255"/>
      <c r="J96" s="255"/>
      <c r="K96" s="255"/>
      <c r="L96" s="255"/>
      <c r="M96" s="255"/>
      <c r="N96" s="256"/>
    </row>
    <row r="97" spans="2:14">
      <c r="B97" s="254"/>
      <c r="C97" s="255"/>
      <c r="D97" s="255"/>
      <c r="E97" s="255"/>
      <c r="F97" s="255"/>
      <c r="G97" s="255"/>
      <c r="H97" s="255"/>
      <c r="I97" s="255"/>
      <c r="J97" s="255"/>
      <c r="K97" s="255"/>
      <c r="L97" s="255"/>
      <c r="M97" s="255"/>
      <c r="N97" s="256"/>
    </row>
    <row r="98" spans="2:14">
      <c r="B98" s="254"/>
      <c r="C98" s="255"/>
      <c r="D98" s="255"/>
      <c r="E98" s="429" t="s">
        <v>1060</v>
      </c>
      <c r="F98" s="429"/>
      <c r="G98" s="429"/>
      <c r="H98" s="429"/>
      <c r="I98" s="429"/>
      <c r="J98" s="429"/>
      <c r="K98" s="255"/>
      <c r="L98" s="255"/>
      <c r="M98" s="255"/>
      <c r="N98" s="256"/>
    </row>
    <row r="99" spans="2:14">
      <c r="B99" s="254"/>
      <c r="C99" s="255"/>
      <c r="D99" s="255"/>
      <c r="E99" s="255" t="s">
        <v>1061</v>
      </c>
      <c r="F99" s="255"/>
      <c r="G99" s="255"/>
      <c r="H99" s="255"/>
      <c r="I99" s="255"/>
      <c r="J99" s="255"/>
      <c r="K99" s="255"/>
      <c r="L99" s="255"/>
      <c r="M99" s="255"/>
      <c r="N99" s="256"/>
    </row>
    <row r="100" spans="2:14">
      <c r="B100" s="254"/>
      <c r="C100" s="255"/>
      <c r="D100" s="255"/>
      <c r="E100" s="255" t="s">
        <v>1062</v>
      </c>
      <c r="F100" s="255"/>
      <c r="G100" s="255"/>
      <c r="H100" s="255"/>
      <c r="I100" s="255"/>
      <c r="J100" s="255"/>
      <c r="K100" s="255"/>
      <c r="L100" s="255"/>
      <c r="M100" s="255"/>
      <c r="N100" s="256"/>
    </row>
    <row r="101" spans="2:14">
      <c r="B101" s="254"/>
      <c r="C101" s="255"/>
      <c r="D101" s="255"/>
      <c r="E101" s="255" t="s">
        <v>1063</v>
      </c>
      <c r="F101" s="255"/>
      <c r="G101" s="255"/>
      <c r="H101" s="255"/>
      <c r="I101" s="255"/>
      <c r="J101" s="255"/>
      <c r="K101" s="255"/>
      <c r="L101" s="255"/>
      <c r="M101" s="255"/>
      <c r="N101" s="256"/>
    </row>
    <row r="102" spans="2:14" ht="15.75" thickBot="1">
      <c r="B102" s="254"/>
      <c r="C102" s="255"/>
      <c r="D102" s="255"/>
      <c r="E102" s="255"/>
      <c r="F102" s="255" t="s">
        <v>1064</v>
      </c>
      <c r="G102" s="255"/>
      <c r="H102" s="255"/>
      <c r="I102" s="255"/>
      <c r="J102" s="255"/>
      <c r="K102" s="255"/>
      <c r="L102" s="255"/>
      <c r="M102" s="255"/>
      <c r="N102" s="256"/>
    </row>
    <row r="103" spans="2:14">
      <c r="B103" s="239" t="s">
        <v>2322</v>
      </c>
      <c r="C103" s="240"/>
      <c r="D103" s="240"/>
      <c r="E103" s="240"/>
      <c r="F103" s="240"/>
      <c r="G103" s="240"/>
      <c r="H103" s="240"/>
      <c r="I103" s="240"/>
      <c r="J103" s="240"/>
      <c r="K103" s="240"/>
      <c r="L103" s="240"/>
      <c r="M103" s="240"/>
      <c r="N103" s="241"/>
    </row>
    <row r="104" spans="2:14">
      <c r="B104" s="257"/>
      <c r="C104" s="258"/>
      <c r="D104" s="258"/>
      <c r="E104" s="258"/>
      <c r="F104" s="258"/>
      <c r="G104" s="258"/>
      <c r="H104" s="258"/>
      <c r="I104" s="258"/>
      <c r="J104" s="258"/>
      <c r="K104" s="258"/>
      <c r="L104" s="258"/>
      <c r="M104" s="258"/>
      <c r="N104" s="259"/>
    </row>
    <row r="105" spans="2:14">
      <c r="B105" s="257"/>
      <c r="C105" s="258"/>
      <c r="D105" s="258"/>
      <c r="E105" s="258"/>
      <c r="F105" s="258"/>
      <c r="G105" s="258"/>
      <c r="H105" s="258"/>
      <c r="I105" s="258"/>
      <c r="J105" s="258"/>
      <c r="K105" s="258"/>
      <c r="L105" s="258"/>
      <c r="M105" s="258"/>
      <c r="N105" s="259"/>
    </row>
    <row r="106" spans="2:14">
      <c r="B106" s="257"/>
      <c r="C106" s="258"/>
      <c r="D106" s="258"/>
      <c r="E106" s="258"/>
      <c r="F106" s="258"/>
      <c r="G106" s="258"/>
      <c r="H106" s="258"/>
      <c r="I106" s="258"/>
      <c r="J106" s="258"/>
      <c r="K106" s="258"/>
      <c r="L106" s="258"/>
      <c r="M106" s="258"/>
      <c r="N106" s="259"/>
    </row>
    <row r="107" spans="2:14" ht="15.75" thickBot="1">
      <c r="B107" s="260"/>
      <c r="C107" s="261"/>
      <c r="D107" s="261"/>
      <c r="E107" s="261"/>
      <c r="F107" s="261"/>
      <c r="G107" s="261"/>
      <c r="H107" s="261"/>
      <c r="I107" s="261"/>
      <c r="J107" s="261"/>
      <c r="K107" s="261"/>
      <c r="L107" s="261"/>
      <c r="M107" s="261"/>
      <c r="N107" s="262"/>
    </row>
    <row r="108" spans="2:14">
      <c r="B108" s="263"/>
      <c r="C108" s="264"/>
      <c r="D108" s="264"/>
      <c r="E108" s="264"/>
      <c r="F108" s="264"/>
      <c r="G108" s="264"/>
      <c r="H108" s="264"/>
      <c r="I108" s="264"/>
      <c r="J108" s="264"/>
      <c r="K108" s="264"/>
      <c r="L108" s="264"/>
      <c r="M108" s="264"/>
      <c r="N108" s="265"/>
    </row>
    <row r="109" spans="2:14">
      <c r="B109" s="266" t="s">
        <v>2323</v>
      </c>
      <c r="C109" s="267"/>
      <c r="D109" s="267"/>
      <c r="E109" s="267"/>
      <c r="F109" s="267"/>
      <c r="G109" s="267"/>
      <c r="H109" s="267"/>
      <c r="I109" s="267"/>
      <c r="J109" s="267"/>
      <c r="K109" s="267"/>
      <c r="L109" s="267"/>
      <c r="M109" s="267"/>
      <c r="N109" s="268"/>
    </row>
    <row r="110" spans="2:14" ht="15" customHeight="1">
      <c r="B110" s="960" t="s">
        <v>2324</v>
      </c>
      <c r="C110" s="961"/>
      <c r="D110" s="961"/>
      <c r="E110" s="961"/>
      <c r="F110" s="961"/>
      <c r="G110" s="961"/>
      <c r="H110" s="961"/>
      <c r="I110" s="961"/>
      <c r="J110" s="961"/>
      <c r="K110" s="961"/>
      <c r="L110" s="961"/>
      <c r="M110" s="961"/>
      <c r="N110" s="962"/>
    </row>
    <row r="111" spans="2:14" ht="15" customHeight="1">
      <c r="B111" s="960"/>
      <c r="C111" s="961"/>
      <c r="D111" s="961"/>
      <c r="E111" s="961"/>
      <c r="F111" s="961"/>
      <c r="G111" s="961"/>
      <c r="H111" s="961"/>
      <c r="I111" s="961"/>
      <c r="J111" s="961"/>
      <c r="K111" s="961"/>
      <c r="L111" s="961"/>
      <c r="M111" s="961"/>
      <c r="N111" s="962"/>
    </row>
    <row r="112" spans="2:14" ht="30" customHeight="1">
      <c r="B112" s="963" t="s">
        <v>2325</v>
      </c>
      <c r="C112" s="964"/>
      <c r="D112" s="964"/>
      <c r="E112" s="964"/>
      <c r="F112" s="964"/>
      <c r="G112" s="964"/>
      <c r="H112" s="964"/>
      <c r="I112" s="964"/>
      <c r="J112" s="964"/>
      <c r="K112" s="964"/>
      <c r="L112" s="964"/>
      <c r="M112" s="964"/>
      <c r="N112" s="965"/>
    </row>
    <row r="113" spans="2:14">
      <c r="B113" s="963"/>
      <c r="C113" s="964"/>
      <c r="D113" s="964"/>
      <c r="E113" s="964"/>
      <c r="F113" s="964"/>
      <c r="G113" s="964"/>
      <c r="H113" s="964"/>
      <c r="I113" s="964"/>
      <c r="J113" s="964"/>
      <c r="K113" s="964"/>
      <c r="L113" s="964"/>
      <c r="M113" s="964"/>
      <c r="N113" s="965"/>
    </row>
    <row r="114" spans="2:14">
      <c r="B114" s="351"/>
      <c r="C114" s="352"/>
      <c r="D114" s="352"/>
      <c r="E114" s="352"/>
      <c r="F114" s="352"/>
      <c r="G114" s="352"/>
      <c r="H114" s="352"/>
      <c r="I114" s="352"/>
      <c r="J114" s="352"/>
      <c r="K114" s="352"/>
      <c r="L114" s="352"/>
      <c r="M114" s="352"/>
      <c r="N114" s="353"/>
    </row>
    <row r="115" spans="2:14">
      <c r="B115" s="351"/>
      <c r="C115" s="352"/>
      <c r="D115" s="352"/>
      <c r="E115" s="352"/>
      <c r="F115" s="352"/>
      <c r="G115" s="352"/>
      <c r="H115" s="352"/>
      <c r="I115" s="352"/>
      <c r="J115" s="352"/>
      <c r="K115" s="352"/>
      <c r="L115" s="352"/>
      <c r="M115" s="352"/>
      <c r="N115" s="353"/>
    </row>
    <row r="116" spans="2:14">
      <c r="B116" s="351"/>
      <c r="C116" s="352"/>
      <c r="D116" s="352"/>
      <c r="E116" s="352"/>
      <c r="F116" s="352"/>
      <c r="G116" s="352"/>
      <c r="H116" s="352"/>
      <c r="I116" s="352"/>
      <c r="J116" s="352"/>
      <c r="K116" s="352"/>
      <c r="L116" s="352"/>
      <c r="M116" s="352"/>
      <c r="N116" s="353"/>
    </row>
    <row r="117" spans="2:14">
      <c r="B117" s="266"/>
      <c r="C117" s="267"/>
      <c r="D117" s="267"/>
      <c r="E117" s="267"/>
      <c r="F117" s="267"/>
      <c r="G117" s="267"/>
      <c r="H117" s="267"/>
      <c r="I117" s="267"/>
      <c r="J117" s="267"/>
      <c r="K117" s="267"/>
      <c r="L117" s="267"/>
      <c r="M117" s="267"/>
      <c r="N117" s="268"/>
    </row>
    <row r="118" spans="2:14">
      <c r="B118" s="254"/>
      <c r="C118" s="255"/>
      <c r="D118" s="255"/>
      <c r="E118" s="255" t="s">
        <v>1060</v>
      </c>
      <c r="F118" s="429"/>
      <c r="G118" s="429"/>
      <c r="H118" s="255"/>
      <c r="I118" s="255"/>
      <c r="J118" s="255"/>
      <c r="K118" s="255"/>
      <c r="L118" s="255"/>
      <c r="M118" s="255"/>
      <c r="N118" s="256"/>
    </row>
    <row r="119" spans="2:14">
      <c r="B119" s="254"/>
      <c r="C119" s="255"/>
      <c r="D119" s="255"/>
      <c r="E119" s="430" t="s">
        <v>1061</v>
      </c>
      <c r="F119" s="255"/>
      <c r="G119" s="255"/>
      <c r="H119" s="430"/>
      <c r="I119" s="430"/>
      <c r="J119" s="430"/>
      <c r="K119" s="255"/>
      <c r="L119" s="255"/>
      <c r="M119" s="255"/>
      <c r="N119" s="256"/>
    </row>
    <row r="120" spans="2:14">
      <c r="B120" s="254"/>
      <c r="C120" s="255"/>
      <c r="D120" s="255"/>
      <c r="E120" s="269" t="s">
        <v>1065</v>
      </c>
      <c r="F120" s="255"/>
      <c r="G120" s="255"/>
      <c r="H120" s="269"/>
      <c r="I120" s="269"/>
      <c r="J120" s="269"/>
      <c r="K120" s="255"/>
      <c r="L120" s="255"/>
      <c r="M120" s="255"/>
      <c r="N120" s="256"/>
    </row>
    <row r="121" spans="2:14">
      <c r="B121" s="270"/>
      <c r="C121" s="267"/>
      <c r="D121" s="267"/>
      <c r="E121" s="255" t="s">
        <v>1063</v>
      </c>
      <c r="F121" s="255"/>
      <c r="G121" s="255"/>
      <c r="H121" s="255"/>
      <c r="I121" s="255"/>
      <c r="J121" s="255"/>
      <c r="K121" s="267"/>
      <c r="L121" s="267"/>
      <c r="M121" s="267"/>
      <c r="N121" s="268"/>
    </row>
    <row r="122" spans="2:14">
      <c r="B122" s="270"/>
      <c r="C122" s="267"/>
      <c r="D122" s="267"/>
      <c r="E122" s="267"/>
      <c r="F122" s="255"/>
      <c r="G122" s="255"/>
      <c r="H122" s="255"/>
      <c r="I122" s="255"/>
      <c r="J122" s="255"/>
      <c r="K122" s="267"/>
      <c r="L122" s="267"/>
      <c r="M122" s="267"/>
      <c r="N122" s="268"/>
    </row>
    <row r="123" spans="2:14">
      <c r="B123" s="270" t="s">
        <v>2326</v>
      </c>
      <c r="C123" s="269"/>
      <c r="D123" s="269"/>
      <c r="E123" s="255"/>
      <c r="F123" s="255"/>
      <c r="G123" s="255"/>
      <c r="H123" s="255"/>
      <c r="I123" s="255"/>
      <c r="J123" s="966"/>
      <c r="K123" s="966"/>
      <c r="L123" s="966"/>
      <c r="M123" s="966"/>
      <c r="N123" s="967"/>
    </row>
    <row r="124" spans="2:14" ht="15.75" thickBot="1">
      <c r="B124" s="431" t="s">
        <v>2327</v>
      </c>
      <c r="C124" s="432"/>
      <c r="D124" s="432"/>
      <c r="E124" s="271"/>
      <c r="F124" s="271"/>
      <c r="G124" s="271"/>
      <c r="H124" s="271"/>
      <c r="I124" s="271"/>
      <c r="J124" s="968"/>
      <c r="K124" s="968"/>
      <c r="L124" s="968"/>
      <c r="M124" s="968"/>
      <c r="N124" s="969"/>
    </row>
  </sheetData>
  <mergeCells count="64">
    <mergeCell ref="M5:M6"/>
    <mergeCell ref="N5:N6"/>
    <mergeCell ref="C6:J6"/>
    <mergeCell ref="B10:E10"/>
    <mergeCell ref="I10:J10"/>
    <mergeCell ref="C5:J5"/>
    <mergeCell ref="B1:B6"/>
    <mergeCell ref="K5:K6"/>
    <mergeCell ref="L1:N2"/>
    <mergeCell ref="C2:J2"/>
    <mergeCell ref="C3:J3"/>
    <mergeCell ref="K3:K4"/>
    <mergeCell ref="L3:N4"/>
    <mergeCell ref="C4:J4"/>
    <mergeCell ref="C1:J1"/>
    <mergeCell ref="K1:K2"/>
    <mergeCell ref="B36:H36"/>
    <mergeCell ref="B37:H37"/>
    <mergeCell ref="F25:H25"/>
    <mergeCell ref="B27:N27"/>
    <mergeCell ref="L29:M29"/>
    <mergeCell ref="L12:N12"/>
    <mergeCell ref="C30:I30"/>
    <mergeCell ref="L30:M30"/>
    <mergeCell ref="B35:H35"/>
    <mergeCell ref="I35:J35"/>
    <mergeCell ref="L35:M35"/>
    <mergeCell ref="D11:E11"/>
    <mergeCell ref="C29:I29"/>
    <mergeCell ref="L5:L6"/>
    <mergeCell ref="L65:M65"/>
    <mergeCell ref="B39:H39"/>
    <mergeCell ref="B41:D41"/>
    <mergeCell ref="B42:H42"/>
    <mergeCell ref="I42:J42"/>
    <mergeCell ref="L42:M42"/>
    <mergeCell ref="B43:M43"/>
    <mergeCell ref="B47:I47"/>
    <mergeCell ref="L47:M47"/>
    <mergeCell ref="B59:M59"/>
    <mergeCell ref="L63:M63"/>
    <mergeCell ref="L64:M64"/>
    <mergeCell ref="B38:H38"/>
    <mergeCell ref="L66:M66"/>
    <mergeCell ref="L67:M67"/>
    <mergeCell ref="L69:M69"/>
    <mergeCell ref="B70:M70"/>
    <mergeCell ref="B74:H74"/>
    <mergeCell ref="L74:M74"/>
    <mergeCell ref="J123:N124"/>
    <mergeCell ref="B88:H88"/>
    <mergeCell ref="L88:M88"/>
    <mergeCell ref="L89:M89"/>
    <mergeCell ref="L90:M90"/>
    <mergeCell ref="B91:M91"/>
    <mergeCell ref="B93:M93"/>
    <mergeCell ref="B110:N111"/>
    <mergeCell ref="B112:N113"/>
    <mergeCell ref="B80:H80"/>
    <mergeCell ref="L80:M80"/>
    <mergeCell ref="B81:M81"/>
    <mergeCell ref="B83:M83"/>
    <mergeCell ref="B87:H87"/>
    <mergeCell ref="L87:M87"/>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66945"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66945" r:id="rId4"/>
      </mc:Fallback>
    </mc:AlternateContent>
  </oleObjects>
</worksheet>
</file>

<file path=xl/worksheets/sheet2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52">
    <tabColor rgb="FFFFFFCC"/>
  </sheetPr>
  <dimension ref="A1:O121"/>
  <sheetViews>
    <sheetView zoomScale="75" zoomScaleNormal="75" workbookViewId="0"/>
  </sheetViews>
  <sheetFormatPr baseColWidth="10" defaultRowHeight="15"/>
  <cols>
    <col min="1" max="1" width="10.42578125" bestFit="1" customWidth="1"/>
    <col min="2" max="2" width="17" customWidth="1"/>
    <col min="6" max="6" width="14.42578125" customWidth="1"/>
    <col min="9" max="9" width="13.140625" bestFit="1" customWidth="1"/>
    <col min="10" max="10" width="15.5703125" customWidth="1"/>
    <col min="11" max="11" width="17.5703125" bestFit="1" customWidth="1"/>
    <col min="13" max="13" width="13.85546875" bestFit="1" customWidth="1"/>
    <col min="14" max="14" width="17.42578125" customWidth="1"/>
    <col min="15" max="15" width="12" bestFit="1" customWidth="1"/>
  </cols>
  <sheetData>
    <row r="1" spans="2:14" ht="25.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customHeight="1" thickBot="1">
      <c r="A31" t="s">
        <v>1929</v>
      </c>
      <c r="B31" s="86" t="s">
        <v>1203</v>
      </c>
      <c r="C31" s="87" t="s">
        <v>2338</v>
      </c>
      <c r="D31" s="88"/>
      <c r="E31" s="88"/>
      <c r="F31" s="88"/>
      <c r="G31" s="88"/>
      <c r="H31" s="88"/>
      <c r="I31" s="88"/>
      <c r="J31" s="88"/>
      <c r="K31" s="465"/>
      <c r="L31" s="318" t="s">
        <v>144</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363</v>
      </c>
      <c r="B36" s="831" t="str">
        <f>VLOOKUP(A36,EQUIPOS!A6:D154,3,FALSE)</f>
        <v>Vibrador de concreto, Motor de 3 hp a 18.000 rpm Mangueras de 4 mt</v>
      </c>
      <c r="C36" s="832"/>
      <c r="D36" s="832"/>
      <c r="E36" s="832"/>
      <c r="F36" s="832"/>
      <c r="G36" s="832"/>
      <c r="H36" s="833"/>
      <c r="I36" s="279"/>
      <c r="J36" s="280"/>
      <c r="K36" s="281">
        <f>VLOOKUP(A36,EQUIPOS!A6:D163,4,FALSE)</f>
        <v>4930.173608391553</v>
      </c>
      <c r="L36" s="282"/>
      <c r="M36" s="348">
        <v>1</v>
      </c>
      <c r="N36" s="284">
        <f>K36/M36</f>
        <v>4930.173608391553</v>
      </c>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0.02</v>
      </c>
      <c r="N41" s="356">
        <f>N78*M41</f>
        <v>1338.0161274509805</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6268.189735842534</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67" t="s">
        <v>812</v>
      </c>
      <c r="B48" s="49" t="str">
        <f>VLOOKUP(A48,MATERIALES!A5:D373,3,FALSE)</f>
        <v>Acero PDR-60</v>
      </c>
      <c r="C48" s="293"/>
      <c r="D48" s="293"/>
      <c r="E48" s="293"/>
      <c r="F48" s="293"/>
      <c r="G48" s="293"/>
      <c r="H48" s="293"/>
      <c r="I48" s="293"/>
      <c r="J48" s="323" t="str">
        <f>VLOOKUP(A48,MATERIALES!A4:D640,2,FALSE)</f>
        <v>kg</v>
      </c>
      <c r="K48" s="294">
        <v>34.112000000000002</v>
      </c>
      <c r="L48" s="279"/>
      <c r="M48" s="414">
        <f>VLOOKUP(A48,MATERIALES!A5:D396,4,FALSE)</f>
        <v>2856</v>
      </c>
      <c r="N48" s="284">
        <f>K48*M48</f>
        <v>97423.872000000003</v>
      </c>
    </row>
    <row r="49" spans="1:14">
      <c r="A49" s="167" t="s">
        <v>639</v>
      </c>
      <c r="B49" s="49" t="str">
        <f>VLOOKUP(A49,MATERIALES!A6:D373,3,FALSE)</f>
        <v>Pintura anticorrosiva</v>
      </c>
      <c r="C49" s="437"/>
      <c r="D49" s="437"/>
      <c r="E49" s="437"/>
      <c r="F49" s="437"/>
      <c r="G49" s="437"/>
      <c r="H49" s="437"/>
      <c r="I49" s="437"/>
      <c r="J49" s="324" t="str">
        <f>VLOOKUP(A49,MATERIALES!A5:D641,2,FALSE)</f>
        <v>gal</v>
      </c>
      <c r="K49" s="409">
        <v>0.15</v>
      </c>
      <c r="L49" s="433"/>
      <c r="M49" s="414">
        <f>VLOOKUP(A49,MATERIALES!A6:D397,4,FALSE)</f>
        <v>36800</v>
      </c>
      <c r="N49" s="284">
        <f>K49*M49</f>
        <v>5520</v>
      </c>
    </row>
    <row r="50" spans="1:14">
      <c r="A50" s="167" t="s">
        <v>904</v>
      </c>
      <c r="B50" s="49" t="str">
        <f>VLOOKUP(A50,MATERIALES!A6:D373,3,FALSE)</f>
        <v>Concreto Resistencia  21 (Mpa)</v>
      </c>
      <c r="C50" s="437"/>
      <c r="D50" s="437"/>
      <c r="E50" s="437"/>
      <c r="F50" s="437"/>
      <c r="G50" s="437"/>
      <c r="H50" s="437"/>
      <c r="I50" s="437"/>
      <c r="J50" s="324" t="str">
        <f>VLOOKUP(A50,MATERIALES!A6:D642,2,FALSE)</f>
        <v>m3</v>
      </c>
      <c r="K50" s="409">
        <v>0.126</v>
      </c>
      <c r="L50" s="433"/>
      <c r="M50" s="414">
        <f>VLOOKUP(A50,MATERIALES!A6:D398,4,FALSE)</f>
        <v>412097</v>
      </c>
      <c r="N50" s="284">
        <f>K50*M50</f>
        <v>51924.222000000002</v>
      </c>
    </row>
    <row r="51" spans="1:14">
      <c r="A51" s="167" t="s">
        <v>945</v>
      </c>
      <c r="B51" s="49" t="str">
        <f>VLOOKUP(A51,MATERIALES!A6:D373,3,FALSE)</f>
        <v xml:space="preserve">Formaleta para baranda de concreto
</v>
      </c>
      <c r="C51" s="437"/>
      <c r="D51" s="437"/>
      <c r="E51" s="437"/>
      <c r="F51" s="437"/>
      <c r="G51" s="437"/>
      <c r="H51" s="437"/>
      <c r="I51" s="437"/>
      <c r="J51" s="324" t="str">
        <f>VLOOKUP(A51,MATERIALES!A6:D643,2,FALSE)</f>
        <v>m</v>
      </c>
      <c r="K51" s="409">
        <v>1</v>
      </c>
      <c r="L51" s="433"/>
      <c r="M51" s="414">
        <f>VLOOKUP(A51,MATERIALES!A6:D399,4,FALSE)</f>
        <v>16953.50867164943</v>
      </c>
      <c r="N51" s="284">
        <f>K51*M51</f>
        <v>16953.50867164943</v>
      </c>
    </row>
    <row r="52" spans="1:14">
      <c r="A52" s="167"/>
      <c r="B52" s="49"/>
      <c r="C52" s="437"/>
      <c r="D52" s="437"/>
      <c r="E52" s="437"/>
      <c r="F52" s="437"/>
      <c r="G52" s="437"/>
      <c r="H52" s="437"/>
      <c r="I52" s="437"/>
      <c r="J52" s="323"/>
      <c r="K52" s="409"/>
      <c r="L52" s="433"/>
      <c r="M52" s="414"/>
      <c r="N52" s="284"/>
    </row>
    <row r="53" spans="1:14">
      <c r="A53" s="167"/>
      <c r="B53" s="49"/>
      <c r="C53" s="437"/>
      <c r="D53" s="437"/>
      <c r="E53" s="437"/>
      <c r="F53" s="437"/>
      <c r="G53" s="437"/>
      <c r="H53" s="437"/>
      <c r="I53" s="437"/>
      <c r="J53" s="323"/>
      <c r="K53" s="409"/>
      <c r="L53" s="433"/>
      <c r="M53" s="414"/>
      <c r="N53" s="284"/>
    </row>
    <row r="54" spans="1:14">
      <c r="A54" s="167"/>
      <c r="B54" s="49"/>
      <c r="C54" s="437"/>
      <c r="D54" s="437"/>
      <c r="E54" s="437"/>
      <c r="F54" s="437"/>
      <c r="G54" s="437"/>
      <c r="H54" s="437"/>
      <c r="I54" s="437"/>
      <c r="J54" s="323"/>
      <c r="K54" s="409"/>
      <c r="L54" s="433"/>
      <c r="M54" s="414"/>
      <c r="N54" s="284"/>
    </row>
    <row r="55" spans="1:14" ht="15.75" thickBot="1">
      <c r="B55" s="49"/>
      <c r="C55" s="322"/>
      <c r="D55" s="322"/>
      <c r="E55" s="322"/>
      <c r="F55" s="322"/>
      <c r="G55" s="322"/>
      <c r="H55" s="322"/>
      <c r="I55" s="322"/>
      <c r="J55" s="447"/>
      <c r="K55" s="132"/>
      <c r="L55" s="337"/>
      <c r="M55" s="414"/>
      <c r="N55" s="284"/>
    </row>
    <row r="56" spans="1:14" ht="15.75" thickBot="1">
      <c r="B56" s="818" t="s">
        <v>1037</v>
      </c>
      <c r="C56" s="819"/>
      <c r="D56" s="819"/>
      <c r="E56" s="819"/>
      <c r="F56" s="819"/>
      <c r="G56" s="819"/>
      <c r="H56" s="819"/>
      <c r="I56" s="819"/>
      <c r="J56" s="819"/>
      <c r="K56" s="819"/>
      <c r="L56" s="819"/>
      <c r="M56" s="820"/>
      <c r="N56" s="406">
        <f>SUM(N48:N55)</f>
        <v>171821.60267164945</v>
      </c>
    </row>
    <row r="57" spans="1:14">
      <c r="B57" s="39"/>
      <c r="C57" s="40"/>
      <c r="D57" s="40"/>
      <c r="E57" s="40"/>
      <c r="F57" s="40"/>
      <c r="G57" s="40"/>
      <c r="H57" s="40"/>
      <c r="I57" s="40"/>
      <c r="J57" s="40"/>
      <c r="K57" s="40"/>
      <c r="L57" s="40"/>
      <c r="M57" s="40"/>
      <c r="N57" s="41"/>
    </row>
    <row r="58" spans="1:14">
      <c r="B58" s="70" t="s">
        <v>1040</v>
      </c>
      <c r="C58" s="71"/>
      <c r="D58" s="71"/>
      <c r="E58" s="71"/>
      <c r="F58" s="71"/>
      <c r="G58" s="71"/>
      <c r="H58" s="71"/>
      <c r="I58" s="71"/>
      <c r="J58" s="71"/>
      <c r="K58" s="71"/>
      <c r="L58" s="71"/>
      <c r="M58" s="71"/>
      <c r="N58" s="72"/>
    </row>
    <row r="59" spans="1:14" ht="15.75" thickBot="1">
      <c r="B59" s="74"/>
      <c r="C59" s="67"/>
      <c r="D59" s="67"/>
      <c r="E59" s="67"/>
      <c r="F59" s="67"/>
      <c r="G59" s="67"/>
      <c r="H59" s="67"/>
      <c r="I59" s="67"/>
      <c r="J59" s="67"/>
      <c r="K59" s="67"/>
      <c r="L59" s="67"/>
      <c r="M59" s="67"/>
      <c r="N59" s="69"/>
    </row>
    <row r="60" spans="1:14" ht="25.5">
      <c r="B60" s="325" t="s">
        <v>1041</v>
      </c>
      <c r="C60" s="326"/>
      <c r="D60" s="326"/>
      <c r="E60" s="326"/>
      <c r="F60" s="326"/>
      <c r="G60" s="326"/>
      <c r="H60" s="79" t="s">
        <v>1029</v>
      </c>
      <c r="I60" s="80" t="s">
        <v>1042</v>
      </c>
      <c r="J60" s="81" t="s">
        <v>1043</v>
      </c>
      <c r="K60" s="79" t="s">
        <v>1044</v>
      </c>
      <c r="L60" s="821" t="s">
        <v>1045</v>
      </c>
      <c r="M60" s="794"/>
      <c r="N60" s="82" t="s">
        <v>1035</v>
      </c>
    </row>
    <row r="61" spans="1:14">
      <c r="A61" t="s">
        <v>1323</v>
      </c>
      <c r="B61" s="52" t="str">
        <f>VLOOKUP(A61,TRANSPORTE!A3:D117,3,FALSE)</f>
        <v>Transporte de concreto</v>
      </c>
      <c r="C61" s="329"/>
      <c r="D61" s="329"/>
      <c r="E61" s="329"/>
      <c r="F61" s="329"/>
      <c r="G61" s="329"/>
      <c r="H61" s="323" t="s">
        <v>339</v>
      </c>
      <c r="I61" s="291">
        <v>0.126</v>
      </c>
      <c r="J61" s="298">
        <v>1</v>
      </c>
      <c r="K61" s="291">
        <f>I61*J61</f>
        <v>0.126</v>
      </c>
      <c r="L61" s="822">
        <f>VLOOKUP(A61,TRANSPORTE!A3:D117,4,FALSE)</f>
        <v>946.969696969697</v>
      </c>
      <c r="M61" s="823"/>
      <c r="N61" s="299">
        <f>K61*L61</f>
        <v>119.31818181818183</v>
      </c>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23"/>
      <c r="I64" s="291"/>
      <c r="J64" s="298"/>
      <c r="K64" s="291"/>
      <c r="L64" s="822"/>
      <c r="M64" s="823"/>
      <c r="N64" s="299"/>
    </row>
    <row r="65" spans="1:15">
      <c r="B65" s="52"/>
      <c r="C65" s="53"/>
      <c r="D65" s="53"/>
      <c r="E65" s="53"/>
      <c r="F65" s="53"/>
      <c r="G65" s="53"/>
      <c r="H65" s="300"/>
      <c r="I65" s="291"/>
      <c r="J65" s="291"/>
      <c r="K65" s="291"/>
      <c r="L65" s="301"/>
      <c r="M65" s="302"/>
      <c r="N65" s="303"/>
    </row>
    <row r="66" spans="1:15" ht="15.75" thickBot="1">
      <c r="B66" s="459"/>
      <c r="C66" s="460"/>
      <c r="D66" s="460"/>
      <c r="E66" s="460"/>
      <c r="F66" s="460"/>
      <c r="G66" s="460"/>
      <c r="H66" s="54"/>
      <c r="I66" s="132"/>
      <c r="J66" s="132"/>
      <c r="K66" s="132"/>
      <c r="L66" s="807"/>
      <c r="M66" s="808"/>
      <c r="N66" s="133"/>
    </row>
    <row r="67" spans="1:15" ht="15.75" thickBot="1">
      <c r="B67" s="824" t="s">
        <v>1037</v>
      </c>
      <c r="C67" s="825"/>
      <c r="D67" s="825"/>
      <c r="E67" s="825"/>
      <c r="F67" s="825"/>
      <c r="G67" s="825"/>
      <c r="H67" s="825"/>
      <c r="I67" s="825"/>
      <c r="J67" s="825"/>
      <c r="K67" s="825"/>
      <c r="L67" s="825"/>
      <c r="M67" s="826"/>
      <c r="N67" s="110">
        <f>N61+N62+N63+N64+N65</f>
        <v>119.31818181818183</v>
      </c>
    </row>
    <row r="68" spans="1:15">
      <c r="B68" s="39"/>
      <c r="C68" s="40"/>
      <c r="D68" s="40"/>
      <c r="E68" s="40"/>
      <c r="F68" s="40"/>
      <c r="G68" s="40"/>
      <c r="H68" s="40"/>
      <c r="I68" s="40"/>
      <c r="J68" s="40"/>
      <c r="K68" s="40"/>
      <c r="L68" s="40"/>
      <c r="M68" s="40"/>
      <c r="N68" s="41"/>
    </row>
    <row r="69" spans="1:15">
      <c r="B69" s="70" t="s">
        <v>1046</v>
      </c>
      <c r="C69" s="71"/>
      <c r="D69" s="71"/>
      <c r="E69" s="71"/>
      <c r="F69" s="71"/>
      <c r="G69" s="71"/>
      <c r="H69" s="71"/>
      <c r="I69" s="71"/>
      <c r="J69" s="71"/>
      <c r="K69" s="71"/>
      <c r="L69" s="71"/>
      <c r="M69" s="71"/>
      <c r="N69" s="72"/>
    </row>
    <row r="70" spans="1:15" ht="15.75" thickBot="1">
      <c r="B70" s="74"/>
      <c r="C70" s="67"/>
      <c r="D70" s="67"/>
      <c r="E70" s="67"/>
      <c r="F70" s="67"/>
      <c r="G70" s="67"/>
      <c r="H70" s="67"/>
      <c r="I70" s="67"/>
      <c r="J70" s="67"/>
      <c r="K70" s="67"/>
      <c r="L70" s="67"/>
      <c r="M70" s="67"/>
      <c r="N70" s="69"/>
    </row>
    <row r="71" spans="1:15" ht="25.5">
      <c r="B71" s="844" t="s">
        <v>1047</v>
      </c>
      <c r="C71" s="845"/>
      <c r="D71" s="845"/>
      <c r="E71" s="845"/>
      <c r="F71" s="845"/>
      <c r="G71" s="845"/>
      <c r="H71" s="845"/>
      <c r="I71" s="79" t="s">
        <v>1048</v>
      </c>
      <c r="J71" s="81" t="s">
        <v>1494</v>
      </c>
      <c r="K71" s="80" t="s">
        <v>1050</v>
      </c>
      <c r="L71" s="846" t="s">
        <v>1034</v>
      </c>
      <c r="M71" s="970"/>
      <c r="N71" s="104" t="s">
        <v>1035</v>
      </c>
    </row>
    <row r="72" spans="1:15">
      <c r="A72" s="168" t="s">
        <v>9</v>
      </c>
      <c r="B72" s="55" t="str">
        <f>VLOOKUP(A72,'MANO DE OBRA'!A8:D68,3,FALSE)</f>
        <v>Obrero (3)</v>
      </c>
      <c r="C72" s="53"/>
      <c r="D72" s="53"/>
      <c r="E72" s="53"/>
      <c r="F72" s="53"/>
      <c r="G72" s="53"/>
      <c r="H72" s="53"/>
      <c r="I72" s="304">
        <f>K72/J72*100</f>
        <v>73771.7</v>
      </c>
      <c r="J72" s="305">
        <v>185</v>
      </c>
      <c r="K72" s="306">
        <f>VLOOKUP(A72,'MANO DE OBRA'!A8:D99,4,FALSE)</f>
        <v>136477.64499999999</v>
      </c>
      <c r="L72" s="56"/>
      <c r="M72" s="443">
        <v>3.4</v>
      </c>
      <c r="N72" s="407">
        <f>K72/M72</f>
        <v>40140.483823529408</v>
      </c>
      <c r="O72" s="112"/>
    </row>
    <row r="73" spans="1:15">
      <c r="A73" s="168" t="s">
        <v>30</v>
      </c>
      <c r="B73" s="55" t="str">
        <f>VLOOKUP(A73,'MANO DE OBRA'!A8:D69,3,FALSE)</f>
        <v>Oficial</v>
      </c>
      <c r="C73" s="53"/>
      <c r="D73" s="53"/>
      <c r="E73" s="53"/>
      <c r="F73" s="53"/>
      <c r="G73" s="53"/>
      <c r="H73" s="53"/>
      <c r="I73" s="304">
        <f>K73/J73*100</f>
        <v>49181.133333333331</v>
      </c>
      <c r="J73" s="305">
        <v>185</v>
      </c>
      <c r="K73" s="306">
        <f>VLOOKUP(A73,'MANO DE OBRA'!A8:D100,4,FALSE)</f>
        <v>90985.096666666665</v>
      </c>
      <c r="L73" s="56"/>
      <c r="M73" s="446">
        <v>3.4</v>
      </c>
      <c r="N73" s="407">
        <f>K73/M73</f>
        <v>26760.322549019609</v>
      </c>
    </row>
    <row r="74" spans="1:15">
      <c r="B74" s="55"/>
      <c r="C74" s="53"/>
      <c r="D74" s="53"/>
      <c r="E74" s="53"/>
      <c r="F74" s="53"/>
      <c r="G74" s="53"/>
      <c r="H74" s="53"/>
      <c r="I74" s="304"/>
      <c r="J74" s="305"/>
      <c r="K74" s="306"/>
      <c r="L74" s="56"/>
      <c r="M74" s="444"/>
      <c r="N74" s="407"/>
    </row>
    <row r="75" spans="1:15">
      <c r="B75" s="55"/>
      <c r="C75" s="53"/>
      <c r="D75" s="53"/>
      <c r="E75" s="53"/>
      <c r="F75" s="53"/>
      <c r="G75" s="53"/>
      <c r="H75" s="53"/>
      <c r="I75" s="291"/>
      <c r="J75" s="309"/>
      <c r="K75" s="310"/>
      <c r="L75" s="330"/>
      <c r="M75" s="312"/>
      <c r="N75" s="308"/>
    </row>
    <row r="76" spans="1:15">
      <c r="B76" s="55"/>
      <c r="C76" s="53"/>
      <c r="D76" s="53"/>
      <c r="E76" s="53"/>
      <c r="F76" s="53"/>
      <c r="G76" s="53"/>
      <c r="H76" s="53"/>
      <c r="I76" s="291"/>
      <c r="J76" s="309"/>
      <c r="K76" s="310"/>
      <c r="L76" s="330"/>
      <c r="M76" s="312"/>
      <c r="N76" s="308"/>
    </row>
    <row r="77" spans="1:15" ht="15.75" thickBot="1">
      <c r="B77" s="805"/>
      <c r="C77" s="806"/>
      <c r="D77" s="806"/>
      <c r="E77" s="806"/>
      <c r="F77" s="806"/>
      <c r="G77" s="806"/>
      <c r="H77" s="806"/>
      <c r="I77" s="132"/>
      <c r="J77" s="132"/>
      <c r="K77" s="132"/>
      <c r="L77" s="906"/>
      <c r="M77" s="906"/>
      <c r="N77" s="51"/>
    </row>
    <row r="78" spans="1:15" ht="15.75" thickBot="1">
      <c r="B78" s="824" t="s">
        <v>1037</v>
      </c>
      <c r="C78" s="825"/>
      <c r="D78" s="825"/>
      <c r="E78" s="825"/>
      <c r="F78" s="825"/>
      <c r="G78" s="825"/>
      <c r="H78" s="825"/>
      <c r="I78" s="825"/>
      <c r="J78" s="825"/>
      <c r="K78" s="825"/>
      <c r="L78" s="825"/>
      <c r="M78" s="826"/>
      <c r="N78" s="313">
        <f>SUM(N72:N77)</f>
        <v>66900.806372549021</v>
      </c>
    </row>
    <row r="79" spans="1:15" ht="15.75" thickBot="1">
      <c r="B79" s="39"/>
      <c r="C79" s="40"/>
      <c r="D79" s="40"/>
      <c r="E79" s="40"/>
      <c r="F79" s="40"/>
      <c r="G79" s="40"/>
      <c r="H79" s="40"/>
      <c r="I79" s="40"/>
      <c r="J79" s="40"/>
      <c r="K79" s="40"/>
      <c r="L79" s="40"/>
      <c r="M79" s="40"/>
      <c r="N79" s="41"/>
    </row>
    <row r="80" spans="1:15" ht="15.75" thickBot="1">
      <c r="B80" s="818" t="s">
        <v>1051</v>
      </c>
      <c r="C80" s="819"/>
      <c r="D80" s="819"/>
      <c r="E80" s="819"/>
      <c r="F80" s="819"/>
      <c r="G80" s="819"/>
      <c r="H80" s="819"/>
      <c r="I80" s="819"/>
      <c r="J80" s="819"/>
      <c r="K80" s="819"/>
      <c r="L80" s="819"/>
      <c r="M80" s="820"/>
      <c r="N80" s="105">
        <f>N43+N56+N67+N78</f>
        <v>245109.91696185921</v>
      </c>
    </row>
    <row r="81" spans="1:14">
      <c r="B81" s="39"/>
      <c r="C81" s="40"/>
      <c r="D81" s="40"/>
      <c r="E81" s="40"/>
      <c r="F81" s="40"/>
      <c r="G81" s="40"/>
      <c r="H81" s="40"/>
      <c r="I81" s="40"/>
      <c r="J81" s="40"/>
      <c r="K81" s="40"/>
      <c r="L81" s="40"/>
      <c r="M81" s="40"/>
      <c r="N81" s="41"/>
    </row>
    <row r="82" spans="1:14">
      <c r="B82" s="70" t="s">
        <v>1052</v>
      </c>
      <c r="C82" s="71"/>
      <c r="D82" s="71"/>
      <c r="E82" s="71"/>
      <c r="F82" s="71"/>
      <c r="G82" s="71"/>
      <c r="H82" s="71"/>
      <c r="I82" s="71"/>
      <c r="J82" s="71"/>
      <c r="K82" s="71"/>
      <c r="L82" s="71"/>
      <c r="M82" s="71"/>
      <c r="N82" s="72"/>
    </row>
    <row r="83" spans="1:14" ht="15.75" thickBot="1">
      <c r="B83" s="74"/>
      <c r="C83" s="67"/>
      <c r="D83" s="67"/>
      <c r="E83" s="67"/>
      <c r="F83" s="67"/>
      <c r="G83" s="67"/>
      <c r="H83" s="67"/>
      <c r="I83" s="67"/>
      <c r="J83" s="67"/>
      <c r="K83" s="67"/>
      <c r="L83" s="67"/>
      <c r="M83" s="67"/>
      <c r="N83" s="69"/>
    </row>
    <row r="84" spans="1:14">
      <c r="B84" s="809" t="s">
        <v>1053</v>
      </c>
      <c r="C84" s="810"/>
      <c r="D84" s="810"/>
      <c r="E84" s="810"/>
      <c r="F84" s="810"/>
      <c r="G84" s="810"/>
      <c r="H84" s="810"/>
      <c r="I84" s="326"/>
      <c r="J84" s="346"/>
      <c r="K84" s="314" t="s">
        <v>1054</v>
      </c>
      <c r="L84" s="848" t="s">
        <v>1055</v>
      </c>
      <c r="M84" s="849"/>
      <c r="N84" s="315"/>
    </row>
    <row r="85" spans="1:14">
      <c r="B85" s="850" t="s">
        <v>1056</v>
      </c>
      <c r="C85" s="851"/>
      <c r="D85" s="851"/>
      <c r="E85" s="851"/>
      <c r="F85" s="851"/>
      <c r="G85" s="851"/>
      <c r="H85" s="851"/>
      <c r="I85" s="93"/>
      <c r="J85" s="94"/>
      <c r="K85" s="316">
        <v>0.2</v>
      </c>
      <c r="L85" s="852">
        <f>N80*K85</f>
        <v>49021.983392371847</v>
      </c>
      <c r="M85" s="853"/>
      <c r="N85" s="57"/>
    </row>
    <row r="86" spans="1:14">
      <c r="B86" s="95" t="s">
        <v>1057</v>
      </c>
      <c r="C86" s="96"/>
      <c r="D86" s="96"/>
      <c r="E86" s="96"/>
      <c r="F86" s="96"/>
      <c r="G86" s="96"/>
      <c r="H86" s="96"/>
      <c r="I86" s="93"/>
      <c r="J86" s="94"/>
      <c r="K86" s="316">
        <v>0.05</v>
      </c>
      <c r="L86" s="852">
        <f>N80*K86</f>
        <v>12255.495848092962</v>
      </c>
      <c r="M86" s="853"/>
      <c r="N86" s="57"/>
    </row>
    <row r="87" spans="1:14" ht="15.75" thickBot="1">
      <c r="B87" s="97" t="s">
        <v>1058</v>
      </c>
      <c r="C87" s="98"/>
      <c r="D87" s="98"/>
      <c r="E87" s="98"/>
      <c r="F87" s="98"/>
      <c r="G87" s="98"/>
      <c r="H87" s="98"/>
      <c r="I87" s="99"/>
      <c r="J87" s="100"/>
      <c r="K87" s="317">
        <v>0.05</v>
      </c>
      <c r="L87" s="854">
        <f>N80*K87</f>
        <v>12255.495848092962</v>
      </c>
      <c r="M87" s="855"/>
      <c r="N87" s="57"/>
    </row>
    <row r="88" spans="1:14" ht="15.75" thickBot="1">
      <c r="B88" s="818" t="s">
        <v>1037</v>
      </c>
      <c r="C88" s="819"/>
      <c r="D88" s="819"/>
      <c r="E88" s="819"/>
      <c r="F88" s="819"/>
      <c r="G88" s="819"/>
      <c r="H88" s="819"/>
      <c r="I88" s="819"/>
      <c r="J88" s="819"/>
      <c r="K88" s="819"/>
      <c r="L88" s="819"/>
      <c r="M88" s="820"/>
      <c r="N88" s="58">
        <f>L85+L86+L87</f>
        <v>73532.975088557767</v>
      </c>
    </row>
    <row r="89" spans="1:14" ht="15.75" thickBot="1">
      <c r="B89" s="39"/>
      <c r="C89" s="40"/>
      <c r="D89" s="40"/>
      <c r="E89" s="40"/>
      <c r="F89" s="40"/>
      <c r="G89" s="40"/>
      <c r="H89" s="40"/>
      <c r="I89" s="40"/>
      <c r="J89" s="40"/>
      <c r="K89" s="40"/>
      <c r="L89" s="40"/>
      <c r="M89" s="40"/>
      <c r="N89" s="41"/>
    </row>
    <row r="90" spans="1:14" ht="15.75" thickBot="1">
      <c r="A90" t="s">
        <v>2122</v>
      </c>
      <c r="B90" s="818" t="s">
        <v>1059</v>
      </c>
      <c r="C90" s="819"/>
      <c r="D90" s="819"/>
      <c r="E90" s="819"/>
      <c r="F90" s="819"/>
      <c r="G90" s="819"/>
      <c r="H90" s="819"/>
      <c r="I90" s="819"/>
      <c r="J90" s="819"/>
      <c r="K90" s="819"/>
      <c r="L90" s="819"/>
      <c r="M90" s="820"/>
      <c r="N90" s="197">
        <f>N80+N88</f>
        <v>318642.89205041697</v>
      </c>
    </row>
    <row r="91" spans="1:14">
      <c r="B91" s="251"/>
      <c r="C91" s="252"/>
      <c r="D91" s="252"/>
      <c r="E91" s="252"/>
      <c r="F91" s="252"/>
      <c r="G91" s="252"/>
      <c r="H91" s="252"/>
      <c r="I91" s="252"/>
      <c r="J91" s="252"/>
      <c r="K91" s="252"/>
      <c r="L91" s="252"/>
      <c r="M91" s="252"/>
      <c r="N91" s="253"/>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255"/>
      <c r="F94" s="255"/>
      <c r="G94" s="255"/>
      <c r="H94" s="255"/>
      <c r="I94" s="255"/>
      <c r="J94" s="255"/>
      <c r="K94" s="255"/>
      <c r="L94" s="255"/>
      <c r="M94" s="255"/>
      <c r="N94" s="256"/>
    </row>
    <row r="95" spans="1:14">
      <c r="B95" s="254"/>
      <c r="C95" s="255"/>
      <c r="D95" s="255"/>
      <c r="E95" s="429" t="s">
        <v>1060</v>
      </c>
      <c r="F95" s="429"/>
      <c r="G95" s="429"/>
      <c r="H95" s="429"/>
      <c r="I95" s="429"/>
      <c r="J95" s="429"/>
      <c r="K95" s="255"/>
      <c r="L95" s="255"/>
      <c r="M95" s="255"/>
      <c r="N95" s="256"/>
    </row>
    <row r="96" spans="1:14">
      <c r="B96" s="254"/>
      <c r="C96" s="255"/>
      <c r="D96" s="255"/>
      <c r="E96" s="255" t="s">
        <v>1061</v>
      </c>
      <c r="F96" s="255"/>
      <c r="G96" s="255"/>
      <c r="H96" s="255"/>
      <c r="I96" s="255"/>
      <c r="J96" s="255"/>
      <c r="K96" s="255"/>
      <c r="L96" s="255"/>
      <c r="M96" s="255"/>
      <c r="N96" s="256"/>
    </row>
    <row r="97" spans="2:14">
      <c r="B97" s="254"/>
      <c r="C97" s="255"/>
      <c r="D97" s="255"/>
      <c r="E97" s="255" t="s">
        <v>1062</v>
      </c>
      <c r="F97" s="255"/>
      <c r="G97" s="255"/>
      <c r="H97" s="255"/>
      <c r="I97" s="255"/>
      <c r="J97" s="255"/>
      <c r="K97" s="255"/>
      <c r="L97" s="255"/>
      <c r="M97" s="255"/>
      <c r="N97" s="256"/>
    </row>
    <row r="98" spans="2:14">
      <c r="B98" s="254"/>
      <c r="C98" s="255"/>
      <c r="D98" s="255"/>
      <c r="E98" s="255" t="s">
        <v>1063</v>
      </c>
      <c r="F98" s="255"/>
      <c r="G98" s="255"/>
      <c r="H98" s="255"/>
      <c r="I98" s="255"/>
      <c r="J98" s="255"/>
      <c r="K98" s="255"/>
      <c r="L98" s="255"/>
      <c r="M98" s="255"/>
      <c r="N98" s="256"/>
    </row>
    <row r="99" spans="2:14" ht="15.75" thickBot="1">
      <c r="B99" s="254"/>
      <c r="C99" s="255"/>
      <c r="D99" s="255"/>
      <c r="E99" s="255"/>
      <c r="F99" s="255" t="s">
        <v>1064</v>
      </c>
      <c r="G99" s="255"/>
      <c r="H99" s="255"/>
      <c r="I99" s="255"/>
      <c r="J99" s="255"/>
      <c r="K99" s="255"/>
      <c r="L99" s="255"/>
      <c r="M99" s="255"/>
      <c r="N99" s="256"/>
    </row>
    <row r="100" spans="2:14">
      <c r="B100" s="239" t="s">
        <v>2322</v>
      </c>
      <c r="C100" s="240"/>
      <c r="D100" s="240"/>
      <c r="E100" s="240"/>
      <c r="F100" s="240"/>
      <c r="G100" s="240"/>
      <c r="H100" s="240"/>
      <c r="I100" s="240"/>
      <c r="J100" s="240"/>
      <c r="K100" s="240"/>
      <c r="L100" s="240"/>
      <c r="M100" s="240"/>
      <c r="N100" s="241"/>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c r="B103" s="257"/>
      <c r="C103" s="258"/>
      <c r="D103" s="258"/>
      <c r="E103" s="258"/>
      <c r="F103" s="258"/>
      <c r="G103" s="258"/>
      <c r="H103" s="258"/>
      <c r="I103" s="258"/>
      <c r="J103" s="258"/>
      <c r="K103" s="258"/>
      <c r="L103" s="258"/>
      <c r="M103" s="258"/>
      <c r="N103" s="259"/>
    </row>
    <row r="104" spans="2:14" ht="15.75" thickBot="1">
      <c r="B104" s="260"/>
      <c r="C104" s="261"/>
      <c r="D104" s="261"/>
      <c r="E104" s="261"/>
      <c r="F104" s="261"/>
      <c r="G104" s="261"/>
      <c r="H104" s="261"/>
      <c r="I104" s="261"/>
      <c r="J104" s="261"/>
      <c r="K104" s="261"/>
      <c r="L104" s="261"/>
      <c r="M104" s="261"/>
      <c r="N104" s="262"/>
    </row>
    <row r="105" spans="2:14">
      <c r="B105" s="263"/>
      <c r="C105" s="264"/>
      <c r="D105" s="264"/>
      <c r="E105" s="264"/>
      <c r="F105" s="264"/>
      <c r="G105" s="264"/>
      <c r="H105" s="264"/>
      <c r="I105" s="264"/>
      <c r="J105" s="264"/>
      <c r="K105" s="264"/>
      <c r="L105" s="264"/>
      <c r="M105" s="264"/>
      <c r="N105" s="265"/>
    </row>
    <row r="106" spans="2:14">
      <c r="B106" s="266" t="s">
        <v>2323</v>
      </c>
      <c r="C106" s="267"/>
      <c r="D106" s="267"/>
      <c r="E106" s="267"/>
      <c r="F106" s="267"/>
      <c r="G106" s="267"/>
      <c r="H106" s="267"/>
      <c r="I106" s="267"/>
      <c r="J106" s="267"/>
      <c r="K106" s="267"/>
      <c r="L106" s="267"/>
      <c r="M106" s="267"/>
      <c r="N106" s="268"/>
    </row>
    <row r="107" spans="2:14" ht="15" customHeight="1">
      <c r="B107" s="960" t="s">
        <v>2324</v>
      </c>
      <c r="C107" s="961"/>
      <c r="D107" s="961"/>
      <c r="E107" s="961"/>
      <c r="F107" s="961"/>
      <c r="G107" s="961"/>
      <c r="H107" s="961"/>
      <c r="I107" s="961"/>
      <c r="J107" s="961"/>
      <c r="K107" s="961"/>
      <c r="L107" s="961"/>
      <c r="M107" s="961"/>
      <c r="N107" s="962"/>
    </row>
    <row r="108" spans="2:14" ht="15" customHeight="1">
      <c r="B108" s="960"/>
      <c r="C108" s="961"/>
      <c r="D108" s="961"/>
      <c r="E108" s="961"/>
      <c r="F108" s="961"/>
      <c r="G108" s="961"/>
      <c r="H108" s="961"/>
      <c r="I108" s="961"/>
      <c r="J108" s="961"/>
      <c r="K108" s="961"/>
      <c r="L108" s="961"/>
      <c r="M108" s="961"/>
      <c r="N108" s="962"/>
    </row>
    <row r="109" spans="2:14" ht="30" customHeight="1">
      <c r="B109" s="963" t="s">
        <v>2325</v>
      </c>
      <c r="C109" s="964"/>
      <c r="D109" s="964"/>
      <c r="E109" s="964"/>
      <c r="F109" s="964"/>
      <c r="G109" s="964"/>
      <c r="H109" s="964"/>
      <c r="I109" s="964"/>
      <c r="J109" s="964"/>
      <c r="K109" s="964"/>
      <c r="L109" s="964"/>
      <c r="M109" s="964"/>
      <c r="N109" s="965"/>
    </row>
    <row r="110" spans="2:14">
      <c r="B110" s="963"/>
      <c r="C110" s="964"/>
      <c r="D110" s="964"/>
      <c r="E110" s="964"/>
      <c r="F110" s="964"/>
      <c r="G110" s="964"/>
      <c r="H110" s="964"/>
      <c r="I110" s="964"/>
      <c r="J110" s="964"/>
      <c r="K110" s="964"/>
      <c r="L110" s="964"/>
      <c r="M110" s="964"/>
      <c r="N110" s="965"/>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351"/>
      <c r="C113" s="352"/>
      <c r="D113" s="352"/>
      <c r="E113" s="352"/>
      <c r="F113" s="352"/>
      <c r="G113" s="352"/>
      <c r="H113" s="352"/>
      <c r="I113" s="352"/>
      <c r="J113" s="352"/>
      <c r="K113" s="352"/>
      <c r="L113" s="352"/>
      <c r="M113" s="352"/>
      <c r="N113" s="353"/>
    </row>
    <row r="114" spans="2:14">
      <c r="B114" s="266"/>
      <c r="C114" s="267"/>
      <c r="D114" s="267"/>
      <c r="E114" s="267"/>
      <c r="F114" s="267"/>
      <c r="G114" s="267"/>
      <c r="H114" s="267"/>
      <c r="I114" s="267"/>
      <c r="J114" s="267"/>
      <c r="K114" s="267"/>
      <c r="L114" s="267"/>
      <c r="M114" s="267"/>
      <c r="N114" s="268"/>
    </row>
    <row r="115" spans="2:14">
      <c r="B115" s="254"/>
      <c r="C115" s="255"/>
      <c r="D115" s="255"/>
      <c r="E115" s="255" t="s">
        <v>1060</v>
      </c>
      <c r="F115" s="429"/>
      <c r="G115" s="429"/>
      <c r="H115" s="255"/>
      <c r="I115" s="255"/>
      <c r="J115" s="255"/>
      <c r="K115" s="255"/>
      <c r="L115" s="255"/>
      <c r="M115" s="255"/>
      <c r="N115" s="256"/>
    </row>
    <row r="116" spans="2:14">
      <c r="B116" s="254"/>
      <c r="C116" s="255"/>
      <c r="D116" s="255"/>
      <c r="E116" s="430" t="s">
        <v>1061</v>
      </c>
      <c r="F116" s="255"/>
      <c r="G116" s="255"/>
      <c r="H116" s="430"/>
      <c r="I116" s="430"/>
      <c r="J116" s="430"/>
      <c r="K116" s="255"/>
      <c r="L116" s="255"/>
      <c r="M116" s="255"/>
      <c r="N116" s="256"/>
    </row>
    <row r="117" spans="2:14">
      <c r="B117" s="254"/>
      <c r="C117" s="255"/>
      <c r="D117" s="255"/>
      <c r="E117" s="269" t="s">
        <v>1065</v>
      </c>
      <c r="F117" s="255"/>
      <c r="G117" s="255"/>
      <c r="H117" s="269"/>
      <c r="I117" s="269"/>
      <c r="J117" s="269"/>
      <c r="K117" s="255"/>
      <c r="L117" s="255"/>
      <c r="M117" s="255"/>
      <c r="N117" s="256"/>
    </row>
    <row r="118" spans="2:14">
      <c r="B118" s="270"/>
      <c r="C118" s="267"/>
      <c r="D118" s="267"/>
      <c r="E118" s="255" t="s">
        <v>1063</v>
      </c>
      <c r="F118" s="255"/>
      <c r="G118" s="255"/>
      <c r="H118" s="255"/>
      <c r="I118" s="255"/>
      <c r="J118" s="255"/>
      <c r="K118" s="267"/>
      <c r="L118" s="267"/>
      <c r="M118" s="267"/>
      <c r="N118" s="268"/>
    </row>
    <row r="119" spans="2:14">
      <c r="B119" s="270"/>
      <c r="C119" s="267"/>
      <c r="D119" s="267"/>
      <c r="E119" s="267"/>
      <c r="F119" s="255"/>
      <c r="G119" s="255"/>
      <c r="H119" s="255"/>
      <c r="I119" s="255"/>
      <c r="J119" s="255"/>
      <c r="K119" s="267"/>
      <c r="L119" s="267"/>
      <c r="M119" s="267"/>
      <c r="N119" s="268"/>
    </row>
    <row r="120" spans="2:14">
      <c r="B120" s="270" t="s">
        <v>2326</v>
      </c>
      <c r="C120" s="269"/>
      <c r="D120" s="269"/>
      <c r="E120" s="255"/>
      <c r="F120" s="255"/>
      <c r="G120" s="255"/>
      <c r="H120" s="255"/>
      <c r="I120" s="255"/>
      <c r="J120" s="966"/>
      <c r="K120" s="966"/>
      <c r="L120" s="966"/>
      <c r="M120" s="966"/>
      <c r="N120" s="967"/>
    </row>
    <row r="121" spans="2:14" ht="15.75" thickBot="1">
      <c r="B121" s="431" t="s">
        <v>2327</v>
      </c>
      <c r="C121" s="432"/>
      <c r="D121" s="432"/>
      <c r="E121" s="271"/>
      <c r="F121" s="271"/>
      <c r="G121" s="271"/>
      <c r="H121" s="271"/>
      <c r="I121" s="271"/>
      <c r="J121" s="968"/>
      <c r="K121" s="968"/>
      <c r="L121" s="968"/>
      <c r="M121" s="968"/>
      <c r="N121" s="969"/>
    </row>
  </sheetData>
  <mergeCells count="64">
    <mergeCell ref="M5:M6"/>
    <mergeCell ref="N5:N6"/>
    <mergeCell ref="C6:J6"/>
    <mergeCell ref="B10:E10"/>
    <mergeCell ref="I10:J10"/>
    <mergeCell ref="C5:J5"/>
    <mergeCell ref="B1:B6"/>
    <mergeCell ref="K5:K6"/>
    <mergeCell ref="L1:N2"/>
    <mergeCell ref="C2:J2"/>
    <mergeCell ref="C3:J3"/>
    <mergeCell ref="K3:K4"/>
    <mergeCell ref="L3:N4"/>
    <mergeCell ref="C4:J4"/>
    <mergeCell ref="C1:J1"/>
    <mergeCell ref="K1:K2"/>
    <mergeCell ref="B36:H36"/>
    <mergeCell ref="B37:H37"/>
    <mergeCell ref="F25:H25"/>
    <mergeCell ref="B27:N27"/>
    <mergeCell ref="L29:M29"/>
    <mergeCell ref="L12:N12"/>
    <mergeCell ref="C30:I30"/>
    <mergeCell ref="L30:M30"/>
    <mergeCell ref="B35:H35"/>
    <mergeCell ref="I35:J35"/>
    <mergeCell ref="L35:M35"/>
    <mergeCell ref="D11:E11"/>
    <mergeCell ref="C29:I29"/>
    <mergeCell ref="L5:L6"/>
    <mergeCell ref="L62:M62"/>
    <mergeCell ref="B39:H39"/>
    <mergeCell ref="B41:D41"/>
    <mergeCell ref="B42:H42"/>
    <mergeCell ref="I42:J42"/>
    <mergeCell ref="L42:M42"/>
    <mergeCell ref="B43:M43"/>
    <mergeCell ref="B47:I47"/>
    <mergeCell ref="L47:M47"/>
    <mergeCell ref="B56:M56"/>
    <mergeCell ref="L60:M60"/>
    <mergeCell ref="L61:M61"/>
    <mergeCell ref="B38:H38"/>
    <mergeCell ref="L63:M63"/>
    <mergeCell ref="L64:M64"/>
    <mergeCell ref="L66:M66"/>
    <mergeCell ref="B67:M67"/>
    <mergeCell ref="B71:H71"/>
    <mergeCell ref="L71:M71"/>
    <mergeCell ref="J120:N121"/>
    <mergeCell ref="B85:H85"/>
    <mergeCell ref="L85:M85"/>
    <mergeCell ref="L86:M86"/>
    <mergeCell ref="L87:M87"/>
    <mergeCell ref="B88:M88"/>
    <mergeCell ref="B90:M90"/>
    <mergeCell ref="B107:N108"/>
    <mergeCell ref="B109:N110"/>
    <mergeCell ref="B77:H77"/>
    <mergeCell ref="L77:M77"/>
    <mergeCell ref="B78:M78"/>
    <mergeCell ref="B80:M80"/>
    <mergeCell ref="B84:H84"/>
    <mergeCell ref="L84:M84"/>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68993"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68993" r:id="rId4"/>
      </mc:Fallback>
    </mc:AlternateContent>
  </oleObjects>
</worksheet>
</file>

<file path=xl/worksheets/sheet2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53">
    <tabColor rgb="FFFFFFCC"/>
  </sheetPr>
  <dimension ref="A1:O121"/>
  <sheetViews>
    <sheetView zoomScale="75" zoomScaleNormal="75" workbookViewId="0"/>
  </sheetViews>
  <sheetFormatPr baseColWidth="10" defaultRowHeight="15"/>
  <cols>
    <col min="1" max="1" width="10.42578125" bestFit="1" customWidth="1"/>
    <col min="2" max="2" width="17" customWidth="1"/>
    <col min="6" max="6" width="14.42578125" customWidth="1"/>
    <col min="9" max="9" width="13.140625" bestFit="1" customWidth="1"/>
    <col min="10" max="10" width="15.5703125" customWidth="1"/>
    <col min="11" max="11" width="17.5703125" bestFit="1" customWidth="1"/>
    <col min="13" max="13" width="14.28515625" bestFit="1" customWidth="1"/>
    <col min="14" max="14" width="17.42578125" customWidth="1"/>
    <col min="15" max="15" width="12" bestFit="1" customWidth="1"/>
  </cols>
  <sheetData>
    <row r="1" spans="2:14" ht="27"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customHeight="1" thickBot="1">
      <c r="A31" t="s">
        <v>1929</v>
      </c>
      <c r="B31" s="86" t="s">
        <v>1743</v>
      </c>
      <c r="C31" s="87" t="s">
        <v>1744</v>
      </c>
      <c r="D31" s="88"/>
      <c r="E31" s="88"/>
      <c r="F31" s="88"/>
      <c r="G31" s="88"/>
      <c r="H31" s="88"/>
      <c r="I31" s="88"/>
      <c r="J31" s="88"/>
      <c r="K31" s="465"/>
      <c r="L31" s="318" t="s">
        <v>144</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363</v>
      </c>
      <c r="B36" s="831" t="str">
        <f>VLOOKUP(A36,EQUIPOS!A6:D154,3,FALSE)</f>
        <v>Vibrador de concreto, Motor de 3 hp a 18.000 rpm Mangueras de 4 mt</v>
      </c>
      <c r="C36" s="832"/>
      <c r="D36" s="832"/>
      <c r="E36" s="832"/>
      <c r="F36" s="832"/>
      <c r="G36" s="832"/>
      <c r="H36" s="833"/>
      <c r="I36" s="279"/>
      <c r="J36" s="280"/>
      <c r="K36" s="281">
        <f>VLOOKUP(A36,EQUIPOS!A6:D163,4,FALSE)</f>
        <v>4930.173608391553</v>
      </c>
      <c r="L36" s="282"/>
      <c r="M36" s="348">
        <v>1</v>
      </c>
      <c r="N36" s="284">
        <f>K36/M36</f>
        <v>4930.173608391553</v>
      </c>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0.02</v>
      </c>
      <c r="N41" s="356">
        <f>N78*M41</f>
        <v>1338.0161274509805</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6268.189735842534</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67" t="s">
        <v>812</v>
      </c>
      <c r="B48" s="49" t="str">
        <f>VLOOKUP(A48,MATERIALES!A5:D373,3,FALSE)</f>
        <v>Acero PDR-60</v>
      </c>
      <c r="C48" s="293"/>
      <c r="D48" s="293"/>
      <c r="E48" s="293"/>
      <c r="F48" s="293"/>
      <c r="G48" s="293"/>
      <c r="H48" s="293"/>
      <c r="I48" s="293"/>
      <c r="J48" s="323" t="str">
        <f>VLOOKUP(A48,MATERIALES!A4:D640,2,FALSE)</f>
        <v>kg</v>
      </c>
      <c r="K48" s="294">
        <v>34.112000000000002</v>
      </c>
      <c r="L48" s="279"/>
      <c r="M48" s="414">
        <f>VLOOKUP(A48,MATERIALES!A5:D396,4,FALSE)</f>
        <v>2856</v>
      </c>
      <c r="N48" s="284">
        <f>K48*M48</f>
        <v>97423.872000000003</v>
      </c>
    </row>
    <row r="49" spans="1:14">
      <c r="A49" s="167" t="s">
        <v>639</v>
      </c>
      <c r="B49" s="49" t="str">
        <f>VLOOKUP(A49,MATERIALES!A6:D373,3,FALSE)</f>
        <v>Pintura anticorrosiva</v>
      </c>
      <c r="C49" s="437"/>
      <c r="D49" s="437"/>
      <c r="E49" s="437"/>
      <c r="F49" s="437"/>
      <c r="G49" s="437"/>
      <c r="H49" s="437"/>
      <c r="I49" s="437"/>
      <c r="J49" s="324" t="str">
        <f>VLOOKUP(A49,MATERIALES!A5:D641,2,FALSE)</f>
        <v>gal</v>
      </c>
      <c r="K49" s="409">
        <v>0.15</v>
      </c>
      <c r="L49" s="433"/>
      <c r="M49" s="414">
        <f>VLOOKUP(A49,MATERIALES!A6:D397,4,FALSE)</f>
        <v>36800</v>
      </c>
      <c r="N49" s="284">
        <f>K49*M49</f>
        <v>5520</v>
      </c>
    </row>
    <row r="50" spans="1:14">
      <c r="A50" s="167" t="s">
        <v>1745</v>
      </c>
      <c r="B50" s="49" t="str">
        <f>VLOOKUP(A50,MATERIALES!A6:D373,3,FALSE)</f>
        <v>Concreto Resistencia  28 (Mpa)</v>
      </c>
      <c r="C50" s="437"/>
      <c r="D50" s="437"/>
      <c r="E50" s="437"/>
      <c r="F50" s="437"/>
      <c r="G50" s="437"/>
      <c r="H50" s="437"/>
      <c r="I50" s="437"/>
      <c r="J50" s="324" t="str">
        <f>VLOOKUP(A50,MATERIALES!A6:D642,2,FALSE)</f>
        <v>m3</v>
      </c>
      <c r="K50" s="409">
        <v>0.126</v>
      </c>
      <c r="L50" s="433"/>
      <c r="M50" s="414">
        <f>VLOOKUP(A50,MATERIALES!A6:D398,4,FALSE)</f>
        <v>443156</v>
      </c>
      <c r="N50" s="284">
        <f>K50*M50</f>
        <v>55837.656000000003</v>
      </c>
    </row>
    <row r="51" spans="1:14">
      <c r="A51" s="167" t="s">
        <v>945</v>
      </c>
      <c r="B51" s="49" t="str">
        <f>VLOOKUP(A51,MATERIALES!A6:D373,3,FALSE)</f>
        <v xml:space="preserve">Formaleta para baranda de concreto
</v>
      </c>
      <c r="C51" s="437"/>
      <c r="D51" s="437"/>
      <c r="E51" s="437"/>
      <c r="F51" s="437"/>
      <c r="G51" s="437"/>
      <c r="H51" s="437"/>
      <c r="I51" s="437"/>
      <c r="J51" s="324" t="str">
        <f>VLOOKUP(A51,MATERIALES!A6:D643,2,FALSE)</f>
        <v>m</v>
      </c>
      <c r="K51" s="409">
        <v>1</v>
      </c>
      <c r="L51" s="433"/>
      <c r="M51" s="414">
        <f>VLOOKUP(A51,MATERIALES!A6:D399,4,FALSE)</f>
        <v>16953.50867164943</v>
      </c>
      <c r="N51" s="284">
        <f>K51*M51</f>
        <v>16953.50867164943</v>
      </c>
    </row>
    <row r="52" spans="1:14">
      <c r="A52" s="167"/>
      <c r="B52" s="49"/>
      <c r="C52" s="437"/>
      <c r="D52" s="437"/>
      <c r="E52" s="437"/>
      <c r="F52" s="437"/>
      <c r="G52" s="437"/>
      <c r="H52" s="437"/>
      <c r="I52" s="437"/>
      <c r="J52" s="323"/>
      <c r="K52" s="409"/>
      <c r="L52" s="433"/>
      <c r="M52" s="414"/>
      <c r="N52" s="284"/>
    </row>
    <row r="53" spans="1:14">
      <c r="A53" s="167"/>
      <c r="B53" s="49"/>
      <c r="C53" s="437"/>
      <c r="D53" s="437"/>
      <c r="E53" s="437"/>
      <c r="F53" s="437"/>
      <c r="G53" s="437"/>
      <c r="H53" s="437"/>
      <c r="I53" s="437"/>
      <c r="J53" s="323"/>
      <c r="K53" s="409"/>
      <c r="L53" s="433"/>
      <c r="M53" s="414"/>
      <c r="N53" s="284"/>
    </row>
    <row r="54" spans="1:14">
      <c r="A54" s="167"/>
      <c r="B54" s="49"/>
      <c r="C54" s="437"/>
      <c r="D54" s="437"/>
      <c r="E54" s="437"/>
      <c r="F54" s="437"/>
      <c r="G54" s="437"/>
      <c r="H54" s="437"/>
      <c r="I54" s="437"/>
      <c r="J54" s="323"/>
      <c r="K54" s="409"/>
      <c r="L54" s="433"/>
      <c r="M54" s="414"/>
      <c r="N54" s="284"/>
    </row>
    <row r="55" spans="1:14" ht="15.75" thickBot="1">
      <c r="B55" s="49"/>
      <c r="C55" s="322"/>
      <c r="D55" s="322"/>
      <c r="E55" s="322"/>
      <c r="F55" s="322"/>
      <c r="G55" s="322"/>
      <c r="H55" s="322"/>
      <c r="I55" s="322"/>
      <c r="J55" s="447"/>
      <c r="K55" s="132"/>
      <c r="L55" s="337"/>
      <c r="M55" s="414"/>
      <c r="N55" s="284"/>
    </row>
    <row r="56" spans="1:14" ht="15.75" thickBot="1">
      <c r="B56" s="818" t="s">
        <v>1037</v>
      </c>
      <c r="C56" s="819"/>
      <c r="D56" s="819"/>
      <c r="E56" s="819"/>
      <c r="F56" s="819"/>
      <c r="G56" s="819"/>
      <c r="H56" s="819"/>
      <c r="I56" s="819"/>
      <c r="J56" s="819"/>
      <c r="K56" s="819"/>
      <c r="L56" s="819"/>
      <c r="M56" s="820"/>
      <c r="N56" s="406">
        <f>SUM(N48:N55)</f>
        <v>175735.03667164943</v>
      </c>
    </row>
    <row r="57" spans="1:14">
      <c r="B57" s="39"/>
      <c r="C57" s="40"/>
      <c r="D57" s="40"/>
      <c r="E57" s="40"/>
      <c r="F57" s="40"/>
      <c r="G57" s="40"/>
      <c r="H57" s="40"/>
      <c r="I57" s="40"/>
      <c r="J57" s="40"/>
      <c r="K57" s="40"/>
      <c r="L57" s="40"/>
      <c r="M57" s="40"/>
      <c r="N57" s="41"/>
    </row>
    <row r="58" spans="1:14">
      <c r="B58" s="70" t="s">
        <v>1040</v>
      </c>
      <c r="C58" s="71"/>
      <c r="D58" s="71"/>
      <c r="E58" s="71"/>
      <c r="F58" s="71"/>
      <c r="G58" s="71"/>
      <c r="H58" s="71"/>
      <c r="I58" s="71"/>
      <c r="J58" s="71"/>
      <c r="K58" s="71"/>
      <c r="L58" s="71"/>
      <c r="M58" s="71"/>
      <c r="N58" s="72"/>
    </row>
    <row r="59" spans="1:14" ht="15.75" thickBot="1">
      <c r="B59" s="74"/>
      <c r="C59" s="67"/>
      <c r="D59" s="67"/>
      <c r="E59" s="67"/>
      <c r="F59" s="67"/>
      <c r="G59" s="67"/>
      <c r="H59" s="67"/>
      <c r="I59" s="67"/>
      <c r="J59" s="67"/>
      <c r="K59" s="67"/>
      <c r="L59" s="67"/>
      <c r="M59" s="67"/>
      <c r="N59" s="69"/>
    </row>
    <row r="60" spans="1:14" ht="25.5">
      <c r="B60" s="325" t="s">
        <v>1041</v>
      </c>
      <c r="C60" s="326"/>
      <c r="D60" s="326"/>
      <c r="E60" s="326"/>
      <c r="F60" s="326"/>
      <c r="G60" s="326"/>
      <c r="H60" s="79" t="s">
        <v>1029</v>
      </c>
      <c r="I60" s="80" t="s">
        <v>1042</v>
      </c>
      <c r="J60" s="81" t="s">
        <v>1043</v>
      </c>
      <c r="K60" s="79" t="s">
        <v>1044</v>
      </c>
      <c r="L60" s="821" t="s">
        <v>1045</v>
      </c>
      <c r="M60" s="794"/>
      <c r="N60" s="82" t="s">
        <v>1035</v>
      </c>
    </row>
    <row r="61" spans="1:14">
      <c r="A61" t="s">
        <v>1323</v>
      </c>
      <c r="B61" s="52" t="str">
        <f>VLOOKUP(A61,TRANSPORTE!A3:D117,3,FALSE)</f>
        <v>Transporte de concreto</v>
      </c>
      <c r="C61" s="329"/>
      <c r="D61" s="329"/>
      <c r="E61" s="329"/>
      <c r="F61" s="329"/>
      <c r="G61" s="329"/>
      <c r="H61" s="323" t="s">
        <v>339</v>
      </c>
      <c r="I61" s="425">
        <v>0.126</v>
      </c>
      <c r="J61" s="298">
        <v>1</v>
      </c>
      <c r="K61" s="425">
        <f>I61*J61</f>
        <v>0.126</v>
      </c>
      <c r="L61" s="822">
        <f>VLOOKUP(A61,TRANSPORTE!A3:D117,4,FALSE)</f>
        <v>946.969696969697</v>
      </c>
      <c r="M61" s="823"/>
      <c r="N61" s="299">
        <f>K61*L61</f>
        <v>119.31818181818183</v>
      </c>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23"/>
      <c r="I64" s="291"/>
      <c r="J64" s="298"/>
      <c r="K64" s="291"/>
      <c r="L64" s="822"/>
      <c r="M64" s="823"/>
      <c r="N64" s="299"/>
    </row>
    <row r="65" spans="1:15">
      <c r="B65" s="52"/>
      <c r="C65" s="53"/>
      <c r="D65" s="53"/>
      <c r="E65" s="53"/>
      <c r="F65" s="53"/>
      <c r="G65" s="53"/>
      <c r="H65" s="300"/>
      <c r="I65" s="291"/>
      <c r="J65" s="291"/>
      <c r="K65" s="291"/>
      <c r="L65" s="301"/>
      <c r="M65" s="302"/>
      <c r="N65" s="303"/>
    </row>
    <row r="66" spans="1:15" ht="15.75" thickBot="1">
      <c r="B66" s="459"/>
      <c r="C66" s="460"/>
      <c r="D66" s="460"/>
      <c r="E66" s="460"/>
      <c r="F66" s="460"/>
      <c r="G66" s="460"/>
      <c r="H66" s="54"/>
      <c r="I66" s="132"/>
      <c r="J66" s="132"/>
      <c r="K66" s="132"/>
      <c r="L66" s="807"/>
      <c r="M66" s="808"/>
      <c r="N66" s="133"/>
    </row>
    <row r="67" spans="1:15" ht="15.75" thickBot="1">
      <c r="B67" s="824" t="s">
        <v>1037</v>
      </c>
      <c r="C67" s="825"/>
      <c r="D67" s="825"/>
      <c r="E67" s="825"/>
      <c r="F67" s="825"/>
      <c r="G67" s="825"/>
      <c r="H67" s="825"/>
      <c r="I67" s="825"/>
      <c r="J67" s="825"/>
      <c r="K67" s="825"/>
      <c r="L67" s="825"/>
      <c r="M67" s="826"/>
      <c r="N67" s="110">
        <f>N61+N62+N63+N64+N65</f>
        <v>119.31818181818183</v>
      </c>
    </row>
    <row r="68" spans="1:15">
      <c r="B68" s="39"/>
      <c r="C68" s="40"/>
      <c r="D68" s="40"/>
      <c r="E68" s="40"/>
      <c r="F68" s="40"/>
      <c r="G68" s="40"/>
      <c r="H68" s="40"/>
      <c r="I68" s="40"/>
      <c r="J68" s="40"/>
      <c r="K68" s="40"/>
      <c r="L68" s="40"/>
      <c r="M68" s="40"/>
      <c r="N68" s="41"/>
    </row>
    <row r="69" spans="1:15">
      <c r="B69" s="70" t="s">
        <v>1046</v>
      </c>
      <c r="C69" s="71"/>
      <c r="D69" s="71"/>
      <c r="E69" s="71"/>
      <c r="F69" s="71"/>
      <c r="G69" s="71"/>
      <c r="H69" s="71"/>
      <c r="I69" s="71"/>
      <c r="J69" s="71"/>
      <c r="K69" s="71"/>
      <c r="L69" s="71"/>
      <c r="M69" s="71"/>
      <c r="N69" s="72"/>
    </row>
    <row r="70" spans="1:15" ht="15.75" thickBot="1">
      <c r="B70" s="74"/>
      <c r="C70" s="67"/>
      <c r="D70" s="67"/>
      <c r="E70" s="67"/>
      <c r="F70" s="67"/>
      <c r="G70" s="67"/>
      <c r="H70" s="67"/>
      <c r="I70" s="67"/>
      <c r="J70" s="67"/>
      <c r="K70" s="67"/>
      <c r="L70" s="67"/>
      <c r="M70" s="67"/>
      <c r="N70" s="69"/>
    </row>
    <row r="71" spans="1:15" ht="25.5">
      <c r="B71" s="844" t="s">
        <v>1047</v>
      </c>
      <c r="C71" s="845"/>
      <c r="D71" s="845"/>
      <c r="E71" s="845"/>
      <c r="F71" s="845"/>
      <c r="G71" s="845"/>
      <c r="H71" s="845"/>
      <c r="I71" s="79" t="s">
        <v>1048</v>
      </c>
      <c r="J71" s="81" t="s">
        <v>1494</v>
      </c>
      <c r="K71" s="80" t="s">
        <v>1050</v>
      </c>
      <c r="L71" s="846" t="s">
        <v>1034</v>
      </c>
      <c r="M71" s="970"/>
      <c r="N71" s="104" t="s">
        <v>1035</v>
      </c>
    </row>
    <row r="72" spans="1:15">
      <c r="A72" s="168" t="s">
        <v>9</v>
      </c>
      <c r="B72" s="55" t="str">
        <f>VLOOKUP(A72,'MANO DE OBRA'!A8:D68,3,FALSE)</f>
        <v>Obrero (3)</v>
      </c>
      <c r="C72" s="53"/>
      <c r="D72" s="53"/>
      <c r="E72" s="53"/>
      <c r="F72" s="53"/>
      <c r="G72" s="53"/>
      <c r="H72" s="53"/>
      <c r="I72" s="304">
        <f>K72/J72*100</f>
        <v>73771.7</v>
      </c>
      <c r="J72" s="305">
        <v>185</v>
      </c>
      <c r="K72" s="306">
        <f>VLOOKUP(A72,'MANO DE OBRA'!A8:D99,4,FALSE)</f>
        <v>136477.64499999999</v>
      </c>
      <c r="L72" s="56"/>
      <c r="M72" s="443">
        <v>3.4</v>
      </c>
      <c r="N72" s="407">
        <f>K72/M72</f>
        <v>40140.483823529408</v>
      </c>
      <c r="O72" s="112"/>
    </row>
    <row r="73" spans="1:15">
      <c r="A73" s="168" t="s">
        <v>30</v>
      </c>
      <c r="B73" s="55" t="str">
        <f>VLOOKUP(A73,'MANO DE OBRA'!A8:D69,3,FALSE)</f>
        <v>Oficial</v>
      </c>
      <c r="C73" s="53"/>
      <c r="D73" s="53"/>
      <c r="E73" s="53"/>
      <c r="F73" s="53"/>
      <c r="G73" s="53"/>
      <c r="H73" s="53"/>
      <c r="I73" s="304">
        <f>K73/J73*100</f>
        <v>49181.133333333331</v>
      </c>
      <c r="J73" s="305">
        <v>185</v>
      </c>
      <c r="K73" s="306">
        <f>VLOOKUP(A73,'MANO DE OBRA'!A8:D100,4,FALSE)</f>
        <v>90985.096666666665</v>
      </c>
      <c r="L73" s="56"/>
      <c r="M73" s="446">
        <v>3.4</v>
      </c>
      <c r="N73" s="407">
        <f>K73/M73</f>
        <v>26760.322549019609</v>
      </c>
    </row>
    <row r="74" spans="1:15">
      <c r="B74" s="55"/>
      <c r="C74" s="53"/>
      <c r="D74" s="53"/>
      <c r="E74" s="53"/>
      <c r="F74" s="53"/>
      <c r="G74" s="53"/>
      <c r="H74" s="53"/>
      <c r="I74" s="304"/>
      <c r="J74" s="305"/>
      <c r="K74" s="306"/>
      <c r="L74" s="56"/>
      <c r="M74" s="444"/>
      <c r="N74" s="407"/>
    </row>
    <row r="75" spans="1:15">
      <c r="B75" s="55"/>
      <c r="C75" s="53"/>
      <c r="D75" s="53"/>
      <c r="E75" s="53"/>
      <c r="F75" s="53"/>
      <c r="G75" s="53"/>
      <c r="H75" s="53"/>
      <c r="I75" s="291"/>
      <c r="J75" s="309"/>
      <c r="K75" s="310"/>
      <c r="L75" s="330"/>
      <c r="M75" s="312"/>
      <c r="N75" s="308"/>
    </row>
    <row r="76" spans="1:15">
      <c r="B76" s="55"/>
      <c r="C76" s="53"/>
      <c r="D76" s="53"/>
      <c r="E76" s="53"/>
      <c r="F76" s="53"/>
      <c r="G76" s="53"/>
      <c r="H76" s="53"/>
      <c r="I76" s="291"/>
      <c r="J76" s="309"/>
      <c r="K76" s="310"/>
      <c r="L76" s="330"/>
      <c r="M76" s="312"/>
      <c r="N76" s="308"/>
    </row>
    <row r="77" spans="1:15" ht="15.75" thickBot="1">
      <c r="B77" s="805"/>
      <c r="C77" s="806"/>
      <c r="D77" s="806"/>
      <c r="E77" s="806"/>
      <c r="F77" s="806"/>
      <c r="G77" s="806"/>
      <c r="H77" s="806"/>
      <c r="I77" s="132"/>
      <c r="J77" s="132"/>
      <c r="K77" s="132"/>
      <c r="L77" s="906"/>
      <c r="M77" s="906"/>
      <c r="N77" s="133"/>
    </row>
    <row r="78" spans="1:15" ht="15.75" thickBot="1">
      <c r="B78" s="824" t="s">
        <v>1037</v>
      </c>
      <c r="C78" s="825"/>
      <c r="D78" s="825"/>
      <c r="E78" s="825"/>
      <c r="F78" s="825"/>
      <c r="G78" s="825"/>
      <c r="H78" s="825"/>
      <c r="I78" s="825"/>
      <c r="J78" s="825"/>
      <c r="K78" s="825"/>
      <c r="L78" s="825"/>
      <c r="M78" s="826"/>
      <c r="N78" s="472">
        <f>SUM(N72:N77)</f>
        <v>66900.806372549021</v>
      </c>
    </row>
    <row r="79" spans="1:15" ht="15.75" thickBot="1">
      <c r="B79" s="39"/>
      <c r="C79" s="40"/>
      <c r="D79" s="40"/>
      <c r="E79" s="40"/>
      <c r="F79" s="40"/>
      <c r="G79" s="40"/>
      <c r="H79" s="40"/>
      <c r="I79" s="40"/>
      <c r="J79" s="40"/>
      <c r="K79" s="40"/>
      <c r="L79" s="40"/>
      <c r="M79" s="40"/>
      <c r="N79" s="41"/>
    </row>
    <row r="80" spans="1:15" ht="15.75" thickBot="1">
      <c r="B80" s="818" t="s">
        <v>1051</v>
      </c>
      <c r="C80" s="819"/>
      <c r="D80" s="819"/>
      <c r="E80" s="819"/>
      <c r="F80" s="819"/>
      <c r="G80" s="819"/>
      <c r="H80" s="819"/>
      <c r="I80" s="819"/>
      <c r="J80" s="819"/>
      <c r="K80" s="819"/>
      <c r="L80" s="819"/>
      <c r="M80" s="820"/>
      <c r="N80" s="105">
        <f>N43+N56+N67+N78</f>
        <v>249023.35096185916</v>
      </c>
    </row>
    <row r="81" spans="1:14">
      <c r="B81" s="39"/>
      <c r="C81" s="40"/>
      <c r="D81" s="40"/>
      <c r="E81" s="40"/>
      <c r="F81" s="40"/>
      <c r="G81" s="40"/>
      <c r="H81" s="40"/>
      <c r="I81" s="40"/>
      <c r="J81" s="40"/>
      <c r="K81" s="40"/>
      <c r="L81" s="40"/>
      <c r="M81" s="40"/>
      <c r="N81" s="41"/>
    </row>
    <row r="82" spans="1:14">
      <c r="B82" s="70" t="s">
        <v>1052</v>
      </c>
      <c r="C82" s="71"/>
      <c r="D82" s="71"/>
      <c r="E82" s="71"/>
      <c r="F82" s="71"/>
      <c r="G82" s="71"/>
      <c r="H82" s="71"/>
      <c r="I82" s="71"/>
      <c r="J82" s="71"/>
      <c r="K82" s="71"/>
      <c r="L82" s="71"/>
      <c r="M82" s="71"/>
      <c r="N82" s="72"/>
    </row>
    <row r="83" spans="1:14" ht="15.75" thickBot="1">
      <c r="B83" s="74"/>
      <c r="C83" s="67"/>
      <c r="D83" s="67"/>
      <c r="E83" s="67"/>
      <c r="F83" s="67"/>
      <c r="G83" s="67"/>
      <c r="H83" s="67"/>
      <c r="I83" s="67"/>
      <c r="J83" s="67"/>
      <c r="K83" s="67"/>
      <c r="L83" s="67"/>
      <c r="M83" s="67"/>
      <c r="N83" s="69"/>
    </row>
    <row r="84" spans="1:14">
      <c r="B84" s="809" t="s">
        <v>1053</v>
      </c>
      <c r="C84" s="810"/>
      <c r="D84" s="810"/>
      <c r="E84" s="810"/>
      <c r="F84" s="810"/>
      <c r="G84" s="810"/>
      <c r="H84" s="810"/>
      <c r="I84" s="326"/>
      <c r="J84" s="346"/>
      <c r="K84" s="314" t="s">
        <v>1054</v>
      </c>
      <c r="L84" s="848" t="s">
        <v>1055</v>
      </c>
      <c r="M84" s="849"/>
      <c r="N84" s="315"/>
    </row>
    <row r="85" spans="1:14">
      <c r="B85" s="850" t="s">
        <v>1056</v>
      </c>
      <c r="C85" s="851"/>
      <c r="D85" s="851"/>
      <c r="E85" s="851"/>
      <c r="F85" s="851"/>
      <c r="G85" s="851"/>
      <c r="H85" s="851"/>
      <c r="I85" s="93"/>
      <c r="J85" s="94"/>
      <c r="K85" s="316">
        <v>0.2</v>
      </c>
      <c r="L85" s="852">
        <f>N80*K85</f>
        <v>49804.670192371836</v>
      </c>
      <c r="M85" s="853"/>
      <c r="N85" s="57"/>
    </row>
    <row r="86" spans="1:14">
      <c r="B86" s="95" t="s">
        <v>1057</v>
      </c>
      <c r="C86" s="96"/>
      <c r="D86" s="96"/>
      <c r="E86" s="96"/>
      <c r="F86" s="96"/>
      <c r="G86" s="96"/>
      <c r="H86" s="96"/>
      <c r="I86" s="93"/>
      <c r="J86" s="94"/>
      <c r="K86" s="316">
        <v>0.05</v>
      </c>
      <c r="L86" s="852">
        <f>N80*K86</f>
        <v>12451.167548092959</v>
      </c>
      <c r="M86" s="853"/>
      <c r="N86" s="57"/>
    </row>
    <row r="87" spans="1:14" ht="15.75" thickBot="1">
      <c r="B87" s="97" t="s">
        <v>1058</v>
      </c>
      <c r="C87" s="98"/>
      <c r="D87" s="98"/>
      <c r="E87" s="98"/>
      <c r="F87" s="98"/>
      <c r="G87" s="98"/>
      <c r="H87" s="98"/>
      <c r="I87" s="99"/>
      <c r="J87" s="100"/>
      <c r="K87" s="317">
        <v>0.05</v>
      </c>
      <c r="L87" s="854">
        <f>N80*K87</f>
        <v>12451.167548092959</v>
      </c>
      <c r="M87" s="855"/>
      <c r="N87" s="57"/>
    </row>
    <row r="88" spans="1:14" ht="15.75" thickBot="1">
      <c r="B88" s="818" t="s">
        <v>1037</v>
      </c>
      <c r="C88" s="819"/>
      <c r="D88" s="819"/>
      <c r="E88" s="819"/>
      <c r="F88" s="819"/>
      <c r="G88" s="819"/>
      <c r="H88" s="819"/>
      <c r="I88" s="819"/>
      <c r="J88" s="819"/>
      <c r="K88" s="819"/>
      <c r="L88" s="819"/>
      <c r="M88" s="820"/>
      <c r="N88" s="58">
        <f>L85+L86+L87</f>
        <v>74707.005288557746</v>
      </c>
    </row>
    <row r="89" spans="1:14" ht="15.75" thickBot="1">
      <c r="B89" s="39"/>
      <c r="C89" s="40"/>
      <c r="D89" s="40"/>
      <c r="E89" s="40"/>
      <c r="F89" s="40"/>
      <c r="G89" s="40"/>
      <c r="H89" s="40"/>
      <c r="I89" s="40"/>
      <c r="J89" s="40"/>
      <c r="K89" s="40"/>
      <c r="L89" s="40"/>
      <c r="M89" s="40"/>
      <c r="N89" s="41"/>
    </row>
    <row r="90" spans="1:14" ht="15.75" thickBot="1">
      <c r="A90" t="s">
        <v>2122</v>
      </c>
      <c r="B90" s="818" t="s">
        <v>1059</v>
      </c>
      <c r="C90" s="819"/>
      <c r="D90" s="819"/>
      <c r="E90" s="819"/>
      <c r="F90" s="819"/>
      <c r="G90" s="819"/>
      <c r="H90" s="819"/>
      <c r="I90" s="819"/>
      <c r="J90" s="819"/>
      <c r="K90" s="819"/>
      <c r="L90" s="819"/>
      <c r="M90" s="820"/>
      <c r="N90" s="197">
        <f>N80+N88</f>
        <v>323730.35625041689</v>
      </c>
    </row>
    <row r="91" spans="1:14">
      <c r="B91" s="251"/>
      <c r="C91" s="252"/>
      <c r="D91" s="252"/>
      <c r="E91" s="252"/>
      <c r="F91" s="252"/>
      <c r="G91" s="252"/>
      <c r="H91" s="252"/>
      <c r="I91" s="252"/>
      <c r="J91" s="252"/>
      <c r="K91" s="252"/>
      <c r="L91" s="252"/>
      <c r="M91" s="252"/>
      <c r="N91" s="253"/>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255"/>
      <c r="F94" s="255"/>
      <c r="G94" s="255"/>
      <c r="H94" s="255"/>
      <c r="I94" s="255"/>
      <c r="J94" s="255"/>
      <c r="K94" s="255"/>
      <c r="L94" s="255"/>
      <c r="M94" s="255"/>
      <c r="N94" s="256"/>
    </row>
    <row r="95" spans="1:14">
      <c r="B95" s="254"/>
      <c r="C95" s="255"/>
      <c r="D95" s="255"/>
      <c r="E95" s="429" t="s">
        <v>1060</v>
      </c>
      <c r="F95" s="429"/>
      <c r="G95" s="429"/>
      <c r="H95" s="429"/>
      <c r="I95" s="429"/>
      <c r="J95" s="429"/>
      <c r="K95" s="255"/>
      <c r="L95" s="255"/>
      <c r="M95" s="255"/>
      <c r="N95" s="256"/>
    </row>
    <row r="96" spans="1:14">
      <c r="B96" s="254"/>
      <c r="C96" s="255"/>
      <c r="D96" s="255"/>
      <c r="E96" s="255" t="s">
        <v>1061</v>
      </c>
      <c r="F96" s="255"/>
      <c r="G96" s="255"/>
      <c r="H96" s="255"/>
      <c r="I96" s="255"/>
      <c r="J96" s="255"/>
      <c r="K96" s="255"/>
      <c r="L96" s="255"/>
      <c r="M96" s="255"/>
      <c r="N96" s="256"/>
    </row>
    <row r="97" spans="2:14">
      <c r="B97" s="254"/>
      <c r="C97" s="255"/>
      <c r="D97" s="255"/>
      <c r="E97" s="255" t="s">
        <v>1062</v>
      </c>
      <c r="F97" s="255"/>
      <c r="G97" s="255"/>
      <c r="H97" s="255"/>
      <c r="I97" s="255"/>
      <c r="J97" s="255"/>
      <c r="K97" s="255"/>
      <c r="L97" s="255"/>
      <c r="M97" s="255"/>
      <c r="N97" s="256"/>
    </row>
    <row r="98" spans="2:14">
      <c r="B98" s="254"/>
      <c r="C98" s="255"/>
      <c r="D98" s="255"/>
      <c r="E98" s="255" t="s">
        <v>1063</v>
      </c>
      <c r="F98" s="255"/>
      <c r="G98" s="255"/>
      <c r="H98" s="255"/>
      <c r="I98" s="255"/>
      <c r="J98" s="255"/>
      <c r="K98" s="255"/>
      <c r="L98" s="255"/>
      <c r="M98" s="255"/>
      <c r="N98" s="256"/>
    </row>
    <row r="99" spans="2:14" ht="15.75" thickBot="1">
      <c r="B99" s="254"/>
      <c r="C99" s="255"/>
      <c r="D99" s="255"/>
      <c r="E99" s="255"/>
      <c r="F99" s="255" t="s">
        <v>1064</v>
      </c>
      <c r="G99" s="255"/>
      <c r="H99" s="255"/>
      <c r="I99" s="255"/>
      <c r="J99" s="255"/>
      <c r="K99" s="255"/>
      <c r="L99" s="255"/>
      <c r="M99" s="255"/>
      <c r="N99" s="256"/>
    </row>
    <row r="100" spans="2:14">
      <c r="B100" s="239" t="s">
        <v>2322</v>
      </c>
      <c r="C100" s="240"/>
      <c r="D100" s="240"/>
      <c r="E100" s="240"/>
      <c r="F100" s="240"/>
      <c r="G100" s="240"/>
      <c r="H100" s="240"/>
      <c r="I100" s="240"/>
      <c r="J100" s="240"/>
      <c r="K100" s="240"/>
      <c r="L100" s="240"/>
      <c r="M100" s="240"/>
      <c r="N100" s="241"/>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c r="B103" s="257"/>
      <c r="C103" s="258"/>
      <c r="D103" s="258"/>
      <c r="E103" s="258"/>
      <c r="F103" s="258"/>
      <c r="G103" s="258"/>
      <c r="H103" s="258"/>
      <c r="I103" s="258"/>
      <c r="J103" s="258"/>
      <c r="K103" s="258"/>
      <c r="L103" s="258"/>
      <c r="M103" s="258"/>
      <c r="N103" s="259"/>
    </row>
    <row r="104" spans="2:14" ht="15.75" thickBot="1">
      <c r="B104" s="260"/>
      <c r="C104" s="261"/>
      <c r="D104" s="261"/>
      <c r="E104" s="261"/>
      <c r="F104" s="261"/>
      <c r="G104" s="261"/>
      <c r="H104" s="261"/>
      <c r="I104" s="261"/>
      <c r="J104" s="261"/>
      <c r="K104" s="261"/>
      <c r="L104" s="261"/>
      <c r="M104" s="261"/>
      <c r="N104" s="262"/>
    </row>
    <row r="105" spans="2:14">
      <c r="B105" s="263"/>
      <c r="C105" s="264"/>
      <c r="D105" s="264"/>
      <c r="E105" s="264"/>
      <c r="F105" s="264"/>
      <c r="G105" s="264"/>
      <c r="H105" s="264"/>
      <c r="I105" s="264"/>
      <c r="J105" s="264"/>
      <c r="K105" s="264"/>
      <c r="L105" s="264"/>
      <c r="M105" s="264"/>
      <c r="N105" s="265"/>
    </row>
    <row r="106" spans="2:14">
      <c r="B106" s="266" t="s">
        <v>2323</v>
      </c>
      <c r="C106" s="267"/>
      <c r="D106" s="267"/>
      <c r="E106" s="267"/>
      <c r="F106" s="267"/>
      <c r="G106" s="267"/>
      <c r="H106" s="267"/>
      <c r="I106" s="267"/>
      <c r="J106" s="267"/>
      <c r="K106" s="267"/>
      <c r="L106" s="267"/>
      <c r="M106" s="267"/>
      <c r="N106" s="268"/>
    </row>
    <row r="107" spans="2:14" ht="15" customHeight="1">
      <c r="B107" s="960" t="s">
        <v>2324</v>
      </c>
      <c r="C107" s="961"/>
      <c r="D107" s="961"/>
      <c r="E107" s="961"/>
      <c r="F107" s="961"/>
      <c r="G107" s="961"/>
      <c r="H107" s="961"/>
      <c r="I107" s="961"/>
      <c r="J107" s="961"/>
      <c r="K107" s="961"/>
      <c r="L107" s="961"/>
      <c r="M107" s="961"/>
      <c r="N107" s="962"/>
    </row>
    <row r="108" spans="2:14" ht="15" customHeight="1">
      <c r="B108" s="960"/>
      <c r="C108" s="961"/>
      <c r="D108" s="961"/>
      <c r="E108" s="961"/>
      <c r="F108" s="961"/>
      <c r="G108" s="961"/>
      <c r="H108" s="961"/>
      <c r="I108" s="961"/>
      <c r="J108" s="961"/>
      <c r="K108" s="961"/>
      <c r="L108" s="961"/>
      <c r="M108" s="961"/>
      <c r="N108" s="962"/>
    </row>
    <row r="109" spans="2:14" ht="30" customHeight="1">
      <c r="B109" s="963" t="s">
        <v>2325</v>
      </c>
      <c r="C109" s="964"/>
      <c r="D109" s="964"/>
      <c r="E109" s="964"/>
      <c r="F109" s="964"/>
      <c r="G109" s="964"/>
      <c r="H109" s="964"/>
      <c r="I109" s="964"/>
      <c r="J109" s="964"/>
      <c r="K109" s="964"/>
      <c r="L109" s="964"/>
      <c r="M109" s="964"/>
      <c r="N109" s="965"/>
    </row>
    <row r="110" spans="2:14">
      <c r="B110" s="963"/>
      <c r="C110" s="964"/>
      <c r="D110" s="964"/>
      <c r="E110" s="964"/>
      <c r="F110" s="964"/>
      <c r="G110" s="964"/>
      <c r="H110" s="964"/>
      <c r="I110" s="964"/>
      <c r="J110" s="964"/>
      <c r="K110" s="964"/>
      <c r="L110" s="964"/>
      <c r="M110" s="964"/>
      <c r="N110" s="965"/>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351"/>
      <c r="C113" s="352"/>
      <c r="D113" s="352"/>
      <c r="E113" s="352"/>
      <c r="F113" s="352"/>
      <c r="G113" s="352"/>
      <c r="H113" s="352"/>
      <c r="I113" s="352"/>
      <c r="J113" s="352"/>
      <c r="K113" s="352"/>
      <c r="L113" s="352"/>
      <c r="M113" s="352"/>
      <c r="N113" s="353"/>
    </row>
    <row r="114" spans="2:14">
      <c r="B114" s="266"/>
      <c r="C114" s="267"/>
      <c r="D114" s="267"/>
      <c r="E114" s="267"/>
      <c r="F114" s="267"/>
      <c r="G114" s="267"/>
      <c r="H114" s="267"/>
      <c r="I114" s="267"/>
      <c r="J114" s="267"/>
      <c r="K114" s="267"/>
      <c r="L114" s="267"/>
      <c r="M114" s="267"/>
      <c r="N114" s="268"/>
    </row>
    <row r="115" spans="2:14">
      <c r="B115" s="254"/>
      <c r="C115" s="255"/>
      <c r="D115" s="255"/>
      <c r="E115" s="255" t="s">
        <v>1060</v>
      </c>
      <c r="F115" s="429"/>
      <c r="G115" s="429"/>
      <c r="H115" s="255"/>
      <c r="I115" s="255"/>
      <c r="J115" s="255"/>
      <c r="K115" s="255"/>
      <c r="L115" s="255"/>
      <c r="M115" s="255"/>
      <c r="N115" s="256"/>
    </row>
    <row r="116" spans="2:14">
      <c r="B116" s="254"/>
      <c r="C116" s="255"/>
      <c r="D116" s="255"/>
      <c r="E116" s="430" t="s">
        <v>1061</v>
      </c>
      <c r="F116" s="255"/>
      <c r="G116" s="255"/>
      <c r="H116" s="430"/>
      <c r="I116" s="430"/>
      <c r="J116" s="430"/>
      <c r="K116" s="255"/>
      <c r="L116" s="255"/>
      <c r="M116" s="255"/>
      <c r="N116" s="256"/>
    </row>
    <row r="117" spans="2:14">
      <c r="B117" s="254"/>
      <c r="C117" s="255"/>
      <c r="D117" s="255"/>
      <c r="E117" s="269" t="s">
        <v>1065</v>
      </c>
      <c r="F117" s="255"/>
      <c r="G117" s="255"/>
      <c r="H117" s="269"/>
      <c r="I117" s="269"/>
      <c r="J117" s="269"/>
      <c r="K117" s="255"/>
      <c r="L117" s="255"/>
      <c r="M117" s="255"/>
      <c r="N117" s="256"/>
    </row>
    <row r="118" spans="2:14">
      <c r="B118" s="270"/>
      <c r="C118" s="267"/>
      <c r="D118" s="267"/>
      <c r="E118" s="255" t="s">
        <v>1063</v>
      </c>
      <c r="F118" s="255"/>
      <c r="G118" s="255"/>
      <c r="H118" s="255"/>
      <c r="I118" s="255"/>
      <c r="J118" s="255"/>
      <c r="K118" s="267"/>
      <c r="L118" s="267"/>
      <c r="M118" s="267"/>
      <c r="N118" s="268"/>
    </row>
    <row r="119" spans="2:14">
      <c r="B119" s="270"/>
      <c r="C119" s="267"/>
      <c r="D119" s="267"/>
      <c r="E119" s="267"/>
      <c r="F119" s="255"/>
      <c r="G119" s="255"/>
      <c r="H119" s="255"/>
      <c r="I119" s="255"/>
      <c r="J119" s="255"/>
      <c r="K119" s="267"/>
      <c r="L119" s="267"/>
      <c r="M119" s="267"/>
      <c r="N119" s="268"/>
    </row>
    <row r="120" spans="2:14">
      <c r="B120" s="270" t="s">
        <v>2326</v>
      </c>
      <c r="C120" s="269"/>
      <c r="D120" s="269"/>
      <c r="E120" s="255"/>
      <c r="F120" s="255"/>
      <c r="G120" s="255"/>
      <c r="H120" s="255"/>
      <c r="I120" s="255"/>
      <c r="J120" s="966"/>
      <c r="K120" s="966"/>
      <c r="L120" s="966"/>
      <c r="M120" s="966"/>
      <c r="N120" s="967"/>
    </row>
    <row r="121" spans="2:14" ht="15.75" thickBot="1">
      <c r="B121" s="431" t="s">
        <v>2327</v>
      </c>
      <c r="C121" s="432"/>
      <c r="D121" s="432"/>
      <c r="E121" s="271"/>
      <c r="F121" s="271"/>
      <c r="G121" s="271"/>
      <c r="H121" s="271"/>
      <c r="I121" s="271"/>
      <c r="J121" s="968"/>
      <c r="K121" s="968"/>
      <c r="L121" s="968"/>
      <c r="M121" s="968"/>
      <c r="N121" s="969"/>
    </row>
  </sheetData>
  <mergeCells count="64">
    <mergeCell ref="M5:M6"/>
    <mergeCell ref="N5:N6"/>
    <mergeCell ref="C6:J6"/>
    <mergeCell ref="B10:E10"/>
    <mergeCell ref="I10:J10"/>
    <mergeCell ref="C5:J5"/>
    <mergeCell ref="B1:B6"/>
    <mergeCell ref="K5:K6"/>
    <mergeCell ref="L1:N2"/>
    <mergeCell ref="C2:J2"/>
    <mergeCell ref="C3:J3"/>
    <mergeCell ref="K3:K4"/>
    <mergeCell ref="L3:N4"/>
    <mergeCell ref="C4:J4"/>
    <mergeCell ref="C1:J1"/>
    <mergeCell ref="K1:K2"/>
    <mergeCell ref="B36:H36"/>
    <mergeCell ref="B37:H37"/>
    <mergeCell ref="F25:H25"/>
    <mergeCell ref="B27:N27"/>
    <mergeCell ref="L29:M29"/>
    <mergeCell ref="L12:N12"/>
    <mergeCell ref="C30:I30"/>
    <mergeCell ref="L30:M30"/>
    <mergeCell ref="B35:H35"/>
    <mergeCell ref="I35:J35"/>
    <mergeCell ref="L35:M35"/>
    <mergeCell ref="D11:E11"/>
    <mergeCell ref="C29:I29"/>
    <mergeCell ref="L5:L6"/>
    <mergeCell ref="L62:M62"/>
    <mergeCell ref="B39:H39"/>
    <mergeCell ref="B41:D41"/>
    <mergeCell ref="B42:H42"/>
    <mergeCell ref="I42:J42"/>
    <mergeCell ref="L42:M42"/>
    <mergeCell ref="B43:M43"/>
    <mergeCell ref="B47:I47"/>
    <mergeCell ref="L47:M47"/>
    <mergeCell ref="B56:M56"/>
    <mergeCell ref="L60:M60"/>
    <mergeCell ref="L61:M61"/>
    <mergeCell ref="B38:H38"/>
    <mergeCell ref="L63:M63"/>
    <mergeCell ref="L64:M64"/>
    <mergeCell ref="L66:M66"/>
    <mergeCell ref="B67:M67"/>
    <mergeCell ref="B71:H71"/>
    <mergeCell ref="L71:M71"/>
    <mergeCell ref="J120:N121"/>
    <mergeCell ref="B85:H85"/>
    <mergeCell ref="L85:M85"/>
    <mergeCell ref="L86:M86"/>
    <mergeCell ref="L87:M87"/>
    <mergeCell ref="B88:M88"/>
    <mergeCell ref="B90:M90"/>
    <mergeCell ref="B107:N108"/>
    <mergeCell ref="B109:N110"/>
    <mergeCell ref="B77:H77"/>
    <mergeCell ref="L77:M77"/>
    <mergeCell ref="B78:M78"/>
    <mergeCell ref="B80:M80"/>
    <mergeCell ref="B84:H84"/>
    <mergeCell ref="L84:M84"/>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70017"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70017" r:id="rId4"/>
      </mc:Fallback>
    </mc:AlternateContent>
  </oleObjects>
</worksheet>
</file>

<file path=xl/worksheets/sheet2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54">
    <tabColor rgb="FFFFFFCC"/>
  </sheetPr>
  <dimension ref="A1:O121"/>
  <sheetViews>
    <sheetView zoomScale="75" zoomScaleNormal="75" workbookViewId="0"/>
  </sheetViews>
  <sheetFormatPr baseColWidth="10" defaultRowHeight="15"/>
  <cols>
    <col min="1" max="1" width="10.42578125" bestFit="1" customWidth="1"/>
    <col min="2" max="2" width="17" customWidth="1"/>
    <col min="6" max="6" width="14.42578125" customWidth="1"/>
    <col min="9" max="9" width="13.140625" bestFit="1" customWidth="1"/>
    <col min="10" max="10" width="15.5703125" customWidth="1"/>
    <col min="11" max="11" width="17.5703125" bestFit="1" customWidth="1"/>
    <col min="13" max="13" width="12" bestFit="1" customWidth="1"/>
    <col min="14" max="14" width="17.42578125" customWidth="1"/>
    <col min="15" max="15" width="12" bestFit="1" customWidth="1"/>
  </cols>
  <sheetData>
    <row r="1" spans="2:14" ht="19.5" customHeight="1">
      <c r="B1" s="907"/>
      <c r="C1" s="919"/>
      <c r="D1" s="920"/>
      <c r="E1" s="920"/>
      <c r="F1" s="920"/>
      <c r="G1" s="920"/>
      <c r="H1" s="920"/>
      <c r="I1" s="920"/>
      <c r="J1" s="921"/>
      <c r="K1" s="922" t="s">
        <v>1017</v>
      </c>
      <c r="L1" s="924" t="s">
        <v>2304</v>
      </c>
      <c r="M1" s="925"/>
      <c r="N1" s="926"/>
    </row>
    <row r="2" spans="2:14" ht="22.5" customHeight="1">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customHeight="1" thickBot="1">
      <c r="A31" t="s">
        <v>1929</v>
      </c>
      <c r="B31" s="86" t="s">
        <v>1746</v>
      </c>
      <c r="C31" s="87" t="s">
        <v>2227</v>
      </c>
      <c r="D31" s="88"/>
      <c r="E31" s="88"/>
      <c r="F31" s="88"/>
      <c r="G31" s="88"/>
      <c r="H31" s="88"/>
      <c r="I31" s="88"/>
      <c r="J31" s="88"/>
      <c r="K31" s="465"/>
      <c r="L31" s="318" t="s">
        <v>377</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156</v>
      </c>
      <c r="B36" s="831" t="str">
        <f>VLOOKUP(A36,EQUIPOS!A6:D154,3,FALSE)</f>
        <v>Cizalla manual de 90 cm.</v>
      </c>
      <c r="C36" s="832"/>
      <c r="D36" s="832"/>
      <c r="E36" s="832"/>
      <c r="F36" s="832"/>
      <c r="G36" s="832"/>
      <c r="H36" s="833"/>
      <c r="I36" s="279"/>
      <c r="J36" s="280"/>
      <c r="K36" s="281">
        <f>VLOOKUP(A36,EQUIPOS!A6:D163,4,FALSE)</f>
        <v>1015.2</v>
      </c>
      <c r="L36" s="282"/>
      <c r="M36" s="348">
        <v>37.5</v>
      </c>
      <c r="N36" s="284">
        <f>K36/M36</f>
        <v>27.072000000000003</v>
      </c>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0.02</v>
      </c>
      <c r="N41" s="356">
        <f>N78*M41</f>
        <v>13.647764499999999</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40.719764500000004</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67" t="s">
        <v>812</v>
      </c>
      <c r="B48" s="49" t="str">
        <f>VLOOKUP(A48,MATERIALES!A5:D373,3,FALSE)</f>
        <v>Acero PDR-60</v>
      </c>
      <c r="C48" s="293"/>
      <c r="D48" s="293"/>
      <c r="E48" s="293"/>
      <c r="F48" s="293"/>
      <c r="G48" s="293"/>
      <c r="H48" s="293"/>
      <c r="I48" s="280"/>
      <c r="J48" s="236" t="str">
        <f>VLOOKUP(A48,MATERIALES!A4:D640,2,FALSE)</f>
        <v>kg</v>
      </c>
      <c r="K48" s="294">
        <v>1.05</v>
      </c>
      <c r="L48" s="279"/>
      <c r="M48" s="414">
        <f>VLOOKUP(A48,MATERIALES!A5:D396,4,FALSE)</f>
        <v>2856</v>
      </c>
      <c r="N48" s="284">
        <f>K48*M48</f>
        <v>2998.8</v>
      </c>
    </row>
    <row r="49" spans="1:14">
      <c r="A49" s="167" t="s">
        <v>976</v>
      </c>
      <c r="B49" s="49" t="str">
        <f>VLOOKUP(A49,MATERIALES!A6:D373,3,FALSE)</f>
        <v>Alambre Negro Para Amarre</v>
      </c>
      <c r="C49" s="437"/>
      <c r="D49" s="437"/>
      <c r="E49" s="437"/>
      <c r="F49" s="437"/>
      <c r="G49" s="437"/>
      <c r="H49" s="437"/>
      <c r="I49" s="437"/>
      <c r="J49" s="323" t="str">
        <f>VLOOKUP(A49,MATERIALES!A5:D641,2,FALSE)</f>
        <v>kg</v>
      </c>
      <c r="K49" s="409">
        <v>0.03</v>
      </c>
      <c r="L49" s="433"/>
      <c r="M49" s="414">
        <f>VLOOKUP(A49,MATERIALES!A6:D397,4,FALSE)</f>
        <v>3800</v>
      </c>
      <c r="N49" s="284">
        <f>K49*M49</f>
        <v>114</v>
      </c>
    </row>
    <row r="50" spans="1:14">
      <c r="A50" s="167"/>
      <c r="B50" s="49"/>
      <c r="C50" s="437"/>
      <c r="D50" s="437"/>
      <c r="E50" s="437"/>
      <c r="F50" s="437"/>
      <c r="G50" s="437"/>
      <c r="H50" s="437"/>
      <c r="I50" s="437"/>
      <c r="J50" s="323"/>
      <c r="K50" s="409"/>
      <c r="L50" s="433"/>
      <c r="M50" s="414"/>
      <c r="N50" s="284"/>
    </row>
    <row r="51" spans="1:14">
      <c r="A51" s="167"/>
      <c r="B51" s="49"/>
      <c r="C51" s="437"/>
      <c r="D51" s="437"/>
      <c r="E51" s="437"/>
      <c r="F51" s="437"/>
      <c r="G51" s="437"/>
      <c r="H51" s="437"/>
      <c r="I51" s="437"/>
      <c r="J51" s="323"/>
      <c r="K51" s="409"/>
      <c r="L51" s="433"/>
      <c r="M51" s="414"/>
      <c r="N51" s="284"/>
    </row>
    <row r="52" spans="1:14">
      <c r="A52" s="167"/>
      <c r="B52" s="49"/>
      <c r="C52" s="437"/>
      <c r="D52" s="437"/>
      <c r="E52" s="437"/>
      <c r="F52" s="437"/>
      <c r="G52" s="437"/>
      <c r="H52" s="437"/>
      <c r="I52" s="437"/>
      <c r="J52" s="323"/>
      <c r="K52" s="409"/>
      <c r="L52" s="433"/>
      <c r="M52" s="414"/>
      <c r="N52" s="284"/>
    </row>
    <row r="53" spans="1:14">
      <c r="A53" s="167"/>
      <c r="B53" s="49"/>
      <c r="C53" s="437"/>
      <c r="D53" s="437"/>
      <c r="E53" s="437"/>
      <c r="F53" s="437"/>
      <c r="G53" s="437"/>
      <c r="H53" s="437"/>
      <c r="I53" s="437"/>
      <c r="J53" s="323"/>
      <c r="K53" s="409"/>
      <c r="L53" s="433"/>
      <c r="M53" s="414"/>
      <c r="N53" s="284"/>
    </row>
    <row r="54" spans="1:14">
      <c r="A54" s="167"/>
      <c r="B54" s="49"/>
      <c r="C54" s="437"/>
      <c r="D54" s="437"/>
      <c r="E54" s="437"/>
      <c r="F54" s="437"/>
      <c r="G54" s="437"/>
      <c r="H54" s="437"/>
      <c r="I54" s="437"/>
      <c r="J54" s="323"/>
      <c r="K54" s="409"/>
      <c r="L54" s="433"/>
      <c r="M54" s="414"/>
      <c r="N54" s="284"/>
    </row>
    <row r="55" spans="1:14" ht="15.75" thickBot="1">
      <c r="B55" s="49"/>
      <c r="C55" s="322"/>
      <c r="D55" s="322"/>
      <c r="E55" s="322"/>
      <c r="F55" s="322"/>
      <c r="G55" s="322"/>
      <c r="H55" s="322"/>
      <c r="I55" s="322"/>
      <c r="J55" s="447"/>
      <c r="K55" s="132"/>
      <c r="L55" s="337"/>
      <c r="M55" s="414"/>
      <c r="N55" s="284"/>
    </row>
    <row r="56" spans="1:14" ht="15.75" thickBot="1">
      <c r="B56" s="818" t="s">
        <v>1037</v>
      </c>
      <c r="C56" s="819"/>
      <c r="D56" s="819"/>
      <c r="E56" s="819"/>
      <c r="F56" s="819"/>
      <c r="G56" s="819"/>
      <c r="H56" s="819"/>
      <c r="I56" s="819"/>
      <c r="J56" s="819"/>
      <c r="K56" s="819"/>
      <c r="L56" s="819"/>
      <c r="M56" s="820"/>
      <c r="N56" s="406">
        <f>SUM(N48:N55)</f>
        <v>3112.8</v>
      </c>
    </row>
    <row r="57" spans="1:14">
      <c r="B57" s="39"/>
      <c r="C57" s="40"/>
      <c r="D57" s="40"/>
      <c r="E57" s="40"/>
      <c r="F57" s="40"/>
      <c r="G57" s="40"/>
      <c r="H57" s="40"/>
      <c r="I57" s="40"/>
      <c r="J57" s="40"/>
      <c r="K57" s="40"/>
      <c r="L57" s="40"/>
      <c r="M57" s="40"/>
      <c r="N57" s="41"/>
    </row>
    <row r="58" spans="1:14">
      <c r="B58" s="70" t="s">
        <v>1040</v>
      </c>
      <c r="C58" s="71"/>
      <c r="D58" s="71"/>
      <c r="E58" s="71"/>
      <c r="F58" s="71"/>
      <c r="G58" s="71"/>
      <c r="H58" s="71"/>
      <c r="I58" s="71"/>
      <c r="J58" s="71"/>
      <c r="K58" s="71"/>
      <c r="L58" s="71"/>
      <c r="M58" s="71"/>
      <c r="N58" s="72"/>
    </row>
    <row r="59" spans="1:14" ht="15.75" thickBot="1">
      <c r="B59" s="74"/>
      <c r="C59" s="67"/>
      <c r="D59" s="67"/>
      <c r="E59" s="67"/>
      <c r="F59" s="67"/>
      <c r="G59" s="67"/>
      <c r="H59" s="67"/>
      <c r="I59" s="67"/>
      <c r="J59" s="67"/>
      <c r="K59" s="67"/>
      <c r="L59" s="67"/>
      <c r="M59" s="67"/>
      <c r="N59" s="69"/>
    </row>
    <row r="60" spans="1:14" ht="25.5">
      <c r="B60" s="325" t="s">
        <v>1041</v>
      </c>
      <c r="C60" s="326"/>
      <c r="D60" s="326"/>
      <c r="E60" s="326"/>
      <c r="F60" s="326"/>
      <c r="G60" s="326"/>
      <c r="H60" s="79" t="s">
        <v>1029</v>
      </c>
      <c r="I60" s="80" t="s">
        <v>1042</v>
      </c>
      <c r="J60" s="81" t="s">
        <v>1043</v>
      </c>
      <c r="K60" s="79" t="s">
        <v>1044</v>
      </c>
      <c r="L60" s="821" t="s">
        <v>1045</v>
      </c>
      <c r="M60" s="794"/>
      <c r="N60" s="82" t="s">
        <v>1035</v>
      </c>
    </row>
    <row r="61" spans="1:14">
      <c r="A61" t="s">
        <v>1306</v>
      </c>
      <c r="B61" s="52" t="str">
        <f>VLOOKUP(A61,TRANSPORTE!A3:D117,3,FALSE)</f>
        <v>Transporte de acero</v>
      </c>
      <c r="C61" s="329"/>
      <c r="D61" s="329"/>
      <c r="E61" s="329"/>
      <c r="F61" s="329"/>
      <c r="G61" s="329"/>
      <c r="H61" s="323" t="s">
        <v>2150</v>
      </c>
      <c r="I61" s="291">
        <v>1.05</v>
      </c>
      <c r="J61" s="298">
        <v>1</v>
      </c>
      <c r="K61" s="291">
        <f>I61*J61</f>
        <v>1.05</v>
      </c>
      <c r="L61" s="822">
        <f>VLOOKUP(A61,TRANSPORTE!A3:D117,4,FALSE)</f>
        <v>0.29694158018383182</v>
      </c>
      <c r="M61" s="823"/>
      <c r="N61" s="299">
        <f>K61*L61</f>
        <v>0.3117886591930234</v>
      </c>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23"/>
      <c r="I64" s="291"/>
      <c r="J64" s="298"/>
      <c r="K64" s="291"/>
      <c r="L64" s="822"/>
      <c r="M64" s="823"/>
      <c r="N64" s="299"/>
    </row>
    <row r="65" spans="1:15">
      <c r="B65" s="52"/>
      <c r="C65" s="53"/>
      <c r="D65" s="53"/>
      <c r="E65" s="53"/>
      <c r="F65" s="53"/>
      <c r="G65" s="53"/>
      <c r="H65" s="300"/>
      <c r="I65" s="291"/>
      <c r="J65" s="291"/>
      <c r="K65" s="291"/>
      <c r="L65" s="301"/>
      <c r="M65" s="302"/>
      <c r="N65" s="303"/>
    </row>
    <row r="66" spans="1:15" ht="15.75" thickBot="1">
      <c r="B66" s="459"/>
      <c r="C66" s="460"/>
      <c r="D66" s="460"/>
      <c r="E66" s="460"/>
      <c r="F66" s="460"/>
      <c r="G66" s="460"/>
      <c r="H66" s="54"/>
      <c r="I66" s="132"/>
      <c r="J66" s="132"/>
      <c r="K66" s="132"/>
      <c r="L66" s="807"/>
      <c r="M66" s="808"/>
      <c r="N66" s="133"/>
    </row>
    <row r="67" spans="1:15" ht="15.75" thickBot="1">
      <c r="B67" s="824" t="s">
        <v>1037</v>
      </c>
      <c r="C67" s="825"/>
      <c r="D67" s="825"/>
      <c r="E67" s="825"/>
      <c r="F67" s="825"/>
      <c r="G67" s="825"/>
      <c r="H67" s="825"/>
      <c r="I67" s="825"/>
      <c r="J67" s="825"/>
      <c r="K67" s="825"/>
      <c r="L67" s="825"/>
      <c r="M67" s="826"/>
      <c r="N67" s="110">
        <f>N61+N62+N63+N64+N65</f>
        <v>0.3117886591930234</v>
      </c>
    </row>
    <row r="68" spans="1:15">
      <c r="B68" s="39"/>
      <c r="C68" s="40"/>
      <c r="D68" s="40"/>
      <c r="E68" s="40"/>
      <c r="F68" s="40"/>
      <c r="G68" s="40"/>
      <c r="H68" s="40"/>
      <c r="I68" s="40"/>
      <c r="J68" s="40"/>
      <c r="K68" s="40"/>
      <c r="L68" s="40"/>
      <c r="M68" s="40"/>
      <c r="N68" s="41"/>
    </row>
    <row r="69" spans="1:15">
      <c r="B69" s="70" t="s">
        <v>1046</v>
      </c>
      <c r="C69" s="71"/>
      <c r="D69" s="71"/>
      <c r="E69" s="71"/>
      <c r="F69" s="71"/>
      <c r="G69" s="71"/>
      <c r="H69" s="71"/>
      <c r="I69" s="71"/>
      <c r="J69" s="71"/>
      <c r="K69" s="71"/>
      <c r="L69" s="71"/>
      <c r="M69" s="71"/>
      <c r="N69" s="72"/>
    </row>
    <row r="70" spans="1:15" ht="15.75" thickBot="1">
      <c r="B70" s="74"/>
      <c r="C70" s="67"/>
      <c r="D70" s="67"/>
      <c r="E70" s="67"/>
      <c r="F70" s="67"/>
      <c r="G70" s="67"/>
      <c r="H70" s="67"/>
      <c r="I70" s="67"/>
      <c r="J70" s="67"/>
      <c r="K70" s="67"/>
      <c r="L70" s="67"/>
      <c r="M70" s="67"/>
      <c r="N70" s="69"/>
    </row>
    <row r="71" spans="1:15" ht="25.5">
      <c r="B71" s="844" t="s">
        <v>1047</v>
      </c>
      <c r="C71" s="845"/>
      <c r="D71" s="845"/>
      <c r="E71" s="845"/>
      <c r="F71" s="845"/>
      <c r="G71" s="845"/>
      <c r="H71" s="845"/>
      <c r="I71" s="79" t="s">
        <v>1048</v>
      </c>
      <c r="J71" s="81" t="s">
        <v>1494</v>
      </c>
      <c r="K71" s="80" t="s">
        <v>1050</v>
      </c>
      <c r="L71" s="846" t="s">
        <v>1034</v>
      </c>
      <c r="M71" s="847"/>
      <c r="N71" s="104" t="s">
        <v>1035</v>
      </c>
    </row>
    <row r="72" spans="1:15">
      <c r="A72" s="168" t="s">
        <v>6</v>
      </c>
      <c r="B72" s="55" t="str">
        <f>VLOOKUP(A72,'MANO DE OBRA'!A8:D68,3,FALSE)</f>
        <v xml:space="preserve">Obrero </v>
      </c>
      <c r="C72" s="53"/>
      <c r="D72" s="53"/>
      <c r="E72" s="53"/>
      <c r="F72" s="53"/>
      <c r="G72" s="53"/>
      <c r="H72" s="53"/>
      <c r="I72" s="304">
        <f>K72/J72*100</f>
        <v>24590.566666666666</v>
      </c>
      <c r="J72" s="305">
        <v>185</v>
      </c>
      <c r="K72" s="306">
        <f>VLOOKUP(A72,'MANO DE OBRA'!A8:D99,4,FALSE)</f>
        <v>45492.548333333332</v>
      </c>
      <c r="L72" s="56"/>
      <c r="M72" s="446">
        <v>200</v>
      </c>
      <c r="N72" s="407">
        <f>K72/M72</f>
        <v>227.46274166666666</v>
      </c>
      <c r="O72" s="112"/>
    </row>
    <row r="73" spans="1:15">
      <c r="A73" s="168" t="s">
        <v>30</v>
      </c>
      <c r="B73" s="55" t="str">
        <f>VLOOKUP(A73,'MANO DE OBRA'!A8:D69,3,FALSE)</f>
        <v>Oficial</v>
      </c>
      <c r="C73" s="53"/>
      <c r="D73" s="53"/>
      <c r="E73" s="53"/>
      <c r="F73" s="53"/>
      <c r="G73" s="53"/>
      <c r="H73" s="53"/>
      <c r="I73" s="304">
        <f>K73/J73*100</f>
        <v>49181.133333333331</v>
      </c>
      <c r="J73" s="305">
        <v>185</v>
      </c>
      <c r="K73" s="306">
        <f>VLOOKUP(A73,'MANO DE OBRA'!A8:D100,4,FALSE)</f>
        <v>90985.096666666665</v>
      </c>
      <c r="L73" s="56"/>
      <c r="M73" s="446">
        <v>200</v>
      </c>
      <c r="N73" s="407">
        <f>K73/M73</f>
        <v>454.92548333333332</v>
      </c>
    </row>
    <row r="74" spans="1:15">
      <c r="B74" s="55"/>
      <c r="C74" s="53"/>
      <c r="D74" s="53"/>
      <c r="E74" s="53"/>
      <c r="F74" s="53"/>
      <c r="G74" s="53"/>
      <c r="H74" s="53"/>
      <c r="I74" s="304"/>
      <c r="J74" s="305"/>
      <c r="K74" s="306"/>
      <c r="L74" s="56"/>
      <c r="M74" s="444"/>
      <c r="N74" s="407"/>
    </row>
    <row r="75" spans="1:15">
      <c r="B75" s="55"/>
      <c r="C75" s="53"/>
      <c r="D75" s="53"/>
      <c r="E75" s="53"/>
      <c r="F75" s="53"/>
      <c r="G75" s="53"/>
      <c r="H75" s="53"/>
      <c r="I75" s="291"/>
      <c r="J75" s="309"/>
      <c r="K75" s="310"/>
      <c r="L75" s="330"/>
      <c r="M75" s="312"/>
      <c r="N75" s="308"/>
    </row>
    <row r="76" spans="1:15">
      <c r="B76" s="55"/>
      <c r="C76" s="53"/>
      <c r="D76" s="53"/>
      <c r="E76" s="53"/>
      <c r="F76" s="53"/>
      <c r="G76" s="53"/>
      <c r="H76" s="53"/>
      <c r="I76" s="291"/>
      <c r="J76" s="309"/>
      <c r="K76" s="310"/>
      <c r="L76" s="330"/>
      <c r="M76" s="312"/>
      <c r="N76" s="308"/>
    </row>
    <row r="77" spans="1:15" ht="15.75" thickBot="1">
      <c r="B77" s="805"/>
      <c r="C77" s="806"/>
      <c r="D77" s="806"/>
      <c r="E77" s="806"/>
      <c r="F77" s="806"/>
      <c r="G77" s="806"/>
      <c r="H77" s="806"/>
      <c r="I77" s="132"/>
      <c r="J77" s="132"/>
      <c r="K77" s="132"/>
      <c r="L77" s="906"/>
      <c r="M77" s="906"/>
      <c r="N77" s="51"/>
    </row>
    <row r="78" spans="1:15" ht="15.75" thickBot="1">
      <c r="B78" s="824" t="s">
        <v>1037</v>
      </c>
      <c r="C78" s="825"/>
      <c r="D78" s="825"/>
      <c r="E78" s="825"/>
      <c r="F78" s="825"/>
      <c r="G78" s="825"/>
      <c r="H78" s="825"/>
      <c r="I78" s="825"/>
      <c r="J78" s="825"/>
      <c r="K78" s="825"/>
      <c r="L78" s="825"/>
      <c r="M78" s="826"/>
      <c r="N78" s="313">
        <f>SUM(N72:N77)</f>
        <v>682.38822499999992</v>
      </c>
    </row>
    <row r="79" spans="1:15" ht="15.75" thickBot="1">
      <c r="B79" s="39"/>
      <c r="C79" s="40"/>
      <c r="D79" s="40"/>
      <c r="E79" s="40"/>
      <c r="F79" s="40"/>
      <c r="G79" s="40"/>
      <c r="H79" s="40"/>
      <c r="I79" s="40"/>
      <c r="J79" s="40"/>
      <c r="K79" s="40"/>
      <c r="L79" s="40"/>
      <c r="M79" s="40"/>
      <c r="N79" s="41"/>
    </row>
    <row r="80" spans="1:15" ht="15.75" thickBot="1">
      <c r="B80" s="818" t="s">
        <v>1051</v>
      </c>
      <c r="C80" s="819"/>
      <c r="D80" s="819"/>
      <c r="E80" s="819"/>
      <c r="F80" s="819"/>
      <c r="G80" s="819"/>
      <c r="H80" s="819"/>
      <c r="I80" s="819"/>
      <c r="J80" s="819"/>
      <c r="K80" s="819"/>
      <c r="L80" s="819"/>
      <c r="M80" s="820"/>
      <c r="N80" s="105">
        <f>N43+N56+N67+N78</f>
        <v>3836.2197781591931</v>
      </c>
    </row>
    <row r="81" spans="1:14">
      <c r="B81" s="39"/>
      <c r="C81" s="40"/>
      <c r="D81" s="40"/>
      <c r="E81" s="40"/>
      <c r="F81" s="40"/>
      <c r="G81" s="40"/>
      <c r="H81" s="40"/>
      <c r="I81" s="40"/>
      <c r="J81" s="40"/>
      <c r="K81" s="40"/>
      <c r="L81" s="40"/>
      <c r="M81" s="40"/>
      <c r="N81" s="41"/>
    </row>
    <row r="82" spans="1:14">
      <c r="B82" s="70" t="s">
        <v>1052</v>
      </c>
      <c r="C82" s="71"/>
      <c r="D82" s="71"/>
      <c r="E82" s="71"/>
      <c r="F82" s="71"/>
      <c r="G82" s="71"/>
      <c r="H82" s="71"/>
      <c r="I82" s="71"/>
      <c r="J82" s="71"/>
      <c r="K82" s="71"/>
      <c r="L82" s="71"/>
      <c r="M82" s="71"/>
      <c r="N82" s="72"/>
    </row>
    <row r="83" spans="1:14" ht="15.75" thickBot="1">
      <c r="B83" s="74"/>
      <c r="C83" s="67"/>
      <c r="D83" s="67"/>
      <c r="E83" s="67"/>
      <c r="F83" s="67"/>
      <c r="G83" s="67"/>
      <c r="H83" s="67"/>
      <c r="I83" s="67"/>
      <c r="J83" s="67"/>
      <c r="K83" s="67"/>
      <c r="L83" s="67"/>
      <c r="M83" s="67"/>
      <c r="N83" s="69"/>
    </row>
    <row r="84" spans="1:14">
      <c r="B84" s="809" t="s">
        <v>1053</v>
      </c>
      <c r="C84" s="810"/>
      <c r="D84" s="810"/>
      <c r="E84" s="810"/>
      <c r="F84" s="810"/>
      <c r="G84" s="810"/>
      <c r="H84" s="810"/>
      <c r="I84" s="326"/>
      <c r="J84" s="346"/>
      <c r="K84" s="314" t="s">
        <v>1054</v>
      </c>
      <c r="L84" s="848" t="s">
        <v>1055</v>
      </c>
      <c r="M84" s="849"/>
      <c r="N84" s="315"/>
    </row>
    <row r="85" spans="1:14">
      <c r="B85" s="850" t="s">
        <v>1056</v>
      </c>
      <c r="C85" s="851"/>
      <c r="D85" s="851"/>
      <c r="E85" s="851"/>
      <c r="F85" s="851"/>
      <c r="G85" s="851"/>
      <c r="H85" s="851"/>
      <c r="I85" s="93"/>
      <c r="J85" s="94"/>
      <c r="K85" s="316">
        <v>0.2</v>
      </c>
      <c r="L85" s="852">
        <f>N80*K85</f>
        <v>767.24395563183862</v>
      </c>
      <c r="M85" s="853"/>
      <c r="N85" s="57"/>
    </row>
    <row r="86" spans="1:14">
      <c r="B86" s="95" t="s">
        <v>1057</v>
      </c>
      <c r="C86" s="96"/>
      <c r="D86" s="96"/>
      <c r="E86" s="96"/>
      <c r="F86" s="96"/>
      <c r="G86" s="96"/>
      <c r="H86" s="96"/>
      <c r="I86" s="93"/>
      <c r="J86" s="94"/>
      <c r="K86" s="316">
        <v>0.05</v>
      </c>
      <c r="L86" s="852">
        <f>N80*K86</f>
        <v>191.81098890795965</v>
      </c>
      <c r="M86" s="853"/>
      <c r="N86" s="57"/>
    </row>
    <row r="87" spans="1:14" ht="15.75" thickBot="1">
      <c r="B87" s="97" t="s">
        <v>1058</v>
      </c>
      <c r="C87" s="98"/>
      <c r="D87" s="98"/>
      <c r="E87" s="98"/>
      <c r="F87" s="98"/>
      <c r="G87" s="98"/>
      <c r="H87" s="98"/>
      <c r="I87" s="99"/>
      <c r="J87" s="100"/>
      <c r="K87" s="317">
        <v>0.05</v>
      </c>
      <c r="L87" s="854">
        <f>N80*K87</f>
        <v>191.81098890795965</v>
      </c>
      <c r="M87" s="855"/>
      <c r="N87" s="57"/>
    </row>
    <row r="88" spans="1:14" ht="15.75" thickBot="1">
      <c r="B88" s="818" t="s">
        <v>1037</v>
      </c>
      <c r="C88" s="819"/>
      <c r="D88" s="819"/>
      <c r="E88" s="819"/>
      <c r="F88" s="819"/>
      <c r="G88" s="819"/>
      <c r="H88" s="819"/>
      <c r="I88" s="819"/>
      <c r="J88" s="819"/>
      <c r="K88" s="819"/>
      <c r="L88" s="819"/>
      <c r="M88" s="820"/>
      <c r="N88" s="58">
        <f>L85+L86+L87</f>
        <v>1150.8659334477579</v>
      </c>
    </row>
    <row r="89" spans="1:14" ht="15.75" thickBot="1">
      <c r="B89" s="39"/>
      <c r="C89" s="40"/>
      <c r="D89" s="40"/>
      <c r="E89" s="40"/>
      <c r="F89" s="40"/>
      <c r="G89" s="40"/>
      <c r="H89" s="40"/>
      <c r="I89" s="40"/>
      <c r="J89" s="40"/>
      <c r="K89" s="40"/>
      <c r="L89" s="40"/>
      <c r="M89" s="40"/>
      <c r="N89" s="41"/>
    </row>
    <row r="90" spans="1:14" ht="15.75" thickBot="1">
      <c r="A90" t="s">
        <v>2122</v>
      </c>
      <c r="B90" s="818" t="s">
        <v>1059</v>
      </c>
      <c r="C90" s="819"/>
      <c r="D90" s="819"/>
      <c r="E90" s="819"/>
      <c r="F90" s="819"/>
      <c r="G90" s="819"/>
      <c r="H90" s="819"/>
      <c r="I90" s="819"/>
      <c r="J90" s="819"/>
      <c r="K90" s="819"/>
      <c r="L90" s="819"/>
      <c r="M90" s="820"/>
      <c r="N90" s="197">
        <f>N80+N88</f>
        <v>4987.085711606951</v>
      </c>
    </row>
    <row r="91" spans="1:14">
      <c r="B91" s="251"/>
      <c r="C91" s="252"/>
      <c r="D91" s="252"/>
      <c r="E91" s="252"/>
      <c r="F91" s="252"/>
      <c r="G91" s="252"/>
      <c r="H91" s="252"/>
      <c r="I91" s="252"/>
      <c r="J91" s="252"/>
      <c r="K91" s="252"/>
      <c r="L91" s="252"/>
      <c r="M91" s="252"/>
      <c r="N91" s="253"/>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255"/>
      <c r="F94" s="255"/>
      <c r="G94" s="255"/>
      <c r="H94" s="255"/>
      <c r="I94" s="255"/>
      <c r="J94" s="255"/>
      <c r="K94" s="255"/>
      <c r="L94" s="255"/>
      <c r="M94" s="255"/>
      <c r="N94" s="256"/>
    </row>
    <row r="95" spans="1:14">
      <c r="B95" s="254"/>
      <c r="C95" s="255"/>
      <c r="D95" s="255"/>
      <c r="E95" s="429" t="s">
        <v>1060</v>
      </c>
      <c r="F95" s="429"/>
      <c r="G95" s="429"/>
      <c r="H95" s="429"/>
      <c r="I95" s="429"/>
      <c r="J95" s="429"/>
      <c r="K95" s="255"/>
      <c r="L95" s="255"/>
      <c r="M95" s="255"/>
      <c r="N95" s="256"/>
    </row>
    <row r="96" spans="1:14">
      <c r="B96" s="254"/>
      <c r="C96" s="255"/>
      <c r="D96" s="255"/>
      <c r="E96" s="255" t="s">
        <v>1061</v>
      </c>
      <c r="F96" s="255"/>
      <c r="G96" s="255"/>
      <c r="H96" s="255"/>
      <c r="I96" s="255"/>
      <c r="J96" s="255"/>
      <c r="K96" s="255"/>
      <c r="L96" s="255"/>
      <c r="M96" s="255"/>
      <c r="N96" s="256"/>
    </row>
    <row r="97" spans="2:14">
      <c r="B97" s="254"/>
      <c r="C97" s="255"/>
      <c r="D97" s="255"/>
      <c r="E97" s="255" t="s">
        <v>1062</v>
      </c>
      <c r="F97" s="255"/>
      <c r="G97" s="255"/>
      <c r="H97" s="255"/>
      <c r="I97" s="255"/>
      <c r="J97" s="255"/>
      <c r="K97" s="255"/>
      <c r="L97" s="255"/>
      <c r="M97" s="255"/>
      <c r="N97" s="256"/>
    </row>
    <row r="98" spans="2:14">
      <c r="B98" s="254"/>
      <c r="C98" s="255"/>
      <c r="D98" s="255"/>
      <c r="E98" s="255" t="s">
        <v>1063</v>
      </c>
      <c r="F98" s="255"/>
      <c r="G98" s="255"/>
      <c r="H98" s="255"/>
      <c r="I98" s="255"/>
      <c r="J98" s="255"/>
      <c r="K98" s="255"/>
      <c r="L98" s="255"/>
      <c r="M98" s="255"/>
      <c r="N98" s="256"/>
    </row>
    <row r="99" spans="2:14" ht="15.75" thickBot="1">
      <c r="B99" s="254"/>
      <c r="C99" s="255"/>
      <c r="D99" s="255"/>
      <c r="E99" s="255"/>
      <c r="F99" s="255" t="s">
        <v>1064</v>
      </c>
      <c r="G99" s="255"/>
      <c r="H99" s="255"/>
      <c r="I99" s="255"/>
      <c r="J99" s="255"/>
      <c r="K99" s="255"/>
      <c r="L99" s="255"/>
      <c r="M99" s="255"/>
      <c r="N99" s="256"/>
    </row>
    <row r="100" spans="2:14">
      <c r="B100" s="239" t="s">
        <v>2322</v>
      </c>
      <c r="C100" s="240"/>
      <c r="D100" s="240"/>
      <c r="E100" s="240"/>
      <c r="F100" s="240"/>
      <c r="G100" s="240"/>
      <c r="H100" s="240"/>
      <c r="I100" s="240"/>
      <c r="J100" s="240"/>
      <c r="K100" s="240"/>
      <c r="L100" s="240"/>
      <c r="M100" s="240"/>
      <c r="N100" s="241"/>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c r="B103" s="257"/>
      <c r="C103" s="258"/>
      <c r="D103" s="258"/>
      <c r="E103" s="258"/>
      <c r="F103" s="258"/>
      <c r="G103" s="258"/>
      <c r="H103" s="258"/>
      <c r="I103" s="258"/>
      <c r="J103" s="258"/>
      <c r="K103" s="258"/>
      <c r="L103" s="258"/>
      <c r="M103" s="258"/>
      <c r="N103" s="259"/>
    </row>
    <row r="104" spans="2:14" ht="15.75" thickBot="1">
      <c r="B104" s="260"/>
      <c r="C104" s="261"/>
      <c r="D104" s="261"/>
      <c r="E104" s="261"/>
      <c r="F104" s="261"/>
      <c r="G104" s="261"/>
      <c r="H104" s="261"/>
      <c r="I104" s="261"/>
      <c r="J104" s="261"/>
      <c r="K104" s="261"/>
      <c r="L104" s="261"/>
      <c r="M104" s="261"/>
      <c r="N104" s="262"/>
    </row>
    <row r="105" spans="2:14">
      <c r="B105" s="263"/>
      <c r="C105" s="264"/>
      <c r="D105" s="264"/>
      <c r="E105" s="264"/>
      <c r="F105" s="264"/>
      <c r="G105" s="264"/>
      <c r="H105" s="264"/>
      <c r="I105" s="264"/>
      <c r="J105" s="264"/>
      <c r="K105" s="264"/>
      <c r="L105" s="264"/>
      <c r="M105" s="264"/>
      <c r="N105" s="265"/>
    </row>
    <row r="106" spans="2:14">
      <c r="B106" s="266" t="s">
        <v>2323</v>
      </c>
      <c r="C106" s="267"/>
      <c r="D106" s="267"/>
      <c r="E106" s="267"/>
      <c r="F106" s="267"/>
      <c r="G106" s="267"/>
      <c r="H106" s="267"/>
      <c r="I106" s="267"/>
      <c r="J106" s="267"/>
      <c r="K106" s="267"/>
      <c r="L106" s="267"/>
      <c r="M106" s="267"/>
      <c r="N106" s="268"/>
    </row>
    <row r="107" spans="2:14" ht="15" customHeight="1">
      <c r="B107" s="960" t="s">
        <v>2324</v>
      </c>
      <c r="C107" s="961"/>
      <c r="D107" s="961"/>
      <c r="E107" s="961"/>
      <c r="F107" s="961"/>
      <c r="G107" s="961"/>
      <c r="H107" s="961"/>
      <c r="I107" s="961"/>
      <c r="J107" s="961"/>
      <c r="K107" s="961"/>
      <c r="L107" s="961"/>
      <c r="M107" s="961"/>
      <c r="N107" s="962"/>
    </row>
    <row r="108" spans="2:14" ht="15" customHeight="1">
      <c r="B108" s="960"/>
      <c r="C108" s="961"/>
      <c r="D108" s="961"/>
      <c r="E108" s="961"/>
      <c r="F108" s="961"/>
      <c r="G108" s="961"/>
      <c r="H108" s="961"/>
      <c r="I108" s="961"/>
      <c r="J108" s="961"/>
      <c r="K108" s="961"/>
      <c r="L108" s="961"/>
      <c r="M108" s="961"/>
      <c r="N108" s="962"/>
    </row>
    <row r="109" spans="2:14" ht="30" customHeight="1">
      <c r="B109" s="963" t="s">
        <v>2325</v>
      </c>
      <c r="C109" s="964"/>
      <c r="D109" s="964"/>
      <c r="E109" s="964"/>
      <c r="F109" s="964"/>
      <c r="G109" s="964"/>
      <c r="H109" s="964"/>
      <c r="I109" s="964"/>
      <c r="J109" s="964"/>
      <c r="K109" s="964"/>
      <c r="L109" s="964"/>
      <c r="M109" s="964"/>
      <c r="N109" s="965"/>
    </row>
    <row r="110" spans="2:14">
      <c r="B110" s="963"/>
      <c r="C110" s="964"/>
      <c r="D110" s="964"/>
      <c r="E110" s="964"/>
      <c r="F110" s="964"/>
      <c r="G110" s="964"/>
      <c r="H110" s="964"/>
      <c r="I110" s="964"/>
      <c r="J110" s="964"/>
      <c r="K110" s="964"/>
      <c r="L110" s="964"/>
      <c r="M110" s="964"/>
      <c r="N110" s="965"/>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351"/>
      <c r="C113" s="352"/>
      <c r="D113" s="352"/>
      <c r="E113" s="352"/>
      <c r="F113" s="352"/>
      <c r="G113" s="352"/>
      <c r="H113" s="352"/>
      <c r="I113" s="352"/>
      <c r="J113" s="352"/>
      <c r="K113" s="352"/>
      <c r="L113" s="352"/>
      <c r="M113" s="352"/>
      <c r="N113" s="353"/>
    </row>
    <row r="114" spans="2:14">
      <c r="B114" s="266"/>
      <c r="C114" s="267"/>
      <c r="D114" s="267"/>
      <c r="E114" s="267"/>
      <c r="F114" s="267"/>
      <c r="G114" s="267"/>
      <c r="H114" s="267"/>
      <c r="I114" s="267"/>
      <c r="J114" s="267"/>
      <c r="K114" s="267"/>
      <c r="L114" s="267"/>
      <c r="M114" s="267"/>
      <c r="N114" s="268"/>
    </row>
    <row r="115" spans="2:14">
      <c r="B115" s="254"/>
      <c r="C115" s="255"/>
      <c r="D115" s="255"/>
      <c r="E115" s="255" t="s">
        <v>1060</v>
      </c>
      <c r="F115" s="429"/>
      <c r="G115" s="429"/>
      <c r="H115" s="255"/>
      <c r="I115" s="255"/>
      <c r="J115" s="255"/>
      <c r="K115" s="255"/>
      <c r="L115" s="255"/>
      <c r="M115" s="255"/>
      <c r="N115" s="256"/>
    </row>
    <row r="116" spans="2:14">
      <c r="B116" s="254"/>
      <c r="C116" s="255"/>
      <c r="D116" s="255"/>
      <c r="E116" s="430" t="s">
        <v>1061</v>
      </c>
      <c r="F116" s="255"/>
      <c r="G116" s="255"/>
      <c r="H116" s="430"/>
      <c r="I116" s="430"/>
      <c r="J116" s="430"/>
      <c r="K116" s="255"/>
      <c r="L116" s="255"/>
      <c r="M116" s="255"/>
      <c r="N116" s="256"/>
    </row>
    <row r="117" spans="2:14">
      <c r="B117" s="254"/>
      <c r="C117" s="255"/>
      <c r="D117" s="255"/>
      <c r="E117" s="269" t="s">
        <v>1065</v>
      </c>
      <c r="F117" s="255"/>
      <c r="G117" s="255"/>
      <c r="H117" s="269"/>
      <c r="I117" s="269"/>
      <c r="J117" s="269"/>
      <c r="K117" s="255"/>
      <c r="L117" s="255"/>
      <c r="M117" s="255"/>
      <c r="N117" s="256"/>
    </row>
    <row r="118" spans="2:14">
      <c r="B118" s="270"/>
      <c r="C118" s="267"/>
      <c r="D118" s="267"/>
      <c r="E118" s="255" t="s">
        <v>1063</v>
      </c>
      <c r="F118" s="255"/>
      <c r="G118" s="255"/>
      <c r="H118" s="255"/>
      <c r="I118" s="255"/>
      <c r="J118" s="255"/>
      <c r="K118" s="267"/>
      <c r="L118" s="267"/>
      <c r="M118" s="267"/>
      <c r="N118" s="268"/>
    </row>
    <row r="119" spans="2:14">
      <c r="B119" s="270"/>
      <c r="C119" s="267"/>
      <c r="D119" s="267"/>
      <c r="E119" s="267"/>
      <c r="F119" s="255"/>
      <c r="G119" s="255"/>
      <c r="H119" s="255"/>
      <c r="I119" s="255"/>
      <c r="J119" s="255"/>
      <c r="K119" s="267"/>
      <c r="L119" s="267"/>
      <c r="M119" s="267"/>
      <c r="N119" s="268"/>
    </row>
    <row r="120" spans="2:14">
      <c r="B120" s="270" t="s">
        <v>2326</v>
      </c>
      <c r="C120" s="269"/>
      <c r="D120" s="269"/>
      <c r="E120" s="255"/>
      <c r="F120" s="255"/>
      <c r="G120" s="255"/>
      <c r="H120" s="255"/>
      <c r="I120" s="255"/>
      <c r="J120" s="966"/>
      <c r="K120" s="966"/>
      <c r="L120" s="966"/>
      <c r="M120" s="966"/>
      <c r="N120" s="967"/>
    </row>
    <row r="121" spans="2:14" ht="15.75" thickBot="1">
      <c r="B121" s="431" t="s">
        <v>2327</v>
      </c>
      <c r="C121" s="432"/>
      <c r="D121" s="432"/>
      <c r="E121" s="271"/>
      <c r="F121" s="271"/>
      <c r="G121" s="271"/>
      <c r="H121" s="271"/>
      <c r="I121" s="271"/>
      <c r="J121" s="968"/>
      <c r="K121" s="968"/>
      <c r="L121" s="968"/>
      <c r="M121" s="968"/>
      <c r="N121" s="969"/>
    </row>
  </sheetData>
  <mergeCells count="64">
    <mergeCell ref="M5:M6"/>
    <mergeCell ref="N5:N6"/>
    <mergeCell ref="C6:J6"/>
    <mergeCell ref="B10:E10"/>
    <mergeCell ref="I10:J10"/>
    <mergeCell ref="C5:J5"/>
    <mergeCell ref="B1:B6"/>
    <mergeCell ref="K5:K6"/>
    <mergeCell ref="L1:N2"/>
    <mergeCell ref="C2:J2"/>
    <mergeCell ref="C3:J3"/>
    <mergeCell ref="K3:K4"/>
    <mergeCell ref="L3:N4"/>
    <mergeCell ref="C4:J4"/>
    <mergeCell ref="C1:J1"/>
    <mergeCell ref="K1:K2"/>
    <mergeCell ref="B36:H36"/>
    <mergeCell ref="B37:H37"/>
    <mergeCell ref="F25:H25"/>
    <mergeCell ref="B27:N27"/>
    <mergeCell ref="L29:M29"/>
    <mergeCell ref="L12:N12"/>
    <mergeCell ref="C30:I30"/>
    <mergeCell ref="L30:M30"/>
    <mergeCell ref="B35:H35"/>
    <mergeCell ref="I35:J35"/>
    <mergeCell ref="L35:M35"/>
    <mergeCell ref="D11:E11"/>
    <mergeCell ref="C29:I29"/>
    <mergeCell ref="L5:L6"/>
    <mergeCell ref="L62:M62"/>
    <mergeCell ref="B39:H39"/>
    <mergeCell ref="B41:D41"/>
    <mergeCell ref="B42:H42"/>
    <mergeCell ref="I42:J42"/>
    <mergeCell ref="L42:M42"/>
    <mergeCell ref="B43:M43"/>
    <mergeCell ref="B47:I47"/>
    <mergeCell ref="L47:M47"/>
    <mergeCell ref="B56:M56"/>
    <mergeCell ref="L60:M60"/>
    <mergeCell ref="L61:M61"/>
    <mergeCell ref="B38:H38"/>
    <mergeCell ref="L63:M63"/>
    <mergeCell ref="L64:M64"/>
    <mergeCell ref="L66:M66"/>
    <mergeCell ref="B67:M67"/>
    <mergeCell ref="B71:H71"/>
    <mergeCell ref="L71:M71"/>
    <mergeCell ref="J120:N121"/>
    <mergeCell ref="B85:H85"/>
    <mergeCell ref="L85:M85"/>
    <mergeCell ref="L86:M86"/>
    <mergeCell ref="L87:M87"/>
    <mergeCell ref="B88:M88"/>
    <mergeCell ref="B90:M90"/>
    <mergeCell ref="B107:N108"/>
    <mergeCell ref="B109:N110"/>
    <mergeCell ref="B77:H77"/>
    <mergeCell ref="L77:M77"/>
    <mergeCell ref="B78:M78"/>
    <mergeCell ref="B80:M80"/>
    <mergeCell ref="B84:H84"/>
    <mergeCell ref="L84:M84"/>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71041" r:id="rId4">
          <objectPr defaultSize="0" autoPict="0" r:id="rId5">
            <anchor moveWithCells="1" sizeWithCells="1">
              <from>
                <xdr:col>1</xdr:col>
                <xdr:colOff>76200</xdr:colOff>
                <xdr:row>1</xdr:row>
                <xdr:rowOff>161925</xdr:rowOff>
              </from>
              <to>
                <xdr:col>1</xdr:col>
                <xdr:colOff>857250</xdr:colOff>
                <xdr:row>4</xdr:row>
                <xdr:rowOff>190500</xdr:rowOff>
              </to>
            </anchor>
          </objectPr>
        </oleObject>
      </mc:Choice>
      <mc:Fallback>
        <oleObject progId="PBrush" shapeId="471041" r:id="rId4"/>
      </mc:Fallback>
    </mc:AlternateContent>
  </oleObjects>
</worksheet>
</file>

<file path=xl/worksheets/sheet2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55">
    <tabColor rgb="FFFFFFCC"/>
  </sheetPr>
  <dimension ref="A1:O121"/>
  <sheetViews>
    <sheetView zoomScale="75" zoomScaleNormal="75" workbookViewId="0"/>
  </sheetViews>
  <sheetFormatPr baseColWidth="10" defaultRowHeight="15"/>
  <cols>
    <col min="1" max="1" width="10.42578125" bestFit="1" customWidth="1"/>
    <col min="2" max="2" width="17" customWidth="1"/>
    <col min="6" max="6" width="14.42578125" customWidth="1"/>
    <col min="9" max="9" width="13.140625" bestFit="1" customWidth="1"/>
    <col min="10" max="10" width="15.5703125" customWidth="1"/>
    <col min="11" max="11" width="17.5703125" bestFit="1" customWidth="1"/>
    <col min="13" max="13" width="12" bestFit="1" customWidth="1"/>
    <col min="14" max="14" width="17.42578125" customWidth="1"/>
    <col min="15" max="15" width="12" bestFit="1" customWidth="1"/>
  </cols>
  <sheetData>
    <row r="1" spans="2:14" ht="30"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customHeight="1" thickBot="1">
      <c r="A31" t="s">
        <v>1929</v>
      </c>
      <c r="B31" s="86" t="s">
        <v>1747</v>
      </c>
      <c r="C31" s="87" t="s">
        <v>2228</v>
      </c>
      <c r="D31" s="88"/>
      <c r="E31" s="88"/>
      <c r="F31" s="88"/>
      <c r="G31" s="88"/>
      <c r="H31" s="88"/>
      <c r="I31" s="88"/>
      <c r="J31" s="88"/>
      <c r="K31" s="465"/>
      <c r="L31" s="318" t="s">
        <v>377</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156</v>
      </c>
      <c r="B36" s="831" t="str">
        <f>VLOOKUP(A36,EQUIPOS!A6:D154,3,FALSE)</f>
        <v>Cizalla manual de 90 cm.</v>
      </c>
      <c r="C36" s="832"/>
      <c r="D36" s="832"/>
      <c r="E36" s="832"/>
      <c r="F36" s="832"/>
      <c r="G36" s="832"/>
      <c r="H36" s="833"/>
      <c r="I36" s="279"/>
      <c r="J36" s="280"/>
      <c r="K36" s="281">
        <f>VLOOKUP(A36,EQUIPOS!A6:D163,4,FALSE)</f>
        <v>1015.2</v>
      </c>
      <c r="L36" s="282"/>
      <c r="M36" s="348">
        <v>37.5</v>
      </c>
      <c r="N36" s="284">
        <f>K36/M36</f>
        <v>27.072000000000003</v>
      </c>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0.02</v>
      </c>
      <c r="N41" s="356">
        <f>N78*M41</f>
        <v>13.647764499999999</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40.719764500000004</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67" t="s">
        <v>810</v>
      </c>
      <c r="B48" s="49" t="str">
        <f>VLOOKUP(A48,MATERIALES!A5:D373,3,FALSE)</f>
        <v>Acero A-40</v>
      </c>
      <c r="C48" s="293"/>
      <c r="D48" s="293"/>
      <c r="E48" s="293"/>
      <c r="F48" s="293"/>
      <c r="G48" s="293"/>
      <c r="H48" s="293"/>
      <c r="I48" s="293"/>
      <c r="J48" s="323" t="str">
        <f>VLOOKUP(A48,MATERIALES!A4:D640,2,FALSE)</f>
        <v>kg</v>
      </c>
      <c r="K48" s="294">
        <v>1.05</v>
      </c>
      <c r="L48" s="279"/>
      <c r="M48" s="414">
        <f>VLOOKUP(A48,MATERIALES!A5:D396,4,FALSE)</f>
        <v>3147.7124183006536</v>
      </c>
      <c r="N48" s="284">
        <f>K48*M48</f>
        <v>3305.0980392156862</v>
      </c>
    </row>
    <row r="49" spans="1:14">
      <c r="A49" s="167" t="s">
        <v>976</v>
      </c>
      <c r="B49" s="49" t="str">
        <f>VLOOKUP(A49,MATERIALES!A6:D373,3,FALSE)</f>
        <v>Alambre Negro Para Amarre</v>
      </c>
      <c r="C49" s="437"/>
      <c r="D49" s="437"/>
      <c r="E49" s="437"/>
      <c r="F49" s="437"/>
      <c r="G49" s="437"/>
      <c r="H49" s="437"/>
      <c r="I49" s="437"/>
      <c r="J49" s="324" t="str">
        <f>VLOOKUP(A49,MATERIALES!A5:D641,2,FALSE)</f>
        <v>kg</v>
      </c>
      <c r="K49" s="409">
        <v>0.03</v>
      </c>
      <c r="L49" s="433"/>
      <c r="M49" s="414">
        <f>VLOOKUP(A49,MATERIALES!A6:D397,4,FALSE)</f>
        <v>3800</v>
      </c>
      <c r="N49" s="284">
        <f>K49*M49</f>
        <v>114</v>
      </c>
    </row>
    <row r="50" spans="1:14">
      <c r="A50" s="167"/>
      <c r="B50" s="49"/>
      <c r="C50" s="437"/>
      <c r="D50" s="437"/>
      <c r="E50" s="437"/>
      <c r="F50" s="437"/>
      <c r="G50" s="437"/>
      <c r="H50" s="437"/>
      <c r="I50" s="437"/>
      <c r="J50" s="323"/>
      <c r="K50" s="409"/>
      <c r="L50" s="433"/>
      <c r="M50" s="414"/>
      <c r="N50" s="284"/>
    </row>
    <row r="51" spans="1:14">
      <c r="A51" s="167"/>
      <c r="B51" s="49"/>
      <c r="C51" s="437"/>
      <c r="D51" s="437"/>
      <c r="E51" s="437"/>
      <c r="F51" s="437"/>
      <c r="G51" s="437"/>
      <c r="H51" s="437"/>
      <c r="I51" s="437"/>
      <c r="J51" s="323"/>
      <c r="K51" s="409"/>
      <c r="L51" s="433"/>
      <c r="M51" s="414"/>
      <c r="N51" s="284"/>
    </row>
    <row r="52" spans="1:14">
      <c r="A52" s="167"/>
      <c r="B52" s="49"/>
      <c r="C52" s="437"/>
      <c r="D52" s="437"/>
      <c r="E52" s="437"/>
      <c r="F52" s="437"/>
      <c r="G52" s="437"/>
      <c r="H52" s="437"/>
      <c r="I52" s="437"/>
      <c r="J52" s="323"/>
      <c r="K52" s="409"/>
      <c r="L52" s="433"/>
      <c r="M52" s="414"/>
      <c r="N52" s="284"/>
    </row>
    <row r="53" spans="1:14">
      <c r="A53" s="167"/>
      <c r="B53" s="49"/>
      <c r="C53" s="437"/>
      <c r="D53" s="437"/>
      <c r="E53" s="437"/>
      <c r="F53" s="437"/>
      <c r="G53" s="437"/>
      <c r="H53" s="437"/>
      <c r="I53" s="437"/>
      <c r="J53" s="323"/>
      <c r="K53" s="409"/>
      <c r="L53" s="433"/>
      <c r="M53" s="414"/>
      <c r="N53" s="284"/>
    </row>
    <row r="54" spans="1:14">
      <c r="A54" s="167"/>
      <c r="B54" s="49"/>
      <c r="C54" s="437"/>
      <c r="D54" s="437"/>
      <c r="E54" s="437"/>
      <c r="F54" s="437"/>
      <c r="G54" s="437"/>
      <c r="H54" s="437"/>
      <c r="I54" s="437"/>
      <c r="J54" s="323"/>
      <c r="K54" s="409"/>
      <c r="L54" s="433"/>
      <c r="M54" s="414"/>
      <c r="N54" s="284"/>
    </row>
    <row r="55" spans="1:14" ht="15.75" thickBot="1">
      <c r="B55" s="49"/>
      <c r="C55" s="322"/>
      <c r="D55" s="322"/>
      <c r="E55" s="322"/>
      <c r="F55" s="322"/>
      <c r="G55" s="322"/>
      <c r="H55" s="322"/>
      <c r="I55" s="322"/>
      <c r="J55" s="447"/>
      <c r="K55" s="132"/>
      <c r="L55" s="337"/>
      <c r="M55" s="414"/>
      <c r="N55" s="284"/>
    </row>
    <row r="56" spans="1:14" ht="15.75" thickBot="1">
      <c r="B56" s="818" t="s">
        <v>1037</v>
      </c>
      <c r="C56" s="819"/>
      <c r="D56" s="819"/>
      <c r="E56" s="819"/>
      <c r="F56" s="819"/>
      <c r="G56" s="819"/>
      <c r="H56" s="819"/>
      <c r="I56" s="819"/>
      <c r="J56" s="819"/>
      <c r="K56" s="819"/>
      <c r="L56" s="819"/>
      <c r="M56" s="820"/>
      <c r="N56" s="406">
        <f>SUM(N48:N55)</f>
        <v>3419.0980392156862</v>
      </c>
    </row>
    <row r="57" spans="1:14">
      <c r="B57" s="39"/>
      <c r="C57" s="40"/>
      <c r="D57" s="40"/>
      <c r="E57" s="40"/>
      <c r="F57" s="40"/>
      <c r="G57" s="40"/>
      <c r="H57" s="40"/>
      <c r="I57" s="40"/>
      <c r="J57" s="40"/>
      <c r="K57" s="40"/>
      <c r="L57" s="40"/>
      <c r="M57" s="40"/>
      <c r="N57" s="41"/>
    </row>
    <row r="58" spans="1:14">
      <c r="B58" s="70" t="s">
        <v>1040</v>
      </c>
      <c r="C58" s="71"/>
      <c r="D58" s="71"/>
      <c r="E58" s="71"/>
      <c r="F58" s="71"/>
      <c r="G58" s="71"/>
      <c r="H58" s="71"/>
      <c r="I58" s="71"/>
      <c r="J58" s="71"/>
      <c r="K58" s="71"/>
      <c r="L58" s="71"/>
      <c r="M58" s="71"/>
      <c r="N58" s="72"/>
    </row>
    <row r="59" spans="1:14" ht="15.75" thickBot="1">
      <c r="B59" s="74"/>
      <c r="C59" s="67"/>
      <c r="D59" s="67"/>
      <c r="E59" s="67"/>
      <c r="F59" s="67"/>
      <c r="G59" s="67"/>
      <c r="H59" s="67"/>
      <c r="I59" s="67"/>
      <c r="J59" s="67"/>
      <c r="K59" s="67"/>
      <c r="L59" s="67"/>
      <c r="M59" s="67"/>
      <c r="N59" s="69"/>
    </row>
    <row r="60" spans="1:14" ht="25.5">
      <c r="B60" s="325" t="s">
        <v>1041</v>
      </c>
      <c r="C60" s="326"/>
      <c r="D60" s="326"/>
      <c r="E60" s="326"/>
      <c r="F60" s="326"/>
      <c r="G60" s="326"/>
      <c r="H60" s="79" t="s">
        <v>1029</v>
      </c>
      <c r="I60" s="80" t="s">
        <v>1042</v>
      </c>
      <c r="J60" s="81" t="s">
        <v>1043</v>
      </c>
      <c r="K60" s="79" t="s">
        <v>1044</v>
      </c>
      <c r="L60" s="821" t="s">
        <v>1045</v>
      </c>
      <c r="M60" s="794"/>
      <c r="N60" s="82" t="s">
        <v>1035</v>
      </c>
    </row>
    <row r="61" spans="1:14">
      <c r="A61" t="s">
        <v>1306</v>
      </c>
      <c r="B61" s="52" t="str">
        <f>VLOOKUP(A61,TRANSPORTE!A3:D117,3,FALSE)</f>
        <v>Transporte de acero</v>
      </c>
      <c r="C61" s="329"/>
      <c r="D61" s="329"/>
      <c r="E61" s="329"/>
      <c r="F61" s="329"/>
      <c r="G61" s="329"/>
      <c r="H61" s="323" t="s">
        <v>2150</v>
      </c>
      <c r="I61" s="291">
        <v>1.05</v>
      </c>
      <c r="J61" s="298">
        <v>1</v>
      </c>
      <c r="K61" s="291">
        <f>I61*J61</f>
        <v>1.05</v>
      </c>
      <c r="L61" s="822">
        <f>VLOOKUP(A61,TRANSPORTE!A3:D117,4,FALSE)</f>
        <v>0.29694158018383182</v>
      </c>
      <c r="M61" s="823"/>
      <c r="N61" s="299">
        <f>K61*L61</f>
        <v>0.3117886591930234</v>
      </c>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23"/>
      <c r="I64" s="291"/>
      <c r="J64" s="298"/>
      <c r="K64" s="291"/>
      <c r="L64" s="822"/>
      <c r="M64" s="823"/>
      <c r="N64" s="299"/>
    </row>
    <row r="65" spans="1:15">
      <c r="B65" s="52"/>
      <c r="C65" s="53"/>
      <c r="D65" s="53"/>
      <c r="E65" s="53"/>
      <c r="F65" s="53"/>
      <c r="G65" s="53"/>
      <c r="H65" s="300"/>
      <c r="I65" s="291"/>
      <c r="J65" s="291"/>
      <c r="K65" s="291"/>
      <c r="L65" s="301"/>
      <c r="M65" s="302"/>
      <c r="N65" s="303"/>
    </row>
    <row r="66" spans="1:15" ht="15.75" thickBot="1">
      <c r="B66" s="459"/>
      <c r="C66" s="460"/>
      <c r="D66" s="460"/>
      <c r="E66" s="460"/>
      <c r="F66" s="460"/>
      <c r="G66" s="460"/>
      <c r="H66" s="54"/>
      <c r="I66" s="132"/>
      <c r="J66" s="132"/>
      <c r="K66" s="132"/>
      <c r="L66" s="807"/>
      <c r="M66" s="808"/>
      <c r="N66" s="133"/>
    </row>
    <row r="67" spans="1:15" ht="15.75" thickBot="1">
      <c r="B67" s="824" t="s">
        <v>1037</v>
      </c>
      <c r="C67" s="825"/>
      <c r="D67" s="825"/>
      <c r="E67" s="825"/>
      <c r="F67" s="825"/>
      <c r="G67" s="825"/>
      <c r="H67" s="825"/>
      <c r="I67" s="825"/>
      <c r="J67" s="825"/>
      <c r="K67" s="825"/>
      <c r="L67" s="825"/>
      <c r="M67" s="826"/>
      <c r="N67" s="110">
        <f>N61+N62+N63+N64+N65</f>
        <v>0.3117886591930234</v>
      </c>
    </row>
    <row r="68" spans="1:15">
      <c r="B68" s="39"/>
      <c r="C68" s="40"/>
      <c r="D68" s="40"/>
      <c r="E68" s="40"/>
      <c r="F68" s="40"/>
      <c r="G68" s="40"/>
      <c r="H68" s="40"/>
      <c r="I68" s="40"/>
      <c r="J68" s="40"/>
      <c r="K68" s="40"/>
      <c r="L68" s="40"/>
      <c r="M68" s="40"/>
      <c r="N68" s="41"/>
    </row>
    <row r="69" spans="1:15">
      <c r="B69" s="70" t="s">
        <v>1046</v>
      </c>
      <c r="C69" s="71"/>
      <c r="D69" s="71"/>
      <c r="E69" s="71"/>
      <c r="F69" s="71"/>
      <c r="G69" s="71"/>
      <c r="H69" s="71"/>
      <c r="I69" s="71"/>
      <c r="J69" s="71"/>
      <c r="K69" s="71"/>
      <c r="L69" s="71"/>
      <c r="M69" s="71"/>
      <c r="N69" s="72"/>
    </row>
    <row r="70" spans="1:15" ht="15.75" thickBot="1">
      <c r="B70" s="74"/>
      <c r="C70" s="67"/>
      <c r="D70" s="67"/>
      <c r="E70" s="67"/>
      <c r="F70" s="67"/>
      <c r="G70" s="67"/>
      <c r="H70" s="67"/>
      <c r="I70" s="67"/>
      <c r="J70" s="67"/>
      <c r="K70" s="67"/>
      <c r="L70" s="67"/>
      <c r="M70" s="67"/>
      <c r="N70" s="69"/>
    </row>
    <row r="71" spans="1:15" ht="25.5">
      <c r="B71" s="844" t="s">
        <v>1047</v>
      </c>
      <c r="C71" s="845"/>
      <c r="D71" s="845"/>
      <c r="E71" s="845"/>
      <c r="F71" s="845"/>
      <c r="G71" s="845"/>
      <c r="H71" s="845"/>
      <c r="I71" s="79" t="s">
        <v>1048</v>
      </c>
      <c r="J71" s="81" t="s">
        <v>1494</v>
      </c>
      <c r="K71" s="80" t="s">
        <v>1050</v>
      </c>
      <c r="L71" s="846" t="s">
        <v>1034</v>
      </c>
      <c r="M71" s="847"/>
      <c r="N71" s="104" t="s">
        <v>1035</v>
      </c>
    </row>
    <row r="72" spans="1:15">
      <c r="A72" s="168" t="s">
        <v>6</v>
      </c>
      <c r="B72" s="55" t="str">
        <f>VLOOKUP(A72,'MANO DE OBRA'!A8:D68,3,FALSE)</f>
        <v xml:space="preserve">Obrero </v>
      </c>
      <c r="C72" s="53"/>
      <c r="D72" s="53"/>
      <c r="E72" s="53"/>
      <c r="F72" s="53"/>
      <c r="G72" s="53"/>
      <c r="H72" s="53"/>
      <c r="I72" s="304">
        <f>K72/J72*100</f>
        <v>24590.566666666666</v>
      </c>
      <c r="J72" s="305">
        <v>185</v>
      </c>
      <c r="K72" s="306">
        <f>VLOOKUP(A72,'MANO DE OBRA'!A8:D99,4,FALSE)</f>
        <v>45492.548333333332</v>
      </c>
      <c r="L72" s="56"/>
      <c r="M72" s="446">
        <v>200</v>
      </c>
      <c r="N72" s="407">
        <f>K72/M72</f>
        <v>227.46274166666666</v>
      </c>
      <c r="O72" s="112"/>
    </row>
    <row r="73" spans="1:15">
      <c r="A73" s="168" t="s">
        <v>30</v>
      </c>
      <c r="B73" s="55" t="str">
        <f>VLOOKUP(A73,'MANO DE OBRA'!A8:D69,3,FALSE)</f>
        <v>Oficial</v>
      </c>
      <c r="C73" s="53"/>
      <c r="D73" s="53"/>
      <c r="E73" s="53"/>
      <c r="F73" s="53"/>
      <c r="G73" s="53"/>
      <c r="H73" s="53"/>
      <c r="I73" s="304">
        <f>K73/J73*100</f>
        <v>49181.133333333331</v>
      </c>
      <c r="J73" s="305">
        <v>185</v>
      </c>
      <c r="K73" s="306">
        <f>VLOOKUP(A73,'MANO DE OBRA'!A8:D100,4,FALSE)</f>
        <v>90985.096666666665</v>
      </c>
      <c r="L73" s="56"/>
      <c r="M73" s="446">
        <v>200</v>
      </c>
      <c r="N73" s="407">
        <f>K73/M73</f>
        <v>454.92548333333332</v>
      </c>
    </row>
    <row r="74" spans="1:15">
      <c r="B74" s="55"/>
      <c r="C74" s="53"/>
      <c r="D74" s="53"/>
      <c r="E74" s="53"/>
      <c r="F74" s="53"/>
      <c r="G74" s="53"/>
      <c r="H74" s="53"/>
      <c r="I74" s="304"/>
      <c r="J74" s="305"/>
      <c r="K74" s="306"/>
      <c r="L74" s="56"/>
      <c r="M74" s="444"/>
      <c r="N74" s="407"/>
    </row>
    <row r="75" spans="1:15">
      <c r="B75" s="55"/>
      <c r="C75" s="53"/>
      <c r="D75" s="53"/>
      <c r="E75" s="53"/>
      <c r="F75" s="53"/>
      <c r="G75" s="53"/>
      <c r="H75" s="53"/>
      <c r="I75" s="291"/>
      <c r="J75" s="309"/>
      <c r="K75" s="310"/>
      <c r="L75" s="330"/>
      <c r="M75" s="312"/>
      <c r="N75" s="308"/>
    </row>
    <row r="76" spans="1:15">
      <c r="B76" s="55"/>
      <c r="C76" s="53"/>
      <c r="D76" s="53"/>
      <c r="E76" s="53"/>
      <c r="F76" s="53"/>
      <c r="G76" s="53"/>
      <c r="H76" s="53"/>
      <c r="I76" s="291"/>
      <c r="J76" s="309"/>
      <c r="K76" s="310"/>
      <c r="L76" s="330"/>
      <c r="M76" s="312"/>
      <c r="N76" s="308"/>
    </row>
    <row r="77" spans="1:15" ht="15.75" thickBot="1">
      <c r="B77" s="805"/>
      <c r="C77" s="806"/>
      <c r="D77" s="806"/>
      <c r="E77" s="806"/>
      <c r="F77" s="806"/>
      <c r="G77" s="806"/>
      <c r="H77" s="806"/>
      <c r="I77" s="132"/>
      <c r="J77" s="132"/>
      <c r="K77" s="132"/>
      <c r="L77" s="906"/>
      <c r="M77" s="906"/>
      <c r="N77" s="51"/>
    </row>
    <row r="78" spans="1:15" ht="15.75" thickBot="1">
      <c r="B78" s="824" t="s">
        <v>1037</v>
      </c>
      <c r="C78" s="825"/>
      <c r="D78" s="825"/>
      <c r="E78" s="825"/>
      <c r="F78" s="825"/>
      <c r="G78" s="825"/>
      <c r="H78" s="825"/>
      <c r="I78" s="825"/>
      <c r="J78" s="825"/>
      <c r="K78" s="825"/>
      <c r="L78" s="825"/>
      <c r="M78" s="826"/>
      <c r="N78" s="313">
        <f>SUM(N72:N77)</f>
        <v>682.38822499999992</v>
      </c>
    </row>
    <row r="79" spans="1:15" ht="15.75" thickBot="1">
      <c r="B79" s="39"/>
      <c r="C79" s="40"/>
      <c r="D79" s="40"/>
      <c r="E79" s="40"/>
      <c r="F79" s="40"/>
      <c r="G79" s="40"/>
      <c r="H79" s="40"/>
      <c r="I79" s="40"/>
      <c r="J79" s="40"/>
      <c r="K79" s="40"/>
      <c r="L79" s="40"/>
      <c r="M79" s="40"/>
      <c r="N79" s="41"/>
    </row>
    <row r="80" spans="1:15" ht="15.75" thickBot="1">
      <c r="B80" s="818" t="s">
        <v>1051</v>
      </c>
      <c r="C80" s="819"/>
      <c r="D80" s="819"/>
      <c r="E80" s="819"/>
      <c r="F80" s="819"/>
      <c r="G80" s="819"/>
      <c r="H80" s="819"/>
      <c r="I80" s="819"/>
      <c r="J80" s="819"/>
      <c r="K80" s="819"/>
      <c r="L80" s="819"/>
      <c r="M80" s="820"/>
      <c r="N80" s="105">
        <f>N43+N56+N67+N78</f>
        <v>4142.5178173748791</v>
      </c>
    </row>
    <row r="81" spans="1:14">
      <c r="B81" s="39"/>
      <c r="C81" s="40"/>
      <c r="D81" s="40"/>
      <c r="E81" s="40"/>
      <c r="F81" s="40"/>
      <c r="G81" s="40"/>
      <c r="H81" s="40"/>
      <c r="I81" s="40"/>
      <c r="J81" s="40"/>
      <c r="K81" s="40"/>
      <c r="L81" s="40"/>
      <c r="M81" s="40"/>
      <c r="N81" s="41"/>
    </row>
    <row r="82" spans="1:14">
      <c r="B82" s="70" t="s">
        <v>1052</v>
      </c>
      <c r="C82" s="71"/>
      <c r="D82" s="71"/>
      <c r="E82" s="71"/>
      <c r="F82" s="71"/>
      <c r="G82" s="71"/>
      <c r="H82" s="71"/>
      <c r="I82" s="71"/>
      <c r="J82" s="71"/>
      <c r="K82" s="71"/>
      <c r="L82" s="71"/>
      <c r="M82" s="71"/>
      <c r="N82" s="72"/>
    </row>
    <row r="83" spans="1:14" ht="15.75" thickBot="1">
      <c r="B83" s="74"/>
      <c r="C83" s="67"/>
      <c r="D83" s="67"/>
      <c r="E83" s="67"/>
      <c r="F83" s="67"/>
      <c r="G83" s="67"/>
      <c r="H83" s="67"/>
      <c r="I83" s="67"/>
      <c r="J83" s="67"/>
      <c r="K83" s="67"/>
      <c r="L83" s="67"/>
      <c r="M83" s="67"/>
      <c r="N83" s="69"/>
    </row>
    <row r="84" spans="1:14">
      <c r="B84" s="809" t="s">
        <v>1053</v>
      </c>
      <c r="C84" s="810"/>
      <c r="D84" s="810"/>
      <c r="E84" s="810"/>
      <c r="F84" s="810"/>
      <c r="G84" s="810"/>
      <c r="H84" s="810"/>
      <c r="I84" s="326"/>
      <c r="J84" s="346"/>
      <c r="K84" s="314" t="s">
        <v>1054</v>
      </c>
      <c r="L84" s="848" t="s">
        <v>1055</v>
      </c>
      <c r="M84" s="849"/>
      <c r="N84" s="315"/>
    </row>
    <row r="85" spans="1:14">
      <c r="B85" s="850" t="s">
        <v>1056</v>
      </c>
      <c r="C85" s="851"/>
      <c r="D85" s="851"/>
      <c r="E85" s="851"/>
      <c r="F85" s="851"/>
      <c r="G85" s="851"/>
      <c r="H85" s="851"/>
      <c r="I85" s="93"/>
      <c r="J85" s="94"/>
      <c r="K85" s="316">
        <v>0.2</v>
      </c>
      <c r="L85" s="852">
        <f>N80*K85</f>
        <v>828.50356347497586</v>
      </c>
      <c r="M85" s="853"/>
      <c r="N85" s="57"/>
    </row>
    <row r="86" spans="1:14">
      <c r="B86" s="95" t="s">
        <v>1057</v>
      </c>
      <c r="C86" s="96"/>
      <c r="D86" s="96"/>
      <c r="E86" s="96"/>
      <c r="F86" s="96"/>
      <c r="G86" s="96"/>
      <c r="H86" s="96"/>
      <c r="I86" s="93"/>
      <c r="J86" s="94"/>
      <c r="K86" s="316">
        <v>0.05</v>
      </c>
      <c r="L86" s="852">
        <f>N80*K86</f>
        <v>207.12589086874397</v>
      </c>
      <c r="M86" s="853"/>
      <c r="N86" s="57"/>
    </row>
    <row r="87" spans="1:14" ht="15.75" thickBot="1">
      <c r="B87" s="97" t="s">
        <v>1058</v>
      </c>
      <c r="C87" s="98"/>
      <c r="D87" s="98"/>
      <c r="E87" s="98"/>
      <c r="F87" s="98"/>
      <c r="G87" s="98"/>
      <c r="H87" s="98"/>
      <c r="I87" s="99"/>
      <c r="J87" s="100"/>
      <c r="K87" s="317">
        <v>0.05</v>
      </c>
      <c r="L87" s="854">
        <f>N80*K87</f>
        <v>207.12589086874397</v>
      </c>
      <c r="M87" s="855"/>
      <c r="N87" s="57"/>
    </row>
    <row r="88" spans="1:14" ht="15.75" thickBot="1">
      <c r="B88" s="818" t="s">
        <v>1037</v>
      </c>
      <c r="C88" s="819"/>
      <c r="D88" s="819"/>
      <c r="E88" s="819"/>
      <c r="F88" s="819"/>
      <c r="G88" s="819"/>
      <c r="H88" s="819"/>
      <c r="I88" s="819"/>
      <c r="J88" s="819"/>
      <c r="K88" s="819"/>
      <c r="L88" s="819"/>
      <c r="M88" s="820"/>
      <c r="N88" s="58">
        <f>L85+L86+L87</f>
        <v>1242.7553452124637</v>
      </c>
    </row>
    <row r="89" spans="1:14" ht="15.75" thickBot="1">
      <c r="B89" s="39"/>
      <c r="C89" s="40"/>
      <c r="D89" s="40"/>
      <c r="E89" s="40"/>
      <c r="F89" s="40"/>
      <c r="G89" s="40"/>
      <c r="H89" s="40"/>
      <c r="I89" s="40"/>
      <c r="J89" s="40"/>
      <c r="K89" s="40"/>
      <c r="L89" s="40"/>
      <c r="M89" s="40"/>
      <c r="N89" s="41"/>
    </row>
    <row r="90" spans="1:14" ht="15.75" thickBot="1">
      <c r="A90" t="s">
        <v>2122</v>
      </c>
      <c r="B90" s="818" t="s">
        <v>1059</v>
      </c>
      <c r="C90" s="819"/>
      <c r="D90" s="819"/>
      <c r="E90" s="819"/>
      <c r="F90" s="819"/>
      <c r="G90" s="819"/>
      <c r="H90" s="819"/>
      <c r="I90" s="819"/>
      <c r="J90" s="819"/>
      <c r="K90" s="819"/>
      <c r="L90" s="819"/>
      <c r="M90" s="820"/>
      <c r="N90" s="197">
        <f>N80+N88</f>
        <v>5385.273162587343</v>
      </c>
    </row>
    <row r="91" spans="1:14">
      <c r="B91" s="251"/>
      <c r="C91" s="252"/>
      <c r="D91" s="252"/>
      <c r="E91" s="252"/>
      <c r="F91" s="252"/>
      <c r="G91" s="252"/>
      <c r="H91" s="252"/>
      <c r="I91" s="252"/>
      <c r="J91" s="252"/>
      <c r="K91" s="252"/>
      <c r="L91" s="252"/>
      <c r="M91" s="252"/>
      <c r="N91" s="253"/>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255"/>
      <c r="F94" s="255"/>
      <c r="G94" s="255"/>
      <c r="H94" s="255"/>
      <c r="I94" s="255"/>
      <c r="J94" s="255"/>
      <c r="K94" s="255"/>
      <c r="L94" s="255"/>
      <c r="M94" s="255"/>
      <c r="N94" s="256"/>
    </row>
    <row r="95" spans="1:14">
      <c r="B95" s="254"/>
      <c r="C95" s="255"/>
      <c r="D95" s="255"/>
      <c r="E95" s="429" t="s">
        <v>1060</v>
      </c>
      <c r="F95" s="429"/>
      <c r="G95" s="429"/>
      <c r="H95" s="429"/>
      <c r="I95" s="429"/>
      <c r="J95" s="429"/>
      <c r="K95" s="255"/>
      <c r="L95" s="255"/>
      <c r="M95" s="255"/>
      <c r="N95" s="256"/>
    </row>
    <row r="96" spans="1:14">
      <c r="B96" s="254"/>
      <c r="C96" s="255"/>
      <c r="D96" s="255"/>
      <c r="E96" s="255" t="s">
        <v>1061</v>
      </c>
      <c r="F96" s="255"/>
      <c r="G96" s="255"/>
      <c r="H96" s="255"/>
      <c r="I96" s="255"/>
      <c r="J96" s="255"/>
      <c r="K96" s="255"/>
      <c r="L96" s="255"/>
      <c r="M96" s="255"/>
      <c r="N96" s="256"/>
    </row>
    <row r="97" spans="2:14">
      <c r="B97" s="254"/>
      <c r="C97" s="255"/>
      <c r="D97" s="255"/>
      <c r="E97" s="255" t="s">
        <v>1062</v>
      </c>
      <c r="F97" s="255"/>
      <c r="G97" s="255"/>
      <c r="H97" s="255"/>
      <c r="I97" s="255"/>
      <c r="J97" s="255"/>
      <c r="K97" s="255"/>
      <c r="L97" s="255"/>
      <c r="M97" s="255"/>
      <c r="N97" s="256"/>
    </row>
    <row r="98" spans="2:14">
      <c r="B98" s="254"/>
      <c r="C98" s="255"/>
      <c r="D98" s="255"/>
      <c r="E98" s="255" t="s">
        <v>1063</v>
      </c>
      <c r="F98" s="255"/>
      <c r="G98" s="255"/>
      <c r="H98" s="255"/>
      <c r="I98" s="255"/>
      <c r="J98" s="255"/>
      <c r="K98" s="255"/>
      <c r="L98" s="255"/>
      <c r="M98" s="255"/>
      <c r="N98" s="256"/>
    </row>
    <row r="99" spans="2:14" ht="15.75" thickBot="1">
      <c r="B99" s="254"/>
      <c r="C99" s="255"/>
      <c r="D99" s="255"/>
      <c r="E99" s="255"/>
      <c r="F99" s="255" t="s">
        <v>1064</v>
      </c>
      <c r="G99" s="255"/>
      <c r="H99" s="255"/>
      <c r="I99" s="255"/>
      <c r="J99" s="255"/>
      <c r="K99" s="255"/>
      <c r="L99" s="255"/>
      <c r="M99" s="255"/>
      <c r="N99" s="256"/>
    </row>
    <row r="100" spans="2:14">
      <c r="B100" s="239" t="s">
        <v>2322</v>
      </c>
      <c r="C100" s="240"/>
      <c r="D100" s="240"/>
      <c r="E100" s="240"/>
      <c r="F100" s="240"/>
      <c r="G100" s="240"/>
      <c r="H100" s="240"/>
      <c r="I100" s="240"/>
      <c r="J100" s="240"/>
      <c r="K100" s="240"/>
      <c r="L100" s="240"/>
      <c r="M100" s="240"/>
      <c r="N100" s="241"/>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c r="B103" s="257"/>
      <c r="C103" s="258"/>
      <c r="D103" s="258"/>
      <c r="E103" s="258"/>
      <c r="F103" s="258"/>
      <c r="G103" s="258"/>
      <c r="H103" s="258"/>
      <c r="I103" s="258"/>
      <c r="J103" s="258"/>
      <c r="K103" s="258"/>
      <c r="L103" s="258"/>
      <c r="M103" s="258"/>
      <c r="N103" s="259"/>
    </row>
    <row r="104" spans="2:14" ht="15.75" thickBot="1">
      <c r="B104" s="260"/>
      <c r="C104" s="261"/>
      <c r="D104" s="261"/>
      <c r="E104" s="261"/>
      <c r="F104" s="261"/>
      <c r="G104" s="261"/>
      <c r="H104" s="261"/>
      <c r="I104" s="261"/>
      <c r="J104" s="261"/>
      <c r="K104" s="261"/>
      <c r="L104" s="261"/>
      <c r="M104" s="261"/>
      <c r="N104" s="262"/>
    </row>
    <row r="105" spans="2:14">
      <c r="B105" s="263"/>
      <c r="C105" s="264"/>
      <c r="D105" s="264"/>
      <c r="E105" s="264"/>
      <c r="F105" s="264"/>
      <c r="G105" s="264"/>
      <c r="H105" s="264"/>
      <c r="I105" s="264"/>
      <c r="J105" s="264"/>
      <c r="K105" s="264"/>
      <c r="L105" s="264"/>
      <c r="M105" s="264"/>
      <c r="N105" s="265"/>
    </row>
    <row r="106" spans="2:14">
      <c r="B106" s="266" t="s">
        <v>2323</v>
      </c>
      <c r="C106" s="267"/>
      <c r="D106" s="267"/>
      <c r="E106" s="267"/>
      <c r="F106" s="267"/>
      <c r="G106" s="267"/>
      <c r="H106" s="267"/>
      <c r="I106" s="267"/>
      <c r="J106" s="267"/>
      <c r="K106" s="267"/>
      <c r="L106" s="267"/>
      <c r="M106" s="267"/>
      <c r="N106" s="268"/>
    </row>
    <row r="107" spans="2:14" ht="15" customHeight="1">
      <c r="B107" s="960" t="s">
        <v>2324</v>
      </c>
      <c r="C107" s="961"/>
      <c r="D107" s="961"/>
      <c r="E107" s="961"/>
      <c r="F107" s="961"/>
      <c r="G107" s="961"/>
      <c r="H107" s="961"/>
      <c r="I107" s="961"/>
      <c r="J107" s="961"/>
      <c r="K107" s="961"/>
      <c r="L107" s="961"/>
      <c r="M107" s="961"/>
      <c r="N107" s="962"/>
    </row>
    <row r="108" spans="2:14" ht="15" customHeight="1">
      <c r="B108" s="960"/>
      <c r="C108" s="961"/>
      <c r="D108" s="961"/>
      <c r="E108" s="961"/>
      <c r="F108" s="961"/>
      <c r="G108" s="961"/>
      <c r="H108" s="961"/>
      <c r="I108" s="961"/>
      <c r="J108" s="961"/>
      <c r="K108" s="961"/>
      <c r="L108" s="961"/>
      <c r="M108" s="961"/>
      <c r="N108" s="962"/>
    </row>
    <row r="109" spans="2:14" ht="30" customHeight="1">
      <c r="B109" s="963" t="s">
        <v>2325</v>
      </c>
      <c r="C109" s="964"/>
      <c r="D109" s="964"/>
      <c r="E109" s="964"/>
      <c r="F109" s="964"/>
      <c r="G109" s="964"/>
      <c r="H109" s="964"/>
      <c r="I109" s="964"/>
      <c r="J109" s="964"/>
      <c r="K109" s="964"/>
      <c r="L109" s="964"/>
      <c r="M109" s="964"/>
      <c r="N109" s="965"/>
    </row>
    <row r="110" spans="2:14">
      <c r="B110" s="963"/>
      <c r="C110" s="964"/>
      <c r="D110" s="964"/>
      <c r="E110" s="964"/>
      <c r="F110" s="964"/>
      <c r="G110" s="964"/>
      <c r="H110" s="964"/>
      <c r="I110" s="964"/>
      <c r="J110" s="964"/>
      <c r="K110" s="964"/>
      <c r="L110" s="964"/>
      <c r="M110" s="964"/>
      <c r="N110" s="965"/>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351"/>
      <c r="C113" s="352"/>
      <c r="D113" s="352"/>
      <c r="E113" s="352"/>
      <c r="F113" s="352"/>
      <c r="G113" s="352"/>
      <c r="H113" s="352"/>
      <c r="I113" s="352"/>
      <c r="J113" s="352"/>
      <c r="K113" s="352"/>
      <c r="L113" s="352"/>
      <c r="M113" s="352"/>
      <c r="N113" s="353"/>
    </row>
    <row r="114" spans="2:14">
      <c r="B114" s="266"/>
      <c r="C114" s="267"/>
      <c r="D114" s="267"/>
      <c r="E114" s="267"/>
      <c r="F114" s="267"/>
      <c r="G114" s="267"/>
      <c r="H114" s="267"/>
      <c r="I114" s="267"/>
      <c r="J114" s="267"/>
      <c r="K114" s="267"/>
      <c r="L114" s="267"/>
      <c r="M114" s="267"/>
      <c r="N114" s="268"/>
    </row>
    <row r="115" spans="2:14">
      <c r="B115" s="254"/>
      <c r="C115" s="255"/>
      <c r="D115" s="255"/>
      <c r="E115" s="255" t="s">
        <v>1060</v>
      </c>
      <c r="F115" s="429"/>
      <c r="G115" s="429"/>
      <c r="H115" s="255"/>
      <c r="I115" s="255"/>
      <c r="J115" s="255"/>
      <c r="K115" s="255"/>
      <c r="L115" s="255"/>
      <c r="M115" s="255"/>
      <c r="N115" s="256"/>
    </row>
    <row r="116" spans="2:14">
      <c r="B116" s="254"/>
      <c r="C116" s="255"/>
      <c r="D116" s="255"/>
      <c r="E116" s="430" t="s">
        <v>1061</v>
      </c>
      <c r="F116" s="255"/>
      <c r="G116" s="255"/>
      <c r="H116" s="430"/>
      <c r="I116" s="430"/>
      <c r="J116" s="430"/>
      <c r="K116" s="255"/>
      <c r="L116" s="255"/>
      <c r="M116" s="255"/>
      <c r="N116" s="256"/>
    </row>
    <row r="117" spans="2:14">
      <c r="B117" s="254"/>
      <c r="C117" s="255"/>
      <c r="D117" s="255"/>
      <c r="E117" s="269" t="s">
        <v>1065</v>
      </c>
      <c r="F117" s="255"/>
      <c r="G117" s="255"/>
      <c r="H117" s="269"/>
      <c r="I117" s="269"/>
      <c r="J117" s="269"/>
      <c r="K117" s="255"/>
      <c r="L117" s="255"/>
      <c r="M117" s="255"/>
      <c r="N117" s="256"/>
    </row>
    <row r="118" spans="2:14">
      <c r="B118" s="270"/>
      <c r="C118" s="267"/>
      <c r="D118" s="267"/>
      <c r="E118" s="255" t="s">
        <v>1063</v>
      </c>
      <c r="F118" s="255"/>
      <c r="G118" s="255"/>
      <c r="H118" s="255"/>
      <c r="I118" s="255"/>
      <c r="J118" s="255"/>
      <c r="K118" s="267"/>
      <c r="L118" s="267"/>
      <c r="M118" s="267"/>
      <c r="N118" s="268"/>
    </row>
    <row r="119" spans="2:14">
      <c r="B119" s="270"/>
      <c r="C119" s="267"/>
      <c r="D119" s="267"/>
      <c r="E119" s="267"/>
      <c r="F119" s="255"/>
      <c r="G119" s="255"/>
      <c r="H119" s="255"/>
      <c r="I119" s="255"/>
      <c r="J119" s="255"/>
      <c r="K119" s="267"/>
      <c r="L119" s="267"/>
      <c r="M119" s="267"/>
      <c r="N119" s="268"/>
    </row>
    <row r="120" spans="2:14">
      <c r="B120" s="270" t="s">
        <v>2326</v>
      </c>
      <c r="C120" s="269"/>
      <c r="D120" s="269"/>
      <c r="E120" s="255"/>
      <c r="F120" s="255"/>
      <c r="G120" s="255"/>
      <c r="H120" s="255"/>
      <c r="I120" s="255"/>
      <c r="J120" s="966"/>
      <c r="K120" s="966"/>
      <c r="L120" s="966"/>
      <c r="M120" s="966"/>
      <c r="N120" s="967"/>
    </row>
    <row r="121" spans="2:14" ht="15.75" thickBot="1">
      <c r="B121" s="431" t="s">
        <v>2327</v>
      </c>
      <c r="C121" s="432"/>
      <c r="D121" s="432"/>
      <c r="E121" s="271"/>
      <c r="F121" s="271"/>
      <c r="G121" s="271"/>
      <c r="H121" s="271"/>
      <c r="I121" s="271"/>
      <c r="J121" s="968"/>
      <c r="K121" s="968"/>
      <c r="L121" s="968"/>
      <c r="M121" s="968"/>
      <c r="N121" s="969"/>
    </row>
  </sheetData>
  <mergeCells count="64">
    <mergeCell ref="M5:M6"/>
    <mergeCell ref="N5:N6"/>
    <mergeCell ref="C6:J6"/>
    <mergeCell ref="B10:E10"/>
    <mergeCell ref="I10:J10"/>
    <mergeCell ref="C5:J5"/>
    <mergeCell ref="B1:B6"/>
    <mergeCell ref="K5:K6"/>
    <mergeCell ref="L1:N2"/>
    <mergeCell ref="C2:J2"/>
    <mergeCell ref="C3:J3"/>
    <mergeCell ref="K3:K4"/>
    <mergeCell ref="L3:N4"/>
    <mergeCell ref="C4:J4"/>
    <mergeCell ref="C1:J1"/>
    <mergeCell ref="K1:K2"/>
    <mergeCell ref="B36:H36"/>
    <mergeCell ref="B37:H37"/>
    <mergeCell ref="F25:H25"/>
    <mergeCell ref="B27:N27"/>
    <mergeCell ref="L29:M29"/>
    <mergeCell ref="L12:N12"/>
    <mergeCell ref="C30:I30"/>
    <mergeCell ref="L30:M30"/>
    <mergeCell ref="B35:H35"/>
    <mergeCell ref="I35:J35"/>
    <mergeCell ref="L35:M35"/>
    <mergeCell ref="D11:E11"/>
    <mergeCell ref="C29:I29"/>
    <mergeCell ref="L5:L6"/>
    <mergeCell ref="L62:M62"/>
    <mergeCell ref="B39:H39"/>
    <mergeCell ref="B41:D41"/>
    <mergeCell ref="B42:H42"/>
    <mergeCell ref="I42:J42"/>
    <mergeCell ref="L42:M42"/>
    <mergeCell ref="B43:M43"/>
    <mergeCell ref="B47:I47"/>
    <mergeCell ref="L47:M47"/>
    <mergeCell ref="B56:M56"/>
    <mergeCell ref="L60:M60"/>
    <mergeCell ref="L61:M61"/>
    <mergeCell ref="B38:H38"/>
    <mergeCell ref="L63:M63"/>
    <mergeCell ref="L64:M64"/>
    <mergeCell ref="L66:M66"/>
    <mergeCell ref="B67:M67"/>
    <mergeCell ref="B71:H71"/>
    <mergeCell ref="L71:M71"/>
    <mergeCell ref="J120:N121"/>
    <mergeCell ref="B85:H85"/>
    <mergeCell ref="L85:M85"/>
    <mergeCell ref="L86:M86"/>
    <mergeCell ref="L87:M87"/>
    <mergeCell ref="B88:M88"/>
    <mergeCell ref="B90:M90"/>
    <mergeCell ref="B107:N108"/>
    <mergeCell ref="B109:N110"/>
    <mergeCell ref="B77:H77"/>
    <mergeCell ref="L77:M77"/>
    <mergeCell ref="B78:M78"/>
    <mergeCell ref="B80:M80"/>
    <mergeCell ref="B84:H84"/>
    <mergeCell ref="L84:M84"/>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72065"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72065" r:id="rId4"/>
      </mc:Fallback>
    </mc:AlternateContent>
  </oleObjects>
</worksheet>
</file>

<file path=xl/worksheets/sheet2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56">
    <tabColor rgb="FFFFFFCC"/>
  </sheetPr>
  <dimension ref="A1:O121"/>
  <sheetViews>
    <sheetView zoomScale="75" zoomScaleNormal="75" workbookViewId="0"/>
  </sheetViews>
  <sheetFormatPr baseColWidth="10" defaultRowHeight="15"/>
  <cols>
    <col min="1" max="1" width="10.42578125" bestFit="1" customWidth="1"/>
    <col min="2" max="2" width="17" customWidth="1"/>
    <col min="6" max="6" width="14.42578125" customWidth="1"/>
    <col min="9" max="9" width="13.140625" bestFit="1" customWidth="1"/>
    <col min="10" max="10" width="15.5703125" customWidth="1"/>
    <col min="11" max="11" width="17.5703125" bestFit="1" customWidth="1"/>
    <col min="13" max="13" width="12.7109375" bestFit="1" customWidth="1"/>
    <col min="14" max="14" width="17.42578125" customWidth="1"/>
    <col min="15" max="15" width="12" bestFit="1" customWidth="1"/>
  </cols>
  <sheetData>
    <row r="1" spans="2:14" ht="27"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7.25" hidden="1" customHeight="1" thickBot="1">
      <c r="B30" s="77" t="s">
        <v>1027</v>
      </c>
      <c r="C30" s="827" t="s">
        <v>1028</v>
      </c>
      <c r="D30" s="828"/>
      <c r="E30" s="828"/>
      <c r="F30" s="828"/>
      <c r="G30" s="828"/>
      <c r="H30" s="828"/>
      <c r="I30" s="828"/>
      <c r="J30" s="78"/>
      <c r="K30" s="319"/>
      <c r="L30" s="829" t="s">
        <v>1029</v>
      </c>
      <c r="M30" s="830"/>
      <c r="N30" s="77" t="s">
        <v>1030</v>
      </c>
    </row>
    <row r="31" spans="1:14" ht="15.75" customHeight="1" thickBot="1">
      <c r="A31" t="s">
        <v>1929</v>
      </c>
      <c r="B31" s="86" t="s">
        <v>1204</v>
      </c>
      <c r="C31" s="87" t="s">
        <v>2229</v>
      </c>
      <c r="D31" s="88"/>
      <c r="E31" s="88"/>
      <c r="F31" s="88"/>
      <c r="G31" s="88"/>
      <c r="H31" s="88"/>
      <c r="I31" s="88"/>
      <c r="J31" s="88"/>
      <c r="K31" s="465"/>
      <c r="L31" s="318" t="s">
        <v>1748</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123</v>
      </c>
      <c r="B36" s="831" t="str">
        <f>VLOOKUP(A36,EQUIPOS!A6:D154,3,FALSE)</f>
        <v>Bomba de inyección de lechada</v>
      </c>
      <c r="C36" s="832"/>
      <c r="D36" s="832"/>
      <c r="E36" s="832"/>
      <c r="F36" s="832"/>
      <c r="G36" s="832"/>
      <c r="H36" s="833"/>
      <c r="I36" s="279"/>
      <c r="J36" s="280"/>
      <c r="K36" s="281">
        <f>VLOOKUP(A36,EQUIPOS!A6:D163,4,FALSE)</f>
        <v>19035.000000000004</v>
      </c>
      <c r="L36" s="282"/>
      <c r="M36" s="348">
        <v>670</v>
      </c>
      <c r="N36" s="284">
        <f>K36/M36</f>
        <v>28.410447761194035</v>
      </c>
    </row>
    <row r="37" spans="1:14">
      <c r="A37" s="119" t="s">
        <v>125</v>
      </c>
      <c r="B37" s="831" t="str">
        <f>VLOOKUP(A37,EQUIPOS!A7:D154,3,FALSE)</f>
        <v>Bomba para gato de tensionamiento</v>
      </c>
      <c r="C37" s="832"/>
      <c r="D37" s="832"/>
      <c r="E37" s="832"/>
      <c r="F37" s="832"/>
      <c r="G37" s="832"/>
      <c r="H37" s="833"/>
      <c r="I37" s="433"/>
      <c r="J37" s="434"/>
      <c r="K37" s="281">
        <f>VLOOKUP(A37,EQUIPOS!A7:D164,4,FALSE)</f>
        <v>47587.500000000007</v>
      </c>
      <c r="L37" s="347"/>
      <c r="M37" s="348">
        <v>670</v>
      </c>
      <c r="N37" s="284">
        <f>K37/M37</f>
        <v>71.026119402985088</v>
      </c>
    </row>
    <row r="38" spans="1:14">
      <c r="A38" s="119" t="s">
        <v>240</v>
      </c>
      <c r="B38" s="831" t="str">
        <f>VLOOKUP(A38,EQUIPOS!A8:D154,3,FALSE)</f>
        <v>Gato para tensionamiento, fuerza Max 200 ton, área de tensión 314 cm2.</v>
      </c>
      <c r="C38" s="832"/>
      <c r="D38" s="832"/>
      <c r="E38" s="832"/>
      <c r="F38" s="832"/>
      <c r="G38" s="832"/>
      <c r="H38" s="833"/>
      <c r="I38" s="340"/>
      <c r="J38" s="342"/>
      <c r="K38" s="281">
        <f>VLOOKUP(A38,EQUIPOS!A8:D165,4,FALSE)</f>
        <v>118122.75000000001</v>
      </c>
      <c r="L38" s="435"/>
      <c r="M38" s="436">
        <v>670</v>
      </c>
      <c r="N38" s="284">
        <f>K38/M38</f>
        <v>176.30261194029853</v>
      </c>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0.02</v>
      </c>
      <c r="N41" s="356">
        <f>N78*M41</f>
        <v>5.4319460696517412</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281.17112517412943</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67" t="s">
        <v>437</v>
      </c>
      <c r="B48" s="49" t="str">
        <f>VLOOKUP(A48,MATERIALES!A5:D373,3,FALSE)</f>
        <v>Anclajes o Cuñas para el tensionamiento</v>
      </c>
      <c r="C48" s="293"/>
      <c r="D48" s="293"/>
      <c r="E48" s="293"/>
      <c r="F48" s="293"/>
      <c r="G48" s="293"/>
      <c r="H48" s="293"/>
      <c r="I48" s="293"/>
      <c r="J48" s="323" t="str">
        <f>VLOOKUP(A48,MATERIALES!A4:D640,2,FALSE)</f>
        <v>u</v>
      </c>
      <c r="K48" s="294">
        <v>4.0000000000000001E-3</v>
      </c>
      <c r="L48" s="279"/>
      <c r="M48" s="414">
        <f>VLOOKUP(A48,MATERIALES!A5:D396,4,FALSE)</f>
        <v>9804.4400237953378</v>
      </c>
      <c r="N48" s="284">
        <f t="shared" ref="N48:N53" si="0">K48*M48</f>
        <v>39.217760095181355</v>
      </c>
    </row>
    <row r="49" spans="1:14">
      <c r="A49" s="167" t="s">
        <v>452</v>
      </c>
      <c r="B49" s="49" t="str">
        <f>VLOOKUP(A49,MATERIALES!A6:D373,3,FALSE)</f>
        <v>Ductos para tensionimiento</v>
      </c>
      <c r="C49" s="437"/>
      <c r="D49" s="437"/>
      <c r="E49" s="437"/>
      <c r="F49" s="437"/>
      <c r="G49" s="437"/>
      <c r="H49" s="437"/>
      <c r="I49" s="437"/>
      <c r="J49" s="324" t="str">
        <f>VLOOKUP(A49,MATERIALES!A5:D641,2,FALSE)</f>
        <v>m</v>
      </c>
      <c r="K49" s="409">
        <v>4.0000000000000001E-3</v>
      </c>
      <c r="L49" s="433"/>
      <c r="M49" s="414">
        <f>VLOOKUP(A49,MATERIALES!A6:D397,4,FALSE)</f>
        <v>9879.0697472412248</v>
      </c>
      <c r="N49" s="284">
        <f t="shared" si="0"/>
        <v>39.516278988964899</v>
      </c>
    </row>
    <row r="50" spans="1:14">
      <c r="A50" s="167" t="s">
        <v>492</v>
      </c>
      <c r="B50" s="49" t="str">
        <f>VLOOKUP(A50,MATERIALES!A6:D373,3,FALSE)</f>
        <v xml:space="preserve">Lechada para ductos (tensionamiento)
</v>
      </c>
      <c r="C50" s="437"/>
      <c r="D50" s="437"/>
      <c r="E50" s="437"/>
      <c r="F50" s="437"/>
      <c r="G50" s="437"/>
      <c r="H50" s="437"/>
      <c r="I50" s="437"/>
      <c r="J50" s="324" t="str">
        <f>VLOOKUP(A50,MATERIALES!A6:D642,2,FALSE)</f>
        <v>lt</v>
      </c>
      <c r="K50" s="409">
        <v>0.02</v>
      </c>
      <c r="L50" s="433"/>
      <c r="M50" s="414">
        <f>VLOOKUP(A50,MATERIALES!A6:D398,4,FALSE)</f>
        <v>704.39838974397799</v>
      </c>
      <c r="N50" s="284">
        <f t="shared" si="0"/>
        <v>14.08796779487956</v>
      </c>
    </row>
    <row r="51" spans="1:14">
      <c r="A51" s="167" t="s">
        <v>748</v>
      </c>
      <c r="B51" s="49" t="str">
        <f>VLOOKUP(A51,MATERIALES!A6:D373,3,FALSE)</f>
        <v>Torón de tensionmiento 1/2´´ o 5/8´´</v>
      </c>
      <c r="C51" s="437"/>
      <c r="D51" s="437"/>
      <c r="E51" s="437"/>
      <c r="F51" s="437"/>
      <c r="G51" s="437"/>
      <c r="H51" s="437"/>
      <c r="I51" s="437"/>
      <c r="J51" s="324" t="str">
        <f>VLOOKUP(A51,MATERIALES!A6:D643,2,FALSE)</f>
        <v>kg</v>
      </c>
      <c r="K51" s="409">
        <v>8.5000000000000006E-2</v>
      </c>
      <c r="L51" s="433"/>
      <c r="M51" s="414">
        <f>VLOOKUP(A51,MATERIALES!A6:D399,4,FALSE)</f>
        <v>3827.490879732657</v>
      </c>
      <c r="N51" s="284">
        <f t="shared" si="0"/>
        <v>325.33672477727589</v>
      </c>
    </row>
    <row r="52" spans="1:14">
      <c r="A52" s="167" t="s">
        <v>759</v>
      </c>
      <c r="B52" s="49" t="str">
        <f>VLOOKUP(A52,MATERIALES!A7:D373,3,FALSE)</f>
        <v xml:space="preserve">Trompetas de 12 torones (tensionamiento)
</v>
      </c>
      <c r="C52" s="437"/>
      <c r="D52" s="437"/>
      <c r="E52" s="437"/>
      <c r="F52" s="437"/>
      <c r="G52" s="437"/>
      <c r="H52" s="437"/>
      <c r="I52" s="437"/>
      <c r="J52" s="324" t="str">
        <f>VLOOKUP(A52,MATERIALES!A6:D644,2,FALSE)</f>
        <v>kg</v>
      </c>
      <c r="K52" s="409">
        <v>1E-3</v>
      </c>
      <c r="L52" s="433"/>
      <c r="M52" s="414">
        <f>VLOOKUP(A52,MATERIALES!A7:D400,4,FALSE)</f>
        <v>46847.250000000007</v>
      </c>
      <c r="N52" s="284">
        <f t="shared" si="0"/>
        <v>46.84725000000001</v>
      </c>
    </row>
    <row r="53" spans="1:14">
      <c r="A53" s="167" t="s">
        <v>976</v>
      </c>
      <c r="B53" s="49" t="str">
        <f>VLOOKUP(A53,MATERIALES!A8:D373,3,FALSE)</f>
        <v>Alambre Negro Para Amarre</v>
      </c>
      <c r="C53" s="437"/>
      <c r="D53" s="437"/>
      <c r="E53" s="437"/>
      <c r="F53" s="437"/>
      <c r="G53" s="437"/>
      <c r="H53" s="437"/>
      <c r="I53" s="437"/>
      <c r="J53" s="324" t="str">
        <f>VLOOKUP(A53,MATERIALES!A7:D645,2,FALSE)</f>
        <v>kg</v>
      </c>
      <c r="K53" s="409">
        <v>0.02</v>
      </c>
      <c r="L53" s="433"/>
      <c r="M53" s="414">
        <f>VLOOKUP(A53,MATERIALES!A8:D401,4,FALSE)</f>
        <v>3800</v>
      </c>
      <c r="N53" s="284">
        <f t="shared" si="0"/>
        <v>76</v>
      </c>
    </row>
    <row r="54" spans="1:14">
      <c r="A54" s="167"/>
      <c r="B54" s="49"/>
      <c r="C54" s="437"/>
      <c r="D54" s="437"/>
      <c r="E54" s="437"/>
      <c r="F54" s="437"/>
      <c r="G54" s="437"/>
      <c r="H54" s="437"/>
      <c r="I54" s="437"/>
      <c r="J54" s="323"/>
      <c r="K54" s="409"/>
      <c r="L54" s="433"/>
      <c r="M54" s="414"/>
      <c r="N54" s="284"/>
    </row>
    <row r="55" spans="1:14" ht="15.75" thickBot="1">
      <c r="B55" s="49"/>
      <c r="C55" s="322"/>
      <c r="D55" s="322"/>
      <c r="E55" s="322"/>
      <c r="F55" s="322"/>
      <c r="G55" s="322"/>
      <c r="H55" s="322"/>
      <c r="I55" s="322"/>
      <c r="J55" s="447"/>
      <c r="K55" s="132"/>
      <c r="L55" s="337"/>
      <c r="M55" s="414"/>
      <c r="N55" s="284"/>
    </row>
    <row r="56" spans="1:14" ht="15.75" thickBot="1">
      <c r="B56" s="818" t="s">
        <v>1037</v>
      </c>
      <c r="C56" s="819"/>
      <c r="D56" s="819"/>
      <c r="E56" s="819"/>
      <c r="F56" s="819"/>
      <c r="G56" s="819"/>
      <c r="H56" s="819"/>
      <c r="I56" s="819"/>
      <c r="J56" s="819"/>
      <c r="K56" s="819"/>
      <c r="L56" s="819"/>
      <c r="M56" s="820"/>
      <c r="N56" s="406">
        <f>SUM(N48:N55)</f>
        <v>541.00598165630174</v>
      </c>
    </row>
    <row r="57" spans="1:14">
      <c r="B57" s="39"/>
      <c r="C57" s="40"/>
      <c r="D57" s="40"/>
      <c r="E57" s="40"/>
      <c r="F57" s="40"/>
      <c r="G57" s="40"/>
      <c r="H57" s="40"/>
      <c r="I57" s="40"/>
      <c r="J57" s="40"/>
      <c r="K57" s="40"/>
      <c r="L57" s="40"/>
      <c r="M57" s="40"/>
      <c r="N57" s="41"/>
    </row>
    <row r="58" spans="1:14">
      <c r="B58" s="70" t="s">
        <v>1040</v>
      </c>
      <c r="C58" s="71"/>
      <c r="D58" s="71"/>
      <c r="E58" s="71"/>
      <c r="F58" s="71"/>
      <c r="G58" s="71"/>
      <c r="H58" s="71"/>
      <c r="I58" s="71"/>
      <c r="J58" s="71"/>
      <c r="K58" s="71"/>
      <c r="L58" s="71"/>
      <c r="M58" s="71"/>
      <c r="N58" s="72"/>
    </row>
    <row r="59" spans="1:14" ht="15.75" thickBot="1">
      <c r="B59" s="74"/>
      <c r="C59" s="67"/>
      <c r="D59" s="67"/>
      <c r="E59" s="67"/>
      <c r="F59" s="67"/>
      <c r="G59" s="67"/>
      <c r="H59" s="67"/>
      <c r="I59" s="67"/>
      <c r="J59" s="67"/>
      <c r="K59" s="67"/>
      <c r="L59" s="67"/>
      <c r="M59" s="67"/>
      <c r="N59" s="69"/>
    </row>
    <row r="60" spans="1:14" ht="25.5">
      <c r="B60" s="325" t="s">
        <v>1041</v>
      </c>
      <c r="C60" s="326"/>
      <c r="D60" s="326"/>
      <c r="E60" s="326"/>
      <c r="F60" s="326"/>
      <c r="G60" s="326"/>
      <c r="H60" s="79" t="s">
        <v>1029</v>
      </c>
      <c r="I60" s="80" t="s">
        <v>1042</v>
      </c>
      <c r="J60" s="81" t="s">
        <v>1043</v>
      </c>
      <c r="K60" s="79" t="s">
        <v>1044</v>
      </c>
      <c r="L60" s="821" t="s">
        <v>1045</v>
      </c>
      <c r="M60" s="794"/>
      <c r="N60" s="82" t="s">
        <v>1035</v>
      </c>
    </row>
    <row r="61" spans="1:14">
      <c r="B61" s="52"/>
      <c r="C61" s="329"/>
      <c r="D61" s="329"/>
      <c r="E61" s="329"/>
      <c r="F61" s="329"/>
      <c r="G61" s="329"/>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23"/>
      <c r="I64" s="291"/>
      <c r="J64" s="298"/>
      <c r="K64" s="291"/>
      <c r="L64" s="822"/>
      <c r="M64" s="823"/>
      <c r="N64" s="299"/>
    </row>
    <row r="65" spans="1:15">
      <c r="B65" s="52"/>
      <c r="C65" s="53"/>
      <c r="D65" s="53"/>
      <c r="E65" s="53"/>
      <c r="F65" s="53"/>
      <c r="G65" s="53"/>
      <c r="H65" s="300"/>
      <c r="I65" s="291"/>
      <c r="J65" s="291"/>
      <c r="K65" s="291"/>
      <c r="L65" s="301"/>
      <c r="M65" s="302"/>
      <c r="N65" s="303"/>
    </row>
    <row r="66" spans="1:15" ht="15.75" thickBot="1">
      <c r="B66" s="459"/>
      <c r="C66" s="460"/>
      <c r="D66" s="460"/>
      <c r="E66" s="460"/>
      <c r="F66" s="460"/>
      <c r="G66" s="460"/>
      <c r="H66" s="54"/>
      <c r="I66" s="132"/>
      <c r="J66" s="132"/>
      <c r="K66" s="132"/>
      <c r="L66" s="807"/>
      <c r="M66" s="808"/>
      <c r="N66" s="133"/>
    </row>
    <row r="67" spans="1:15" ht="15.75" thickBot="1">
      <c r="B67" s="824" t="s">
        <v>1037</v>
      </c>
      <c r="C67" s="825"/>
      <c r="D67" s="825"/>
      <c r="E67" s="825"/>
      <c r="F67" s="825"/>
      <c r="G67" s="825"/>
      <c r="H67" s="825"/>
      <c r="I67" s="825"/>
      <c r="J67" s="825"/>
      <c r="K67" s="825"/>
      <c r="L67" s="825"/>
      <c r="M67" s="826"/>
      <c r="N67" s="110"/>
    </row>
    <row r="68" spans="1:15">
      <c r="B68" s="39"/>
      <c r="C68" s="40"/>
      <c r="D68" s="40"/>
      <c r="E68" s="40"/>
      <c r="F68" s="40"/>
      <c r="G68" s="40"/>
      <c r="H68" s="40"/>
      <c r="I68" s="40"/>
      <c r="J68" s="40"/>
      <c r="K68" s="40"/>
      <c r="L68" s="40"/>
      <c r="M68" s="40"/>
      <c r="N68" s="41"/>
    </row>
    <row r="69" spans="1:15">
      <c r="B69" s="70" t="s">
        <v>1046</v>
      </c>
      <c r="C69" s="71"/>
      <c r="D69" s="71"/>
      <c r="E69" s="71"/>
      <c r="F69" s="71"/>
      <c r="G69" s="71"/>
      <c r="H69" s="71"/>
      <c r="I69" s="71"/>
      <c r="J69" s="71"/>
      <c r="K69" s="71"/>
      <c r="L69" s="71"/>
      <c r="M69" s="71"/>
      <c r="N69" s="72"/>
    </row>
    <row r="70" spans="1:15" ht="15.75" thickBot="1">
      <c r="B70" s="74"/>
      <c r="C70" s="67"/>
      <c r="D70" s="67"/>
      <c r="E70" s="67"/>
      <c r="F70" s="67"/>
      <c r="G70" s="67"/>
      <c r="H70" s="67"/>
      <c r="I70" s="67"/>
      <c r="J70" s="67"/>
      <c r="K70" s="67"/>
      <c r="L70" s="67"/>
      <c r="M70" s="67"/>
      <c r="N70" s="69"/>
    </row>
    <row r="71" spans="1:15" ht="25.5">
      <c r="B71" s="844" t="s">
        <v>1047</v>
      </c>
      <c r="C71" s="845"/>
      <c r="D71" s="845"/>
      <c r="E71" s="845"/>
      <c r="F71" s="845"/>
      <c r="G71" s="845"/>
      <c r="H71" s="845"/>
      <c r="I71" s="79" t="s">
        <v>1048</v>
      </c>
      <c r="J71" s="81" t="s">
        <v>1494</v>
      </c>
      <c r="K71" s="80" t="s">
        <v>1050</v>
      </c>
      <c r="L71" s="846" t="s">
        <v>1034</v>
      </c>
      <c r="M71" s="847"/>
      <c r="N71" s="104" t="s">
        <v>1035</v>
      </c>
    </row>
    <row r="72" spans="1:15">
      <c r="A72" s="168" t="s">
        <v>7</v>
      </c>
      <c r="B72" s="55" t="str">
        <f>VLOOKUP(A72,'MANO DE OBRA'!A8:D68,3,FALSE)</f>
        <v>Obrero (2)</v>
      </c>
      <c r="C72" s="53"/>
      <c r="D72" s="53"/>
      <c r="E72" s="53"/>
      <c r="F72" s="53"/>
      <c r="G72" s="53"/>
      <c r="H72" s="53"/>
      <c r="I72" s="304">
        <f>K72/J72*100</f>
        <v>49181.133333333331</v>
      </c>
      <c r="J72" s="305">
        <v>185</v>
      </c>
      <c r="K72" s="306">
        <f>VLOOKUP(A72,'MANO DE OBRA'!A8:D99,4,FALSE)</f>
        <v>90985.096666666665</v>
      </c>
      <c r="L72" s="56"/>
      <c r="M72" s="446">
        <v>670</v>
      </c>
      <c r="N72" s="407">
        <f>K72/M72</f>
        <v>135.79865174129353</v>
      </c>
      <c r="O72" s="112"/>
    </row>
    <row r="73" spans="1:15">
      <c r="A73" s="168" t="s">
        <v>30</v>
      </c>
      <c r="B73" s="55" t="str">
        <f>VLOOKUP(A73,'MANO DE OBRA'!A8:D69,3,FALSE)</f>
        <v>Oficial</v>
      </c>
      <c r="C73" s="53"/>
      <c r="D73" s="53"/>
      <c r="E73" s="53"/>
      <c r="F73" s="53"/>
      <c r="G73" s="53"/>
      <c r="H73" s="53"/>
      <c r="I73" s="304">
        <f>K73/J73*100</f>
        <v>49181.133333333331</v>
      </c>
      <c r="J73" s="305">
        <v>185</v>
      </c>
      <c r="K73" s="306">
        <f>VLOOKUP(A73,'MANO DE OBRA'!A8:D100,4,FALSE)</f>
        <v>90985.096666666665</v>
      </c>
      <c r="L73" s="56"/>
      <c r="M73" s="446">
        <v>670</v>
      </c>
      <c r="N73" s="407">
        <f>K73/M73</f>
        <v>135.79865174129353</v>
      </c>
    </row>
    <row r="74" spans="1:15">
      <c r="B74" s="55"/>
      <c r="C74" s="53"/>
      <c r="D74" s="53"/>
      <c r="E74" s="53"/>
      <c r="F74" s="53"/>
      <c r="G74" s="53"/>
      <c r="H74" s="53"/>
      <c r="I74" s="304"/>
      <c r="J74" s="305"/>
      <c r="K74" s="306"/>
      <c r="L74" s="56"/>
      <c r="M74" s="444"/>
      <c r="N74" s="407"/>
    </row>
    <row r="75" spans="1:15">
      <c r="B75" s="55"/>
      <c r="C75" s="53"/>
      <c r="D75" s="53"/>
      <c r="E75" s="53"/>
      <c r="F75" s="53"/>
      <c r="G75" s="53"/>
      <c r="H75" s="53"/>
      <c r="I75" s="291"/>
      <c r="J75" s="309"/>
      <c r="K75" s="310"/>
      <c r="L75" s="330"/>
      <c r="M75" s="312"/>
      <c r="N75" s="308"/>
    </row>
    <row r="76" spans="1:15">
      <c r="B76" s="55"/>
      <c r="C76" s="53"/>
      <c r="D76" s="53"/>
      <c r="E76" s="53"/>
      <c r="F76" s="53"/>
      <c r="G76" s="53"/>
      <c r="H76" s="53"/>
      <c r="I76" s="291"/>
      <c r="J76" s="309"/>
      <c r="K76" s="310"/>
      <c r="L76" s="330"/>
      <c r="M76" s="312"/>
      <c r="N76" s="308"/>
    </row>
    <row r="77" spans="1:15" ht="15.75" thickBot="1">
      <c r="B77" s="805"/>
      <c r="C77" s="806"/>
      <c r="D77" s="806"/>
      <c r="E77" s="806"/>
      <c r="F77" s="806"/>
      <c r="G77" s="806"/>
      <c r="H77" s="806"/>
      <c r="I77" s="132"/>
      <c r="J77" s="132"/>
      <c r="K77" s="132"/>
      <c r="L77" s="906"/>
      <c r="M77" s="906"/>
      <c r="N77" s="133"/>
    </row>
    <row r="78" spans="1:15" ht="15.75" thickBot="1">
      <c r="B78" s="824" t="s">
        <v>1037</v>
      </c>
      <c r="C78" s="825"/>
      <c r="D78" s="825"/>
      <c r="E78" s="825"/>
      <c r="F78" s="825"/>
      <c r="G78" s="825"/>
      <c r="H78" s="825"/>
      <c r="I78" s="825"/>
      <c r="J78" s="825"/>
      <c r="K78" s="825"/>
      <c r="L78" s="825"/>
      <c r="M78" s="826"/>
      <c r="N78" s="472">
        <f>SUM(N72:N77)</f>
        <v>271.59730348258705</v>
      </c>
    </row>
    <row r="79" spans="1:15" ht="15.75" thickBot="1">
      <c r="B79" s="39"/>
      <c r="C79" s="40"/>
      <c r="D79" s="40"/>
      <c r="E79" s="40"/>
      <c r="F79" s="40"/>
      <c r="G79" s="40"/>
      <c r="H79" s="40"/>
      <c r="I79" s="40"/>
      <c r="J79" s="40"/>
      <c r="K79" s="40"/>
      <c r="L79" s="40"/>
      <c r="M79" s="40"/>
      <c r="N79" s="41"/>
    </row>
    <row r="80" spans="1:15" ht="15.75" thickBot="1">
      <c r="B80" s="818" t="s">
        <v>1051</v>
      </c>
      <c r="C80" s="819"/>
      <c r="D80" s="819"/>
      <c r="E80" s="819"/>
      <c r="F80" s="819"/>
      <c r="G80" s="819"/>
      <c r="H80" s="819"/>
      <c r="I80" s="819"/>
      <c r="J80" s="819"/>
      <c r="K80" s="819"/>
      <c r="L80" s="819"/>
      <c r="M80" s="820"/>
      <c r="N80" s="105">
        <f>N43+N56+N67+N78</f>
        <v>1093.7744103130183</v>
      </c>
    </row>
    <row r="81" spans="1:14">
      <c r="B81" s="39"/>
      <c r="C81" s="40"/>
      <c r="D81" s="40"/>
      <c r="E81" s="40"/>
      <c r="F81" s="40"/>
      <c r="G81" s="40"/>
      <c r="H81" s="40"/>
      <c r="I81" s="40"/>
      <c r="J81" s="40"/>
      <c r="K81" s="40"/>
      <c r="L81" s="40"/>
      <c r="M81" s="40"/>
      <c r="N81" s="41"/>
    </row>
    <row r="82" spans="1:14">
      <c r="B82" s="70" t="s">
        <v>1052</v>
      </c>
      <c r="C82" s="71"/>
      <c r="D82" s="71"/>
      <c r="E82" s="71"/>
      <c r="F82" s="71"/>
      <c r="G82" s="71"/>
      <c r="H82" s="71"/>
      <c r="I82" s="71"/>
      <c r="J82" s="71"/>
      <c r="K82" s="71"/>
      <c r="L82" s="71"/>
      <c r="M82" s="71"/>
      <c r="N82" s="72"/>
    </row>
    <row r="83" spans="1:14" ht="15.75" thickBot="1">
      <c r="B83" s="74"/>
      <c r="C83" s="67"/>
      <c r="D83" s="67"/>
      <c r="E83" s="67"/>
      <c r="F83" s="67"/>
      <c r="G83" s="67"/>
      <c r="H83" s="67"/>
      <c r="I83" s="67"/>
      <c r="J83" s="67"/>
      <c r="K83" s="67"/>
      <c r="L83" s="67"/>
      <c r="M83" s="67"/>
      <c r="N83" s="69"/>
    </row>
    <row r="84" spans="1:14">
      <c r="B84" s="809" t="s">
        <v>1053</v>
      </c>
      <c r="C84" s="810"/>
      <c r="D84" s="810"/>
      <c r="E84" s="810"/>
      <c r="F84" s="810"/>
      <c r="G84" s="810"/>
      <c r="H84" s="810"/>
      <c r="I84" s="326"/>
      <c r="J84" s="346"/>
      <c r="K84" s="314" t="s">
        <v>1054</v>
      </c>
      <c r="L84" s="848" t="s">
        <v>1055</v>
      </c>
      <c r="M84" s="849"/>
      <c r="N84" s="315"/>
    </row>
    <row r="85" spans="1:14">
      <c r="B85" s="850" t="s">
        <v>1056</v>
      </c>
      <c r="C85" s="851"/>
      <c r="D85" s="851"/>
      <c r="E85" s="851"/>
      <c r="F85" s="851"/>
      <c r="G85" s="851"/>
      <c r="H85" s="851"/>
      <c r="I85" s="93"/>
      <c r="J85" s="94"/>
      <c r="K85" s="316">
        <v>0.2</v>
      </c>
      <c r="L85" s="852">
        <f>N80*K85</f>
        <v>218.75488206260366</v>
      </c>
      <c r="M85" s="853"/>
      <c r="N85" s="57"/>
    </row>
    <row r="86" spans="1:14">
      <c r="B86" s="95" t="s">
        <v>1057</v>
      </c>
      <c r="C86" s="96"/>
      <c r="D86" s="96"/>
      <c r="E86" s="96"/>
      <c r="F86" s="96"/>
      <c r="G86" s="96"/>
      <c r="H86" s="96"/>
      <c r="I86" s="93"/>
      <c r="J86" s="94"/>
      <c r="K86" s="316">
        <v>0.05</v>
      </c>
      <c r="L86" s="852">
        <f>N80*K86</f>
        <v>54.688720515650914</v>
      </c>
      <c r="M86" s="853"/>
      <c r="N86" s="57"/>
    </row>
    <row r="87" spans="1:14" ht="15.75" thickBot="1">
      <c r="B87" s="97" t="s">
        <v>1058</v>
      </c>
      <c r="C87" s="98"/>
      <c r="D87" s="98"/>
      <c r="E87" s="98"/>
      <c r="F87" s="98"/>
      <c r="G87" s="98"/>
      <c r="H87" s="98"/>
      <c r="I87" s="99"/>
      <c r="J87" s="100"/>
      <c r="K87" s="317">
        <v>0.05</v>
      </c>
      <c r="L87" s="854">
        <f>N80*K87</f>
        <v>54.688720515650914</v>
      </c>
      <c r="M87" s="855"/>
      <c r="N87" s="57"/>
    </row>
    <row r="88" spans="1:14" ht="15.75" thickBot="1">
      <c r="B88" s="818" t="s">
        <v>1037</v>
      </c>
      <c r="C88" s="819"/>
      <c r="D88" s="819"/>
      <c r="E88" s="819"/>
      <c r="F88" s="819"/>
      <c r="G88" s="819"/>
      <c r="H88" s="819"/>
      <c r="I88" s="819"/>
      <c r="J88" s="819"/>
      <c r="K88" s="819"/>
      <c r="L88" s="819"/>
      <c r="M88" s="820"/>
      <c r="N88" s="58">
        <f>L85+L86+L87</f>
        <v>328.13232309390548</v>
      </c>
    </row>
    <row r="89" spans="1:14" ht="15.75" thickBot="1">
      <c r="B89" s="39"/>
      <c r="C89" s="40"/>
      <c r="D89" s="40"/>
      <c r="E89" s="40"/>
      <c r="F89" s="40"/>
      <c r="G89" s="40"/>
      <c r="H89" s="40"/>
      <c r="I89" s="40"/>
      <c r="J89" s="40"/>
      <c r="K89" s="40"/>
      <c r="L89" s="40"/>
      <c r="M89" s="40"/>
      <c r="N89" s="41"/>
    </row>
    <row r="90" spans="1:14" ht="15.75" thickBot="1">
      <c r="A90" t="s">
        <v>2122</v>
      </c>
      <c r="B90" s="818" t="s">
        <v>1059</v>
      </c>
      <c r="C90" s="819"/>
      <c r="D90" s="819"/>
      <c r="E90" s="819"/>
      <c r="F90" s="819"/>
      <c r="G90" s="819"/>
      <c r="H90" s="819"/>
      <c r="I90" s="819"/>
      <c r="J90" s="819"/>
      <c r="K90" s="819"/>
      <c r="L90" s="819"/>
      <c r="M90" s="820"/>
      <c r="N90" s="197">
        <f>N80+N88</f>
        <v>1421.9067334069236</v>
      </c>
    </row>
    <row r="91" spans="1:14">
      <c r="B91" s="251"/>
      <c r="C91" s="252"/>
      <c r="D91" s="252"/>
      <c r="E91" s="252"/>
      <c r="F91" s="252"/>
      <c r="G91" s="252"/>
      <c r="H91" s="252"/>
      <c r="I91" s="252"/>
      <c r="J91" s="252"/>
      <c r="K91" s="252"/>
      <c r="L91" s="252"/>
      <c r="M91" s="252"/>
      <c r="N91" s="253"/>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255"/>
      <c r="F94" s="255"/>
      <c r="G94" s="255"/>
      <c r="H94" s="255"/>
      <c r="I94" s="255"/>
      <c r="J94" s="255"/>
      <c r="K94" s="255"/>
      <c r="L94" s="255"/>
      <c r="M94" s="255"/>
      <c r="N94" s="256"/>
    </row>
    <row r="95" spans="1:14">
      <c r="B95" s="254"/>
      <c r="C95" s="255"/>
      <c r="D95" s="255"/>
      <c r="E95" s="429" t="s">
        <v>1060</v>
      </c>
      <c r="F95" s="429"/>
      <c r="G95" s="429"/>
      <c r="H95" s="429"/>
      <c r="I95" s="429"/>
      <c r="J95" s="429"/>
      <c r="K95" s="255"/>
      <c r="L95" s="255"/>
      <c r="M95" s="255"/>
      <c r="N95" s="256"/>
    </row>
    <row r="96" spans="1:14">
      <c r="B96" s="254"/>
      <c r="C96" s="255"/>
      <c r="D96" s="255"/>
      <c r="E96" s="255" t="s">
        <v>1061</v>
      </c>
      <c r="F96" s="255"/>
      <c r="G96" s="255"/>
      <c r="H96" s="255"/>
      <c r="I96" s="255"/>
      <c r="J96" s="255"/>
      <c r="K96" s="255"/>
      <c r="L96" s="255"/>
      <c r="M96" s="255"/>
      <c r="N96" s="256"/>
    </row>
    <row r="97" spans="2:14">
      <c r="B97" s="254"/>
      <c r="C97" s="255"/>
      <c r="D97" s="255"/>
      <c r="E97" s="255" t="s">
        <v>1062</v>
      </c>
      <c r="F97" s="255"/>
      <c r="G97" s="255"/>
      <c r="H97" s="255"/>
      <c r="I97" s="255"/>
      <c r="J97" s="255"/>
      <c r="K97" s="255"/>
      <c r="L97" s="255"/>
      <c r="M97" s="255"/>
      <c r="N97" s="256"/>
    </row>
    <row r="98" spans="2:14">
      <c r="B98" s="254"/>
      <c r="C98" s="255"/>
      <c r="D98" s="255"/>
      <c r="E98" s="255" t="s">
        <v>1063</v>
      </c>
      <c r="F98" s="255"/>
      <c r="G98" s="255"/>
      <c r="H98" s="255"/>
      <c r="I98" s="255"/>
      <c r="J98" s="255"/>
      <c r="K98" s="255"/>
      <c r="L98" s="255"/>
      <c r="M98" s="255"/>
      <c r="N98" s="256"/>
    </row>
    <row r="99" spans="2:14" ht="15.75" thickBot="1">
      <c r="B99" s="254"/>
      <c r="C99" s="255"/>
      <c r="D99" s="255"/>
      <c r="E99" s="255"/>
      <c r="F99" s="255" t="s">
        <v>1064</v>
      </c>
      <c r="G99" s="255"/>
      <c r="H99" s="255"/>
      <c r="I99" s="255"/>
      <c r="J99" s="255"/>
      <c r="K99" s="255"/>
      <c r="L99" s="255"/>
      <c r="M99" s="255"/>
      <c r="N99" s="256"/>
    </row>
    <row r="100" spans="2:14">
      <c r="B100" s="239" t="s">
        <v>2322</v>
      </c>
      <c r="C100" s="240"/>
      <c r="D100" s="240"/>
      <c r="E100" s="240"/>
      <c r="F100" s="240"/>
      <c r="G100" s="240"/>
      <c r="H100" s="240"/>
      <c r="I100" s="240"/>
      <c r="J100" s="240"/>
      <c r="K100" s="240"/>
      <c r="L100" s="240"/>
      <c r="M100" s="240"/>
      <c r="N100" s="241"/>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c r="B103" s="257"/>
      <c r="C103" s="258"/>
      <c r="D103" s="258"/>
      <c r="E103" s="258"/>
      <c r="F103" s="258"/>
      <c r="G103" s="258"/>
      <c r="H103" s="258"/>
      <c r="I103" s="258"/>
      <c r="J103" s="258"/>
      <c r="K103" s="258"/>
      <c r="L103" s="258"/>
      <c r="M103" s="258"/>
      <c r="N103" s="259"/>
    </row>
    <row r="104" spans="2:14" ht="15.75" thickBot="1">
      <c r="B104" s="260"/>
      <c r="C104" s="261"/>
      <c r="D104" s="261"/>
      <c r="E104" s="261"/>
      <c r="F104" s="261"/>
      <c r="G104" s="261"/>
      <c r="H104" s="261"/>
      <c r="I104" s="261"/>
      <c r="J104" s="261"/>
      <c r="K104" s="261"/>
      <c r="L104" s="261"/>
      <c r="M104" s="261"/>
      <c r="N104" s="262"/>
    </row>
    <row r="105" spans="2:14">
      <c r="B105" s="263"/>
      <c r="C105" s="264"/>
      <c r="D105" s="264"/>
      <c r="E105" s="264"/>
      <c r="F105" s="264"/>
      <c r="G105" s="264"/>
      <c r="H105" s="264"/>
      <c r="I105" s="264"/>
      <c r="J105" s="264"/>
      <c r="K105" s="264"/>
      <c r="L105" s="264"/>
      <c r="M105" s="264"/>
      <c r="N105" s="265"/>
    </row>
    <row r="106" spans="2:14">
      <c r="B106" s="266" t="s">
        <v>2323</v>
      </c>
      <c r="C106" s="267"/>
      <c r="D106" s="267"/>
      <c r="E106" s="267"/>
      <c r="F106" s="267"/>
      <c r="G106" s="267"/>
      <c r="H106" s="267"/>
      <c r="I106" s="267"/>
      <c r="J106" s="267"/>
      <c r="K106" s="267"/>
      <c r="L106" s="267"/>
      <c r="M106" s="267"/>
      <c r="N106" s="268"/>
    </row>
    <row r="107" spans="2:14" ht="15" customHeight="1">
      <c r="B107" s="960" t="s">
        <v>2324</v>
      </c>
      <c r="C107" s="961"/>
      <c r="D107" s="961"/>
      <c r="E107" s="961"/>
      <c r="F107" s="961"/>
      <c r="G107" s="961"/>
      <c r="H107" s="961"/>
      <c r="I107" s="961"/>
      <c r="J107" s="961"/>
      <c r="K107" s="961"/>
      <c r="L107" s="961"/>
      <c r="M107" s="961"/>
      <c r="N107" s="962"/>
    </row>
    <row r="108" spans="2:14" ht="15" customHeight="1">
      <c r="B108" s="960"/>
      <c r="C108" s="961"/>
      <c r="D108" s="961"/>
      <c r="E108" s="961"/>
      <c r="F108" s="961"/>
      <c r="G108" s="961"/>
      <c r="H108" s="961"/>
      <c r="I108" s="961"/>
      <c r="J108" s="961"/>
      <c r="K108" s="961"/>
      <c r="L108" s="961"/>
      <c r="M108" s="961"/>
      <c r="N108" s="962"/>
    </row>
    <row r="109" spans="2:14" ht="30" customHeight="1">
      <c r="B109" s="963" t="s">
        <v>2325</v>
      </c>
      <c r="C109" s="964"/>
      <c r="D109" s="964"/>
      <c r="E109" s="964"/>
      <c r="F109" s="964"/>
      <c r="G109" s="964"/>
      <c r="H109" s="964"/>
      <c r="I109" s="964"/>
      <c r="J109" s="964"/>
      <c r="K109" s="964"/>
      <c r="L109" s="964"/>
      <c r="M109" s="964"/>
      <c r="N109" s="965"/>
    </row>
    <row r="110" spans="2:14">
      <c r="B110" s="963"/>
      <c r="C110" s="964"/>
      <c r="D110" s="964"/>
      <c r="E110" s="964"/>
      <c r="F110" s="964"/>
      <c r="G110" s="964"/>
      <c r="H110" s="964"/>
      <c r="I110" s="964"/>
      <c r="J110" s="964"/>
      <c r="K110" s="964"/>
      <c r="L110" s="964"/>
      <c r="M110" s="964"/>
      <c r="N110" s="965"/>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351"/>
      <c r="C113" s="352"/>
      <c r="D113" s="352"/>
      <c r="E113" s="352"/>
      <c r="F113" s="352"/>
      <c r="G113" s="352"/>
      <c r="H113" s="352"/>
      <c r="I113" s="352"/>
      <c r="J113" s="352"/>
      <c r="K113" s="352"/>
      <c r="L113" s="352"/>
      <c r="M113" s="352"/>
      <c r="N113" s="353"/>
    </row>
    <row r="114" spans="2:14">
      <c r="B114" s="266"/>
      <c r="C114" s="267"/>
      <c r="D114" s="267"/>
      <c r="E114" s="267"/>
      <c r="F114" s="267"/>
      <c r="G114" s="267"/>
      <c r="H114" s="267"/>
      <c r="I114" s="267"/>
      <c r="J114" s="267"/>
      <c r="K114" s="267"/>
      <c r="L114" s="267"/>
      <c r="M114" s="267"/>
      <c r="N114" s="268"/>
    </row>
    <row r="115" spans="2:14">
      <c r="B115" s="254"/>
      <c r="C115" s="255"/>
      <c r="D115" s="255"/>
      <c r="E115" s="255" t="s">
        <v>1060</v>
      </c>
      <c r="F115" s="429"/>
      <c r="G115" s="429"/>
      <c r="H115" s="255"/>
      <c r="I115" s="255"/>
      <c r="J115" s="255"/>
      <c r="K115" s="255"/>
      <c r="L115" s="255"/>
      <c r="M115" s="255"/>
      <c r="N115" s="256"/>
    </row>
    <row r="116" spans="2:14">
      <c r="B116" s="254"/>
      <c r="C116" s="255"/>
      <c r="D116" s="255"/>
      <c r="E116" s="430" t="s">
        <v>1061</v>
      </c>
      <c r="F116" s="255"/>
      <c r="G116" s="255"/>
      <c r="H116" s="430"/>
      <c r="I116" s="430"/>
      <c r="J116" s="430"/>
      <c r="K116" s="255"/>
      <c r="L116" s="255"/>
      <c r="M116" s="255"/>
      <c r="N116" s="256"/>
    </row>
    <row r="117" spans="2:14">
      <c r="B117" s="254"/>
      <c r="C117" s="255"/>
      <c r="D117" s="255"/>
      <c r="E117" s="269" t="s">
        <v>1065</v>
      </c>
      <c r="F117" s="255"/>
      <c r="G117" s="255"/>
      <c r="H117" s="269"/>
      <c r="I117" s="269"/>
      <c r="J117" s="269"/>
      <c r="K117" s="255"/>
      <c r="L117" s="255"/>
      <c r="M117" s="255"/>
      <c r="N117" s="256"/>
    </row>
    <row r="118" spans="2:14">
      <c r="B118" s="270"/>
      <c r="C118" s="267"/>
      <c r="D118" s="267"/>
      <c r="E118" s="255" t="s">
        <v>1063</v>
      </c>
      <c r="F118" s="255"/>
      <c r="G118" s="255"/>
      <c r="H118" s="255"/>
      <c r="I118" s="255"/>
      <c r="J118" s="255"/>
      <c r="K118" s="267"/>
      <c r="L118" s="267"/>
      <c r="M118" s="267"/>
      <c r="N118" s="268"/>
    </row>
    <row r="119" spans="2:14">
      <c r="B119" s="270"/>
      <c r="C119" s="267"/>
      <c r="D119" s="267"/>
      <c r="E119" s="267"/>
      <c r="F119" s="255"/>
      <c r="G119" s="255"/>
      <c r="H119" s="255"/>
      <c r="I119" s="255"/>
      <c r="J119" s="255"/>
      <c r="K119" s="267"/>
      <c r="L119" s="267"/>
      <c r="M119" s="267"/>
      <c r="N119" s="268"/>
    </row>
    <row r="120" spans="2:14">
      <c r="B120" s="270" t="s">
        <v>2326</v>
      </c>
      <c r="C120" s="269"/>
      <c r="D120" s="269"/>
      <c r="E120" s="255"/>
      <c r="F120" s="255"/>
      <c r="G120" s="255"/>
      <c r="H120" s="255"/>
      <c r="I120" s="255"/>
      <c r="J120" s="966"/>
      <c r="K120" s="966"/>
      <c r="L120" s="966"/>
      <c r="M120" s="966"/>
      <c r="N120" s="967"/>
    </row>
    <row r="121" spans="2:14" ht="15.75" thickBot="1">
      <c r="B121" s="431" t="s">
        <v>2327</v>
      </c>
      <c r="C121" s="432"/>
      <c r="D121" s="432"/>
      <c r="E121" s="271"/>
      <c r="F121" s="271"/>
      <c r="G121" s="271"/>
      <c r="H121" s="271"/>
      <c r="I121" s="271"/>
      <c r="J121" s="968"/>
      <c r="K121" s="968"/>
      <c r="L121" s="968"/>
      <c r="M121" s="968"/>
      <c r="N121" s="969"/>
    </row>
  </sheetData>
  <mergeCells count="64">
    <mergeCell ref="M5:M6"/>
    <mergeCell ref="N5:N6"/>
    <mergeCell ref="C6:J6"/>
    <mergeCell ref="B10:E10"/>
    <mergeCell ref="I10:J10"/>
    <mergeCell ref="C5:J5"/>
    <mergeCell ref="B1:B6"/>
    <mergeCell ref="K5:K6"/>
    <mergeCell ref="L1:N2"/>
    <mergeCell ref="C2:J2"/>
    <mergeCell ref="C3:J3"/>
    <mergeCell ref="K3:K4"/>
    <mergeCell ref="L3:N4"/>
    <mergeCell ref="C4:J4"/>
    <mergeCell ref="C1:J1"/>
    <mergeCell ref="K1:K2"/>
    <mergeCell ref="B36:H36"/>
    <mergeCell ref="B37:H37"/>
    <mergeCell ref="F25:H25"/>
    <mergeCell ref="B27:N27"/>
    <mergeCell ref="L29:M29"/>
    <mergeCell ref="L12:N12"/>
    <mergeCell ref="C30:I30"/>
    <mergeCell ref="L30:M30"/>
    <mergeCell ref="B35:H35"/>
    <mergeCell ref="I35:J35"/>
    <mergeCell ref="L35:M35"/>
    <mergeCell ref="D11:E11"/>
    <mergeCell ref="C29:I29"/>
    <mergeCell ref="L5:L6"/>
    <mergeCell ref="L62:M62"/>
    <mergeCell ref="B39:H39"/>
    <mergeCell ref="B41:D41"/>
    <mergeCell ref="B42:H42"/>
    <mergeCell ref="I42:J42"/>
    <mergeCell ref="L42:M42"/>
    <mergeCell ref="B43:M43"/>
    <mergeCell ref="B47:I47"/>
    <mergeCell ref="L47:M47"/>
    <mergeCell ref="B56:M56"/>
    <mergeCell ref="L60:M60"/>
    <mergeCell ref="L61:M61"/>
    <mergeCell ref="B38:H38"/>
    <mergeCell ref="L63:M63"/>
    <mergeCell ref="L64:M64"/>
    <mergeCell ref="L66:M66"/>
    <mergeCell ref="B67:M67"/>
    <mergeCell ref="B71:H71"/>
    <mergeCell ref="L71:M71"/>
    <mergeCell ref="J120:N121"/>
    <mergeCell ref="B85:H85"/>
    <mergeCell ref="L85:M85"/>
    <mergeCell ref="L86:M86"/>
    <mergeCell ref="L87:M87"/>
    <mergeCell ref="B88:M88"/>
    <mergeCell ref="B90:M90"/>
    <mergeCell ref="B107:N108"/>
    <mergeCell ref="B109:N110"/>
    <mergeCell ref="B77:H77"/>
    <mergeCell ref="L77:M77"/>
    <mergeCell ref="B78:M78"/>
    <mergeCell ref="B80:M80"/>
    <mergeCell ref="B84:H84"/>
    <mergeCell ref="L84:M84"/>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73089"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73089" r:id="rId4"/>
      </mc:Fallback>
    </mc:AlternateContent>
  </oleObjects>
</worksheet>
</file>

<file path=xl/worksheets/sheet2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57">
    <tabColor rgb="FFFFFFCC"/>
  </sheetPr>
  <dimension ref="A1:O121"/>
  <sheetViews>
    <sheetView zoomScale="75" zoomScaleNormal="75" workbookViewId="0"/>
  </sheetViews>
  <sheetFormatPr baseColWidth="10" defaultRowHeight="15"/>
  <cols>
    <col min="1" max="1" width="10.42578125" bestFit="1" customWidth="1"/>
    <col min="2" max="2" width="17" customWidth="1"/>
    <col min="6" max="6" width="14.42578125" customWidth="1"/>
    <col min="9" max="9" width="13.140625" bestFit="1" customWidth="1"/>
    <col min="10" max="10" width="15.5703125" customWidth="1"/>
    <col min="11" max="11" width="17.5703125" bestFit="1" customWidth="1"/>
    <col min="13" max="13" width="12.7109375" bestFit="1" customWidth="1"/>
    <col min="14" max="14" width="17.42578125" customWidth="1"/>
    <col min="15" max="15" width="12" bestFit="1" customWidth="1"/>
  </cols>
  <sheetData>
    <row r="1" spans="2:14" ht="27.7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customHeight="1" thickBot="1">
      <c r="A31" t="s">
        <v>1929</v>
      </c>
      <c r="B31" s="86" t="s">
        <v>1205</v>
      </c>
      <c r="C31" s="87" t="s">
        <v>2229</v>
      </c>
      <c r="D31" s="88"/>
      <c r="E31" s="88"/>
      <c r="F31" s="88"/>
      <c r="G31" s="88"/>
      <c r="H31" s="88"/>
      <c r="I31" s="88"/>
      <c r="J31" s="88"/>
      <c r="K31" s="465"/>
      <c r="L31" s="318" t="s">
        <v>377</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123</v>
      </c>
      <c r="B36" s="831" t="str">
        <f>VLOOKUP(A36,EQUIPOS!A6:D154,3,FALSE)</f>
        <v>Bomba de inyección de lechada</v>
      </c>
      <c r="C36" s="832"/>
      <c r="D36" s="832"/>
      <c r="E36" s="832"/>
      <c r="F36" s="832"/>
      <c r="G36" s="832"/>
      <c r="H36" s="833"/>
      <c r="I36" s="279"/>
      <c r="J36" s="280"/>
      <c r="K36" s="281">
        <f>VLOOKUP(A36,EQUIPOS!A6:D163,4,FALSE)</f>
        <v>19035.000000000004</v>
      </c>
      <c r="L36" s="282"/>
      <c r="M36" s="348">
        <v>670</v>
      </c>
      <c r="N36" s="284">
        <f>K36/M36</f>
        <v>28.410447761194035</v>
      </c>
    </row>
    <row r="37" spans="1:14">
      <c r="A37" s="119" t="s">
        <v>125</v>
      </c>
      <c r="B37" s="831" t="str">
        <f>VLOOKUP(A37,EQUIPOS!A7:D154,3,FALSE)</f>
        <v>Bomba para gato de tensionamiento</v>
      </c>
      <c r="C37" s="832"/>
      <c r="D37" s="832"/>
      <c r="E37" s="832"/>
      <c r="F37" s="832"/>
      <c r="G37" s="832"/>
      <c r="H37" s="833"/>
      <c r="I37" s="433"/>
      <c r="J37" s="434"/>
      <c r="K37" s="281">
        <f>VLOOKUP(A37,EQUIPOS!A7:D164,4,FALSE)</f>
        <v>47587.500000000007</v>
      </c>
      <c r="L37" s="347"/>
      <c r="M37" s="348">
        <v>670</v>
      </c>
      <c r="N37" s="284">
        <f>K37/M37</f>
        <v>71.026119402985088</v>
      </c>
    </row>
    <row r="38" spans="1:14">
      <c r="A38" s="119" t="s">
        <v>240</v>
      </c>
      <c r="B38" s="831" t="str">
        <f>VLOOKUP(A38,EQUIPOS!A8:D154,3,FALSE)</f>
        <v>Gato para tensionamiento, fuerza Max 200 ton, área de tensión 314 cm2.</v>
      </c>
      <c r="C38" s="832"/>
      <c r="D38" s="832"/>
      <c r="E38" s="832"/>
      <c r="F38" s="832"/>
      <c r="G38" s="832"/>
      <c r="H38" s="833"/>
      <c r="I38" s="340"/>
      <c r="J38" s="342"/>
      <c r="K38" s="281">
        <f>VLOOKUP(A38,EQUIPOS!A8:D165,4,FALSE)</f>
        <v>118122.75000000001</v>
      </c>
      <c r="L38" s="435"/>
      <c r="M38" s="436">
        <v>670</v>
      </c>
      <c r="N38" s="284">
        <f>K38/M38</f>
        <v>176.30261194029853</v>
      </c>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0.02</v>
      </c>
      <c r="N41" s="356">
        <f>N78*M41</f>
        <v>5.4319460696517412</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281.17112517412943</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67" t="s">
        <v>437</v>
      </c>
      <c r="B48" s="49" t="str">
        <f>VLOOKUP(A48,MATERIALES!A5:D373,3,FALSE)</f>
        <v>Anclajes o Cuñas para el tensionamiento</v>
      </c>
      <c r="C48" s="293"/>
      <c r="D48" s="293"/>
      <c r="E48" s="293"/>
      <c r="F48" s="293"/>
      <c r="G48" s="293"/>
      <c r="H48" s="293"/>
      <c r="I48" s="293"/>
      <c r="J48" s="323" t="str">
        <f>VLOOKUP(A48,MATERIALES!A4:D640,2,FALSE)</f>
        <v>u</v>
      </c>
      <c r="K48" s="294">
        <v>4.0000000000000001E-3</v>
      </c>
      <c r="L48" s="279"/>
      <c r="M48" s="414">
        <f>VLOOKUP(A48,MATERIALES!A5:D396,4,FALSE)</f>
        <v>9804.4400237953378</v>
      </c>
      <c r="N48" s="284">
        <f t="shared" ref="N48:N53" si="0">K48*M48</f>
        <v>39.217760095181355</v>
      </c>
    </row>
    <row r="49" spans="1:14">
      <c r="A49" s="167" t="s">
        <v>452</v>
      </c>
      <c r="B49" s="49" t="str">
        <f>VLOOKUP(A49,MATERIALES!A6:D373,3,FALSE)</f>
        <v>Ductos para tensionimiento</v>
      </c>
      <c r="C49" s="437"/>
      <c r="D49" s="437"/>
      <c r="E49" s="437"/>
      <c r="F49" s="437"/>
      <c r="G49" s="437"/>
      <c r="H49" s="437"/>
      <c r="I49" s="437"/>
      <c r="J49" s="324" t="str">
        <f>VLOOKUP(A49,MATERIALES!A5:D641,2,FALSE)</f>
        <v>m</v>
      </c>
      <c r="K49" s="409">
        <v>4.0000000000000001E-3</v>
      </c>
      <c r="L49" s="433"/>
      <c r="M49" s="414">
        <f>VLOOKUP(A49,MATERIALES!A6:D397,4,FALSE)</f>
        <v>9879.0697472412248</v>
      </c>
      <c r="N49" s="284">
        <f t="shared" si="0"/>
        <v>39.516278988964899</v>
      </c>
    </row>
    <row r="50" spans="1:14">
      <c r="A50" s="167" t="s">
        <v>492</v>
      </c>
      <c r="B50" s="49" t="str">
        <f>VLOOKUP(A50,MATERIALES!A6:D373,3,FALSE)</f>
        <v xml:space="preserve">Lechada para ductos (tensionamiento)
</v>
      </c>
      <c r="C50" s="437"/>
      <c r="D50" s="437"/>
      <c r="E50" s="437"/>
      <c r="F50" s="437"/>
      <c r="G50" s="437"/>
      <c r="H50" s="437"/>
      <c r="I50" s="437"/>
      <c r="J50" s="324" t="str">
        <f>VLOOKUP(A50,MATERIALES!A6:D642,2,FALSE)</f>
        <v>lt</v>
      </c>
      <c r="K50" s="409">
        <v>0.02</v>
      </c>
      <c r="L50" s="433"/>
      <c r="M50" s="414">
        <f>VLOOKUP(A50,MATERIALES!A6:D398,4,FALSE)</f>
        <v>704.39838974397799</v>
      </c>
      <c r="N50" s="284">
        <f t="shared" si="0"/>
        <v>14.08796779487956</v>
      </c>
    </row>
    <row r="51" spans="1:14">
      <c r="A51" s="167" t="s">
        <v>748</v>
      </c>
      <c r="B51" s="49" t="str">
        <f>VLOOKUP(A51,MATERIALES!A6:D373,3,FALSE)</f>
        <v>Torón de tensionmiento 1/2´´ o 5/8´´</v>
      </c>
      <c r="C51" s="437"/>
      <c r="D51" s="437"/>
      <c r="E51" s="437"/>
      <c r="F51" s="437"/>
      <c r="G51" s="437"/>
      <c r="H51" s="437"/>
      <c r="I51" s="437"/>
      <c r="J51" s="324" t="str">
        <f>VLOOKUP(A51,MATERIALES!A6:D643,2,FALSE)</f>
        <v>kg</v>
      </c>
      <c r="K51" s="409">
        <v>5.53</v>
      </c>
      <c r="L51" s="433"/>
      <c r="M51" s="414">
        <f>VLOOKUP(A51,MATERIALES!A6:D399,4,FALSE)</f>
        <v>3827.490879732657</v>
      </c>
      <c r="N51" s="284">
        <f t="shared" si="0"/>
        <v>21166.024564921594</v>
      </c>
    </row>
    <row r="52" spans="1:14">
      <c r="A52" s="167" t="s">
        <v>759</v>
      </c>
      <c r="B52" s="49" t="str">
        <f>VLOOKUP(A52,MATERIALES!A7:D373,3,FALSE)</f>
        <v xml:space="preserve">Trompetas de 12 torones (tensionamiento)
</v>
      </c>
      <c r="C52" s="437"/>
      <c r="D52" s="437"/>
      <c r="E52" s="437"/>
      <c r="F52" s="437"/>
      <c r="G52" s="437"/>
      <c r="H52" s="437"/>
      <c r="I52" s="437"/>
      <c r="J52" s="324" t="str">
        <f>VLOOKUP(A52,MATERIALES!A6:D644,2,FALSE)</f>
        <v>kg</v>
      </c>
      <c r="K52" s="409">
        <v>1E-3</v>
      </c>
      <c r="L52" s="433"/>
      <c r="M52" s="414">
        <f>VLOOKUP(A52,MATERIALES!A7:D400,4,FALSE)</f>
        <v>46847.250000000007</v>
      </c>
      <c r="N52" s="284">
        <f t="shared" si="0"/>
        <v>46.84725000000001</v>
      </c>
    </row>
    <row r="53" spans="1:14">
      <c r="A53" s="167" t="s">
        <v>976</v>
      </c>
      <c r="B53" s="49" t="str">
        <f>VLOOKUP(A53,MATERIALES!A8:D373,3,FALSE)</f>
        <v>Alambre Negro Para Amarre</v>
      </c>
      <c r="C53" s="437"/>
      <c r="D53" s="437"/>
      <c r="E53" s="437"/>
      <c r="F53" s="437"/>
      <c r="G53" s="437"/>
      <c r="H53" s="437"/>
      <c r="I53" s="437"/>
      <c r="J53" s="324" t="str">
        <f>VLOOKUP(A53,MATERIALES!A7:D645,2,FALSE)</f>
        <v>kg</v>
      </c>
      <c r="K53" s="409">
        <v>0.02</v>
      </c>
      <c r="L53" s="433"/>
      <c r="M53" s="414">
        <f>VLOOKUP(A53,MATERIALES!A8:D401,4,FALSE)</f>
        <v>3800</v>
      </c>
      <c r="N53" s="284">
        <f t="shared" si="0"/>
        <v>76</v>
      </c>
    </row>
    <row r="54" spans="1:14">
      <c r="A54" s="167"/>
      <c r="B54" s="49"/>
      <c r="C54" s="437"/>
      <c r="D54" s="437"/>
      <c r="E54" s="437"/>
      <c r="F54" s="437"/>
      <c r="G54" s="437"/>
      <c r="H54" s="437"/>
      <c r="I54" s="437"/>
      <c r="J54" s="323"/>
      <c r="K54" s="409"/>
      <c r="L54" s="433"/>
      <c r="M54" s="414"/>
      <c r="N54" s="284"/>
    </row>
    <row r="55" spans="1:14" ht="15.75" thickBot="1">
      <c r="B55" s="49"/>
      <c r="C55" s="322"/>
      <c r="D55" s="322"/>
      <c r="E55" s="322"/>
      <c r="F55" s="322"/>
      <c r="G55" s="322"/>
      <c r="H55" s="322"/>
      <c r="I55" s="322"/>
      <c r="J55" s="447"/>
      <c r="K55" s="132"/>
      <c r="L55" s="337"/>
      <c r="M55" s="414"/>
      <c r="N55" s="284"/>
    </row>
    <row r="56" spans="1:14" ht="15.75" thickBot="1">
      <c r="B56" s="818" t="s">
        <v>1037</v>
      </c>
      <c r="C56" s="819"/>
      <c r="D56" s="819"/>
      <c r="E56" s="819"/>
      <c r="F56" s="819"/>
      <c r="G56" s="819"/>
      <c r="H56" s="819"/>
      <c r="I56" s="819"/>
      <c r="J56" s="819"/>
      <c r="K56" s="819"/>
      <c r="L56" s="819"/>
      <c r="M56" s="820"/>
      <c r="N56" s="406">
        <f>SUM(N48:N55)</f>
        <v>21381.693821800618</v>
      </c>
    </row>
    <row r="57" spans="1:14">
      <c r="B57" s="39"/>
      <c r="C57" s="40"/>
      <c r="D57" s="40"/>
      <c r="E57" s="40"/>
      <c r="F57" s="40"/>
      <c r="G57" s="40"/>
      <c r="H57" s="40"/>
      <c r="I57" s="40"/>
      <c r="J57" s="40"/>
      <c r="K57" s="40"/>
      <c r="L57" s="40"/>
      <c r="M57" s="40"/>
      <c r="N57" s="41"/>
    </row>
    <row r="58" spans="1:14">
      <c r="B58" s="70" t="s">
        <v>1040</v>
      </c>
      <c r="C58" s="71"/>
      <c r="D58" s="71"/>
      <c r="E58" s="71"/>
      <c r="F58" s="71"/>
      <c r="G58" s="71"/>
      <c r="H58" s="71"/>
      <c r="I58" s="71"/>
      <c r="J58" s="71"/>
      <c r="K58" s="71"/>
      <c r="L58" s="71"/>
      <c r="M58" s="71"/>
      <c r="N58" s="72"/>
    </row>
    <row r="59" spans="1:14" ht="15.75" thickBot="1">
      <c r="B59" s="74"/>
      <c r="C59" s="67"/>
      <c r="D59" s="67"/>
      <c r="E59" s="67"/>
      <c r="F59" s="67"/>
      <c r="G59" s="67"/>
      <c r="H59" s="67"/>
      <c r="I59" s="67"/>
      <c r="J59" s="67"/>
      <c r="K59" s="67"/>
      <c r="L59" s="67"/>
      <c r="M59" s="67"/>
      <c r="N59" s="69"/>
    </row>
    <row r="60" spans="1:14" ht="25.5">
      <c r="B60" s="325" t="s">
        <v>1041</v>
      </c>
      <c r="C60" s="326"/>
      <c r="D60" s="326"/>
      <c r="E60" s="326"/>
      <c r="F60" s="326"/>
      <c r="G60" s="326"/>
      <c r="H60" s="79" t="s">
        <v>1029</v>
      </c>
      <c r="I60" s="80" t="s">
        <v>1042</v>
      </c>
      <c r="J60" s="81" t="s">
        <v>1043</v>
      </c>
      <c r="K60" s="79" t="s">
        <v>1044</v>
      </c>
      <c r="L60" s="821" t="s">
        <v>1045</v>
      </c>
      <c r="M60" s="794"/>
      <c r="N60" s="82" t="s">
        <v>1035</v>
      </c>
    </row>
    <row r="61" spans="1:14">
      <c r="B61" s="52"/>
      <c r="C61" s="329"/>
      <c r="D61" s="329"/>
      <c r="E61" s="329"/>
      <c r="F61" s="329"/>
      <c r="G61" s="329"/>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23"/>
      <c r="I64" s="291"/>
      <c r="J64" s="298"/>
      <c r="K64" s="291"/>
      <c r="L64" s="822"/>
      <c r="M64" s="823"/>
      <c r="N64" s="299"/>
    </row>
    <row r="65" spans="1:15">
      <c r="B65" s="52"/>
      <c r="C65" s="53"/>
      <c r="D65" s="53"/>
      <c r="E65" s="53"/>
      <c r="F65" s="53"/>
      <c r="G65" s="53"/>
      <c r="H65" s="300"/>
      <c r="I65" s="291"/>
      <c r="J65" s="291"/>
      <c r="K65" s="291"/>
      <c r="L65" s="301"/>
      <c r="M65" s="302"/>
      <c r="N65" s="303"/>
    </row>
    <row r="66" spans="1:15" ht="15.75" thickBot="1">
      <c r="B66" s="459"/>
      <c r="C66" s="460"/>
      <c r="D66" s="460"/>
      <c r="E66" s="460"/>
      <c r="F66" s="460"/>
      <c r="G66" s="460"/>
      <c r="H66" s="54"/>
      <c r="I66" s="132"/>
      <c r="J66" s="132"/>
      <c r="K66" s="132"/>
      <c r="L66" s="807"/>
      <c r="M66" s="808"/>
      <c r="N66" s="133"/>
    </row>
    <row r="67" spans="1:15" ht="15.75" thickBot="1">
      <c r="B67" s="824" t="s">
        <v>1037</v>
      </c>
      <c r="C67" s="825"/>
      <c r="D67" s="825"/>
      <c r="E67" s="825"/>
      <c r="F67" s="825"/>
      <c r="G67" s="825"/>
      <c r="H67" s="825"/>
      <c r="I67" s="825"/>
      <c r="J67" s="825"/>
      <c r="K67" s="825"/>
      <c r="L67" s="825"/>
      <c r="M67" s="826"/>
      <c r="N67" s="110"/>
    </row>
    <row r="68" spans="1:15">
      <c r="B68" s="39"/>
      <c r="C68" s="40"/>
      <c r="D68" s="40"/>
      <c r="E68" s="40"/>
      <c r="F68" s="40"/>
      <c r="G68" s="40"/>
      <c r="H68" s="40"/>
      <c r="I68" s="40"/>
      <c r="J68" s="40"/>
      <c r="K68" s="40"/>
      <c r="L68" s="40"/>
      <c r="M68" s="40"/>
      <c r="N68" s="41"/>
    </row>
    <row r="69" spans="1:15">
      <c r="B69" s="70" t="s">
        <v>1046</v>
      </c>
      <c r="C69" s="71"/>
      <c r="D69" s="71"/>
      <c r="E69" s="71"/>
      <c r="F69" s="71"/>
      <c r="G69" s="71"/>
      <c r="H69" s="71"/>
      <c r="I69" s="71"/>
      <c r="J69" s="71"/>
      <c r="K69" s="71"/>
      <c r="L69" s="71"/>
      <c r="M69" s="71"/>
      <c r="N69" s="72"/>
    </row>
    <row r="70" spans="1:15" ht="15.75" thickBot="1">
      <c r="B70" s="74"/>
      <c r="C70" s="67"/>
      <c r="D70" s="67"/>
      <c r="E70" s="67"/>
      <c r="F70" s="67"/>
      <c r="G70" s="67"/>
      <c r="H70" s="67"/>
      <c r="I70" s="67"/>
      <c r="J70" s="67"/>
      <c r="K70" s="67"/>
      <c r="L70" s="67"/>
      <c r="M70" s="67"/>
      <c r="N70" s="69"/>
    </row>
    <row r="71" spans="1:15" ht="25.5">
      <c r="B71" s="844" t="s">
        <v>1047</v>
      </c>
      <c r="C71" s="845"/>
      <c r="D71" s="845"/>
      <c r="E71" s="845"/>
      <c r="F71" s="845"/>
      <c r="G71" s="845"/>
      <c r="H71" s="845"/>
      <c r="I71" s="79" t="s">
        <v>1048</v>
      </c>
      <c r="J71" s="81" t="s">
        <v>1494</v>
      </c>
      <c r="K71" s="80" t="s">
        <v>1050</v>
      </c>
      <c r="L71" s="846" t="s">
        <v>1034</v>
      </c>
      <c r="M71" s="847"/>
      <c r="N71" s="104" t="s">
        <v>1035</v>
      </c>
    </row>
    <row r="72" spans="1:15">
      <c r="A72" s="168" t="s">
        <v>7</v>
      </c>
      <c r="B72" s="55" t="str">
        <f>VLOOKUP(A72,'MANO DE OBRA'!A8:D68,3,FALSE)</f>
        <v>Obrero (2)</v>
      </c>
      <c r="C72" s="53"/>
      <c r="D72" s="53"/>
      <c r="E72" s="53"/>
      <c r="F72" s="53"/>
      <c r="G72" s="53"/>
      <c r="H72" s="53"/>
      <c r="I72" s="304">
        <f>K72/J72*100</f>
        <v>49181.133333333331</v>
      </c>
      <c r="J72" s="305">
        <v>185</v>
      </c>
      <c r="K72" s="306">
        <f>VLOOKUP(A72,'MANO DE OBRA'!A8:D99,4,FALSE)</f>
        <v>90985.096666666665</v>
      </c>
      <c r="L72" s="56"/>
      <c r="M72" s="446">
        <v>670</v>
      </c>
      <c r="N72" s="407">
        <f>K72/M72</f>
        <v>135.79865174129353</v>
      </c>
      <c r="O72" s="112"/>
    </row>
    <row r="73" spans="1:15">
      <c r="A73" s="168" t="s">
        <v>30</v>
      </c>
      <c r="B73" s="55" t="str">
        <f>VLOOKUP(A73,'MANO DE OBRA'!A8:D69,3,FALSE)</f>
        <v>Oficial</v>
      </c>
      <c r="C73" s="53"/>
      <c r="D73" s="53"/>
      <c r="E73" s="53"/>
      <c r="F73" s="53"/>
      <c r="G73" s="53"/>
      <c r="H73" s="53"/>
      <c r="I73" s="304">
        <f>K73/J73*100</f>
        <v>49181.133333333331</v>
      </c>
      <c r="J73" s="305">
        <v>185</v>
      </c>
      <c r="K73" s="306">
        <f>VLOOKUP(A73,'MANO DE OBRA'!A8:D100,4,FALSE)</f>
        <v>90985.096666666665</v>
      </c>
      <c r="L73" s="56"/>
      <c r="M73" s="446">
        <v>670</v>
      </c>
      <c r="N73" s="407">
        <f>K73/M73</f>
        <v>135.79865174129353</v>
      </c>
    </row>
    <row r="74" spans="1:15">
      <c r="B74" s="55"/>
      <c r="C74" s="53"/>
      <c r="D74" s="53"/>
      <c r="E74" s="53"/>
      <c r="F74" s="53"/>
      <c r="G74" s="53"/>
      <c r="H74" s="53"/>
      <c r="I74" s="304"/>
      <c r="J74" s="305"/>
      <c r="K74" s="306"/>
      <c r="L74" s="56"/>
      <c r="M74" s="444"/>
      <c r="N74" s="407"/>
    </row>
    <row r="75" spans="1:15">
      <c r="B75" s="55"/>
      <c r="C75" s="53"/>
      <c r="D75" s="53"/>
      <c r="E75" s="53"/>
      <c r="F75" s="53"/>
      <c r="G75" s="53"/>
      <c r="H75" s="53"/>
      <c r="I75" s="291"/>
      <c r="J75" s="309"/>
      <c r="K75" s="310"/>
      <c r="L75" s="330"/>
      <c r="M75" s="312"/>
      <c r="N75" s="308"/>
    </row>
    <row r="76" spans="1:15">
      <c r="B76" s="55"/>
      <c r="C76" s="53"/>
      <c r="D76" s="53"/>
      <c r="E76" s="53"/>
      <c r="F76" s="53"/>
      <c r="G76" s="53"/>
      <c r="H76" s="53"/>
      <c r="I76" s="291"/>
      <c r="J76" s="309"/>
      <c r="K76" s="310"/>
      <c r="L76" s="330"/>
      <c r="M76" s="312"/>
      <c r="N76" s="308"/>
    </row>
    <row r="77" spans="1:15" ht="15.75" thickBot="1">
      <c r="B77" s="805"/>
      <c r="C77" s="806"/>
      <c r="D77" s="806"/>
      <c r="E77" s="806"/>
      <c r="F77" s="806"/>
      <c r="G77" s="806"/>
      <c r="H77" s="806"/>
      <c r="I77" s="132"/>
      <c r="J77" s="132"/>
      <c r="K77" s="132"/>
      <c r="L77" s="906"/>
      <c r="M77" s="906"/>
      <c r="N77" s="51"/>
    </row>
    <row r="78" spans="1:15" ht="15.75" thickBot="1">
      <c r="B78" s="824" t="s">
        <v>1037</v>
      </c>
      <c r="C78" s="825"/>
      <c r="D78" s="825"/>
      <c r="E78" s="825"/>
      <c r="F78" s="825"/>
      <c r="G78" s="825"/>
      <c r="H78" s="825"/>
      <c r="I78" s="825"/>
      <c r="J78" s="825"/>
      <c r="K78" s="825"/>
      <c r="L78" s="825"/>
      <c r="M78" s="826"/>
      <c r="N78" s="313">
        <f>SUM(N72:N77)</f>
        <v>271.59730348258705</v>
      </c>
    </row>
    <row r="79" spans="1:15" ht="15.75" thickBot="1">
      <c r="B79" s="39"/>
      <c r="C79" s="40"/>
      <c r="D79" s="40"/>
      <c r="E79" s="40"/>
      <c r="F79" s="40"/>
      <c r="G79" s="40"/>
      <c r="H79" s="40"/>
      <c r="I79" s="40"/>
      <c r="J79" s="40"/>
      <c r="K79" s="40"/>
      <c r="L79" s="40"/>
      <c r="M79" s="40"/>
      <c r="N79" s="41"/>
    </row>
    <row r="80" spans="1:15" ht="15.75" thickBot="1">
      <c r="B80" s="818" t="s">
        <v>1051</v>
      </c>
      <c r="C80" s="819"/>
      <c r="D80" s="819"/>
      <c r="E80" s="819"/>
      <c r="F80" s="819"/>
      <c r="G80" s="819"/>
      <c r="H80" s="819"/>
      <c r="I80" s="819"/>
      <c r="J80" s="819"/>
      <c r="K80" s="819"/>
      <c r="L80" s="819"/>
      <c r="M80" s="820"/>
      <c r="N80" s="105">
        <f>N43+N56+N67+N78</f>
        <v>21934.462250457334</v>
      </c>
    </row>
    <row r="81" spans="1:14">
      <c r="B81" s="39"/>
      <c r="C81" s="40"/>
      <c r="D81" s="40"/>
      <c r="E81" s="40"/>
      <c r="F81" s="40"/>
      <c r="G81" s="40"/>
      <c r="H81" s="40"/>
      <c r="I81" s="40"/>
      <c r="J81" s="40"/>
      <c r="K81" s="40"/>
      <c r="L81" s="40"/>
      <c r="M81" s="40"/>
      <c r="N81" s="41"/>
    </row>
    <row r="82" spans="1:14">
      <c r="B82" s="70" t="s">
        <v>1052</v>
      </c>
      <c r="C82" s="71"/>
      <c r="D82" s="71"/>
      <c r="E82" s="71"/>
      <c r="F82" s="71"/>
      <c r="G82" s="71"/>
      <c r="H82" s="71"/>
      <c r="I82" s="71"/>
      <c r="J82" s="71"/>
      <c r="K82" s="71"/>
      <c r="L82" s="71"/>
      <c r="M82" s="71"/>
      <c r="N82" s="72"/>
    </row>
    <row r="83" spans="1:14" ht="15.75" thickBot="1">
      <c r="B83" s="74"/>
      <c r="C83" s="67"/>
      <c r="D83" s="67"/>
      <c r="E83" s="67"/>
      <c r="F83" s="67"/>
      <c r="G83" s="67"/>
      <c r="H83" s="67"/>
      <c r="I83" s="67"/>
      <c r="J83" s="67"/>
      <c r="K83" s="67"/>
      <c r="L83" s="67"/>
      <c r="M83" s="67"/>
      <c r="N83" s="69"/>
    </row>
    <row r="84" spans="1:14">
      <c r="B84" s="809" t="s">
        <v>1053</v>
      </c>
      <c r="C84" s="810"/>
      <c r="D84" s="810"/>
      <c r="E84" s="810"/>
      <c r="F84" s="810"/>
      <c r="G84" s="810"/>
      <c r="H84" s="810"/>
      <c r="I84" s="326"/>
      <c r="J84" s="346"/>
      <c r="K84" s="314" t="s">
        <v>1054</v>
      </c>
      <c r="L84" s="848" t="s">
        <v>1055</v>
      </c>
      <c r="M84" s="849"/>
      <c r="N84" s="315"/>
    </row>
    <row r="85" spans="1:14">
      <c r="B85" s="850" t="s">
        <v>1056</v>
      </c>
      <c r="C85" s="851"/>
      <c r="D85" s="851"/>
      <c r="E85" s="851"/>
      <c r="F85" s="851"/>
      <c r="G85" s="851"/>
      <c r="H85" s="851"/>
      <c r="I85" s="93"/>
      <c r="J85" s="94"/>
      <c r="K85" s="316">
        <v>0.2</v>
      </c>
      <c r="L85" s="852">
        <f>N80*K85</f>
        <v>4386.8924500914673</v>
      </c>
      <c r="M85" s="853"/>
      <c r="N85" s="57"/>
    </row>
    <row r="86" spans="1:14">
      <c r="B86" s="95" t="s">
        <v>1057</v>
      </c>
      <c r="C86" s="96"/>
      <c r="D86" s="96"/>
      <c r="E86" s="96"/>
      <c r="F86" s="96"/>
      <c r="G86" s="96"/>
      <c r="H86" s="96"/>
      <c r="I86" s="93"/>
      <c r="J86" s="94"/>
      <c r="K86" s="316">
        <v>0.05</v>
      </c>
      <c r="L86" s="852">
        <f>N80*K86</f>
        <v>1096.7231125228668</v>
      </c>
      <c r="M86" s="853"/>
      <c r="N86" s="57"/>
    </row>
    <row r="87" spans="1:14" ht="15.75" thickBot="1">
      <c r="B87" s="97" t="s">
        <v>1058</v>
      </c>
      <c r="C87" s="98"/>
      <c r="D87" s="98"/>
      <c r="E87" s="98"/>
      <c r="F87" s="98"/>
      <c r="G87" s="98"/>
      <c r="H87" s="98"/>
      <c r="I87" s="99"/>
      <c r="J87" s="100"/>
      <c r="K87" s="317">
        <v>0.05</v>
      </c>
      <c r="L87" s="854">
        <f>N80*K87</f>
        <v>1096.7231125228668</v>
      </c>
      <c r="M87" s="855"/>
      <c r="N87" s="57"/>
    </row>
    <row r="88" spans="1:14" ht="15.75" thickBot="1">
      <c r="B88" s="818" t="s">
        <v>1037</v>
      </c>
      <c r="C88" s="819"/>
      <c r="D88" s="819"/>
      <c r="E88" s="819"/>
      <c r="F88" s="819"/>
      <c r="G88" s="819"/>
      <c r="H88" s="819"/>
      <c r="I88" s="819"/>
      <c r="J88" s="819"/>
      <c r="K88" s="819"/>
      <c r="L88" s="819"/>
      <c r="M88" s="820"/>
      <c r="N88" s="58">
        <f>L85+L86+L87</f>
        <v>6580.3386751372</v>
      </c>
    </row>
    <row r="89" spans="1:14" ht="15.75" thickBot="1">
      <c r="B89" s="39"/>
      <c r="C89" s="40"/>
      <c r="D89" s="40"/>
      <c r="E89" s="40"/>
      <c r="F89" s="40"/>
      <c r="G89" s="40"/>
      <c r="H89" s="40"/>
      <c r="I89" s="40"/>
      <c r="J89" s="40"/>
      <c r="K89" s="40"/>
      <c r="L89" s="40"/>
      <c r="M89" s="40"/>
      <c r="N89" s="41"/>
    </row>
    <row r="90" spans="1:14" ht="15.75" thickBot="1">
      <c r="A90" t="s">
        <v>2122</v>
      </c>
      <c r="B90" s="818" t="s">
        <v>1059</v>
      </c>
      <c r="C90" s="819"/>
      <c r="D90" s="819"/>
      <c r="E90" s="819"/>
      <c r="F90" s="819"/>
      <c r="G90" s="819"/>
      <c r="H90" s="819"/>
      <c r="I90" s="819"/>
      <c r="J90" s="819"/>
      <c r="K90" s="819"/>
      <c r="L90" s="819"/>
      <c r="M90" s="820"/>
      <c r="N90" s="197">
        <f>N80+N88</f>
        <v>28514.800925594536</v>
      </c>
    </row>
    <row r="91" spans="1:14">
      <c r="B91" s="251"/>
      <c r="C91" s="252"/>
      <c r="D91" s="252"/>
      <c r="E91" s="252"/>
      <c r="F91" s="252"/>
      <c r="G91" s="252"/>
      <c r="H91" s="252"/>
      <c r="I91" s="252"/>
      <c r="J91" s="252"/>
      <c r="K91" s="252"/>
      <c r="L91" s="252"/>
      <c r="M91" s="252"/>
      <c r="N91" s="253"/>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255"/>
      <c r="F94" s="255"/>
      <c r="G94" s="255"/>
      <c r="H94" s="255"/>
      <c r="I94" s="255"/>
      <c r="J94" s="255"/>
      <c r="K94" s="255"/>
      <c r="L94" s="255"/>
      <c r="M94" s="255"/>
      <c r="N94" s="256"/>
    </row>
    <row r="95" spans="1:14">
      <c r="B95" s="254"/>
      <c r="C95" s="255"/>
      <c r="D95" s="255"/>
      <c r="E95" s="429" t="s">
        <v>1060</v>
      </c>
      <c r="F95" s="429"/>
      <c r="G95" s="429"/>
      <c r="H95" s="429"/>
      <c r="I95" s="429"/>
      <c r="J95" s="429"/>
      <c r="K95" s="255"/>
      <c r="L95" s="255"/>
      <c r="M95" s="255"/>
      <c r="N95" s="256"/>
    </row>
    <row r="96" spans="1:14">
      <c r="B96" s="254"/>
      <c r="C96" s="255"/>
      <c r="D96" s="255"/>
      <c r="E96" s="255" t="s">
        <v>1061</v>
      </c>
      <c r="F96" s="255"/>
      <c r="G96" s="255"/>
      <c r="H96" s="255"/>
      <c r="I96" s="255"/>
      <c r="J96" s="255"/>
      <c r="K96" s="255"/>
      <c r="L96" s="255"/>
      <c r="M96" s="255"/>
      <c r="N96" s="256"/>
    </row>
    <row r="97" spans="2:14">
      <c r="B97" s="254"/>
      <c r="C97" s="255"/>
      <c r="D97" s="255"/>
      <c r="E97" s="255" t="s">
        <v>1062</v>
      </c>
      <c r="F97" s="255"/>
      <c r="G97" s="255"/>
      <c r="H97" s="255"/>
      <c r="I97" s="255"/>
      <c r="J97" s="255"/>
      <c r="K97" s="255"/>
      <c r="L97" s="255"/>
      <c r="M97" s="255"/>
      <c r="N97" s="256"/>
    </row>
    <row r="98" spans="2:14">
      <c r="B98" s="254"/>
      <c r="C98" s="255"/>
      <c r="D98" s="255"/>
      <c r="E98" s="255" t="s">
        <v>1063</v>
      </c>
      <c r="F98" s="255"/>
      <c r="G98" s="255"/>
      <c r="H98" s="255"/>
      <c r="I98" s="255"/>
      <c r="J98" s="255"/>
      <c r="K98" s="255"/>
      <c r="L98" s="255"/>
      <c r="M98" s="255"/>
      <c r="N98" s="256"/>
    </row>
    <row r="99" spans="2:14" ht="15.75" thickBot="1">
      <c r="B99" s="254"/>
      <c r="C99" s="255"/>
      <c r="D99" s="255"/>
      <c r="E99" s="255"/>
      <c r="F99" s="255" t="s">
        <v>1064</v>
      </c>
      <c r="G99" s="255"/>
      <c r="H99" s="255"/>
      <c r="I99" s="255"/>
      <c r="J99" s="255"/>
      <c r="K99" s="255"/>
      <c r="L99" s="255"/>
      <c r="M99" s="255"/>
      <c r="N99" s="256"/>
    </row>
    <row r="100" spans="2:14">
      <c r="B100" s="239" t="s">
        <v>2322</v>
      </c>
      <c r="C100" s="240"/>
      <c r="D100" s="240"/>
      <c r="E100" s="240"/>
      <c r="F100" s="240"/>
      <c r="G100" s="240"/>
      <c r="H100" s="240"/>
      <c r="I100" s="240"/>
      <c r="J100" s="240"/>
      <c r="K100" s="240"/>
      <c r="L100" s="240"/>
      <c r="M100" s="240"/>
      <c r="N100" s="241"/>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c r="B103" s="257"/>
      <c r="C103" s="258"/>
      <c r="D103" s="258"/>
      <c r="E103" s="258"/>
      <c r="F103" s="258"/>
      <c r="G103" s="258"/>
      <c r="H103" s="258"/>
      <c r="I103" s="258"/>
      <c r="J103" s="258"/>
      <c r="K103" s="258"/>
      <c r="L103" s="258"/>
      <c r="M103" s="258"/>
      <c r="N103" s="259"/>
    </row>
    <row r="104" spans="2:14" ht="15.75" thickBot="1">
      <c r="B104" s="260"/>
      <c r="C104" s="261"/>
      <c r="D104" s="261"/>
      <c r="E104" s="261"/>
      <c r="F104" s="261"/>
      <c r="G104" s="261"/>
      <c r="H104" s="261"/>
      <c r="I104" s="261"/>
      <c r="J104" s="261"/>
      <c r="K104" s="261"/>
      <c r="L104" s="261"/>
      <c r="M104" s="261"/>
      <c r="N104" s="262"/>
    </row>
    <row r="105" spans="2:14">
      <c r="B105" s="263"/>
      <c r="C105" s="264"/>
      <c r="D105" s="264"/>
      <c r="E105" s="264"/>
      <c r="F105" s="264"/>
      <c r="G105" s="264"/>
      <c r="H105" s="264"/>
      <c r="I105" s="264"/>
      <c r="J105" s="264"/>
      <c r="K105" s="264"/>
      <c r="L105" s="264"/>
      <c r="M105" s="264"/>
      <c r="N105" s="265"/>
    </row>
    <row r="106" spans="2:14">
      <c r="B106" s="266" t="s">
        <v>2323</v>
      </c>
      <c r="C106" s="267"/>
      <c r="D106" s="267"/>
      <c r="E106" s="267"/>
      <c r="F106" s="267"/>
      <c r="G106" s="267"/>
      <c r="H106" s="267"/>
      <c r="I106" s="267"/>
      <c r="J106" s="267"/>
      <c r="K106" s="267"/>
      <c r="L106" s="267"/>
      <c r="M106" s="267"/>
      <c r="N106" s="268"/>
    </row>
    <row r="107" spans="2:14" ht="15" customHeight="1">
      <c r="B107" s="960" t="s">
        <v>2324</v>
      </c>
      <c r="C107" s="961"/>
      <c r="D107" s="961"/>
      <c r="E107" s="961"/>
      <c r="F107" s="961"/>
      <c r="G107" s="961"/>
      <c r="H107" s="961"/>
      <c r="I107" s="961"/>
      <c r="J107" s="961"/>
      <c r="K107" s="961"/>
      <c r="L107" s="961"/>
      <c r="M107" s="961"/>
      <c r="N107" s="962"/>
    </row>
    <row r="108" spans="2:14" ht="15" customHeight="1">
      <c r="B108" s="960"/>
      <c r="C108" s="961"/>
      <c r="D108" s="961"/>
      <c r="E108" s="961"/>
      <c r="F108" s="961"/>
      <c r="G108" s="961"/>
      <c r="H108" s="961"/>
      <c r="I108" s="961"/>
      <c r="J108" s="961"/>
      <c r="K108" s="961"/>
      <c r="L108" s="961"/>
      <c r="M108" s="961"/>
      <c r="N108" s="962"/>
    </row>
    <row r="109" spans="2:14" ht="30" customHeight="1">
      <c r="B109" s="963" t="s">
        <v>2325</v>
      </c>
      <c r="C109" s="964"/>
      <c r="D109" s="964"/>
      <c r="E109" s="964"/>
      <c r="F109" s="964"/>
      <c r="G109" s="964"/>
      <c r="H109" s="964"/>
      <c r="I109" s="964"/>
      <c r="J109" s="964"/>
      <c r="K109" s="964"/>
      <c r="L109" s="964"/>
      <c r="M109" s="964"/>
      <c r="N109" s="965"/>
    </row>
    <row r="110" spans="2:14">
      <c r="B110" s="963"/>
      <c r="C110" s="964"/>
      <c r="D110" s="964"/>
      <c r="E110" s="964"/>
      <c r="F110" s="964"/>
      <c r="G110" s="964"/>
      <c r="H110" s="964"/>
      <c r="I110" s="964"/>
      <c r="J110" s="964"/>
      <c r="K110" s="964"/>
      <c r="L110" s="964"/>
      <c r="M110" s="964"/>
      <c r="N110" s="965"/>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351"/>
      <c r="C113" s="352"/>
      <c r="D113" s="352"/>
      <c r="E113" s="352"/>
      <c r="F113" s="352"/>
      <c r="G113" s="352"/>
      <c r="H113" s="352"/>
      <c r="I113" s="352"/>
      <c r="J113" s="352"/>
      <c r="K113" s="352"/>
      <c r="L113" s="352"/>
      <c r="M113" s="352"/>
      <c r="N113" s="353"/>
    </row>
    <row r="114" spans="2:14">
      <c r="B114" s="266"/>
      <c r="C114" s="267"/>
      <c r="D114" s="267"/>
      <c r="E114" s="267"/>
      <c r="F114" s="267"/>
      <c r="G114" s="267"/>
      <c r="H114" s="267"/>
      <c r="I114" s="267"/>
      <c r="J114" s="267"/>
      <c r="K114" s="267"/>
      <c r="L114" s="267"/>
      <c r="M114" s="267"/>
      <c r="N114" s="268"/>
    </row>
    <row r="115" spans="2:14">
      <c r="B115" s="254"/>
      <c r="C115" s="255"/>
      <c r="D115" s="255"/>
      <c r="E115" s="255" t="s">
        <v>1060</v>
      </c>
      <c r="F115" s="429"/>
      <c r="G115" s="429"/>
      <c r="H115" s="255"/>
      <c r="I115" s="255"/>
      <c r="J115" s="255"/>
      <c r="K115" s="255"/>
      <c r="L115" s="255"/>
      <c r="M115" s="255"/>
      <c r="N115" s="256"/>
    </row>
    <row r="116" spans="2:14">
      <c r="B116" s="254"/>
      <c r="C116" s="255"/>
      <c r="D116" s="255"/>
      <c r="E116" s="430" t="s">
        <v>1061</v>
      </c>
      <c r="F116" s="255"/>
      <c r="G116" s="255"/>
      <c r="H116" s="430"/>
      <c r="I116" s="430"/>
      <c r="J116" s="430"/>
      <c r="K116" s="255"/>
      <c r="L116" s="255"/>
      <c r="M116" s="255"/>
      <c r="N116" s="256"/>
    </row>
    <row r="117" spans="2:14">
      <c r="B117" s="254"/>
      <c r="C117" s="255"/>
      <c r="D117" s="255"/>
      <c r="E117" s="269" t="s">
        <v>1065</v>
      </c>
      <c r="F117" s="255"/>
      <c r="G117" s="255"/>
      <c r="H117" s="269"/>
      <c r="I117" s="269"/>
      <c r="J117" s="269"/>
      <c r="K117" s="255"/>
      <c r="L117" s="255"/>
      <c r="M117" s="255"/>
      <c r="N117" s="256"/>
    </row>
    <row r="118" spans="2:14">
      <c r="B118" s="270"/>
      <c r="C118" s="267"/>
      <c r="D118" s="267"/>
      <c r="E118" s="255" t="s">
        <v>1063</v>
      </c>
      <c r="F118" s="255"/>
      <c r="G118" s="255"/>
      <c r="H118" s="255"/>
      <c r="I118" s="255"/>
      <c r="J118" s="255"/>
      <c r="K118" s="267"/>
      <c r="L118" s="267"/>
      <c r="M118" s="267"/>
      <c r="N118" s="268"/>
    </row>
    <row r="119" spans="2:14">
      <c r="B119" s="270"/>
      <c r="C119" s="267"/>
      <c r="D119" s="267"/>
      <c r="E119" s="267"/>
      <c r="F119" s="255"/>
      <c r="G119" s="255"/>
      <c r="H119" s="255"/>
      <c r="I119" s="255"/>
      <c r="J119" s="255"/>
      <c r="K119" s="267"/>
      <c r="L119" s="267"/>
      <c r="M119" s="267"/>
      <c r="N119" s="268"/>
    </row>
    <row r="120" spans="2:14">
      <c r="B120" s="270" t="s">
        <v>2326</v>
      </c>
      <c r="C120" s="269"/>
      <c r="D120" s="269"/>
      <c r="E120" s="255"/>
      <c r="F120" s="255"/>
      <c r="G120" s="255"/>
      <c r="H120" s="255"/>
      <c r="I120" s="255"/>
      <c r="J120" s="966"/>
      <c r="K120" s="966"/>
      <c r="L120" s="966"/>
      <c r="M120" s="966"/>
      <c r="N120" s="967"/>
    </row>
    <row r="121" spans="2:14" ht="15.75" thickBot="1">
      <c r="B121" s="431" t="s">
        <v>2327</v>
      </c>
      <c r="C121" s="432"/>
      <c r="D121" s="432"/>
      <c r="E121" s="271"/>
      <c r="F121" s="271"/>
      <c r="G121" s="271"/>
      <c r="H121" s="271"/>
      <c r="I121" s="271"/>
      <c r="J121" s="968"/>
      <c r="K121" s="968"/>
      <c r="L121" s="968"/>
      <c r="M121" s="968"/>
      <c r="N121" s="969"/>
    </row>
  </sheetData>
  <mergeCells count="64">
    <mergeCell ref="M5:M6"/>
    <mergeCell ref="N5:N6"/>
    <mergeCell ref="C6:J6"/>
    <mergeCell ref="B10:E10"/>
    <mergeCell ref="I10:J10"/>
    <mergeCell ref="C5:J5"/>
    <mergeCell ref="B1:B6"/>
    <mergeCell ref="K5:K6"/>
    <mergeCell ref="L1:N2"/>
    <mergeCell ref="C2:J2"/>
    <mergeCell ref="C3:J3"/>
    <mergeCell ref="K3:K4"/>
    <mergeCell ref="L3:N4"/>
    <mergeCell ref="C4:J4"/>
    <mergeCell ref="C1:J1"/>
    <mergeCell ref="K1:K2"/>
    <mergeCell ref="B36:H36"/>
    <mergeCell ref="B37:H37"/>
    <mergeCell ref="F25:H25"/>
    <mergeCell ref="B27:N27"/>
    <mergeCell ref="L29:M29"/>
    <mergeCell ref="L12:N12"/>
    <mergeCell ref="C30:I30"/>
    <mergeCell ref="L30:M30"/>
    <mergeCell ref="B35:H35"/>
    <mergeCell ref="I35:J35"/>
    <mergeCell ref="L35:M35"/>
    <mergeCell ref="D11:E11"/>
    <mergeCell ref="C29:I29"/>
    <mergeCell ref="L5:L6"/>
    <mergeCell ref="L62:M62"/>
    <mergeCell ref="B39:H39"/>
    <mergeCell ref="B41:D41"/>
    <mergeCell ref="B42:H42"/>
    <mergeCell ref="I42:J42"/>
    <mergeCell ref="L42:M42"/>
    <mergeCell ref="B43:M43"/>
    <mergeCell ref="B47:I47"/>
    <mergeCell ref="L47:M47"/>
    <mergeCell ref="B56:M56"/>
    <mergeCell ref="L60:M60"/>
    <mergeCell ref="L61:M61"/>
    <mergeCell ref="B38:H38"/>
    <mergeCell ref="L63:M63"/>
    <mergeCell ref="L64:M64"/>
    <mergeCell ref="L66:M66"/>
    <mergeCell ref="B67:M67"/>
    <mergeCell ref="B71:H71"/>
    <mergeCell ref="L71:M71"/>
    <mergeCell ref="J120:N121"/>
    <mergeCell ref="B85:H85"/>
    <mergeCell ref="L85:M85"/>
    <mergeCell ref="L86:M86"/>
    <mergeCell ref="L87:M87"/>
    <mergeCell ref="B88:M88"/>
    <mergeCell ref="B90:M90"/>
    <mergeCell ref="B107:N108"/>
    <mergeCell ref="B109:N110"/>
    <mergeCell ref="B77:H77"/>
    <mergeCell ref="L77:M77"/>
    <mergeCell ref="B78:M78"/>
    <mergeCell ref="B80:M80"/>
    <mergeCell ref="B84:H84"/>
    <mergeCell ref="L84:M84"/>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74113"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74113" r:id="rId4"/>
      </mc:Fallback>
    </mc:AlternateContent>
  </oleObjects>
</worksheet>
</file>

<file path=xl/worksheets/sheet2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58">
    <tabColor rgb="FFFFFFCC"/>
  </sheetPr>
  <dimension ref="A1:O121"/>
  <sheetViews>
    <sheetView zoomScale="75" zoomScaleNormal="75" workbookViewId="0"/>
  </sheetViews>
  <sheetFormatPr baseColWidth="10" defaultRowHeight="15"/>
  <cols>
    <col min="1" max="1" width="9.140625" bestFit="1" customWidth="1"/>
    <col min="2" max="2" width="17" customWidth="1"/>
    <col min="6" max="6" width="14.42578125" customWidth="1"/>
    <col min="9" max="9" width="13.140625" bestFit="1" customWidth="1"/>
    <col min="10" max="10" width="15.5703125" customWidth="1"/>
    <col min="11" max="11" width="17.5703125" bestFit="1" customWidth="1"/>
    <col min="13" max="13" width="14.28515625" bestFit="1" customWidth="1"/>
    <col min="14" max="14" width="17.42578125" customWidth="1"/>
    <col min="15" max="15" width="12" bestFit="1" customWidth="1"/>
  </cols>
  <sheetData>
    <row r="1" spans="2:14" ht="25.5" customHeight="1">
      <c r="B1" s="907"/>
      <c r="C1" s="919"/>
      <c r="D1" s="920"/>
      <c r="E1" s="920"/>
      <c r="F1" s="920"/>
      <c r="G1" s="920"/>
      <c r="H1" s="920"/>
      <c r="I1" s="920"/>
      <c r="J1" s="921"/>
      <c r="K1" s="978" t="s">
        <v>1017</v>
      </c>
      <c r="L1" s="924" t="s">
        <v>2304</v>
      </c>
      <c r="M1" s="925"/>
      <c r="N1" s="926"/>
    </row>
    <row r="2" spans="2:14">
      <c r="B2" s="908"/>
      <c r="C2" s="930" t="s">
        <v>1018</v>
      </c>
      <c r="D2" s="931"/>
      <c r="E2" s="931"/>
      <c r="F2" s="931"/>
      <c r="G2" s="931"/>
      <c r="H2" s="931"/>
      <c r="I2" s="931"/>
      <c r="J2" s="932"/>
      <c r="K2" s="977"/>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77"/>
      <c r="L4" s="927"/>
      <c r="M4" s="928"/>
      <c r="N4" s="92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30"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976" t="s">
        <v>1029</v>
      </c>
      <c r="M30" s="830"/>
      <c r="N30" s="77" t="s">
        <v>1030</v>
      </c>
    </row>
    <row r="31" spans="1:14" ht="15.75" customHeight="1" thickBot="1">
      <c r="A31" t="s">
        <v>1929</v>
      </c>
      <c r="B31" s="86" t="s">
        <v>1206</v>
      </c>
      <c r="C31" s="87" t="s">
        <v>2230</v>
      </c>
      <c r="D31" s="88"/>
      <c r="E31" s="88"/>
      <c r="F31" s="88"/>
      <c r="G31" s="88"/>
      <c r="H31" s="88"/>
      <c r="I31" s="88"/>
      <c r="J31" s="88"/>
      <c r="K31" s="465"/>
      <c r="L31" s="318" t="s">
        <v>1029</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4" t="s">
        <v>1032</v>
      </c>
      <c r="J35" s="801"/>
      <c r="K35" s="75" t="s">
        <v>1033</v>
      </c>
      <c r="L35" s="804" t="s">
        <v>1034</v>
      </c>
      <c r="M35" s="801"/>
      <c r="N35" s="76" t="s">
        <v>1035</v>
      </c>
    </row>
    <row r="36" spans="1:14">
      <c r="A36" s="119"/>
      <c r="B36" s="831"/>
      <c r="C36" s="832"/>
      <c r="D36" s="832"/>
      <c r="E36" s="832"/>
      <c r="F36" s="832"/>
      <c r="G36" s="832"/>
      <c r="H36" s="833"/>
      <c r="I36" s="279"/>
      <c r="J36" s="280"/>
      <c r="K36" s="281"/>
      <c r="L36" s="282"/>
      <c r="M36" s="348"/>
      <c r="N36" s="284"/>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951"/>
      <c r="D41" s="951"/>
      <c r="E41" s="44"/>
      <c r="F41" s="45"/>
      <c r="G41" s="45"/>
      <c r="H41" s="46"/>
      <c r="I41" s="42"/>
      <c r="J41" s="43"/>
      <c r="K41" s="291"/>
      <c r="L41" s="288"/>
      <c r="M41" s="413">
        <v>0.01</v>
      </c>
      <c r="N41" s="356">
        <f>N78*M41</f>
        <v>14.216421354166666</v>
      </c>
    </row>
    <row r="42" spans="1:14" ht="15.75" thickBot="1">
      <c r="B42" s="952"/>
      <c r="C42" s="953"/>
      <c r="D42" s="953"/>
      <c r="E42" s="953"/>
      <c r="F42" s="953"/>
      <c r="G42" s="953"/>
      <c r="H42" s="954"/>
      <c r="I42" s="840"/>
      <c r="J42" s="841"/>
      <c r="K42" s="47"/>
      <c r="L42" s="842"/>
      <c r="M42" s="955"/>
      <c r="N42" s="111"/>
    </row>
    <row r="43" spans="1:14" ht="15.75" thickBot="1">
      <c r="B43" s="818" t="s">
        <v>1037</v>
      </c>
      <c r="C43" s="819"/>
      <c r="D43" s="819"/>
      <c r="E43" s="819"/>
      <c r="F43" s="819"/>
      <c r="G43" s="819"/>
      <c r="H43" s="819"/>
      <c r="I43" s="819"/>
      <c r="J43" s="819"/>
      <c r="K43" s="819"/>
      <c r="L43" s="819"/>
      <c r="M43" s="820"/>
      <c r="N43" s="406">
        <f>SUM(N36:N42)</f>
        <v>14.216421354166666</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67" t="s">
        <v>999</v>
      </c>
      <c r="B48" s="49" t="str">
        <f>VLOOKUP(A48,MATERIALES!A5:D373,3,FALSE)</f>
        <v xml:space="preserve">Almohadillas de neopreno dureza 60 (35cm*45cm*5cm con 2 laminas de 3mm)
</v>
      </c>
      <c r="C48" s="293"/>
      <c r="D48" s="293"/>
      <c r="E48" s="293"/>
      <c r="F48" s="293"/>
      <c r="G48" s="293"/>
      <c r="H48" s="293"/>
      <c r="I48" s="280"/>
      <c r="J48" s="236" t="str">
        <f>VLOOKUP(A48,MATERIALES!A4:D640,2,FALSE)</f>
        <v>u</v>
      </c>
      <c r="K48" s="294">
        <v>1</v>
      </c>
      <c r="L48" s="279"/>
      <c r="M48" s="414">
        <f>VLOOKUP(A48,MATERIALES!A5:D396,4,FALSE)</f>
        <v>263024.5434000289</v>
      </c>
      <c r="N48" s="284">
        <f>K48*M48</f>
        <v>263024.5434000289</v>
      </c>
    </row>
    <row r="49" spans="1:14">
      <c r="A49" s="167"/>
      <c r="B49" s="49"/>
      <c r="C49" s="437"/>
      <c r="D49" s="437"/>
      <c r="E49" s="437"/>
      <c r="F49" s="437"/>
      <c r="G49" s="437"/>
      <c r="H49" s="437"/>
      <c r="I49" s="437"/>
      <c r="J49" s="323"/>
      <c r="K49" s="409"/>
      <c r="L49" s="433"/>
      <c r="M49" s="414"/>
      <c r="N49" s="284"/>
    </row>
    <row r="50" spans="1:14">
      <c r="A50" s="167"/>
      <c r="B50" s="49"/>
      <c r="C50" s="437"/>
      <c r="D50" s="437"/>
      <c r="E50" s="437"/>
      <c r="F50" s="437"/>
      <c r="G50" s="437"/>
      <c r="H50" s="437"/>
      <c r="I50" s="437"/>
      <c r="J50" s="323"/>
      <c r="K50" s="409"/>
      <c r="L50" s="433"/>
      <c r="M50" s="414"/>
      <c r="N50" s="284"/>
    </row>
    <row r="51" spans="1:14">
      <c r="A51" s="167"/>
      <c r="B51" s="49"/>
      <c r="C51" s="437"/>
      <c r="D51" s="437"/>
      <c r="E51" s="437"/>
      <c r="F51" s="437"/>
      <c r="G51" s="437"/>
      <c r="H51" s="437"/>
      <c r="I51" s="437"/>
      <c r="J51" s="323"/>
      <c r="K51" s="409"/>
      <c r="L51" s="433"/>
      <c r="M51" s="414"/>
      <c r="N51" s="284"/>
    </row>
    <row r="52" spans="1:14">
      <c r="A52" s="167"/>
      <c r="B52" s="49"/>
      <c r="C52" s="437"/>
      <c r="D52" s="437"/>
      <c r="E52" s="437"/>
      <c r="F52" s="437"/>
      <c r="G52" s="437"/>
      <c r="H52" s="437"/>
      <c r="I52" s="437"/>
      <c r="J52" s="323"/>
      <c r="K52" s="409"/>
      <c r="L52" s="433"/>
      <c r="M52" s="414"/>
      <c r="N52" s="284"/>
    </row>
    <row r="53" spans="1:14">
      <c r="A53" s="167"/>
      <c r="B53" s="49"/>
      <c r="C53" s="437"/>
      <c r="D53" s="437"/>
      <c r="E53" s="437"/>
      <c r="F53" s="437"/>
      <c r="G53" s="437"/>
      <c r="H53" s="437"/>
      <c r="I53" s="437"/>
      <c r="J53" s="323"/>
      <c r="K53" s="409"/>
      <c r="L53" s="433"/>
      <c r="M53" s="414"/>
      <c r="N53" s="284"/>
    </row>
    <row r="54" spans="1:14">
      <c r="A54" s="167"/>
      <c r="B54" s="49"/>
      <c r="C54" s="437"/>
      <c r="D54" s="437"/>
      <c r="E54" s="437"/>
      <c r="F54" s="437"/>
      <c r="G54" s="437"/>
      <c r="H54" s="437"/>
      <c r="I54" s="437"/>
      <c r="J54" s="323"/>
      <c r="K54" s="409"/>
      <c r="L54" s="433"/>
      <c r="M54" s="414"/>
      <c r="N54" s="284"/>
    </row>
    <row r="55" spans="1:14" ht="15.75" thickBot="1">
      <c r="B55" s="49"/>
      <c r="C55" s="322"/>
      <c r="D55" s="322"/>
      <c r="E55" s="322"/>
      <c r="F55" s="322"/>
      <c r="G55" s="322"/>
      <c r="H55" s="322"/>
      <c r="I55" s="322"/>
      <c r="J55" s="447"/>
      <c r="K55" s="132"/>
      <c r="L55" s="337"/>
      <c r="M55" s="414"/>
      <c r="N55" s="284"/>
    </row>
    <row r="56" spans="1:14" ht="15.75" thickBot="1">
      <c r="B56" s="818" t="s">
        <v>1037</v>
      </c>
      <c r="C56" s="819"/>
      <c r="D56" s="819"/>
      <c r="E56" s="819"/>
      <c r="F56" s="819"/>
      <c r="G56" s="819"/>
      <c r="H56" s="819"/>
      <c r="I56" s="819"/>
      <c r="J56" s="819"/>
      <c r="K56" s="819"/>
      <c r="L56" s="819"/>
      <c r="M56" s="820"/>
      <c r="N56" s="406">
        <f>SUM(N48:N55)</f>
        <v>263024.5434000289</v>
      </c>
    </row>
    <row r="57" spans="1:14">
      <c r="B57" s="39"/>
      <c r="C57" s="40"/>
      <c r="D57" s="40"/>
      <c r="E57" s="40"/>
      <c r="F57" s="40"/>
      <c r="G57" s="40"/>
      <c r="H57" s="40"/>
      <c r="I57" s="40"/>
      <c r="J57" s="40"/>
      <c r="K57" s="40"/>
      <c r="L57" s="40"/>
      <c r="M57" s="40"/>
      <c r="N57" s="41"/>
    </row>
    <row r="58" spans="1:14">
      <c r="B58" s="70" t="s">
        <v>1040</v>
      </c>
      <c r="C58" s="71"/>
      <c r="D58" s="71"/>
      <c r="E58" s="71"/>
      <c r="F58" s="71"/>
      <c r="G58" s="71"/>
      <c r="H58" s="71"/>
      <c r="I58" s="71"/>
      <c r="J58" s="71"/>
      <c r="K58" s="71"/>
      <c r="L58" s="71"/>
      <c r="M58" s="71"/>
      <c r="N58" s="72"/>
    </row>
    <row r="59" spans="1:14" ht="15.75" thickBot="1">
      <c r="B59" s="74"/>
      <c r="C59" s="67"/>
      <c r="D59" s="67"/>
      <c r="E59" s="67"/>
      <c r="F59" s="67"/>
      <c r="G59" s="67"/>
      <c r="H59" s="67"/>
      <c r="I59" s="67"/>
      <c r="J59" s="67"/>
      <c r="K59" s="67"/>
      <c r="L59" s="67"/>
      <c r="M59" s="67"/>
      <c r="N59" s="69"/>
    </row>
    <row r="60" spans="1:14" ht="25.5">
      <c r="B60" s="325" t="s">
        <v>1041</v>
      </c>
      <c r="C60" s="326"/>
      <c r="D60" s="326"/>
      <c r="E60" s="326"/>
      <c r="F60" s="326"/>
      <c r="G60" s="326"/>
      <c r="H60" s="79" t="s">
        <v>1029</v>
      </c>
      <c r="I60" s="80" t="s">
        <v>1042</v>
      </c>
      <c r="J60" s="81" t="s">
        <v>1043</v>
      </c>
      <c r="K60" s="79" t="s">
        <v>1044</v>
      </c>
      <c r="L60" s="821" t="s">
        <v>1045</v>
      </c>
      <c r="M60" s="794"/>
      <c r="N60" s="82" t="s">
        <v>1035</v>
      </c>
    </row>
    <row r="61" spans="1:14">
      <c r="B61" s="52"/>
      <c r="C61" s="329"/>
      <c r="D61" s="329"/>
      <c r="E61" s="329"/>
      <c r="F61" s="329"/>
      <c r="G61" s="329"/>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23"/>
      <c r="I64" s="291"/>
      <c r="J64" s="298"/>
      <c r="K64" s="291"/>
      <c r="L64" s="822"/>
      <c r="M64" s="823"/>
      <c r="N64" s="299"/>
    </row>
    <row r="65" spans="1:15">
      <c r="B65" s="52"/>
      <c r="C65" s="53"/>
      <c r="D65" s="53"/>
      <c r="E65" s="53"/>
      <c r="F65" s="53"/>
      <c r="G65" s="53"/>
      <c r="H65" s="300"/>
      <c r="I65" s="291"/>
      <c r="J65" s="291"/>
      <c r="K65" s="291"/>
      <c r="L65" s="301"/>
      <c r="M65" s="302"/>
      <c r="N65" s="303"/>
    </row>
    <row r="66" spans="1:15" ht="15.75" thickBot="1">
      <c r="B66" s="459"/>
      <c r="C66" s="460"/>
      <c r="D66" s="460"/>
      <c r="E66" s="460"/>
      <c r="F66" s="460"/>
      <c r="G66" s="460"/>
      <c r="H66" s="54"/>
      <c r="I66" s="132"/>
      <c r="J66" s="132"/>
      <c r="K66" s="132"/>
      <c r="L66" s="807"/>
      <c r="M66" s="808"/>
      <c r="N66" s="133"/>
    </row>
    <row r="67" spans="1:15" ht="15.75" thickBot="1">
      <c r="B67" s="824" t="s">
        <v>1037</v>
      </c>
      <c r="C67" s="825"/>
      <c r="D67" s="825"/>
      <c r="E67" s="825"/>
      <c r="F67" s="825"/>
      <c r="G67" s="825"/>
      <c r="H67" s="825"/>
      <c r="I67" s="825"/>
      <c r="J67" s="825"/>
      <c r="K67" s="825"/>
      <c r="L67" s="825"/>
      <c r="M67" s="826"/>
      <c r="N67" s="110"/>
    </row>
    <row r="68" spans="1:15">
      <c r="B68" s="39"/>
      <c r="C68" s="40"/>
      <c r="D68" s="40"/>
      <c r="E68" s="40"/>
      <c r="F68" s="40"/>
      <c r="G68" s="40"/>
      <c r="H68" s="40"/>
      <c r="I68" s="40"/>
      <c r="J68" s="40"/>
      <c r="K68" s="40"/>
      <c r="L68" s="40"/>
      <c r="M68" s="40"/>
      <c r="N68" s="41"/>
    </row>
    <row r="69" spans="1:15">
      <c r="B69" s="70" t="s">
        <v>1046</v>
      </c>
      <c r="C69" s="71"/>
      <c r="D69" s="71"/>
      <c r="E69" s="71"/>
      <c r="F69" s="71"/>
      <c r="G69" s="71"/>
      <c r="H69" s="71"/>
      <c r="I69" s="71"/>
      <c r="J69" s="71"/>
      <c r="K69" s="71"/>
      <c r="L69" s="71"/>
      <c r="M69" s="71"/>
      <c r="N69" s="72"/>
    </row>
    <row r="70" spans="1:15" ht="15.75" thickBot="1">
      <c r="B70" s="74"/>
      <c r="C70" s="67"/>
      <c r="D70" s="67"/>
      <c r="E70" s="67"/>
      <c r="F70" s="67"/>
      <c r="G70" s="67"/>
      <c r="H70" s="67"/>
      <c r="I70" s="67"/>
      <c r="J70" s="67"/>
      <c r="K70" s="67"/>
      <c r="L70" s="67"/>
      <c r="M70" s="67"/>
      <c r="N70" s="69"/>
    </row>
    <row r="71" spans="1:15" ht="25.5">
      <c r="B71" s="844" t="s">
        <v>1047</v>
      </c>
      <c r="C71" s="845"/>
      <c r="D71" s="845"/>
      <c r="E71" s="845"/>
      <c r="F71" s="845"/>
      <c r="G71" s="845"/>
      <c r="H71" s="975"/>
      <c r="I71" s="79" t="s">
        <v>1048</v>
      </c>
      <c r="J71" s="81" t="s">
        <v>1494</v>
      </c>
      <c r="K71" s="80" t="s">
        <v>1050</v>
      </c>
      <c r="L71" s="846" t="s">
        <v>1034</v>
      </c>
      <c r="M71" s="970"/>
      <c r="N71" s="104" t="s">
        <v>1035</v>
      </c>
    </row>
    <row r="72" spans="1:15">
      <c r="A72" s="168" t="s">
        <v>6</v>
      </c>
      <c r="B72" s="55" t="str">
        <f>VLOOKUP(A72,'MANO DE OBRA'!A8:D68,3,FALSE)</f>
        <v xml:space="preserve">Obrero </v>
      </c>
      <c r="C72" s="53"/>
      <c r="D72" s="53"/>
      <c r="E72" s="53"/>
      <c r="F72" s="53"/>
      <c r="G72" s="53"/>
      <c r="H72" s="53"/>
      <c r="I72" s="304">
        <f>K72/J72*100</f>
        <v>24590.566666666666</v>
      </c>
      <c r="J72" s="305">
        <v>185</v>
      </c>
      <c r="K72" s="306">
        <f>VLOOKUP(A72,'MANO DE OBRA'!A8:D99,4,FALSE)</f>
        <v>45492.548333333332</v>
      </c>
      <c r="L72" s="56"/>
      <c r="M72" s="446">
        <v>32</v>
      </c>
      <c r="N72" s="407">
        <f>K72/M72</f>
        <v>1421.6421354166666</v>
      </c>
      <c r="O72" s="112"/>
    </row>
    <row r="73" spans="1:15">
      <c r="A73" s="168"/>
      <c r="B73" s="55"/>
      <c r="C73" s="53"/>
      <c r="D73" s="53"/>
      <c r="E73" s="53"/>
      <c r="F73" s="53"/>
      <c r="G73" s="53"/>
      <c r="H73" s="53"/>
      <c r="I73" s="304"/>
      <c r="J73" s="305"/>
      <c r="K73" s="306"/>
      <c r="L73" s="56"/>
      <c r="M73" s="446"/>
      <c r="N73" s="407"/>
    </row>
    <row r="74" spans="1:15">
      <c r="B74" s="55"/>
      <c r="C74" s="53"/>
      <c r="D74" s="53"/>
      <c r="E74" s="53"/>
      <c r="F74" s="53"/>
      <c r="G74" s="53"/>
      <c r="H74" s="53"/>
      <c r="I74" s="304"/>
      <c r="J74" s="305"/>
      <c r="K74" s="306"/>
      <c r="L74" s="56"/>
      <c r="M74" s="444"/>
      <c r="N74" s="407"/>
    </row>
    <row r="75" spans="1:15">
      <c r="B75" s="55"/>
      <c r="C75" s="53"/>
      <c r="D75" s="53"/>
      <c r="E75" s="53"/>
      <c r="F75" s="53"/>
      <c r="G75" s="53"/>
      <c r="H75" s="53"/>
      <c r="I75" s="291"/>
      <c r="J75" s="309"/>
      <c r="K75" s="310"/>
      <c r="L75" s="330"/>
      <c r="M75" s="312"/>
      <c r="N75" s="308"/>
    </row>
    <row r="76" spans="1:15">
      <c r="B76" s="55"/>
      <c r="C76" s="53"/>
      <c r="D76" s="53"/>
      <c r="E76" s="53"/>
      <c r="F76" s="53"/>
      <c r="G76" s="53"/>
      <c r="H76" s="53"/>
      <c r="I76" s="291"/>
      <c r="J76" s="309"/>
      <c r="K76" s="310"/>
      <c r="L76" s="330"/>
      <c r="M76" s="312"/>
      <c r="N76" s="308"/>
    </row>
    <row r="77" spans="1:15" ht="15.75" thickBot="1">
      <c r="B77" s="805"/>
      <c r="C77" s="806"/>
      <c r="D77" s="806"/>
      <c r="E77" s="806"/>
      <c r="F77" s="806"/>
      <c r="G77" s="806"/>
      <c r="H77" s="841"/>
      <c r="I77" s="132"/>
      <c r="J77" s="132"/>
      <c r="K77" s="132"/>
      <c r="L77" s="974"/>
      <c r="M77" s="843"/>
      <c r="N77" s="133"/>
    </row>
    <row r="78" spans="1:15" ht="15.75" thickBot="1">
      <c r="B78" s="824" t="s">
        <v>1037</v>
      </c>
      <c r="C78" s="825"/>
      <c r="D78" s="825"/>
      <c r="E78" s="825"/>
      <c r="F78" s="825"/>
      <c r="G78" s="825"/>
      <c r="H78" s="825"/>
      <c r="I78" s="825"/>
      <c r="J78" s="825"/>
      <c r="K78" s="825"/>
      <c r="L78" s="825"/>
      <c r="M78" s="826"/>
      <c r="N78" s="472">
        <f>SUM(N72:N77)</f>
        <v>1421.6421354166666</v>
      </c>
    </row>
    <row r="79" spans="1:15" ht="15.75" thickBot="1">
      <c r="B79" s="39"/>
      <c r="C79" s="40"/>
      <c r="D79" s="40"/>
      <c r="E79" s="40"/>
      <c r="F79" s="40"/>
      <c r="G79" s="40"/>
      <c r="H79" s="40"/>
      <c r="I79" s="40"/>
      <c r="J79" s="40"/>
      <c r="K79" s="40"/>
      <c r="L79" s="40"/>
      <c r="M79" s="40"/>
      <c r="N79" s="41"/>
    </row>
    <row r="80" spans="1:15" ht="15.75" thickBot="1">
      <c r="B80" s="818" t="s">
        <v>1051</v>
      </c>
      <c r="C80" s="819"/>
      <c r="D80" s="819"/>
      <c r="E80" s="819"/>
      <c r="F80" s="819"/>
      <c r="G80" s="819"/>
      <c r="H80" s="819"/>
      <c r="I80" s="819"/>
      <c r="J80" s="819"/>
      <c r="K80" s="819"/>
      <c r="L80" s="819"/>
      <c r="M80" s="820"/>
      <c r="N80" s="105">
        <f>N43+N56+N67+N78</f>
        <v>264460.40195679973</v>
      </c>
    </row>
    <row r="81" spans="1:14">
      <c r="B81" s="39"/>
      <c r="C81" s="40"/>
      <c r="D81" s="40"/>
      <c r="E81" s="40"/>
      <c r="F81" s="40"/>
      <c r="G81" s="40"/>
      <c r="H81" s="40"/>
      <c r="I81" s="40"/>
      <c r="J81" s="40"/>
      <c r="K81" s="40"/>
      <c r="L81" s="40"/>
      <c r="M81" s="40"/>
      <c r="N81" s="41"/>
    </row>
    <row r="82" spans="1:14">
      <c r="B82" s="70" t="s">
        <v>1052</v>
      </c>
      <c r="C82" s="71"/>
      <c r="D82" s="71"/>
      <c r="E82" s="71"/>
      <c r="F82" s="71"/>
      <c r="G82" s="71"/>
      <c r="H82" s="71"/>
      <c r="I82" s="71"/>
      <c r="J82" s="71"/>
      <c r="K82" s="71"/>
      <c r="L82" s="71"/>
      <c r="M82" s="71"/>
      <c r="N82" s="72"/>
    </row>
    <row r="83" spans="1:14" ht="15.75" thickBot="1">
      <c r="B83" s="74"/>
      <c r="C83" s="67"/>
      <c r="D83" s="67"/>
      <c r="E83" s="67"/>
      <c r="F83" s="67"/>
      <c r="G83" s="67"/>
      <c r="H83" s="67"/>
      <c r="I83" s="67"/>
      <c r="J83" s="67"/>
      <c r="K83" s="67"/>
      <c r="L83" s="67"/>
      <c r="M83" s="67"/>
      <c r="N83" s="69"/>
    </row>
    <row r="84" spans="1:14">
      <c r="B84" s="809" t="s">
        <v>1053</v>
      </c>
      <c r="C84" s="810"/>
      <c r="D84" s="810"/>
      <c r="E84" s="810"/>
      <c r="F84" s="810"/>
      <c r="G84" s="810"/>
      <c r="H84" s="810"/>
      <c r="I84" s="326"/>
      <c r="J84" s="346"/>
      <c r="K84" s="314" t="s">
        <v>1054</v>
      </c>
      <c r="L84" s="848" t="s">
        <v>1055</v>
      </c>
      <c r="M84" s="849"/>
      <c r="N84" s="315"/>
    </row>
    <row r="85" spans="1:14">
      <c r="B85" s="850" t="s">
        <v>1056</v>
      </c>
      <c r="C85" s="851"/>
      <c r="D85" s="851"/>
      <c r="E85" s="851"/>
      <c r="F85" s="851"/>
      <c r="G85" s="851"/>
      <c r="H85" s="851"/>
      <c r="I85" s="93"/>
      <c r="J85" s="94"/>
      <c r="K85" s="316">
        <v>0.2</v>
      </c>
      <c r="L85" s="852">
        <f>N80*K85</f>
        <v>52892.080391359952</v>
      </c>
      <c r="M85" s="853"/>
      <c r="N85" s="57"/>
    </row>
    <row r="86" spans="1:14">
      <c r="B86" s="95" t="s">
        <v>1057</v>
      </c>
      <c r="C86" s="96"/>
      <c r="D86" s="96"/>
      <c r="E86" s="96"/>
      <c r="F86" s="96"/>
      <c r="G86" s="96"/>
      <c r="H86" s="96"/>
      <c r="I86" s="93"/>
      <c r="J86" s="94"/>
      <c r="K86" s="316">
        <v>0.05</v>
      </c>
      <c r="L86" s="852">
        <f>N80*K86</f>
        <v>13223.020097839988</v>
      </c>
      <c r="M86" s="853"/>
      <c r="N86" s="57"/>
    </row>
    <row r="87" spans="1:14" ht="15.75" thickBot="1">
      <c r="B87" s="97" t="s">
        <v>1058</v>
      </c>
      <c r="C87" s="98"/>
      <c r="D87" s="98"/>
      <c r="E87" s="98"/>
      <c r="F87" s="98"/>
      <c r="G87" s="98"/>
      <c r="H87" s="98"/>
      <c r="I87" s="99"/>
      <c r="J87" s="100"/>
      <c r="K87" s="317">
        <v>0.05</v>
      </c>
      <c r="L87" s="854">
        <f>N80*K87</f>
        <v>13223.020097839988</v>
      </c>
      <c r="M87" s="855"/>
      <c r="N87" s="57"/>
    </row>
    <row r="88" spans="1:14" ht="15.75" thickBot="1">
      <c r="B88" s="818" t="s">
        <v>1037</v>
      </c>
      <c r="C88" s="819"/>
      <c r="D88" s="819"/>
      <c r="E88" s="819"/>
      <c r="F88" s="819"/>
      <c r="G88" s="819"/>
      <c r="H88" s="819"/>
      <c r="I88" s="819"/>
      <c r="J88" s="819"/>
      <c r="K88" s="819"/>
      <c r="L88" s="819"/>
      <c r="M88" s="820"/>
      <c r="N88" s="58">
        <f>L85+L86+L87</f>
        <v>79338.120587039943</v>
      </c>
    </row>
    <row r="89" spans="1:14" ht="15.75" thickBot="1">
      <c r="B89" s="39"/>
      <c r="C89" s="40"/>
      <c r="D89" s="40"/>
      <c r="E89" s="40"/>
      <c r="F89" s="40"/>
      <c r="G89" s="40"/>
      <c r="H89" s="40"/>
      <c r="I89" s="40"/>
      <c r="J89" s="40"/>
      <c r="K89" s="40"/>
      <c r="L89" s="40"/>
      <c r="M89" s="40"/>
      <c r="N89" s="41"/>
    </row>
    <row r="90" spans="1:14" ht="15.75" thickBot="1">
      <c r="A90" t="s">
        <v>2122</v>
      </c>
      <c r="B90" s="818" t="s">
        <v>1059</v>
      </c>
      <c r="C90" s="819"/>
      <c r="D90" s="819"/>
      <c r="E90" s="819"/>
      <c r="F90" s="819"/>
      <c r="G90" s="819"/>
      <c r="H90" s="819"/>
      <c r="I90" s="819"/>
      <c r="J90" s="819"/>
      <c r="K90" s="819"/>
      <c r="L90" s="819"/>
      <c r="M90" s="820"/>
      <c r="N90" s="197">
        <f>N80+N88</f>
        <v>343798.52254383964</v>
      </c>
    </row>
    <row r="91" spans="1:14">
      <c r="B91" s="251"/>
      <c r="C91" s="252"/>
      <c r="D91" s="252"/>
      <c r="E91" s="252"/>
      <c r="F91" s="252"/>
      <c r="G91" s="252"/>
      <c r="H91" s="252"/>
      <c r="I91" s="252"/>
      <c r="J91" s="252"/>
      <c r="K91" s="252"/>
      <c r="L91" s="252"/>
      <c r="M91" s="252"/>
      <c r="N91" s="253"/>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255"/>
      <c r="F94" s="255"/>
      <c r="G94" s="255"/>
      <c r="H94" s="255"/>
      <c r="I94" s="255"/>
      <c r="J94" s="255"/>
      <c r="K94" s="255"/>
      <c r="L94" s="255"/>
      <c r="M94" s="255"/>
      <c r="N94" s="256"/>
    </row>
    <row r="95" spans="1:14">
      <c r="B95" s="254"/>
      <c r="C95" s="255"/>
      <c r="D95" s="255"/>
      <c r="E95" s="429" t="s">
        <v>1060</v>
      </c>
      <c r="F95" s="429"/>
      <c r="G95" s="429"/>
      <c r="H95" s="429"/>
      <c r="I95" s="429"/>
      <c r="J95" s="429"/>
      <c r="K95" s="255"/>
      <c r="L95" s="255"/>
      <c r="M95" s="255"/>
      <c r="N95" s="256"/>
    </row>
    <row r="96" spans="1:14">
      <c r="B96" s="254"/>
      <c r="C96" s="255"/>
      <c r="D96" s="255"/>
      <c r="E96" s="255" t="s">
        <v>1061</v>
      </c>
      <c r="F96" s="255"/>
      <c r="G96" s="255"/>
      <c r="H96" s="255"/>
      <c r="I96" s="255"/>
      <c r="J96" s="255"/>
      <c r="K96" s="255"/>
      <c r="L96" s="255"/>
      <c r="M96" s="255"/>
      <c r="N96" s="256"/>
    </row>
    <row r="97" spans="2:14">
      <c r="B97" s="254"/>
      <c r="C97" s="255"/>
      <c r="D97" s="255"/>
      <c r="E97" s="255" t="s">
        <v>1062</v>
      </c>
      <c r="F97" s="255"/>
      <c r="G97" s="255"/>
      <c r="H97" s="255"/>
      <c r="I97" s="255"/>
      <c r="J97" s="255"/>
      <c r="K97" s="255"/>
      <c r="L97" s="255"/>
      <c r="M97" s="255"/>
      <c r="N97" s="256"/>
    </row>
    <row r="98" spans="2:14">
      <c r="B98" s="254"/>
      <c r="C98" s="255"/>
      <c r="D98" s="255"/>
      <c r="E98" s="255" t="s">
        <v>1063</v>
      </c>
      <c r="F98" s="255"/>
      <c r="G98" s="255"/>
      <c r="H98" s="255"/>
      <c r="I98" s="255"/>
      <c r="J98" s="255"/>
      <c r="K98" s="255"/>
      <c r="L98" s="255"/>
      <c r="M98" s="255"/>
      <c r="N98" s="256"/>
    </row>
    <row r="99" spans="2:14" ht="15.75" thickBot="1">
      <c r="B99" s="254"/>
      <c r="C99" s="255"/>
      <c r="D99" s="255"/>
      <c r="E99" s="255"/>
      <c r="F99" s="255" t="s">
        <v>1064</v>
      </c>
      <c r="G99" s="255"/>
      <c r="H99" s="255"/>
      <c r="I99" s="255"/>
      <c r="J99" s="255"/>
      <c r="K99" s="255"/>
      <c r="L99" s="255"/>
      <c r="M99" s="255"/>
      <c r="N99" s="256"/>
    </row>
    <row r="100" spans="2:14">
      <c r="B100" s="239" t="s">
        <v>2322</v>
      </c>
      <c r="C100" s="240"/>
      <c r="D100" s="240"/>
      <c r="E100" s="240"/>
      <c r="F100" s="240"/>
      <c r="G100" s="240"/>
      <c r="H100" s="240"/>
      <c r="I100" s="240"/>
      <c r="J100" s="240"/>
      <c r="K100" s="240"/>
      <c r="L100" s="240"/>
      <c r="M100" s="240"/>
      <c r="N100" s="241"/>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c r="B103" s="257"/>
      <c r="C103" s="258"/>
      <c r="D103" s="258"/>
      <c r="E103" s="258"/>
      <c r="F103" s="258"/>
      <c r="G103" s="258"/>
      <c r="H103" s="258"/>
      <c r="I103" s="258"/>
      <c r="J103" s="258"/>
      <c r="K103" s="258"/>
      <c r="L103" s="258"/>
      <c r="M103" s="258"/>
      <c r="N103" s="259"/>
    </row>
    <row r="104" spans="2:14" ht="15.75" thickBot="1">
      <c r="B104" s="260"/>
      <c r="C104" s="261"/>
      <c r="D104" s="261"/>
      <c r="E104" s="261"/>
      <c r="F104" s="261"/>
      <c r="G104" s="261"/>
      <c r="H104" s="261"/>
      <c r="I104" s="261"/>
      <c r="J104" s="261"/>
      <c r="K104" s="261"/>
      <c r="L104" s="261"/>
      <c r="M104" s="261"/>
      <c r="N104" s="262"/>
    </row>
    <row r="105" spans="2:14" ht="15" customHeight="1">
      <c r="B105" s="263"/>
      <c r="C105" s="264"/>
      <c r="D105" s="264"/>
      <c r="E105" s="264"/>
      <c r="F105" s="264"/>
      <c r="G105" s="264"/>
      <c r="H105" s="264"/>
      <c r="I105" s="264"/>
      <c r="J105" s="264"/>
      <c r="K105" s="264"/>
      <c r="L105" s="264"/>
      <c r="M105" s="264"/>
      <c r="N105" s="265"/>
    </row>
    <row r="106" spans="2:14">
      <c r="B106" s="266" t="s">
        <v>2323</v>
      </c>
      <c r="C106" s="267"/>
      <c r="D106" s="267"/>
      <c r="E106" s="267"/>
      <c r="F106" s="267"/>
      <c r="G106" s="267"/>
      <c r="H106" s="267"/>
      <c r="I106" s="267"/>
      <c r="J106" s="267"/>
      <c r="K106" s="267"/>
      <c r="L106" s="267"/>
      <c r="M106" s="267"/>
      <c r="N106" s="268"/>
    </row>
    <row r="107" spans="2:14" ht="15" customHeight="1">
      <c r="B107" s="960" t="s">
        <v>2324</v>
      </c>
      <c r="C107" s="961"/>
      <c r="D107" s="961"/>
      <c r="E107" s="961"/>
      <c r="F107" s="961"/>
      <c r="G107" s="961"/>
      <c r="H107" s="961"/>
      <c r="I107" s="961"/>
      <c r="J107" s="961"/>
      <c r="K107" s="961"/>
      <c r="L107" s="961"/>
      <c r="M107" s="961"/>
      <c r="N107" s="962"/>
    </row>
    <row r="108" spans="2:14" ht="15" customHeight="1">
      <c r="B108" s="960"/>
      <c r="C108" s="961"/>
      <c r="D108" s="961"/>
      <c r="E108" s="961"/>
      <c r="F108" s="961"/>
      <c r="G108" s="961"/>
      <c r="H108" s="961"/>
      <c r="I108" s="961"/>
      <c r="J108" s="961"/>
      <c r="K108" s="961"/>
      <c r="L108" s="961"/>
      <c r="M108" s="961"/>
      <c r="N108" s="962"/>
    </row>
    <row r="109" spans="2:14" ht="30" customHeight="1">
      <c r="B109" s="963" t="s">
        <v>2325</v>
      </c>
      <c r="C109" s="964"/>
      <c r="D109" s="964"/>
      <c r="E109" s="964"/>
      <c r="F109" s="964"/>
      <c r="G109" s="964"/>
      <c r="H109" s="964"/>
      <c r="I109" s="964"/>
      <c r="J109" s="964"/>
      <c r="K109" s="964"/>
      <c r="L109" s="964"/>
      <c r="M109" s="964"/>
      <c r="N109" s="965"/>
    </row>
    <row r="110" spans="2:14">
      <c r="B110" s="963"/>
      <c r="C110" s="964"/>
      <c r="D110" s="964"/>
      <c r="E110" s="964"/>
      <c r="F110" s="964"/>
      <c r="G110" s="964"/>
      <c r="H110" s="964"/>
      <c r="I110" s="964"/>
      <c r="J110" s="964"/>
      <c r="K110" s="964"/>
      <c r="L110" s="964"/>
      <c r="M110" s="964"/>
      <c r="N110" s="965"/>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351"/>
      <c r="C113" s="352"/>
      <c r="D113" s="352"/>
      <c r="E113" s="352"/>
      <c r="F113" s="352"/>
      <c r="G113" s="352"/>
      <c r="H113" s="352"/>
      <c r="I113" s="352"/>
      <c r="J113" s="352"/>
      <c r="K113" s="352"/>
      <c r="L113" s="352"/>
      <c r="M113" s="352"/>
      <c r="N113" s="353"/>
    </row>
    <row r="114" spans="2:14">
      <c r="B114" s="266"/>
      <c r="C114" s="267"/>
      <c r="D114" s="267"/>
      <c r="E114" s="267"/>
      <c r="F114" s="267"/>
      <c r="G114" s="267"/>
      <c r="H114" s="267"/>
      <c r="I114" s="267"/>
      <c r="J114" s="267"/>
      <c r="K114" s="267"/>
      <c r="L114" s="267"/>
      <c r="M114" s="267"/>
      <c r="N114" s="268"/>
    </row>
    <row r="115" spans="2:14">
      <c r="B115" s="254"/>
      <c r="C115" s="255"/>
      <c r="D115" s="255"/>
      <c r="E115" s="255" t="s">
        <v>1060</v>
      </c>
      <c r="F115" s="429"/>
      <c r="G115" s="429"/>
      <c r="H115" s="255"/>
      <c r="I115" s="255"/>
      <c r="J115" s="255"/>
      <c r="K115" s="255"/>
      <c r="L115" s="255"/>
      <c r="M115" s="255"/>
      <c r="N115" s="256"/>
    </row>
    <row r="116" spans="2:14">
      <c r="B116" s="254"/>
      <c r="C116" s="255"/>
      <c r="D116" s="255"/>
      <c r="E116" s="430" t="s">
        <v>1061</v>
      </c>
      <c r="F116" s="255"/>
      <c r="G116" s="255"/>
      <c r="H116" s="430"/>
      <c r="I116" s="430"/>
      <c r="J116" s="430"/>
      <c r="K116" s="255"/>
      <c r="L116" s="255"/>
      <c r="M116" s="255"/>
      <c r="N116" s="256"/>
    </row>
    <row r="117" spans="2:14">
      <c r="B117" s="254"/>
      <c r="C117" s="255"/>
      <c r="D117" s="255"/>
      <c r="E117" s="269" t="s">
        <v>1065</v>
      </c>
      <c r="F117" s="255"/>
      <c r="G117" s="255"/>
      <c r="H117" s="269"/>
      <c r="I117" s="269"/>
      <c r="J117" s="269"/>
      <c r="K117" s="255"/>
      <c r="L117" s="255"/>
      <c r="M117" s="255"/>
      <c r="N117" s="256"/>
    </row>
    <row r="118" spans="2:14">
      <c r="B118" s="270"/>
      <c r="C118" s="267"/>
      <c r="D118" s="267"/>
      <c r="E118" s="255" t="s">
        <v>1063</v>
      </c>
      <c r="F118" s="255"/>
      <c r="G118" s="255"/>
      <c r="H118" s="255"/>
      <c r="I118" s="255"/>
      <c r="J118" s="255"/>
      <c r="K118" s="267"/>
      <c r="L118" s="267"/>
      <c r="M118" s="267"/>
      <c r="N118" s="268"/>
    </row>
    <row r="119" spans="2:14">
      <c r="B119" s="270"/>
      <c r="C119" s="267"/>
      <c r="D119" s="267"/>
      <c r="E119" s="267"/>
      <c r="F119" s="255"/>
      <c r="G119" s="255"/>
      <c r="H119" s="255"/>
      <c r="I119" s="255"/>
      <c r="J119" s="255"/>
      <c r="K119" s="267"/>
      <c r="L119" s="267"/>
      <c r="M119" s="267"/>
      <c r="N119" s="268"/>
    </row>
    <row r="120" spans="2:14">
      <c r="B120" s="270" t="s">
        <v>2326</v>
      </c>
      <c r="C120" s="269"/>
      <c r="D120" s="269"/>
      <c r="E120" s="255"/>
      <c r="F120" s="255"/>
      <c r="G120" s="255"/>
      <c r="H120" s="255"/>
      <c r="I120" s="255"/>
      <c r="J120" s="966"/>
      <c r="K120" s="966"/>
      <c r="L120" s="966"/>
      <c r="M120" s="966"/>
      <c r="N120" s="967"/>
    </row>
    <row r="121" spans="2:14" ht="15.75" thickBot="1">
      <c r="B121" s="431" t="s">
        <v>2327</v>
      </c>
      <c r="C121" s="432"/>
      <c r="D121" s="432"/>
      <c r="E121" s="271"/>
      <c r="F121" s="271"/>
      <c r="G121" s="271"/>
      <c r="H121" s="271"/>
      <c r="I121" s="271"/>
      <c r="J121" s="968"/>
      <c r="K121" s="968"/>
      <c r="L121" s="968"/>
      <c r="M121" s="968"/>
      <c r="N121" s="969"/>
    </row>
  </sheetData>
  <mergeCells count="64">
    <mergeCell ref="M5:M6"/>
    <mergeCell ref="N5:N6"/>
    <mergeCell ref="C6:J6"/>
    <mergeCell ref="B10:E10"/>
    <mergeCell ref="I10:J10"/>
    <mergeCell ref="C5:J5"/>
    <mergeCell ref="B1:B6"/>
    <mergeCell ref="K5:K6"/>
    <mergeCell ref="L1:N2"/>
    <mergeCell ref="C2:J2"/>
    <mergeCell ref="C3:J3"/>
    <mergeCell ref="K3:K4"/>
    <mergeCell ref="L3:N4"/>
    <mergeCell ref="C4:J4"/>
    <mergeCell ref="C1:J1"/>
    <mergeCell ref="K1:K2"/>
    <mergeCell ref="B36:H36"/>
    <mergeCell ref="B37:H37"/>
    <mergeCell ref="F25:H25"/>
    <mergeCell ref="B27:N27"/>
    <mergeCell ref="L29:M29"/>
    <mergeCell ref="L12:N12"/>
    <mergeCell ref="C30:I30"/>
    <mergeCell ref="L30:M30"/>
    <mergeCell ref="B35:H35"/>
    <mergeCell ref="I35:J35"/>
    <mergeCell ref="L35:M35"/>
    <mergeCell ref="D11:E11"/>
    <mergeCell ref="C29:I29"/>
    <mergeCell ref="L5:L6"/>
    <mergeCell ref="L62:M62"/>
    <mergeCell ref="B39:H39"/>
    <mergeCell ref="B41:D41"/>
    <mergeCell ref="B42:H42"/>
    <mergeCell ref="I42:J42"/>
    <mergeCell ref="L42:M42"/>
    <mergeCell ref="B43:M43"/>
    <mergeCell ref="B47:I47"/>
    <mergeCell ref="L47:M47"/>
    <mergeCell ref="B56:M56"/>
    <mergeCell ref="L60:M60"/>
    <mergeCell ref="L61:M61"/>
    <mergeCell ref="B38:H38"/>
    <mergeCell ref="L63:M63"/>
    <mergeCell ref="L64:M64"/>
    <mergeCell ref="L66:M66"/>
    <mergeCell ref="B67:M67"/>
    <mergeCell ref="B71:H71"/>
    <mergeCell ref="L71:M71"/>
    <mergeCell ref="J120:N121"/>
    <mergeCell ref="B85:H85"/>
    <mergeCell ref="L85:M85"/>
    <mergeCell ref="L86:M86"/>
    <mergeCell ref="L87:M87"/>
    <mergeCell ref="B88:M88"/>
    <mergeCell ref="B90:M90"/>
    <mergeCell ref="B107:N108"/>
    <mergeCell ref="B109:N110"/>
    <mergeCell ref="B77:H77"/>
    <mergeCell ref="L77:M77"/>
    <mergeCell ref="B78:M78"/>
    <mergeCell ref="B80:M80"/>
    <mergeCell ref="B84:H84"/>
    <mergeCell ref="L84:M84"/>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75137"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75137" r:id="rId4"/>
      </mc:Fallback>
    </mc:AlternateContent>
  </oleObjects>
</worksheet>
</file>

<file path=xl/worksheets/sheet2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59">
    <tabColor rgb="FFFFFFCC"/>
  </sheetPr>
  <dimension ref="A1:O121"/>
  <sheetViews>
    <sheetView zoomScale="75" zoomScaleNormal="75" workbookViewId="0"/>
  </sheetViews>
  <sheetFormatPr baseColWidth="10" defaultRowHeight="15"/>
  <cols>
    <col min="1" max="1" width="9.140625" bestFit="1" customWidth="1"/>
    <col min="2" max="2" width="17" customWidth="1"/>
    <col min="6" max="6" width="14.42578125" customWidth="1"/>
    <col min="9" max="9" width="13.140625" bestFit="1" customWidth="1"/>
    <col min="10" max="10" width="15.5703125" customWidth="1"/>
    <col min="11" max="11" width="17.5703125" bestFit="1" customWidth="1"/>
    <col min="13" max="13" width="12.7109375" bestFit="1" customWidth="1"/>
    <col min="14" max="14" width="17.42578125" customWidth="1"/>
    <col min="15" max="15" width="12" bestFit="1" customWidth="1"/>
  </cols>
  <sheetData>
    <row r="1" spans="2:14" ht="27"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customHeight="1" thickBot="1">
      <c r="A31" t="s">
        <v>1929</v>
      </c>
      <c r="B31" s="86" t="s">
        <v>1207</v>
      </c>
      <c r="C31" s="87" t="s">
        <v>2231</v>
      </c>
      <c r="D31" s="88"/>
      <c r="E31" s="88"/>
      <c r="F31" s="88"/>
      <c r="G31" s="88"/>
      <c r="H31" s="88"/>
      <c r="I31" s="88"/>
      <c r="J31" s="88"/>
      <c r="K31" s="465"/>
      <c r="L31" s="318" t="s">
        <v>144</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348"/>
      <c r="N36" s="284"/>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0.05</v>
      </c>
      <c r="N41" s="356">
        <f>N78*M41</f>
        <v>45.492548333333332</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45.492548333333332</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67" t="s">
        <v>416</v>
      </c>
      <c r="B48" s="49" t="str">
        <f>VLOOKUP(A48,MATERIALES!A5:D373,3,FALSE)</f>
        <v>Cinta Sika PVC 0,22</v>
      </c>
      <c r="C48" s="293"/>
      <c r="D48" s="293"/>
      <c r="E48" s="293"/>
      <c r="F48" s="293"/>
      <c r="G48" s="293"/>
      <c r="H48" s="293"/>
      <c r="I48" s="280"/>
      <c r="J48" s="236" t="str">
        <f>VLOOKUP(A48,MATERIALES!A4:D640,2,FALSE)</f>
        <v>m</v>
      </c>
      <c r="K48" s="294">
        <v>1.05</v>
      </c>
      <c r="L48" s="279"/>
      <c r="M48" s="414">
        <f>VLOOKUP(A48,MATERIALES!A5:D396,4,FALSE)</f>
        <v>37550</v>
      </c>
      <c r="N48" s="284">
        <f>K48*M48</f>
        <v>39427.5</v>
      </c>
    </row>
    <row r="49" spans="1:14">
      <c r="A49" s="167"/>
      <c r="B49" s="49"/>
      <c r="C49" s="437"/>
      <c r="D49" s="437"/>
      <c r="E49" s="437"/>
      <c r="F49" s="437"/>
      <c r="G49" s="437"/>
      <c r="H49" s="437"/>
      <c r="I49" s="437"/>
      <c r="J49" s="323"/>
      <c r="K49" s="409"/>
      <c r="L49" s="433"/>
      <c r="M49" s="414"/>
      <c r="N49" s="284"/>
    </row>
    <row r="50" spans="1:14">
      <c r="A50" s="167"/>
      <c r="B50" s="49"/>
      <c r="C50" s="437"/>
      <c r="D50" s="437"/>
      <c r="E50" s="437"/>
      <c r="F50" s="437"/>
      <c r="G50" s="437"/>
      <c r="H50" s="437"/>
      <c r="I50" s="437"/>
      <c r="J50" s="323"/>
      <c r="K50" s="409"/>
      <c r="L50" s="433"/>
      <c r="M50" s="414"/>
      <c r="N50" s="284"/>
    </row>
    <row r="51" spans="1:14">
      <c r="A51" s="167"/>
      <c r="B51" s="49"/>
      <c r="C51" s="437"/>
      <c r="D51" s="437"/>
      <c r="E51" s="437"/>
      <c r="F51" s="437"/>
      <c r="G51" s="437"/>
      <c r="H51" s="437"/>
      <c r="I51" s="437"/>
      <c r="J51" s="323"/>
      <c r="K51" s="409"/>
      <c r="L51" s="433"/>
      <c r="M51" s="414"/>
      <c r="N51" s="284"/>
    </row>
    <row r="52" spans="1:14">
      <c r="A52" s="167"/>
      <c r="B52" s="49"/>
      <c r="C52" s="437"/>
      <c r="D52" s="437"/>
      <c r="E52" s="437"/>
      <c r="F52" s="437"/>
      <c r="G52" s="437"/>
      <c r="H52" s="437"/>
      <c r="I52" s="437"/>
      <c r="J52" s="323"/>
      <c r="K52" s="409"/>
      <c r="L52" s="433"/>
      <c r="M52" s="414"/>
      <c r="N52" s="284"/>
    </row>
    <row r="53" spans="1:14">
      <c r="A53" s="167"/>
      <c r="B53" s="49"/>
      <c r="C53" s="437"/>
      <c r="D53" s="437"/>
      <c r="E53" s="437"/>
      <c r="F53" s="437"/>
      <c r="G53" s="437"/>
      <c r="H53" s="437"/>
      <c r="I53" s="437"/>
      <c r="J53" s="323"/>
      <c r="K53" s="409"/>
      <c r="L53" s="433"/>
      <c r="M53" s="414"/>
      <c r="N53" s="284"/>
    </row>
    <row r="54" spans="1:14">
      <c r="A54" s="167"/>
      <c r="B54" s="49"/>
      <c r="C54" s="437"/>
      <c r="D54" s="437"/>
      <c r="E54" s="437"/>
      <c r="F54" s="437"/>
      <c r="G54" s="437"/>
      <c r="H54" s="437"/>
      <c r="I54" s="437"/>
      <c r="J54" s="323"/>
      <c r="K54" s="409"/>
      <c r="L54" s="433"/>
      <c r="M54" s="414"/>
      <c r="N54" s="284"/>
    </row>
    <row r="55" spans="1:14" ht="15.75" thickBot="1">
      <c r="B55" s="49"/>
      <c r="C55" s="322"/>
      <c r="D55" s="322"/>
      <c r="E55" s="322"/>
      <c r="F55" s="322"/>
      <c r="G55" s="322"/>
      <c r="H55" s="322"/>
      <c r="I55" s="322"/>
      <c r="J55" s="447"/>
      <c r="K55" s="132"/>
      <c r="L55" s="337"/>
      <c r="M55" s="414"/>
      <c r="N55" s="284"/>
    </row>
    <row r="56" spans="1:14" ht="15.75" thickBot="1">
      <c r="B56" s="818" t="s">
        <v>1037</v>
      </c>
      <c r="C56" s="819"/>
      <c r="D56" s="819"/>
      <c r="E56" s="819"/>
      <c r="F56" s="819"/>
      <c r="G56" s="819"/>
      <c r="H56" s="819"/>
      <c r="I56" s="819"/>
      <c r="J56" s="819"/>
      <c r="K56" s="819"/>
      <c r="L56" s="819"/>
      <c r="M56" s="820"/>
      <c r="N56" s="406">
        <f>SUM(N48:N55)</f>
        <v>39427.5</v>
      </c>
    </row>
    <row r="57" spans="1:14">
      <c r="B57" s="39"/>
      <c r="C57" s="40"/>
      <c r="D57" s="40"/>
      <c r="E57" s="40"/>
      <c r="F57" s="40"/>
      <c r="G57" s="40"/>
      <c r="H57" s="40"/>
      <c r="I57" s="40"/>
      <c r="J57" s="40"/>
      <c r="K57" s="40"/>
      <c r="L57" s="40"/>
      <c r="M57" s="40"/>
      <c r="N57" s="41"/>
    </row>
    <row r="58" spans="1:14">
      <c r="B58" s="70" t="s">
        <v>1040</v>
      </c>
      <c r="C58" s="71"/>
      <c r="D58" s="71"/>
      <c r="E58" s="71"/>
      <c r="F58" s="71"/>
      <c r="G58" s="71"/>
      <c r="H58" s="71"/>
      <c r="I58" s="71"/>
      <c r="J58" s="71"/>
      <c r="K58" s="71"/>
      <c r="L58" s="71"/>
      <c r="M58" s="71"/>
      <c r="N58" s="72"/>
    </row>
    <row r="59" spans="1:14" ht="15.75" thickBot="1">
      <c r="B59" s="74"/>
      <c r="C59" s="67"/>
      <c r="D59" s="67"/>
      <c r="E59" s="67"/>
      <c r="F59" s="67"/>
      <c r="G59" s="67"/>
      <c r="H59" s="67"/>
      <c r="I59" s="67"/>
      <c r="J59" s="67"/>
      <c r="K59" s="67"/>
      <c r="L59" s="67"/>
      <c r="M59" s="67"/>
      <c r="N59" s="69"/>
    </row>
    <row r="60" spans="1:14" ht="25.5">
      <c r="B60" s="325" t="s">
        <v>1041</v>
      </c>
      <c r="C60" s="326"/>
      <c r="D60" s="326"/>
      <c r="E60" s="326"/>
      <c r="F60" s="326"/>
      <c r="G60" s="326"/>
      <c r="H60" s="79" t="s">
        <v>1029</v>
      </c>
      <c r="I60" s="80" t="s">
        <v>1042</v>
      </c>
      <c r="J60" s="81" t="s">
        <v>1043</v>
      </c>
      <c r="K60" s="79" t="s">
        <v>1044</v>
      </c>
      <c r="L60" s="821" t="s">
        <v>1045</v>
      </c>
      <c r="M60" s="794"/>
      <c r="N60" s="82" t="s">
        <v>1035</v>
      </c>
    </row>
    <row r="61" spans="1:14">
      <c r="B61" s="52"/>
      <c r="C61" s="329"/>
      <c r="D61" s="329"/>
      <c r="E61" s="329"/>
      <c r="F61" s="329"/>
      <c r="G61" s="329"/>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23"/>
      <c r="I64" s="291"/>
      <c r="J64" s="298"/>
      <c r="K64" s="291"/>
      <c r="L64" s="822"/>
      <c r="M64" s="823"/>
      <c r="N64" s="299"/>
    </row>
    <row r="65" spans="1:15">
      <c r="B65" s="52"/>
      <c r="C65" s="53"/>
      <c r="D65" s="53"/>
      <c r="E65" s="53"/>
      <c r="F65" s="53"/>
      <c r="G65" s="53"/>
      <c r="H65" s="300"/>
      <c r="I65" s="291"/>
      <c r="J65" s="291"/>
      <c r="K65" s="291"/>
      <c r="L65" s="301"/>
      <c r="M65" s="302"/>
      <c r="N65" s="303"/>
    </row>
    <row r="66" spans="1:15" ht="15.75" thickBot="1">
      <c r="B66" s="459"/>
      <c r="C66" s="460"/>
      <c r="D66" s="460"/>
      <c r="E66" s="460"/>
      <c r="F66" s="460"/>
      <c r="G66" s="460"/>
      <c r="H66" s="54"/>
      <c r="I66" s="132"/>
      <c r="J66" s="132"/>
      <c r="K66" s="132"/>
      <c r="L66" s="807"/>
      <c r="M66" s="808"/>
      <c r="N66" s="133"/>
    </row>
    <row r="67" spans="1:15" ht="15.75" thickBot="1">
      <c r="B67" s="824" t="s">
        <v>1037</v>
      </c>
      <c r="C67" s="825"/>
      <c r="D67" s="825"/>
      <c r="E67" s="825"/>
      <c r="F67" s="825"/>
      <c r="G67" s="825"/>
      <c r="H67" s="825"/>
      <c r="I67" s="825"/>
      <c r="J67" s="825"/>
      <c r="K67" s="825"/>
      <c r="L67" s="825"/>
      <c r="M67" s="826"/>
      <c r="N67" s="110"/>
    </row>
    <row r="68" spans="1:15">
      <c r="B68" s="39"/>
      <c r="C68" s="40"/>
      <c r="D68" s="40"/>
      <c r="E68" s="40"/>
      <c r="F68" s="40"/>
      <c r="G68" s="40"/>
      <c r="H68" s="40"/>
      <c r="I68" s="40"/>
      <c r="J68" s="40"/>
      <c r="K68" s="40"/>
      <c r="L68" s="40"/>
      <c r="M68" s="40"/>
      <c r="N68" s="41"/>
    </row>
    <row r="69" spans="1:15">
      <c r="B69" s="70" t="s">
        <v>1046</v>
      </c>
      <c r="C69" s="71"/>
      <c r="D69" s="71"/>
      <c r="E69" s="71"/>
      <c r="F69" s="71"/>
      <c r="G69" s="71"/>
      <c r="H69" s="71"/>
      <c r="I69" s="71"/>
      <c r="J69" s="71"/>
      <c r="K69" s="71"/>
      <c r="L69" s="71"/>
      <c r="M69" s="71"/>
      <c r="N69" s="72"/>
    </row>
    <row r="70" spans="1:15" ht="15.75" thickBot="1">
      <c r="B70" s="74"/>
      <c r="C70" s="67"/>
      <c r="D70" s="67"/>
      <c r="E70" s="67"/>
      <c r="F70" s="67"/>
      <c r="G70" s="67"/>
      <c r="H70" s="67"/>
      <c r="I70" s="67"/>
      <c r="J70" s="67"/>
      <c r="K70" s="67"/>
      <c r="L70" s="67"/>
      <c r="M70" s="67"/>
      <c r="N70" s="69"/>
    </row>
    <row r="71" spans="1:15" ht="25.5">
      <c r="B71" s="844" t="s">
        <v>1047</v>
      </c>
      <c r="C71" s="845"/>
      <c r="D71" s="845"/>
      <c r="E71" s="845"/>
      <c r="F71" s="845"/>
      <c r="G71" s="845"/>
      <c r="H71" s="845"/>
      <c r="I71" s="79" t="s">
        <v>1048</v>
      </c>
      <c r="J71" s="81" t="s">
        <v>1494</v>
      </c>
      <c r="K71" s="80" t="s">
        <v>1050</v>
      </c>
      <c r="L71" s="846" t="s">
        <v>1034</v>
      </c>
      <c r="M71" s="970"/>
      <c r="N71" s="104" t="s">
        <v>1035</v>
      </c>
    </row>
    <row r="72" spans="1:15">
      <c r="A72" s="168" t="s">
        <v>7</v>
      </c>
      <c r="B72" s="55" t="str">
        <f>VLOOKUP(A72,'MANO DE OBRA'!A8:D68,3,FALSE)</f>
        <v>Obrero (2)</v>
      </c>
      <c r="C72" s="53"/>
      <c r="D72" s="53"/>
      <c r="E72" s="53"/>
      <c r="F72" s="53"/>
      <c r="G72" s="53"/>
      <c r="H72" s="53"/>
      <c r="I72" s="304">
        <f>K72/J72*100</f>
        <v>49181.133333333331</v>
      </c>
      <c r="J72" s="305">
        <v>185</v>
      </c>
      <c r="K72" s="306">
        <f>VLOOKUP(A72,'MANO DE OBRA'!A8:D99,4,FALSE)</f>
        <v>90985.096666666665</v>
      </c>
      <c r="L72" s="56"/>
      <c r="M72" s="443">
        <v>100</v>
      </c>
      <c r="N72" s="407">
        <f>K72/M72</f>
        <v>909.85096666666664</v>
      </c>
      <c r="O72" s="112"/>
    </row>
    <row r="73" spans="1:15">
      <c r="A73" s="168"/>
      <c r="B73" s="55"/>
      <c r="C73" s="53"/>
      <c r="D73" s="53"/>
      <c r="E73" s="53"/>
      <c r="F73" s="53"/>
      <c r="G73" s="53"/>
      <c r="H73" s="53"/>
      <c r="I73" s="304"/>
      <c r="J73" s="305"/>
      <c r="K73" s="306"/>
      <c r="L73" s="56"/>
      <c r="M73" s="446"/>
      <c r="N73" s="407"/>
    </row>
    <row r="74" spans="1:15">
      <c r="B74" s="55"/>
      <c r="C74" s="53"/>
      <c r="D74" s="53"/>
      <c r="E74" s="53"/>
      <c r="F74" s="53"/>
      <c r="G74" s="53"/>
      <c r="H74" s="53"/>
      <c r="I74" s="304"/>
      <c r="J74" s="305"/>
      <c r="K74" s="306"/>
      <c r="L74" s="56"/>
      <c r="M74" s="444"/>
      <c r="N74" s="407"/>
    </row>
    <row r="75" spans="1:15">
      <c r="B75" s="55"/>
      <c r="C75" s="53"/>
      <c r="D75" s="53"/>
      <c r="E75" s="53"/>
      <c r="F75" s="53"/>
      <c r="G75" s="53"/>
      <c r="H75" s="53"/>
      <c r="I75" s="291"/>
      <c r="J75" s="309"/>
      <c r="K75" s="310"/>
      <c r="L75" s="330"/>
      <c r="M75" s="312"/>
      <c r="N75" s="308"/>
    </row>
    <row r="76" spans="1:15">
      <c r="B76" s="55"/>
      <c r="C76" s="53"/>
      <c r="D76" s="53"/>
      <c r="E76" s="53"/>
      <c r="F76" s="53"/>
      <c r="G76" s="53"/>
      <c r="H76" s="53"/>
      <c r="I76" s="291"/>
      <c r="J76" s="309"/>
      <c r="K76" s="310"/>
      <c r="L76" s="330"/>
      <c r="M76" s="312"/>
      <c r="N76" s="308"/>
    </row>
    <row r="77" spans="1:15" ht="15.75" thickBot="1">
      <c r="B77" s="805"/>
      <c r="C77" s="806"/>
      <c r="D77" s="806"/>
      <c r="E77" s="806"/>
      <c r="F77" s="806"/>
      <c r="G77" s="806"/>
      <c r="H77" s="806"/>
      <c r="I77" s="132"/>
      <c r="J77" s="132"/>
      <c r="K77" s="132"/>
      <c r="L77" s="906"/>
      <c r="M77" s="906"/>
      <c r="N77" s="51"/>
    </row>
    <row r="78" spans="1:15" ht="15.75" thickBot="1">
      <c r="B78" s="824" t="s">
        <v>1037</v>
      </c>
      <c r="C78" s="825"/>
      <c r="D78" s="825"/>
      <c r="E78" s="825"/>
      <c r="F78" s="825"/>
      <c r="G78" s="825"/>
      <c r="H78" s="825"/>
      <c r="I78" s="825"/>
      <c r="J78" s="825"/>
      <c r="K78" s="825"/>
      <c r="L78" s="825"/>
      <c r="M78" s="826"/>
      <c r="N78" s="313">
        <f>SUM(N72:N77)</f>
        <v>909.85096666666664</v>
      </c>
    </row>
    <row r="79" spans="1:15" ht="15.75" thickBot="1">
      <c r="B79" s="39"/>
      <c r="C79" s="40"/>
      <c r="D79" s="40"/>
      <c r="E79" s="40"/>
      <c r="F79" s="40"/>
      <c r="G79" s="40"/>
      <c r="H79" s="40"/>
      <c r="I79" s="40"/>
      <c r="J79" s="40"/>
      <c r="K79" s="40"/>
      <c r="L79" s="40"/>
      <c r="M79" s="40"/>
      <c r="N79" s="41"/>
    </row>
    <row r="80" spans="1:15" ht="15.75" thickBot="1">
      <c r="B80" s="818" t="s">
        <v>1051</v>
      </c>
      <c r="C80" s="819"/>
      <c r="D80" s="819"/>
      <c r="E80" s="819"/>
      <c r="F80" s="819"/>
      <c r="G80" s="819"/>
      <c r="H80" s="819"/>
      <c r="I80" s="819"/>
      <c r="J80" s="819"/>
      <c r="K80" s="819"/>
      <c r="L80" s="819"/>
      <c r="M80" s="820"/>
      <c r="N80" s="105">
        <f>N43+N56+N67+N78</f>
        <v>40382.843515</v>
      </c>
    </row>
    <row r="81" spans="1:14">
      <c r="B81" s="39"/>
      <c r="C81" s="40"/>
      <c r="D81" s="40"/>
      <c r="E81" s="40"/>
      <c r="F81" s="40"/>
      <c r="G81" s="40"/>
      <c r="H81" s="40"/>
      <c r="I81" s="40"/>
      <c r="J81" s="40"/>
      <c r="K81" s="40"/>
      <c r="L81" s="40"/>
      <c r="M81" s="40"/>
      <c r="N81" s="41"/>
    </row>
    <row r="82" spans="1:14">
      <c r="B82" s="70" t="s">
        <v>1052</v>
      </c>
      <c r="C82" s="71"/>
      <c r="D82" s="71"/>
      <c r="E82" s="71"/>
      <c r="F82" s="71"/>
      <c r="G82" s="71"/>
      <c r="H82" s="71"/>
      <c r="I82" s="71"/>
      <c r="J82" s="71"/>
      <c r="K82" s="71"/>
      <c r="L82" s="71"/>
      <c r="M82" s="71"/>
      <c r="N82" s="72"/>
    </row>
    <row r="83" spans="1:14" ht="15.75" thickBot="1">
      <c r="B83" s="74"/>
      <c r="C83" s="67"/>
      <c r="D83" s="67"/>
      <c r="E83" s="67"/>
      <c r="F83" s="67"/>
      <c r="G83" s="67"/>
      <c r="H83" s="67"/>
      <c r="I83" s="67"/>
      <c r="J83" s="67"/>
      <c r="K83" s="67"/>
      <c r="L83" s="67"/>
      <c r="M83" s="67"/>
      <c r="N83" s="69"/>
    </row>
    <row r="84" spans="1:14">
      <c r="B84" s="809" t="s">
        <v>1053</v>
      </c>
      <c r="C84" s="810"/>
      <c r="D84" s="810"/>
      <c r="E84" s="810"/>
      <c r="F84" s="810"/>
      <c r="G84" s="810"/>
      <c r="H84" s="810"/>
      <c r="I84" s="326"/>
      <c r="J84" s="346"/>
      <c r="K84" s="314" t="s">
        <v>1054</v>
      </c>
      <c r="L84" s="848" t="s">
        <v>1055</v>
      </c>
      <c r="M84" s="849"/>
      <c r="N84" s="315"/>
    </row>
    <row r="85" spans="1:14">
      <c r="B85" s="850" t="s">
        <v>1056</v>
      </c>
      <c r="C85" s="851"/>
      <c r="D85" s="851"/>
      <c r="E85" s="851"/>
      <c r="F85" s="851"/>
      <c r="G85" s="851"/>
      <c r="H85" s="851"/>
      <c r="I85" s="93"/>
      <c r="J85" s="94"/>
      <c r="K85" s="316">
        <v>0.2</v>
      </c>
      <c r="L85" s="852">
        <f>N80*K85</f>
        <v>8076.5687030000008</v>
      </c>
      <c r="M85" s="853"/>
      <c r="N85" s="57"/>
    </row>
    <row r="86" spans="1:14">
      <c r="B86" s="95" t="s">
        <v>1057</v>
      </c>
      <c r="C86" s="96"/>
      <c r="D86" s="96"/>
      <c r="E86" s="96"/>
      <c r="F86" s="96"/>
      <c r="G86" s="96"/>
      <c r="H86" s="96"/>
      <c r="I86" s="93"/>
      <c r="J86" s="94"/>
      <c r="K86" s="316">
        <v>0.05</v>
      </c>
      <c r="L86" s="852">
        <f>N80*K86</f>
        <v>2019.1421757500002</v>
      </c>
      <c r="M86" s="853"/>
      <c r="N86" s="57"/>
    </row>
    <row r="87" spans="1:14" ht="15.75" thickBot="1">
      <c r="B87" s="97" t="s">
        <v>1058</v>
      </c>
      <c r="C87" s="98"/>
      <c r="D87" s="98"/>
      <c r="E87" s="98"/>
      <c r="F87" s="98"/>
      <c r="G87" s="98"/>
      <c r="H87" s="98"/>
      <c r="I87" s="99"/>
      <c r="J87" s="100"/>
      <c r="K87" s="317">
        <v>0.05</v>
      </c>
      <c r="L87" s="854">
        <f>N80*K87</f>
        <v>2019.1421757500002</v>
      </c>
      <c r="M87" s="855"/>
      <c r="N87" s="57"/>
    </row>
    <row r="88" spans="1:14" ht="15.75" thickBot="1">
      <c r="B88" s="818" t="s">
        <v>1037</v>
      </c>
      <c r="C88" s="819"/>
      <c r="D88" s="819"/>
      <c r="E88" s="819"/>
      <c r="F88" s="819"/>
      <c r="G88" s="819"/>
      <c r="H88" s="819"/>
      <c r="I88" s="819"/>
      <c r="J88" s="819"/>
      <c r="K88" s="819"/>
      <c r="L88" s="819"/>
      <c r="M88" s="820"/>
      <c r="N88" s="58">
        <f>L85+L86+L87</f>
        <v>12114.853054499999</v>
      </c>
    </row>
    <row r="89" spans="1:14" ht="15.75" thickBot="1">
      <c r="B89" s="39"/>
      <c r="C89" s="40"/>
      <c r="D89" s="40"/>
      <c r="E89" s="40"/>
      <c r="F89" s="40"/>
      <c r="G89" s="40"/>
      <c r="H89" s="40"/>
      <c r="I89" s="40"/>
      <c r="J89" s="40"/>
      <c r="K89" s="40"/>
      <c r="L89" s="40"/>
      <c r="M89" s="40"/>
      <c r="N89" s="41"/>
    </row>
    <row r="90" spans="1:14" ht="15.75" thickBot="1">
      <c r="A90" t="s">
        <v>2122</v>
      </c>
      <c r="B90" s="818" t="s">
        <v>1059</v>
      </c>
      <c r="C90" s="819"/>
      <c r="D90" s="819"/>
      <c r="E90" s="819"/>
      <c r="F90" s="819"/>
      <c r="G90" s="819"/>
      <c r="H90" s="819"/>
      <c r="I90" s="819"/>
      <c r="J90" s="819"/>
      <c r="K90" s="819"/>
      <c r="L90" s="819"/>
      <c r="M90" s="820"/>
      <c r="N90" s="197">
        <f>N80+N88</f>
        <v>52497.696569499996</v>
      </c>
    </row>
    <row r="91" spans="1:14">
      <c r="B91" s="251"/>
      <c r="C91" s="252"/>
      <c r="D91" s="252"/>
      <c r="E91" s="252"/>
      <c r="F91" s="252"/>
      <c r="G91" s="252"/>
      <c r="H91" s="252"/>
      <c r="I91" s="252"/>
      <c r="J91" s="252"/>
      <c r="K91" s="252"/>
      <c r="L91" s="252"/>
      <c r="M91" s="252"/>
      <c r="N91" s="253"/>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255"/>
      <c r="F94" s="255"/>
      <c r="G94" s="255"/>
      <c r="H94" s="255"/>
      <c r="I94" s="255"/>
      <c r="J94" s="255"/>
      <c r="K94" s="255"/>
      <c r="L94" s="255"/>
      <c r="M94" s="255"/>
      <c r="N94" s="256"/>
    </row>
    <row r="95" spans="1:14">
      <c r="B95" s="254"/>
      <c r="C95" s="255"/>
      <c r="D95" s="255"/>
      <c r="E95" s="429" t="s">
        <v>1060</v>
      </c>
      <c r="F95" s="429"/>
      <c r="G95" s="429"/>
      <c r="H95" s="429"/>
      <c r="I95" s="429"/>
      <c r="J95" s="429"/>
      <c r="K95" s="255"/>
      <c r="L95" s="255"/>
      <c r="M95" s="255"/>
      <c r="N95" s="256"/>
    </row>
    <row r="96" spans="1:14">
      <c r="B96" s="254"/>
      <c r="C96" s="255"/>
      <c r="D96" s="255"/>
      <c r="E96" s="255" t="s">
        <v>1061</v>
      </c>
      <c r="F96" s="255"/>
      <c r="G96" s="255"/>
      <c r="H96" s="255"/>
      <c r="I96" s="255"/>
      <c r="J96" s="255"/>
      <c r="K96" s="255"/>
      <c r="L96" s="255"/>
      <c r="M96" s="255"/>
      <c r="N96" s="256"/>
    </row>
    <row r="97" spans="2:14">
      <c r="B97" s="254"/>
      <c r="C97" s="255"/>
      <c r="D97" s="255"/>
      <c r="E97" s="255" t="s">
        <v>1062</v>
      </c>
      <c r="F97" s="255"/>
      <c r="G97" s="255"/>
      <c r="H97" s="255"/>
      <c r="I97" s="255"/>
      <c r="J97" s="255"/>
      <c r="K97" s="255"/>
      <c r="L97" s="255"/>
      <c r="M97" s="255"/>
      <c r="N97" s="256"/>
    </row>
    <row r="98" spans="2:14">
      <c r="B98" s="254"/>
      <c r="C98" s="255"/>
      <c r="D98" s="255"/>
      <c r="E98" s="255" t="s">
        <v>1063</v>
      </c>
      <c r="F98" s="255"/>
      <c r="G98" s="255"/>
      <c r="H98" s="255"/>
      <c r="I98" s="255"/>
      <c r="J98" s="255"/>
      <c r="K98" s="255"/>
      <c r="L98" s="255"/>
      <c r="M98" s="255"/>
      <c r="N98" s="256"/>
    </row>
    <row r="99" spans="2:14" ht="15.75" thickBot="1">
      <c r="B99" s="254"/>
      <c r="C99" s="255"/>
      <c r="D99" s="255"/>
      <c r="E99" s="255"/>
      <c r="F99" s="255" t="s">
        <v>1064</v>
      </c>
      <c r="G99" s="255"/>
      <c r="H99" s="255"/>
      <c r="I99" s="255"/>
      <c r="J99" s="255"/>
      <c r="K99" s="255"/>
      <c r="L99" s="255"/>
      <c r="M99" s="255"/>
      <c r="N99" s="256"/>
    </row>
    <row r="100" spans="2:14">
      <c r="B100" s="239" t="s">
        <v>2322</v>
      </c>
      <c r="C100" s="240"/>
      <c r="D100" s="240"/>
      <c r="E100" s="240"/>
      <c r="F100" s="240"/>
      <c r="G100" s="240"/>
      <c r="H100" s="240"/>
      <c r="I100" s="240"/>
      <c r="J100" s="240"/>
      <c r="K100" s="240"/>
      <c r="L100" s="240"/>
      <c r="M100" s="240"/>
      <c r="N100" s="241"/>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c r="B103" s="257"/>
      <c r="C103" s="258"/>
      <c r="D103" s="258"/>
      <c r="E103" s="258"/>
      <c r="F103" s="258"/>
      <c r="G103" s="258"/>
      <c r="H103" s="258"/>
      <c r="I103" s="258"/>
      <c r="J103" s="258"/>
      <c r="K103" s="258"/>
      <c r="L103" s="258"/>
      <c r="M103" s="258"/>
      <c r="N103" s="259"/>
    </row>
    <row r="104" spans="2:14" ht="15.75" thickBot="1">
      <c r="B104" s="260"/>
      <c r="C104" s="261"/>
      <c r="D104" s="261"/>
      <c r="E104" s="261"/>
      <c r="F104" s="261"/>
      <c r="G104" s="261"/>
      <c r="H104" s="261"/>
      <c r="I104" s="261"/>
      <c r="J104" s="261"/>
      <c r="K104" s="261"/>
      <c r="L104" s="261"/>
      <c r="M104" s="261"/>
      <c r="N104" s="262"/>
    </row>
    <row r="105" spans="2:14">
      <c r="B105" s="263"/>
      <c r="C105" s="264"/>
      <c r="D105" s="264"/>
      <c r="E105" s="264"/>
      <c r="F105" s="264"/>
      <c r="G105" s="264"/>
      <c r="H105" s="264"/>
      <c r="I105" s="264"/>
      <c r="J105" s="264"/>
      <c r="K105" s="264"/>
      <c r="L105" s="264"/>
      <c r="M105" s="264"/>
      <c r="N105" s="265"/>
    </row>
    <row r="106" spans="2:14">
      <c r="B106" s="266" t="s">
        <v>2323</v>
      </c>
      <c r="C106" s="267"/>
      <c r="D106" s="267"/>
      <c r="E106" s="267"/>
      <c r="F106" s="267"/>
      <c r="G106" s="267"/>
      <c r="H106" s="267"/>
      <c r="I106" s="267"/>
      <c r="J106" s="267"/>
      <c r="K106" s="267"/>
      <c r="L106" s="267"/>
      <c r="M106" s="267"/>
      <c r="N106" s="268"/>
    </row>
    <row r="107" spans="2:14" ht="15" customHeight="1">
      <c r="B107" s="960" t="s">
        <v>2324</v>
      </c>
      <c r="C107" s="961"/>
      <c r="D107" s="961"/>
      <c r="E107" s="961"/>
      <c r="F107" s="961"/>
      <c r="G107" s="961"/>
      <c r="H107" s="961"/>
      <c r="I107" s="961"/>
      <c r="J107" s="961"/>
      <c r="K107" s="961"/>
      <c r="L107" s="961"/>
      <c r="M107" s="961"/>
      <c r="N107" s="962"/>
    </row>
    <row r="108" spans="2:14" ht="15" customHeight="1">
      <c r="B108" s="960"/>
      <c r="C108" s="961"/>
      <c r="D108" s="961"/>
      <c r="E108" s="961"/>
      <c r="F108" s="961"/>
      <c r="G108" s="961"/>
      <c r="H108" s="961"/>
      <c r="I108" s="961"/>
      <c r="J108" s="961"/>
      <c r="K108" s="961"/>
      <c r="L108" s="961"/>
      <c r="M108" s="961"/>
      <c r="N108" s="962"/>
    </row>
    <row r="109" spans="2:14" ht="30" customHeight="1">
      <c r="B109" s="963" t="s">
        <v>2325</v>
      </c>
      <c r="C109" s="964"/>
      <c r="D109" s="964"/>
      <c r="E109" s="964"/>
      <c r="F109" s="964"/>
      <c r="G109" s="964"/>
      <c r="H109" s="964"/>
      <c r="I109" s="964"/>
      <c r="J109" s="964"/>
      <c r="K109" s="964"/>
      <c r="L109" s="964"/>
      <c r="M109" s="964"/>
      <c r="N109" s="965"/>
    </row>
    <row r="110" spans="2:14">
      <c r="B110" s="963"/>
      <c r="C110" s="964"/>
      <c r="D110" s="964"/>
      <c r="E110" s="964"/>
      <c r="F110" s="964"/>
      <c r="G110" s="964"/>
      <c r="H110" s="964"/>
      <c r="I110" s="964"/>
      <c r="J110" s="964"/>
      <c r="K110" s="964"/>
      <c r="L110" s="964"/>
      <c r="M110" s="964"/>
      <c r="N110" s="965"/>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351"/>
      <c r="C113" s="352"/>
      <c r="D113" s="352"/>
      <c r="E113" s="352"/>
      <c r="F113" s="352"/>
      <c r="G113" s="352"/>
      <c r="H113" s="352"/>
      <c r="I113" s="352"/>
      <c r="J113" s="352"/>
      <c r="K113" s="352"/>
      <c r="L113" s="352"/>
      <c r="M113" s="352"/>
      <c r="N113" s="353"/>
    </row>
    <row r="114" spans="2:14">
      <c r="B114" s="266"/>
      <c r="C114" s="267"/>
      <c r="D114" s="267"/>
      <c r="E114" s="267"/>
      <c r="F114" s="267"/>
      <c r="G114" s="267"/>
      <c r="H114" s="267"/>
      <c r="I114" s="267"/>
      <c r="J114" s="267"/>
      <c r="K114" s="267"/>
      <c r="L114" s="267"/>
      <c r="M114" s="267"/>
      <c r="N114" s="268"/>
    </row>
    <row r="115" spans="2:14">
      <c r="B115" s="254"/>
      <c r="C115" s="255"/>
      <c r="D115" s="255"/>
      <c r="E115" s="255" t="s">
        <v>1060</v>
      </c>
      <c r="F115" s="429"/>
      <c r="G115" s="429"/>
      <c r="H115" s="255"/>
      <c r="I115" s="255"/>
      <c r="J115" s="255"/>
      <c r="K115" s="255"/>
      <c r="L115" s="255"/>
      <c r="M115" s="255"/>
      <c r="N115" s="256"/>
    </row>
    <row r="116" spans="2:14">
      <c r="B116" s="254"/>
      <c r="C116" s="255"/>
      <c r="D116" s="255"/>
      <c r="E116" s="430" t="s">
        <v>1061</v>
      </c>
      <c r="F116" s="255"/>
      <c r="G116" s="255"/>
      <c r="H116" s="430"/>
      <c r="I116" s="430"/>
      <c r="J116" s="430"/>
      <c r="K116" s="255"/>
      <c r="L116" s="255"/>
      <c r="M116" s="255"/>
      <c r="N116" s="256"/>
    </row>
    <row r="117" spans="2:14">
      <c r="B117" s="254"/>
      <c r="C117" s="255"/>
      <c r="D117" s="255"/>
      <c r="E117" s="269" t="s">
        <v>1065</v>
      </c>
      <c r="F117" s="255"/>
      <c r="G117" s="255"/>
      <c r="H117" s="269"/>
      <c r="I117" s="269"/>
      <c r="J117" s="269"/>
      <c r="K117" s="255"/>
      <c r="L117" s="255"/>
      <c r="M117" s="255"/>
      <c r="N117" s="256"/>
    </row>
    <row r="118" spans="2:14">
      <c r="B118" s="270"/>
      <c r="C118" s="267"/>
      <c r="D118" s="267"/>
      <c r="E118" s="255" t="s">
        <v>1063</v>
      </c>
      <c r="F118" s="255"/>
      <c r="G118" s="255"/>
      <c r="H118" s="255"/>
      <c r="I118" s="255"/>
      <c r="J118" s="255"/>
      <c r="K118" s="267"/>
      <c r="L118" s="267"/>
      <c r="M118" s="267"/>
      <c r="N118" s="268"/>
    </row>
    <row r="119" spans="2:14">
      <c r="B119" s="270"/>
      <c r="C119" s="267"/>
      <c r="D119" s="267"/>
      <c r="E119" s="267"/>
      <c r="F119" s="255"/>
      <c r="G119" s="255"/>
      <c r="H119" s="255"/>
      <c r="I119" s="255"/>
      <c r="J119" s="255"/>
      <c r="K119" s="267"/>
      <c r="L119" s="267"/>
      <c r="M119" s="267"/>
      <c r="N119" s="268"/>
    </row>
    <row r="120" spans="2:14">
      <c r="B120" s="270" t="s">
        <v>2326</v>
      </c>
      <c r="C120" s="269"/>
      <c r="D120" s="269"/>
      <c r="E120" s="255"/>
      <c r="F120" s="255"/>
      <c r="G120" s="255"/>
      <c r="H120" s="255"/>
      <c r="I120" s="255"/>
      <c r="J120" s="966"/>
      <c r="K120" s="966"/>
      <c r="L120" s="966"/>
      <c r="M120" s="966"/>
      <c r="N120" s="967"/>
    </row>
    <row r="121" spans="2:14" ht="15.75" thickBot="1">
      <c r="B121" s="431" t="s">
        <v>2327</v>
      </c>
      <c r="C121" s="432"/>
      <c r="D121" s="432"/>
      <c r="E121" s="271"/>
      <c r="F121" s="271"/>
      <c r="G121" s="271"/>
      <c r="H121" s="271"/>
      <c r="I121" s="271"/>
      <c r="J121" s="968"/>
      <c r="K121" s="968"/>
      <c r="L121" s="968"/>
      <c r="M121" s="968"/>
      <c r="N121" s="969"/>
    </row>
  </sheetData>
  <mergeCells count="64">
    <mergeCell ref="M5:M6"/>
    <mergeCell ref="N5:N6"/>
    <mergeCell ref="C6:J6"/>
    <mergeCell ref="B10:E10"/>
    <mergeCell ref="I10:J10"/>
    <mergeCell ref="C5:J5"/>
    <mergeCell ref="B1:B6"/>
    <mergeCell ref="K5:K6"/>
    <mergeCell ref="L1:N2"/>
    <mergeCell ref="C2:J2"/>
    <mergeCell ref="C3:J3"/>
    <mergeCell ref="K3:K4"/>
    <mergeCell ref="L3:N4"/>
    <mergeCell ref="C4:J4"/>
    <mergeCell ref="C1:J1"/>
    <mergeCell ref="K1:K2"/>
    <mergeCell ref="B36:H36"/>
    <mergeCell ref="B37:H37"/>
    <mergeCell ref="F25:H25"/>
    <mergeCell ref="B27:N27"/>
    <mergeCell ref="L29:M29"/>
    <mergeCell ref="L12:N12"/>
    <mergeCell ref="C30:I30"/>
    <mergeCell ref="L30:M30"/>
    <mergeCell ref="B35:H35"/>
    <mergeCell ref="I35:J35"/>
    <mergeCell ref="L35:M35"/>
    <mergeCell ref="D11:E11"/>
    <mergeCell ref="C29:I29"/>
    <mergeCell ref="L5:L6"/>
    <mergeCell ref="L62:M62"/>
    <mergeCell ref="B39:H39"/>
    <mergeCell ref="B41:D41"/>
    <mergeCell ref="B42:H42"/>
    <mergeCell ref="I42:J42"/>
    <mergeCell ref="L42:M42"/>
    <mergeCell ref="B43:M43"/>
    <mergeCell ref="B47:I47"/>
    <mergeCell ref="L47:M47"/>
    <mergeCell ref="B56:M56"/>
    <mergeCell ref="L60:M60"/>
    <mergeCell ref="L61:M61"/>
    <mergeCell ref="B38:H38"/>
    <mergeCell ref="L63:M63"/>
    <mergeCell ref="L64:M64"/>
    <mergeCell ref="L66:M66"/>
    <mergeCell ref="B67:M67"/>
    <mergeCell ref="B71:H71"/>
    <mergeCell ref="L71:M71"/>
    <mergeCell ref="J120:N121"/>
    <mergeCell ref="B85:H85"/>
    <mergeCell ref="L85:M85"/>
    <mergeCell ref="L86:M86"/>
    <mergeCell ref="L87:M87"/>
    <mergeCell ref="B88:M88"/>
    <mergeCell ref="B90:M90"/>
    <mergeCell ref="B107:N108"/>
    <mergeCell ref="B109:N110"/>
    <mergeCell ref="B77:H77"/>
    <mergeCell ref="L77:M77"/>
    <mergeCell ref="B78:M78"/>
    <mergeCell ref="B80:M80"/>
    <mergeCell ref="B84:H84"/>
    <mergeCell ref="L84:M84"/>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76161"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76161" r:id="rId4"/>
      </mc:Fallback>
    </mc:AlternateContent>
  </oleObjects>
</worksheet>
</file>

<file path=xl/worksheets/sheet2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61">
    <tabColor rgb="FFFFFFCC"/>
  </sheetPr>
  <dimension ref="A1:O126"/>
  <sheetViews>
    <sheetView zoomScale="75" zoomScaleNormal="75" workbookViewId="0"/>
  </sheetViews>
  <sheetFormatPr baseColWidth="10" defaultRowHeight="15"/>
  <cols>
    <col min="1" max="1" width="10.42578125" bestFit="1" customWidth="1"/>
    <col min="2" max="2" width="17" customWidth="1"/>
    <col min="6" max="6" width="14.42578125" customWidth="1"/>
    <col min="9" max="9" width="13.42578125" bestFit="1" customWidth="1"/>
    <col min="10" max="10" width="15.5703125" customWidth="1"/>
    <col min="11" max="11" width="17.5703125" bestFit="1" customWidth="1"/>
    <col min="13" max="13" width="12.7109375" bestFit="1" customWidth="1"/>
    <col min="14" max="14" width="17.42578125" customWidth="1"/>
    <col min="15" max="15" width="12" bestFit="1" customWidth="1"/>
  </cols>
  <sheetData>
    <row r="1" spans="2:14" ht="27"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customHeight="1" thickBot="1">
      <c r="A31" t="s">
        <v>1929</v>
      </c>
      <c r="B31" s="86" t="s">
        <v>1208</v>
      </c>
      <c r="C31" s="87" t="s">
        <v>2232</v>
      </c>
      <c r="D31" s="88"/>
      <c r="E31" s="88"/>
      <c r="F31" s="88"/>
      <c r="G31" s="88"/>
      <c r="H31" s="88"/>
      <c r="I31" s="88"/>
      <c r="J31" s="88"/>
      <c r="K31" s="465"/>
      <c r="L31" s="318" t="s">
        <v>377</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190</v>
      </c>
      <c r="B36" s="831" t="str">
        <f>VLOOKUP(A36,EQUIPOS!A6:D154,3,FALSE)</f>
        <v>Diferencial de 3 ton</v>
      </c>
      <c r="C36" s="832"/>
      <c r="D36" s="832"/>
      <c r="E36" s="832"/>
      <c r="F36" s="832"/>
      <c r="G36" s="832"/>
      <c r="H36" s="833"/>
      <c r="I36" s="279"/>
      <c r="J36" s="280"/>
      <c r="K36" s="281">
        <f>VLOOKUP(A36,EQUIPOS!A6:D163,4,FALSE)</f>
        <v>5234.6250000000009</v>
      </c>
      <c r="L36" s="282"/>
      <c r="M36" s="348">
        <v>40</v>
      </c>
      <c r="N36" s="284">
        <f>K36/M36</f>
        <v>130.86562500000002</v>
      </c>
    </row>
    <row r="37" spans="1:14">
      <c r="A37" s="119" t="s">
        <v>195</v>
      </c>
      <c r="B37" s="831" t="str">
        <f>VLOOKUP(A37,EQUIPOS!A7:D154,3,FALSE)</f>
        <v xml:space="preserve">Equipo de oxicorte, Capacidad de corte: hasta 6´´ (152mm) </v>
      </c>
      <c r="C37" s="832"/>
      <c r="D37" s="832"/>
      <c r="E37" s="832"/>
      <c r="F37" s="832"/>
      <c r="G37" s="832"/>
      <c r="H37" s="833"/>
      <c r="I37" s="433"/>
      <c r="J37" s="434"/>
      <c r="K37" s="281">
        <f>VLOOKUP(A37,EQUIPOS!A7:D164,4,FALSE)</f>
        <v>8896.7364572808765</v>
      </c>
      <c r="L37" s="347"/>
      <c r="M37" s="348">
        <v>40</v>
      </c>
      <c r="N37" s="284">
        <f t="shared" ref="N37:N43" si="0">K37/M37</f>
        <v>222.41841143202191</v>
      </c>
    </row>
    <row r="38" spans="1:14">
      <c r="A38" s="119" t="s">
        <v>204</v>
      </c>
      <c r="B38" s="831" t="str">
        <f>VLOOKUP(A38,EQUIPOS!A8:D154,3,FALSE)</f>
        <v xml:space="preserve">Equipo de soldadura 250 AMP
</v>
      </c>
      <c r="C38" s="832"/>
      <c r="D38" s="832"/>
      <c r="E38" s="832"/>
      <c r="F38" s="832"/>
      <c r="G38" s="832"/>
      <c r="H38" s="833"/>
      <c r="I38" s="433"/>
      <c r="J38" s="434"/>
      <c r="K38" s="281">
        <f>VLOOKUP(A38,EQUIPOS!A8:D165,4,FALSE)</f>
        <v>10700</v>
      </c>
      <c r="L38" s="347"/>
      <c r="M38" s="348">
        <v>40</v>
      </c>
      <c r="N38" s="284">
        <f t="shared" si="0"/>
        <v>267.5</v>
      </c>
    </row>
    <row r="39" spans="1:14">
      <c r="A39" s="119" t="s">
        <v>208</v>
      </c>
      <c r="B39" s="831" t="str">
        <f>VLOOKUP(A39,EQUIPOS!A9:D154,3,FALSE)</f>
        <v>Equipo de soldadura 400</v>
      </c>
      <c r="C39" s="832"/>
      <c r="D39" s="832"/>
      <c r="E39" s="832"/>
      <c r="F39" s="832"/>
      <c r="G39" s="832"/>
      <c r="H39" s="833"/>
      <c r="I39" s="433"/>
      <c r="J39" s="434"/>
      <c r="K39" s="281">
        <f>VLOOKUP(A39,EQUIPOS!A9:D166,4,FALSE)</f>
        <v>15300</v>
      </c>
      <c r="L39" s="347"/>
      <c r="M39" s="348">
        <v>40</v>
      </c>
      <c r="N39" s="284">
        <f t="shared" si="0"/>
        <v>382.5</v>
      </c>
    </row>
    <row r="40" spans="1:14">
      <c r="A40" s="119" t="s">
        <v>210</v>
      </c>
      <c r="B40" s="831" t="str">
        <f>VLOOKUP(A40,EQUIPOS!A10:D154,3,FALSE)</f>
        <v>Equipo de soldadura 600</v>
      </c>
      <c r="C40" s="832"/>
      <c r="D40" s="832"/>
      <c r="E40" s="832"/>
      <c r="F40" s="832"/>
      <c r="G40" s="832"/>
      <c r="H40" s="833"/>
      <c r="I40" s="433"/>
      <c r="J40" s="434"/>
      <c r="K40" s="281">
        <f>VLOOKUP(A40,EQUIPOS!A10:D167,4,FALSE)</f>
        <v>20000</v>
      </c>
      <c r="L40" s="347"/>
      <c r="M40" s="348">
        <v>40</v>
      </c>
      <c r="N40" s="284">
        <f t="shared" si="0"/>
        <v>500</v>
      </c>
    </row>
    <row r="41" spans="1:14">
      <c r="A41" s="119" t="s">
        <v>202</v>
      </c>
      <c r="B41" s="831" t="str">
        <f>VLOOKUP(A41,EQUIPOS!A11:D155,3,FALSE)</f>
        <v xml:space="preserve">Equipo de rayos X y/o ultrasonido
</v>
      </c>
      <c r="C41" s="832"/>
      <c r="D41" s="832"/>
      <c r="E41" s="832"/>
      <c r="F41" s="832"/>
      <c r="G41" s="832"/>
      <c r="H41" s="833"/>
      <c r="I41" s="433"/>
      <c r="J41" s="434"/>
      <c r="K41" s="281">
        <f>VLOOKUP(A41,EQUIPOS!A11:D168,4,FALSE)</f>
        <v>88068.6</v>
      </c>
      <c r="L41" s="347"/>
      <c r="M41" s="348">
        <v>4000</v>
      </c>
      <c r="N41" s="284">
        <f t="shared" si="0"/>
        <v>22.017150000000001</v>
      </c>
    </row>
    <row r="42" spans="1:14">
      <c r="A42" s="119" t="s">
        <v>294</v>
      </c>
      <c r="B42" s="831" t="str">
        <f>VLOOKUP(A42,EQUIPOS!A12:D156,3,FALSE)</f>
        <v>Puente grúa</v>
      </c>
      <c r="C42" s="832"/>
      <c r="D42" s="832"/>
      <c r="E42" s="832"/>
      <c r="F42" s="832"/>
      <c r="G42" s="832"/>
      <c r="H42" s="833"/>
      <c r="I42" s="433"/>
      <c r="J42" s="434"/>
      <c r="K42" s="281">
        <f>VLOOKUP(A42,EQUIPOS!A12:D169,4,FALSE)</f>
        <v>602775.00000000012</v>
      </c>
      <c r="L42" s="347"/>
      <c r="M42" s="348">
        <v>40000</v>
      </c>
      <c r="N42" s="284">
        <f t="shared" si="0"/>
        <v>15.069375000000003</v>
      </c>
    </row>
    <row r="43" spans="1:14">
      <c r="A43" s="119" t="s">
        <v>334</v>
      </c>
      <c r="B43" s="831" t="str">
        <f>VLOOKUP(A43,EQUIPOS!A13:D157,3,FALSE)</f>
        <v>Taladro industrial</v>
      </c>
      <c r="C43" s="832"/>
      <c r="D43" s="832"/>
      <c r="E43" s="832"/>
      <c r="F43" s="832"/>
      <c r="G43" s="832"/>
      <c r="H43" s="833"/>
      <c r="I43" s="433"/>
      <c r="J43" s="434"/>
      <c r="K43" s="281">
        <f>VLOOKUP(A43,EQUIPOS!A13:D170,4,FALSE)</f>
        <v>4241.5685401098208</v>
      </c>
      <c r="L43" s="347"/>
      <c r="M43" s="348">
        <v>40</v>
      </c>
      <c r="N43" s="284">
        <f t="shared" si="0"/>
        <v>106.03921350274553</v>
      </c>
    </row>
    <row r="44" spans="1:14">
      <c r="B44" s="831"/>
      <c r="C44" s="832"/>
      <c r="D44" s="832"/>
      <c r="E44" s="832"/>
      <c r="F44" s="832"/>
      <c r="G44" s="832"/>
      <c r="H44" s="833"/>
      <c r="I44" s="42"/>
      <c r="J44" s="43"/>
      <c r="K44" s="281"/>
      <c r="L44" s="288"/>
      <c r="M44" s="348"/>
      <c r="N44" s="284"/>
    </row>
    <row r="45" spans="1:14">
      <c r="B45" s="332"/>
      <c r="C45" s="333"/>
      <c r="D45" s="333"/>
      <c r="E45" s="333"/>
      <c r="F45" s="335"/>
      <c r="G45" s="335"/>
      <c r="H45" s="131"/>
      <c r="I45" s="42"/>
      <c r="J45" s="43"/>
      <c r="K45" s="281"/>
      <c r="L45" s="288"/>
      <c r="M45" s="289"/>
      <c r="N45" s="285"/>
    </row>
    <row r="46" spans="1:14">
      <c r="B46" s="838" t="s">
        <v>1036</v>
      </c>
      <c r="C46" s="839"/>
      <c r="D46" s="839"/>
      <c r="E46" s="44"/>
      <c r="F46" s="45"/>
      <c r="G46" s="45"/>
      <c r="H46" s="46"/>
      <c r="I46" s="42"/>
      <c r="J46" s="43"/>
      <c r="K46" s="291"/>
      <c r="L46" s="288"/>
      <c r="M46" s="413">
        <v>0.1</v>
      </c>
      <c r="N46" s="356">
        <f>N83*M46</f>
        <v>291.67068395833331</v>
      </c>
    </row>
    <row r="47" spans="1:14" ht="15.75" thickBot="1">
      <c r="B47" s="831"/>
      <c r="C47" s="832"/>
      <c r="D47" s="832"/>
      <c r="E47" s="832"/>
      <c r="F47" s="832"/>
      <c r="G47" s="832"/>
      <c r="H47" s="833"/>
      <c r="I47" s="840"/>
      <c r="J47" s="841"/>
      <c r="K47" s="47"/>
      <c r="L47" s="842"/>
      <c r="M47" s="843"/>
      <c r="N47" s="111"/>
    </row>
    <row r="48" spans="1:14" ht="15.75" thickBot="1">
      <c r="B48" s="818" t="s">
        <v>1037</v>
      </c>
      <c r="C48" s="819"/>
      <c r="D48" s="819"/>
      <c r="E48" s="819"/>
      <c r="F48" s="819"/>
      <c r="G48" s="819"/>
      <c r="H48" s="819"/>
      <c r="I48" s="819"/>
      <c r="J48" s="819"/>
      <c r="K48" s="819"/>
      <c r="L48" s="819"/>
      <c r="M48" s="820"/>
      <c r="N48" s="406">
        <f>SUM(N36:N46)</f>
        <v>1938.0804588931005</v>
      </c>
    </row>
    <row r="49" spans="1:14">
      <c r="B49" s="292"/>
      <c r="C49" s="40"/>
      <c r="D49" s="40"/>
      <c r="E49" s="40"/>
      <c r="F49" s="40"/>
      <c r="G49" s="40"/>
      <c r="H49" s="40"/>
      <c r="I49" s="40"/>
      <c r="J49" s="40"/>
      <c r="K49" s="40"/>
      <c r="L49" s="40"/>
      <c r="M49" s="40"/>
      <c r="N49" s="41"/>
    </row>
    <row r="50" spans="1:14">
      <c r="B50" s="70" t="s">
        <v>1038</v>
      </c>
      <c r="C50" s="71"/>
      <c r="D50" s="71"/>
      <c r="E50" s="71"/>
      <c r="F50" s="71"/>
      <c r="G50" s="71"/>
      <c r="H50" s="71"/>
      <c r="I50" s="71"/>
      <c r="J50" s="71"/>
      <c r="K50" s="71"/>
      <c r="L50" s="71"/>
      <c r="M50" s="71"/>
      <c r="N50" s="72"/>
    </row>
    <row r="51" spans="1:14" ht="15.75" thickBot="1">
      <c r="B51" s="73"/>
      <c r="C51" s="68"/>
      <c r="D51" s="68"/>
      <c r="E51" s="68"/>
      <c r="F51" s="68"/>
      <c r="G51" s="68"/>
      <c r="H51" s="68"/>
      <c r="I51" s="68"/>
      <c r="J51" s="67"/>
      <c r="K51" s="67"/>
      <c r="L51" s="67"/>
      <c r="M51" s="67"/>
      <c r="N51" s="69"/>
    </row>
    <row r="52" spans="1:14">
      <c r="B52" s="809" t="s">
        <v>1028</v>
      </c>
      <c r="C52" s="810"/>
      <c r="D52" s="810"/>
      <c r="E52" s="810"/>
      <c r="F52" s="810"/>
      <c r="G52" s="810"/>
      <c r="H52" s="810"/>
      <c r="I52" s="811"/>
      <c r="J52" s="327" t="s">
        <v>1029</v>
      </c>
      <c r="K52" s="91" t="s">
        <v>1030</v>
      </c>
      <c r="L52" s="812" t="s">
        <v>1039</v>
      </c>
      <c r="M52" s="811"/>
      <c r="N52" s="92" t="s">
        <v>1035</v>
      </c>
    </row>
    <row r="53" spans="1:14">
      <c r="A53" s="167" t="s">
        <v>469</v>
      </c>
      <c r="B53" s="49" t="str">
        <f>VLOOKUP(A53,MATERIALES!A5:D373,3,FALSE)</f>
        <v>Fundente</v>
      </c>
      <c r="C53" s="293"/>
      <c r="D53" s="293"/>
      <c r="E53" s="293"/>
      <c r="F53" s="293"/>
      <c r="G53" s="293"/>
      <c r="H53" s="293"/>
      <c r="I53" s="293"/>
      <c r="J53" s="323" t="str">
        <f>VLOOKUP(A53,MATERIALES!A7:D645,2,FALSE)</f>
        <v>kg</v>
      </c>
      <c r="K53" s="294">
        <v>5.0000000000000001E-3</v>
      </c>
      <c r="L53" s="279"/>
      <c r="M53" s="414">
        <f>VLOOKUP(A53,MATERIALES!A5:D396,4,FALSE)</f>
        <v>20559.239793728393</v>
      </c>
      <c r="N53" s="284">
        <f t="shared" ref="N53:N58" si="1">K53*M53</f>
        <v>102.79619896864197</v>
      </c>
    </row>
    <row r="54" spans="1:14">
      <c r="A54" s="167" t="s">
        <v>471</v>
      </c>
      <c r="B54" s="49" t="str">
        <f>VLOOKUP(A54,MATERIALES!A6:D373,3,FALSE)</f>
        <v>Gas propano</v>
      </c>
      <c r="C54" s="437"/>
      <c r="D54" s="437"/>
      <c r="E54" s="437"/>
      <c r="F54" s="437"/>
      <c r="G54" s="437"/>
      <c r="H54" s="437"/>
      <c r="I54" s="437"/>
      <c r="J54" s="324" t="str">
        <f>VLOOKUP(A54,MATERIALES!A8:D646,2,FALSE)</f>
        <v>kg</v>
      </c>
      <c r="K54" s="409">
        <v>5.0000000000000001E-3</v>
      </c>
      <c r="L54" s="433"/>
      <c r="M54" s="414">
        <f>VLOOKUP(A54,MATERIALES!A6:D397,4,FALSE)</f>
        <v>2329.1908652450002</v>
      </c>
      <c r="N54" s="284">
        <f t="shared" si="1"/>
        <v>11.645954326225</v>
      </c>
    </row>
    <row r="55" spans="1:14">
      <c r="A55" s="167" t="s">
        <v>613</v>
      </c>
      <c r="B55" s="49" t="str">
        <f>VLOOKUP(A55,MATERIALES!A6:D373,3,FALSE)</f>
        <v xml:space="preserve">Oxigeno industrial
</v>
      </c>
      <c r="C55" s="437"/>
      <c r="D55" s="437"/>
      <c r="E55" s="437"/>
      <c r="F55" s="437"/>
      <c r="G55" s="437"/>
      <c r="H55" s="437"/>
      <c r="I55" s="437"/>
      <c r="J55" s="324" t="str">
        <f>VLOOKUP(A55,MATERIALES!A9:D647,2,FALSE)</f>
        <v>kg</v>
      </c>
      <c r="K55" s="409">
        <v>5.0000000000000001E-3</v>
      </c>
      <c r="L55" s="433"/>
      <c r="M55" s="414">
        <f>VLOOKUP(A55,MATERIALES!A6:D398,4,FALSE)</f>
        <v>9150.5592885758961</v>
      </c>
      <c r="N55" s="284">
        <f t="shared" si="1"/>
        <v>45.752796442879479</v>
      </c>
    </row>
    <row r="56" spans="1:14">
      <c r="A56" s="167" t="s">
        <v>706</v>
      </c>
      <c r="B56" s="49" t="str">
        <f>VLOOKUP(A56,MATERIALES!A6:D373,3,FALSE)</f>
        <v>Soldadura 7018</v>
      </c>
      <c r="C56" s="437"/>
      <c r="D56" s="437"/>
      <c r="E56" s="437"/>
      <c r="F56" s="437"/>
      <c r="G56" s="437"/>
      <c r="H56" s="437"/>
      <c r="I56" s="437"/>
      <c r="J56" s="324" t="str">
        <f>VLOOKUP(A56,MATERIALES!A10:D648,2,FALSE)</f>
        <v>kg</v>
      </c>
      <c r="K56" s="409">
        <v>0.01</v>
      </c>
      <c r="L56" s="433"/>
      <c r="M56" s="414">
        <f>VLOOKUP(A56,MATERIALES!A6:D399,4,FALSE)</f>
        <v>8457.9807073840748</v>
      </c>
      <c r="N56" s="284">
        <f t="shared" si="1"/>
        <v>84.579807073840755</v>
      </c>
    </row>
    <row r="57" spans="1:14">
      <c r="A57" s="167" t="s">
        <v>710</v>
      </c>
      <c r="B57" s="49" t="str">
        <f>VLOOKUP(A57,MATERIALES!A7:D373,3,FALSE)</f>
        <v>Soldadura L-70</v>
      </c>
      <c r="C57" s="437"/>
      <c r="D57" s="437"/>
      <c r="E57" s="437"/>
      <c r="F57" s="437"/>
      <c r="G57" s="437"/>
      <c r="H57" s="437"/>
      <c r="I57" s="437"/>
      <c r="J57" s="324" t="str">
        <f>VLOOKUP(A57,MATERIALES!A11:D649,2,FALSE)</f>
        <v>kg</v>
      </c>
      <c r="K57" s="409">
        <v>0.01</v>
      </c>
      <c r="L57" s="433"/>
      <c r="M57" s="414">
        <f>VLOOKUP(A57,MATERIALES!A7:D400,4,FALSE)</f>
        <v>16567.137148831582</v>
      </c>
      <c r="N57" s="284">
        <f t="shared" si="1"/>
        <v>165.67137148831583</v>
      </c>
    </row>
    <row r="58" spans="1:14">
      <c r="A58" s="167" t="s">
        <v>809</v>
      </c>
      <c r="B58" s="49" t="str">
        <f>VLOOKUP(A58,MATERIALES!A1:D372,3,FALSE)</f>
        <v xml:space="preserve">Acero A-36 para estructura metálica
</v>
      </c>
      <c r="C58" s="437"/>
      <c r="D58" s="437"/>
      <c r="E58" s="437"/>
      <c r="F58" s="437"/>
      <c r="G58" s="437"/>
      <c r="H58" s="437"/>
      <c r="I58" s="437"/>
      <c r="J58" s="324" t="str">
        <f>VLOOKUP(A58,MATERIALES!A1:D650,2,FALSE)</f>
        <v>kg</v>
      </c>
      <c r="K58" s="409">
        <v>1</v>
      </c>
      <c r="L58" s="433"/>
      <c r="M58" s="414">
        <f>VLOOKUP(A58,MATERIALES!A1:D401,4,FALSE)</f>
        <v>3719.49</v>
      </c>
      <c r="N58" s="284">
        <f t="shared" si="1"/>
        <v>3719.49</v>
      </c>
    </row>
    <row r="59" spans="1:14">
      <c r="A59" s="167"/>
      <c r="B59" s="49"/>
      <c r="C59" s="437"/>
      <c r="D59" s="437"/>
      <c r="E59" s="437"/>
      <c r="F59" s="437"/>
      <c r="G59" s="437"/>
      <c r="H59" s="437"/>
      <c r="I59" s="437"/>
      <c r="J59" s="323"/>
      <c r="K59" s="409"/>
      <c r="L59" s="433"/>
      <c r="M59" s="414"/>
      <c r="N59" s="284"/>
    </row>
    <row r="60" spans="1:14" ht="15.75" thickBot="1">
      <c r="B60" s="49"/>
      <c r="C60" s="322"/>
      <c r="D60" s="322"/>
      <c r="E60" s="322"/>
      <c r="F60" s="322"/>
      <c r="G60" s="322"/>
      <c r="H60" s="322"/>
      <c r="I60" s="322"/>
      <c r="J60" s="447"/>
      <c r="K60" s="132"/>
      <c r="L60" s="337"/>
      <c r="M60" s="414"/>
      <c r="N60" s="284"/>
    </row>
    <row r="61" spans="1:14" ht="15.75" thickBot="1">
      <c r="B61" s="818" t="s">
        <v>1037</v>
      </c>
      <c r="C61" s="819"/>
      <c r="D61" s="819"/>
      <c r="E61" s="819"/>
      <c r="F61" s="819"/>
      <c r="G61" s="819"/>
      <c r="H61" s="819"/>
      <c r="I61" s="819"/>
      <c r="J61" s="819"/>
      <c r="K61" s="819"/>
      <c r="L61" s="819"/>
      <c r="M61" s="820"/>
      <c r="N61" s="406">
        <f>SUM(N53:N60)</f>
        <v>4129.9361282999025</v>
      </c>
    </row>
    <row r="62" spans="1:14">
      <c r="B62" s="39"/>
      <c r="C62" s="40"/>
      <c r="D62" s="40"/>
      <c r="E62" s="40"/>
      <c r="F62" s="40"/>
      <c r="G62" s="40"/>
      <c r="H62" s="40"/>
      <c r="I62" s="40"/>
      <c r="J62" s="40"/>
      <c r="K62" s="40"/>
      <c r="L62" s="40"/>
      <c r="M62" s="40"/>
      <c r="N62" s="41"/>
    </row>
    <row r="63" spans="1:14">
      <c r="B63" s="70" t="s">
        <v>1040</v>
      </c>
      <c r="C63" s="71"/>
      <c r="D63" s="71"/>
      <c r="E63" s="71"/>
      <c r="F63" s="71"/>
      <c r="G63" s="71"/>
      <c r="H63" s="71"/>
      <c r="I63" s="71"/>
      <c r="J63" s="71"/>
      <c r="K63" s="71"/>
      <c r="L63" s="71"/>
      <c r="M63" s="71"/>
      <c r="N63" s="72"/>
    </row>
    <row r="64" spans="1:14" ht="15.75" thickBot="1">
      <c r="B64" s="74"/>
      <c r="C64" s="67"/>
      <c r="D64" s="67"/>
      <c r="E64" s="67"/>
      <c r="F64" s="67"/>
      <c r="G64" s="67"/>
      <c r="H64" s="67"/>
      <c r="I64" s="67"/>
      <c r="J64" s="67"/>
      <c r="K64" s="67"/>
      <c r="L64" s="67"/>
      <c r="M64" s="67"/>
      <c r="N64" s="69"/>
    </row>
    <row r="65" spans="1:15" ht="25.5">
      <c r="B65" s="325" t="s">
        <v>1041</v>
      </c>
      <c r="C65" s="326"/>
      <c r="D65" s="326"/>
      <c r="E65" s="326"/>
      <c r="F65" s="326"/>
      <c r="G65" s="326"/>
      <c r="H65" s="79" t="s">
        <v>1029</v>
      </c>
      <c r="I65" s="80" t="s">
        <v>1042</v>
      </c>
      <c r="J65" s="81" t="s">
        <v>1043</v>
      </c>
      <c r="K65" s="79" t="s">
        <v>1044</v>
      </c>
      <c r="L65" s="821" t="s">
        <v>1045</v>
      </c>
      <c r="M65" s="794"/>
      <c r="N65" s="82" t="s">
        <v>1035</v>
      </c>
    </row>
    <row r="66" spans="1:15">
      <c r="B66" s="52"/>
      <c r="C66" s="329"/>
      <c r="D66" s="329"/>
      <c r="E66" s="329"/>
      <c r="F66" s="329"/>
      <c r="G66" s="329"/>
      <c r="H66" s="323"/>
      <c r="I66" s="291"/>
      <c r="J66" s="298"/>
      <c r="K66" s="291"/>
      <c r="L66" s="822"/>
      <c r="M66" s="823"/>
      <c r="N66" s="299"/>
    </row>
    <row r="67" spans="1:15">
      <c r="B67" s="52"/>
      <c r="C67" s="53"/>
      <c r="D67" s="53"/>
      <c r="E67" s="53"/>
      <c r="F67" s="53"/>
      <c r="G67" s="53"/>
      <c r="H67" s="323"/>
      <c r="I67" s="291"/>
      <c r="J67" s="298"/>
      <c r="K67" s="291"/>
      <c r="L67" s="822"/>
      <c r="M67" s="823"/>
      <c r="N67" s="299"/>
    </row>
    <row r="68" spans="1:15">
      <c r="B68" s="52"/>
      <c r="C68" s="53"/>
      <c r="D68" s="53"/>
      <c r="E68" s="53"/>
      <c r="F68" s="53"/>
      <c r="G68" s="53"/>
      <c r="H68" s="323"/>
      <c r="I68" s="291"/>
      <c r="J68" s="298"/>
      <c r="K68" s="291"/>
      <c r="L68" s="822"/>
      <c r="M68" s="823"/>
      <c r="N68" s="299"/>
    </row>
    <row r="69" spans="1:15">
      <c r="B69" s="52"/>
      <c r="C69" s="53"/>
      <c r="D69" s="53"/>
      <c r="E69" s="53"/>
      <c r="F69" s="53"/>
      <c r="G69" s="53"/>
      <c r="H69" s="323"/>
      <c r="I69" s="291"/>
      <c r="J69" s="298"/>
      <c r="K69" s="291"/>
      <c r="L69" s="822"/>
      <c r="M69" s="823"/>
      <c r="N69" s="299"/>
    </row>
    <row r="70" spans="1:15">
      <c r="B70" s="52"/>
      <c r="C70" s="53"/>
      <c r="D70" s="53"/>
      <c r="E70" s="53"/>
      <c r="F70" s="53"/>
      <c r="G70" s="53"/>
      <c r="H70" s="300"/>
      <c r="I70" s="291"/>
      <c r="J70" s="291"/>
      <c r="K70" s="291"/>
      <c r="L70" s="301"/>
      <c r="M70" s="302"/>
      <c r="N70" s="303"/>
    </row>
    <row r="71" spans="1:15" ht="15.75" thickBot="1">
      <c r="B71" s="459"/>
      <c r="C71" s="460"/>
      <c r="D71" s="460"/>
      <c r="E71" s="460"/>
      <c r="F71" s="460"/>
      <c r="G71" s="460"/>
      <c r="H71" s="54"/>
      <c r="I71" s="132"/>
      <c r="J71" s="132"/>
      <c r="K71" s="132"/>
      <c r="L71" s="807"/>
      <c r="M71" s="808"/>
      <c r="N71" s="133"/>
    </row>
    <row r="72" spans="1:15" ht="15.75" thickBot="1">
      <c r="B72" s="824" t="s">
        <v>1037</v>
      </c>
      <c r="C72" s="825"/>
      <c r="D72" s="825"/>
      <c r="E72" s="825"/>
      <c r="F72" s="825"/>
      <c r="G72" s="825"/>
      <c r="H72" s="825"/>
      <c r="I72" s="825"/>
      <c r="J72" s="825"/>
      <c r="K72" s="825"/>
      <c r="L72" s="825"/>
      <c r="M72" s="826"/>
      <c r="N72" s="110"/>
    </row>
    <row r="73" spans="1:15">
      <c r="B73" s="39"/>
      <c r="C73" s="40"/>
      <c r="D73" s="40"/>
      <c r="E73" s="40"/>
      <c r="F73" s="40"/>
      <c r="G73" s="40"/>
      <c r="H73" s="40"/>
      <c r="I73" s="40"/>
      <c r="J73" s="40"/>
      <c r="K73" s="40"/>
      <c r="L73" s="40"/>
      <c r="M73" s="40"/>
      <c r="N73" s="41"/>
    </row>
    <row r="74" spans="1:15">
      <c r="B74" s="70" t="s">
        <v>1046</v>
      </c>
      <c r="C74" s="71"/>
      <c r="D74" s="71"/>
      <c r="E74" s="71"/>
      <c r="F74" s="71"/>
      <c r="G74" s="71"/>
      <c r="H74" s="71"/>
      <c r="I74" s="71"/>
      <c r="J74" s="71"/>
      <c r="K74" s="71"/>
      <c r="L74" s="71"/>
      <c r="M74" s="71"/>
      <c r="N74" s="72"/>
    </row>
    <row r="75" spans="1:15" ht="15.75" thickBot="1">
      <c r="B75" s="74"/>
      <c r="C75" s="67"/>
      <c r="D75" s="67"/>
      <c r="E75" s="67"/>
      <c r="F75" s="67"/>
      <c r="G75" s="67"/>
      <c r="H75" s="67"/>
      <c r="I75" s="67"/>
      <c r="J75" s="67"/>
      <c r="K75" s="67"/>
      <c r="L75" s="67"/>
      <c r="M75" s="67"/>
      <c r="N75" s="69"/>
    </row>
    <row r="76" spans="1:15" ht="25.5">
      <c r="B76" s="844" t="s">
        <v>1047</v>
      </c>
      <c r="C76" s="845"/>
      <c r="D76" s="845"/>
      <c r="E76" s="845"/>
      <c r="F76" s="845"/>
      <c r="G76" s="845"/>
      <c r="H76" s="845"/>
      <c r="I76" s="79" t="s">
        <v>1048</v>
      </c>
      <c r="J76" s="81" t="s">
        <v>1494</v>
      </c>
      <c r="K76" s="80" t="s">
        <v>1050</v>
      </c>
      <c r="L76" s="846" t="s">
        <v>1034</v>
      </c>
      <c r="M76" s="847"/>
      <c r="N76" s="104" t="s">
        <v>1035</v>
      </c>
    </row>
    <row r="77" spans="1:15">
      <c r="A77" s="168" t="s">
        <v>2</v>
      </c>
      <c r="B77" s="55" t="str">
        <f>VLOOKUP(A77,'MANO DE OBRA'!A8:D68,3,FALSE)</f>
        <v>Soldador (2)</v>
      </c>
      <c r="C77" s="53"/>
      <c r="D77" s="53"/>
      <c r="E77" s="53"/>
      <c r="F77" s="53"/>
      <c r="G77" s="53"/>
      <c r="H77" s="53"/>
      <c r="I77" s="304">
        <f t="shared" ref="I77:I82" si="2">K77/J77*100</f>
        <v>98362.266666666663</v>
      </c>
      <c r="J77" s="305">
        <v>185</v>
      </c>
      <c r="K77" s="306">
        <f>VLOOKUP(A77,'MANO DE OBRA'!A8:D99,4,FALSE)</f>
        <v>181970.19333333333</v>
      </c>
      <c r="L77" s="56"/>
      <c r="M77" s="446">
        <v>320</v>
      </c>
      <c r="N77" s="407">
        <f t="shared" ref="N77:N82" si="3">K77/M77</f>
        <v>568.65685416666668</v>
      </c>
      <c r="O77" s="112"/>
    </row>
    <row r="78" spans="1:15">
      <c r="A78" s="168" t="s">
        <v>4</v>
      </c>
      <c r="B78" s="55" t="str">
        <f>VLOOKUP(A78,'MANO DE OBRA'!A8:D69,3,FALSE)</f>
        <v>Inspector de fabricación y montaje</v>
      </c>
      <c r="C78" s="53"/>
      <c r="D78" s="53"/>
      <c r="E78" s="53"/>
      <c r="F78" s="53"/>
      <c r="G78" s="53"/>
      <c r="H78" s="53"/>
      <c r="I78" s="304">
        <f t="shared" si="2"/>
        <v>53333.333333333336</v>
      </c>
      <c r="J78" s="305">
        <v>185</v>
      </c>
      <c r="K78" s="306">
        <f>VLOOKUP(A78,'MANO DE OBRA'!A8:D100,4,FALSE)</f>
        <v>98666.666666666672</v>
      </c>
      <c r="L78" s="56"/>
      <c r="M78" s="446">
        <v>320</v>
      </c>
      <c r="N78" s="407">
        <f t="shared" si="3"/>
        <v>308.33333333333337</v>
      </c>
    </row>
    <row r="79" spans="1:15">
      <c r="A79" t="s">
        <v>9</v>
      </c>
      <c r="B79" s="55" t="str">
        <f>VLOOKUP(A79,'MANO DE OBRA'!A9:D70,3,FALSE)</f>
        <v>Obrero (3)</v>
      </c>
      <c r="C79" s="53"/>
      <c r="D79" s="53"/>
      <c r="E79" s="53"/>
      <c r="F79" s="53"/>
      <c r="G79" s="53"/>
      <c r="H79" s="53"/>
      <c r="I79" s="304">
        <f t="shared" si="2"/>
        <v>73771.7</v>
      </c>
      <c r="J79" s="305">
        <v>185</v>
      </c>
      <c r="K79" s="306">
        <f>VLOOKUP(A79,'MANO DE OBRA'!A9:D101,4,FALSE)</f>
        <v>136477.64499999999</v>
      </c>
      <c r="L79" s="56"/>
      <c r="M79" s="446">
        <v>320</v>
      </c>
      <c r="N79" s="407">
        <f t="shared" si="3"/>
        <v>426.49264062499998</v>
      </c>
    </row>
    <row r="80" spans="1:15">
      <c r="A80" t="s">
        <v>30</v>
      </c>
      <c r="B80" s="55" t="str">
        <f>VLOOKUP(A80,'MANO DE OBRA'!A10:D71,3,FALSE)</f>
        <v>Oficial</v>
      </c>
      <c r="C80" s="53"/>
      <c r="D80" s="53"/>
      <c r="E80" s="53"/>
      <c r="F80" s="53"/>
      <c r="G80" s="53"/>
      <c r="H80" s="53"/>
      <c r="I80" s="304">
        <f t="shared" si="2"/>
        <v>49181.133333333331</v>
      </c>
      <c r="J80" s="305">
        <v>185</v>
      </c>
      <c r="K80" s="306">
        <f>VLOOKUP(A80,'MANO DE OBRA'!A10:D102,4,FALSE)</f>
        <v>90985.096666666665</v>
      </c>
      <c r="L80" s="330"/>
      <c r="M80" s="446">
        <v>320</v>
      </c>
      <c r="N80" s="407">
        <f t="shared" si="3"/>
        <v>284.32842708333334</v>
      </c>
    </row>
    <row r="81" spans="1:14">
      <c r="A81" t="s">
        <v>1758</v>
      </c>
      <c r="B81" s="55" t="str">
        <f>VLOOKUP(A81,'MANO DE OBRA'!A11:D72,3,FALSE)</f>
        <v>Calculista</v>
      </c>
      <c r="C81" s="53"/>
      <c r="D81" s="53"/>
      <c r="E81" s="53"/>
      <c r="F81" s="53"/>
      <c r="G81" s="53"/>
      <c r="H81" s="53"/>
      <c r="I81" s="304">
        <f t="shared" si="2"/>
        <v>185600</v>
      </c>
      <c r="J81" s="305">
        <v>185</v>
      </c>
      <c r="K81" s="306">
        <f>VLOOKUP(A81,'MANO DE OBRA'!A11:D103,4,FALSE)</f>
        <v>343360</v>
      </c>
      <c r="L81" s="330"/>
      <c r="M81" s="446">
        <v>320</v>
      </c>
      <c r="N81" s="407">
        <f t="shared" si="3"/>
        <v>1073</v>
      </c>
    </row>
    <row r="82" spans="1:14" ht="15.75" thickBot="1">
      <c r="A82" t="s">
        <v>1759</v>
      </c>
      <c r="B82" s="805" t="str">
        <f>VLOOKUP(A82,'MANO DE OBRA'!A12:D73,3,FALSE)</f>
        <v>Dibujante 2</v>
      </c>
      <c r="C82" s="806" t="e">
        <f>VLOOKUP(B82,'MANO DE OBRA'!B12:E73,3,FALSE)</f>
        <v>#N/A</v>
      </c>
      <c r="D82" s="806" t="e">
        <f>VLOOKUP(C82,'MANO DE OBRA'!C12:F73,3,FALSE)</f>
        <v>#N/A</v>
      </c>
      <c r="E82" s="806" t="e">
        <f>VLOOKUP(D82,'MANO DE OBRA'!D12:G73,3,FALSE)</f>
        <v>#N/A</v>
      </c>
      <c r="F82" s="806" t="e">
        <f>VLOOKUP(E82,'MANO DE OBRA'!E12:H73,3,FALSE)</f>
        <v>#N/A</v>
      </c>
      <c r="G82" s="806" t="e">
        <f>VLOOKUP(F82,'MANO DE OBRA'!F12:I73,3,FALSE)</f>
        <v>#N/A</v>
      </c>
      <c r="H82" s="806" t="e">
        <f>VLOOKUP(G82,'MANO DE OBRA'!G12:J73,3,FALSE)</f>
        <v>#N/A</v>
      </c>
      <c r="I82" s="482">
        <f t="shared" si="2"/>
        <v>44263.02</v>
      </c>
      <c r="J82" s="483">
        <v>185</v>
      </c>
      <c r="K82" s="486">
        <f>VLOOKUP(A82,'MANO DE OBRA'!A12:D104,4,FALSE)</f>
        <v>81886.587</v>
      </c>
      <c r="L82" s="487"/>
      <c r="M82" s="488">
        <v>320</v>
      </c>
      <c r="N82" s="452">
        <f t="shared" si="3"/>
        <v>255.895584375</v>
      </c>
    </row>
    <row r="83" spans="1:14" ht="15.75" thickBot="1">
      <c r="B83" s="824" t="s">
        <v>1037</v>
      </c>
      <c r="C83" s="825"/>
      <c r="D83" s="825"/>
      <c r="E83" s="825"/>
      <c r="F83" s="825"/>
      <c r="G83" s="825"/>
      <c r="H83" s="825"/>
      <c r="I83" s="825"/>
      <c r="J83" s="825"/>
      <c r="K83" s="825"/>
      <c r="L83" s="825"/>
      <c r="M83" s="826"/>
      <c r="N83" s="472">
        <f>SUM(N77:N82)</f>
        <v>2916.706839583333</v>
      </c>
    </row>
    <row r="84" spans="1:14" ht="15.75" thickBot="1">
      <c r="B84" s="39"/>
      <c r="C84" s="40"/>
      <c r="D84" s="40"/>
      <c r="E84" s="40"/>
      <c r="F84" s="40"/>
      <c r="G84" s="40"/>
      <c r="H84" s="40"/>
      <c r="I84" s="40"/>
      <c r="J84" s="40"/>
      <c r="K84" s="40"/>
      <c r="L84" s="40"/>
      <c r="M84" s="40"/>
      <c r="N84" s="41"/>
    </row>
    <row r="85" spans="1:14" ht="15.75" thickBot="1">
      <c r="B85" s="818" t="s">
        <v>1051</v>
      </c>
      <c r="C85" s="819"/>
      <c r="D85" s="819"/>
      <c r="E85" s="819"/>
      <c r="F85" s="819"/>
      <c r="G85" s="819"/>
      <c r="H85" s="819"/>
      <c r="I85" s="819"/>
      <c r="J85" s="819"/>
      <c r="K85" s="819"/>
      <c r="L85" s="819"/>
      <c r="M85" s="820"/>
      <c r="N85" s="105">
        <f>N48+N61+N72+N83</f>
        <v>8984.7234267763361</v>
      </c>
    </row>
    <row r="86" spans="1:14">
      <c r="B86" s="39"/>
      <c r="C86" s="40"/>
      <c r="D86" s="40"/>
      <c r="E86" s="40"/>
      <c r="F86" s="40"/>
      <c r="G86" s="40"/>
      <c r="H86" s="40"/>
      <c r="I86" s="40"/>
      <c r="J86" s="40"/>
      <c r="K86" s="40"/>
      <c r="L86" s="40"/>
      <c r="M86" s="40"/>
      <c r="N86" s="41"/>
    </row>
    <row r="87" spans="1:14">
      <c r="B87" s="70" t="s">
        <v>1052</v>
      </c>
      <c r="C87" s="71"/>
      <c r="D87" s="71"/>
      <c r="E87" s="71"/>
      <c r="F87" s="71"/>
      <c r="G87" s="71"/>
      <c r="H87" s="71"/>
      <c r="I87" s="71"/>
      <c r="J87" s="71"/>
      <c r="K87" s="71"/>
      <c r="L87" s="71"/>
      <c r="M87" s="71"/>
      <c r="N87" s="72"/>
    </row>
    <row r="88" spans="1:14" ht="15.75" thickBot="1">
      <c r="B88" s="74"/>
      <c r="C88" s="67"/>
      <c r="D88" s="67"/>
      <c r="E88" s="67"/>
      <c r="F88" s="67"/>
      <c r="G88" s="67"/>
      <c r="H88" s="67"/>
      <c r="I88" s="67"/>
      <c r="J88" s="67"/>
      <c r="K88" s="67"/>
      <c r="L88" s="67"/>
      <c r="M88" s="67"/>
      <c r="N88" s="69"/>
    </row>
    <row r="89" spans="1:14">
      <c r="B89" s="809" t="s">
        <v>1053</v>
      </c>
      <c r="C89" s="810"/>
      <c r="D89" s="810"/>
      <c r="E89" s="810"/>
      <c r="F89" s="810"/>
      <c r="G89" s="810"/>
      <c r="H89" s="810"/>
      <c r="I89" s="326"/>
      <c r="J89" s="346"/>
      <c r="K89" s="314" t="s">
        <v>1054</v>
      </c>
      <c r="L89" s="848" t="s">
        <v>1055</v>
      </c>
      <c r="M89" s="849"/>
      <c r="N89" s="315"/>
    </row>
    <row r="90" spans="1:14">
      <c r="B90" s="850" t="s">
        <v>1056</v>
      </c>
      <c r="C90" s="851"/>
      <c r="D90" s="851"/>
      <c r="E90" s="851"/>
      <c r="F90" s="851"/>
      <c r="G90" s="851"/>
      <c r="H90" s="851"/>
      <c r="I90" s="93"/>
      <c r="J90" s="94"/>
      <c r="K90" s="316">
        <v>0.2</v>
      </c>
      <c r="L90" s="852">
        <f>N85*K90</f>
        <v>1796.9446853552672</v>
      </c>
      <c r="M90" s="853"/>
      <c r="N90" s="57"/>
    </row>
    <row r="91" spans="1:14">
      <c r="B91" s="95" t="s">
        <v>1057</v>
      </c>
      <c r="C91" s="96"/>
      <c r="D91" s="96"/>
      <c r="E91" s="96"/>
      <c r="F91" s="96"/>
      <c r="G91" s="96"/>
      <c r="H91" s="96"/>
      <c r="I91" s="93"/>
      <c r="J91" s="94"/>
      <c r="K91" s="316">
        <v>0.05</v>
      </c>
      <c r="L91" s="852">
        <f>N85*K91</f>
        <v>449.2361713388168</v>
      </c>
      <c r="M91" s="853"/>
      <c r="N91" s="57"/>
    </row>
    <row r="92" spans="1:14" ht="15.75" thickBot="1">
      <c r="B92" s="97" t="s">
        <v>1058</v>
      </c>
      <c r="C92" s="98"/>
      <c r="D92" s="98"/>
      <c r="E92" s="98"/>
      <c r="F92" s="98"/>
      <c r="G92" s="98"/>
      <c r="H92" s="98"/>
      <c r="I92" s="99"/>
      <c r="J92" s="100"/>
      <c r="K92" s="317">
        <v>0.05</v>
      </c>
      <c r="L92" s="854">
        <f>N85*K92</f>
        <v>449.2361713388168</v>
      </c>
      <c r="M92" s="855"/>
      <c r="N92" s="57"/>
    </row>
    <row r="93" spans="1:14" ht="15.75" thickBot="1">
      <c r="B93" s="818" t="s">
        <v>1037</v>
      </c>
      <c r="C93" s="819"/>
      <c r="D93" s="819"/>
      <c r="E93" s="819"/>
      <c r="F93" s="819"/>
      <c r="G93" s="819"/>
      <c r="H93" s="819"/>
      <c r="I93" s="819"/>
      <c r="J93" s="819"/>
      <c r="K93" s="819"/>
      <c r="L93" s="819"/>
      <c r="M93" s="820"/>
      <c r="N93" s="58">
        <f>L90+L91+L92</f>
        <v>2695.4170280329008</v>
      </c>
    </row>
    <row r="94" spans="1:14" ht="15.75" thickBot="1">
      <c r="B94" s="39"/>
      <c r="C94" s="40"/>
      <c r="D94" s="40"/>
      <c r="E94" s="40"/>
      <c r="F94" s="40"/>
      <c r="G94" s="40"/>
      <c r="H94" s="40"/>
      <c r="I94" s="40"/>
      <c r="J94" s="40"/>
      <c r="K94" s="40"/>
      <c r="L94" s="40"/>
      <c r="M94" s="40"/>
      <c r="N94" s="41"/>
    </row>
    <row r="95" spans="1:14" ht="15.75" thickBot="1">
      <c r="A95" t="s">
        <v>2122</v>
      </c>
      <c r="B95" s="818" t="s">
        <v>1059</v>
      </c>
      <c r="C95" s="819"/>
      <c r="D95" s="819"/>
      <c r="E95" s="819"/>
      <c r="F95" s="819"/>
      <c r="G95" s="819"/>
      <c r="H95" s="819"/>
      <c r="I95" s="819"/>
      <c r="J95" s="819"/>
      <c r="K95" s="819"/>
      <c r="L95" s="819"/>
      <c r="M95" s="820"/>
      <c r="N95" s="197">
        <f>N85+N93</f>
        <v>11680.140454809236</v>
      </c>
    </row>
    <row r="96" spans="1:14">
      <c r="B96" s="251"/>
      <c r="C96" s="252"/>
      <c r="D96" s="252"/>
      <c r="E96" s="252"/>
      <c r="F96" s="252"/>
      <c r="G96" s="252"/>
      <c r="H96" s="252"/>
      <c r="I96" s="252"/>
      <c r="J96" s="252"/>
      <c r="K96" s="252"/>
      <c r="L96" s="252"/>
      <c r="M96" s="252"/>
      <c r="N96" s="253"/>
    </row>
    <row r="97" spans="2:14">
      <c r="B97" s="254"/>
      <c r="C97" s="255"/>
      <c r="D97" s="255"/>
      <c r="E97" s="255"/>
      <c r="F97" s="255"/>
      <c r="G97" s="255"/>
      <c r="H97" s="255"/>
      <c r="I97" s="255"/>
      <c r="J97" s="255"/>
      <c r="K97" s="255"/>
      <c r="L97" s="255"/>
      <c r="M97" s="255"/>
      <c r="N97" s="256"/>
    </row>
    <row r="98" spans="2:14">
      <c r="B98" s="254"/>
      <c r="C98" s="255"/>
      <c r="D98" s="255"/>
      <c r="E98" s="255"/>
      <c r="F98" s="255"/>
      <c r="G98" s="255"/>
      <c r="H98" s="255"/>
      <c r="I98" s="255"/>
      <c r="J98" s="255"/>
      <c r="K98" s="255"/>
      <c r="L98" s="255"/>
      <c r="M98" s="255"/>
      <c r="N98" s="256"/>
    </row>
    <row r="99" spans="2:14">
      <c r="B99" s="254"/>
      <c r="C99" s="255"/>
      <c r="D99" s="255"/>
      <c r="E99" s="255"/>
      <c r="F99" s="255"/>
      <c r="G99" s="255"/>
      <c r="H99" s="255"/>
      <c r="I99" s="255"/>
      <c r="J99" s="255"/>
      <c r="K99" s="255"/>
      <c r="L99" s="255"/>
      <c r="M99" s="255"/>
      <c r="N99" s="256"/>
    </row>
    <row r="100" spans="2:14">
      <c r="B100" s="254"/>
      <c r="C100" s="255"/>
      <c r="D100" s="255"/>
      <c r="E100" s="429" t="s">
        <v>1060</v>
      </c>
      <c r="F100" s="429"/>
      <c r="G100" s="429"/>
      <c r="H100" s="429"/>
      <c r="I100" s="429"/>
      <c r="J100" s="429"/>
      <c r="K100" s="255"/>
      <c r="L100" s="255"/>
      <c r="M100" s="255"/>
      <c r="N100" s="256"/>
    </row>
    <row r="101" spans="2:14">
      <c r="B101" s="254"/>
      <c r="C101" s="255"/>
      <c r="D101" s="255"/>
      <c r="E101" s="255" t="s">
        <v>1061</v>
      </c>
      <c r="F101" s="255"/>
      <c r="G101" s="255"/>
      <c r="H101" s="255"/>
      <c r="I101" s="255"/>
      <c r="J101" s="255"/>
      <c r="K101" s="255"/>
      <c r="L101" s="255"/>
      <c r="M101" s="255"/>
      <c r="N101" s="256"/>
    </row>
    <row r="102" spans="2:14">
      <c r="B102" s="254"/>
      <c r="C102" s="255"/>
      <c r="D102" s="255"/>
      <c r="E102" s="255" t="s">
        <v>1062</v>
      </c>
      <c r="F102" s="255"/>
      <c r="G102" s="255"/>
      <c r="H102" s="255"/>
      <c r="I102" s="255"/>
      <c r="J102" s="255"/>
      <c r="K102" s="255"/>
      <c r="L102" s="255"/>
      <c r="M102" s="255"/>
      <c r="N102" s="256"/>
    </row>
    <row r="103" spans="2:14">
      <c r="B103" s="254"/>
      <c r="C103" s="255"/>
      <c r="D103" s="255"/>
      <c r="E103" s="255" t="s">
        <v>1063</v>
      </c>
      <c r="F103" s="255"/>
      <c r="G103" s="255"/>
      <c r="H103" s="255"/>
      <c r="I103" s="255"/>
      <c r="J103" s="255"/>
      <c r="K103" s="255"/>
      <c r="L103" s="255"/>
      <c r="M103" s="255"/>
      <c r="N103" s="256"/>
    </row>
    <row r="104" spans="2:14" ht="15.75" thickBot="1">
      <c r="B104" s="254"/>
      <c r="C104" s="255"/>
      <c r="D104" s="255"/>
      <c r="E104" s="255"/>
      <c r="F104" s="255" t="s">
        <v>1064</v>
      </c>
      <c r="G104" s="255"/>
      <c r="H104" s="255"/>
      <c r="I104" s="255"/>
      <c r="J104" s="255"/>
      <c r="K104" s="255"/>
      <c r="L104" s="255"/>
      <c r="M104" s="255"/>
      <c r="N104" s="256"/>
    </row>
    <row r="105" spans="2:14">
      <c r="B105" s="239" t="s">
        <v>2322</v>
      </c>
      <c r="C105" s="240"/>
      <c r="D105" s="240"/>
      <c r="E105" s="240"/>
      <c r="F105" s="240"/>
      <c r="G105" s="240"/>
      <c r="H105" s="240"/>
      <c r="I105" s="240"/>
      <c r="J105" s="240"/>
      <c r="K105" s="240"/>
      <c r="L105" s="240"/>
      <c r="M105" s="240"/>
      <c r="N105" s="241"/>
    </row>
    <row r="106" spans="2:14">
      <c r="B106" s="257"/>
      <c r="C106" s="258"/>
      <c r="D106" s="258"/>
      <c r="E106" s="258"/>
      <c r="F106" s="258"/>
      <c r="G106" s="258"/>
      <c r="H106" s="258"/>
      <c r="I106" s="258"/>
      <c r="J106" s="258"/>
      <c r="K106" s="258"/>
      <c r="L106" s="258"/>
      <c r="M106" s="258"/>
      <c r="N106" s="259"/>
    </row>
    <row r="107" spans="2:14">
      <c r="B107" s="257"/>
      <c r="C107" s="258"/>
      <c r="D107" s="258"/>
      <c r="E107" s="258"/>
      <c r="F107" s="258"/>
      <c r="G107" s="258"/>
      <c r="H107" s="258"/>
      <c r="I107" s="258"/>
      <c r="J107" s="258"/>
      <c r="K107" s="258"/>
      <c r="L107" s="258"/>
      <c r="M107" s="258"/>
      <c r="N107" s="259"/>
    </row>
    <row r="108" spans="2:14">
      <c r="B108" s="257"/>
      <c r="C108" s="258"/>
      <c r="D108" s="258"/>
      <c r="E108" s="258"/>
      <c r="F108" s="258"/>
      <c r="G108" s="258"/>
      <c r="H108" s="258"/>
      <c r="I108" s="258"/>
      <c r="J108" s="258"/>
      <c r="K108" s="258"/>
      <c r="L108" s="258"/>
      <c r="M108" s="258"/>
      <c r="N108" s="259"/>
    </row>
    <row r="109" spans="2:14" ht="15.75" thickBot="1">
      <c r="B109" s="260"/>
      <c r="C109" s="261"/>
      <c r="D109" s="261"/>
      <c r="E109" s="261"/>
      <c r="F109" s="261"/>
      <c r="G109" s="261"/>
      <c r="H109" s="261"/>
      <c r="I109" s="261"/>
      <c r="J109" s="261"/>
      <c r="K109" s="261"/>
      <c r="L109" s="261"/>
      <c r="M109" s="261"/>
      <c r="N109" s="262"/>
    </row>
    <row r="110" spans="2:14">
      <c r="B110" s="263"/>
      <c r="C110" s="264"/>
      <c r="D110" s="264"/>
      <c r="E110" s="264"/>
      <c r="F110" s="264"/>
      <c r="G110" s="264"/>
      <c r="H110" s="264"/>
      <c r="I110" s="264"/>
      <c r="J110" s="264"/>
      <c r="K110" s="264"/>
      <c r="L110" s="264"/>
      <c r="M110" s="264"/>
      <c r="N110" s="265"/>
    </row>
    <row r="111" spans="2:14">
      <c r="B111" s="266" t="s">
        <v>2323</v>
      </c>
      <c r="C111" s="267"/>
      <c r="D111" s="267"/>
      <c r="E111" s="267"/>
      <c r="F111" s="267"/>
      <c r="G111" s="267"/>
      <c r="H111" s="267"/>
      <c r="I111" s="267"/>
      <c r="J111" s="267"/>
      <c r="K111" s="267"/>
      <c r="L111" s="267"/>
      <c r="M111" s="267"/>
      <c r="N111" s="268"/>
    </row>
    <row r="112" spans="2:14" ht="15" customHeight="1">
      <c r="B112" s="960" t="s">
        <v>2324</v>
      </c>
      <c r="C112" s="961"/>
      <c r="D112" s="961"/>
      <c r="E112" s="961"/>
      <c r="F112" s="961"/>
      <c r="G112" s="961"/>
      <c r="H112" s="961"/>
      <c r="I112" s="961"/>
      <c r="J112" s="961"/>
      <c r="K112" s="961"/>
      <c r="L112" s="961"/>
      <c r="M112" s="961"/>
      <c r="N112" s="962"/>
    </row>
    <row r="113" spans="2:14" ht="15" customHeight="1">
      <c r="B113" s="960"/>
      <c r="C113" s="961"/>
      <c r="D113" s="961"/>
      <c r="E113" s="961"/>
      <c r="F113" s="961"/>
      <c r="G113" s="961"/>
      <c r="H113" s="961"/>
      <c r="I113" s="961"/>
      <c r="J113" s="961"/>
      <c r="K113" s="961"/>
      <c r="L113" s="961"/>
      <c r="M113" s="961"/>
      <c r="N113" s="962"/>
    </row>
    <row r="114" spans="2:14" ht="30" customHeight="1">
      <c r="B114" s="963" t="s">
        <v>2325</v>
      </c>
      <c r="C114" s="964"/>
      <c r="D114" s="964"/>
      <c r="E114" s="964"/>
      <c r="F114" s="964"/>
      <c r="G114" s="964"/>
      <c r="H114" s="964"/>
      <c r="I114" s="964"/>
      <c r="J114" s="964"/>
      <c r="K114" s="964"/>
      <c r="L114" s="964"/>
      <c r="M114" s="964"/>
      <c r="N114" s="965"/>
    </row>
    <row r="115" spans="2:14">
      <c r="B115" s="963"/>
      <c r="C115" s="964"/>
      <c r="D115" s="964"/>
      <c r="E115" s="964"/>
      <c r="F115" s="964"/>
      <c r="G115" s="964"/>
      <c r="H115" s="964"/>
      <c r="I115" s="964"/>
      <c r="J115" s="964"/>
      <c r="K115" s="964"/>
      <c r="L115" s="964"/>
      <c r="M115" s="964"/>
      <c r="N115" s="965"/>
    </row>
    <row r="116" spans="2:14">
      <c r="B116" s="351"/>
      <c r="C116" s="352"/>
      <c r="D116" s="352"/>
      <c r="E116" s="352"/>
      <c r="F116" s="352"/>
      <c r="G116" s="352"/>
      <c r="H116" s="352"/>
      <c r="I116" s="352"/>
      <c r="J116" s="352"/>
      <c r="K116" s="352"/>
      <c r="L116" s="352"/>
      <c r="M116" s="352"/>
      <c r="N116" s="353"/>
    </row>
    <row r="117" spans="2:14">
      <c r="B117" s="351"/>
      <c r="C117" s="352"/>
      <c r="D117" s="352"/>
      <c r="E117" s="352"/>
      <c r="F117" s="352"/>
      <c r="G117" s="352"/>
      <c r="H117" s="352"/>
      <c r="I117" s="352"/>
      <c r="J117" s="352"/>
      <c r="K117" s="352"/>
      <c r="L117" s="352"/>
      <c r="M117" s="352"/>
      <c r="N117" s="353"/>
    </row>
    <row r="118" spans="2:14">
      <c r="B118" s="351"/>
      <c r="C118" s="352"/>
      <c r="D118" s="352"/>
      <c r="E118" s="352"/>
      <c r="F118" s="352"/>
      <c r="G118" s="352"/>
      <c r="H118" s="352"/>
      <c r="I118" s="352"/>
      <c r="J118" s="352"/>
      <c r="K118" s="352"/>
      <c r="L118" s="352"/>
      <c r="M118" s="352"/>
      <c r="N118" s="353"/>
    </row>
    <row r="119" spans="2:14">
      <c r="B119" s="266"/>
      <c r="C119" s="267"/>
      <c r="D119" s="267"/>
      <c r="E119" s="267"/>
      <c r="F119" s="267"/>
      <c r="G119" s="267"/>
      <c r="H119" s="267"/>
      <c r="I119" s="267"/>
      <c r="J119" s="267"/>
      <c r="K119" s="267"/>
      <c r="L119" s="267"/>
      <c r="M119" s="267"/>
      <c r="N119" s="268"/>
    </row>
    <row r="120" spans="2:14">
      <c r="B120" s="254"/>
      <c r="C120" s="255"/>
      <c r="D120" s="255"/>
      <c r="E120" s="255" t="s">
        <v>1060</v>
      </c>
      <c r="F120" s="429"/>
      <c r="G120" s="429"/>
      <c r="H120" s="255"/>
      <c r="I120" s="255"/>
      <c r="J120" s="255"/>
      <c r="K120" s="255"/>
      <c r="L120" s="255"/>
      <c r="M120" s="255"/>
      <c r="N120" s="256"/>
    </row>
    <row r="121" spans="2:14">
      <c r="B121" s="254"/>
      <c r="C121" s="255"/>
      <c r="D121" s="255"/>
      <c r="E121" s="430" t="s">
        <v>1061</v>
      </c>
      <c r="F121" s="255"/>
      <c r="G121" s="255"/>
      <c r="H121" s="430"/>
      <c r="I121" s="430"/>
      <c r="J121" s="430"/>
      <c r="K121" s="255"/>
      <c r="L121" s="255"/>
      <c r="M121" s="255"/>
      <c r="N121" s="256"/>
    </row>
    <row r="122" spans="2:14">
      <c r="B122" s="254"/>
      <c r="C122" s="255"/>
      <c r="D122" s="255"/>
      <c r="E122" s="269" t="s">
        <v>1065</v>
      </c>
      <c r="F122" s="255"/>
      <c r="G122" s="255"/>
      <c r="H122" s="269"/>
      <c r="I122" s="269"/>
      <c r="J122" s="269"/>
      <c r="K122" s="255"/>
      <c r="L122" s="255"/>
      <c r="M122" s="255"/>
      <c r="N122" s="256"/>
    </row>
    <row r="123" spans="2:14">
      <c r="B123" s="270"/>
      <c r="C123" s="267"/>
      <c r="D123" s="267"/>
      <c r="E123" s="255" t="s">
        <v>1063</v>
      </c>
      <c r="F123" s="255"/>
      <c r="G123" s="255"/>
      <c r="H123" s="255"/>
      <c r="I123" s="255"/>
      <c r="J123" s="255"/>
      <c r="K123" s="267"/>
      <c r="L123" s="267"/>
      <c r="M123" s="267"/>
      <c r="N123" s="268"/>
    </row>
    <row r="124" spans="2:14">
      <c r="B124" s="270"/>
      <c r="C124" s="267"/>
      <c r="D124" s="267"/>
      <c r="E124" s="267"/>
      <c r="F124" s="255"/>
      <c r="G124" s="255"/>
      <c r="H124" s="255"/>
      <c r="I124" s="255"/>
      <c r="J124" s="255"/>
      <c r="K124" s="267"/>
      <c r="L124" s="267"/>
      <c r="M124" s="267"/>
      <c r="N124" s="268"/>
    </row>
    <row r="125" spans="2:14">
      <c r="B125" s="270" t="s">
        <v>2326</v>
      </c>
      <c r="C125" s="269"/>
      <c r="D125" s="269"/>
      <c r="E125" s="255"/>
      <c r="F125" s="255"/>
      <c r="G125" s="255"/>
      <c r="H125" s="255"/>
      <c r="I125" s="255"/>
      <c r="J125" s="966"/>
      <c r="K125" s="966"/>
      <c r="L125" s="966"/>
      <c r="M125" s="966"/>
      <c r="N125" s="967"/>
    </row>
    <row r="126" spans="2:14" ht="15.75" thickBot="1">
      <c r="B126" s="431" t="s">
        <v>2327</v>
      </c>
      <c r="C126" s="432"/>
      <c r="D126" s="432"/>
      <c r="E126" s="271"/>
      <c r="F126" s="271"/>
      <c r="G126" s="271"/>
      <c r="H126" s="271"/>
      <c r="I126" s="271"/>
      <c r="J126" s="968"/>
      <c r="K126" s="968"/>
      <c r="L126" s="968"/>
      <c r="M126" s="968"/>
      <c r="N126" s="969"/>
    </row>
  </sheetData>
  <mergeCells count="68">
    <mergeCell ref="M5:M6"/>
    <mergeCell ref="N5:N6"/>
    <mergeCell ref="C6:J6"/>
    <mergeCell ref="B10:E10"/>
    <mergeCell ref="I10:J10"/>
    <mergeCell ref="C5:J5"/>
    <mergeCell ref="B1:B6"/>
    <mergeCell ref="K5:K6"/>
    <mergeCell ref="L1:N2"/>
    <mergeCell ref="C2:J2"/>
    <mergeCell ref="C3:J3"/>
    <mergeCell ref="K3:K4"/>
    <mergeCell ref="L3:N4"/>
    <mergeCell ref="C4:J4"/>
    <mergeCell ref="C1:J1"/>
    <mergeCell ref="K1:K2"/>
    <mergeCell ref="B36:H36"/>
    <mergeCell ref="B37:H37"/>
    <mergeCell ref="F25:H25"/>
    <mergeCell ref="B27:N27"/>
    <mergeCell ref="L29:M29"/>
    <mergeCell ref="L12:N12"/>
    <mergeCell ref="C30:I30"/>
    <mergeCell ref="L30:M30"/>
    <mergeCell ref="B35:H35"/>
    <mergeCell ref="I35:J35"/>
    <mergeCell ref="L35:M35"/>
    <mergeCell ref="D11:E11"/>
    <mergeCell ref="C29:I29"/>
    <mergeCell ref="L5:L6"/>
    <mergeCell ref="L67:M67"/>
    <mergeCell ref="B44:H44"/>
    <mergeCell ref="B46:D46"/>
    <mergeCell ref="B47:H47"/>
    <mergeCell ref="I47:J47"/>
    <mergeCell ref="L47:M47"/>
    <mergeCell ref="B48:M48"/>
    <mergeCell ref="B52:I52"/>
    <mergeCell ref="L52:M52"/>
    <mergeCell ref="B61:M61"/>
    <mergeCell ref="L65:M65"/>
    <mergeCell ref="L66:M66"/>
    <mergeCell ref="B38:H38"/>
    <mergeCell ref="B85:M85"/>
    <mergeCell ref="B89:H89"/>
    <mergeCell ref="L89:M89"/>
    <mergeCell ref="L68:M68"/>
    <mergeCell ref="L69:M69"/>
    <mergeCell ref="L71:M71"/>
    <mergeCell ref="B72:M72"/>
    <mergeCell ref="B76:H76"/>
    <mergeCell ref="L76:M76"/>
    <mergeCell ref="B112:N113"/>
    <mergeCell ref="B114:N115"/>
    <mergeCell ref="J125:N126"/>
    <mergeCell ref="B39:H39"/>
    <mergeCell ref="B40:H40"/>
    <mergeCell ref="B41:H41"/>
    <mergeCell ref="B42:H42"/>
    <mergeCell ref="B43:H43"/>
    <mergeCell ref="B90:H90"/>
    <mergeCell ref="L90:M90"/>
    <mergeCell ref="L91:M91"/>
    <mergeCell ref="L92:M92"/>
    <mergeCell ref="B93:M93"/>
    <mergeCell ref="B95:M95"/>
    <mergeCell ref="B82:H82"/>
    <mergeCell ref="B83:M83"/>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78209"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78209" r:id="rId4"/>
      </mc:Fallback>
    </mc:AlternateContent>
  </oleObjects>
</worksheet>
</file>

<file path=xl/worksheets/sheet2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24"/>
  <sheetViews>
    <sheetView zoomScale="75" zoomScaleNormal="75" workbookViewId="0"/>
  </sheetViews>
  <sheetFormatPr baseColWidth="10" defaultRowHeight="15"/>
  <cols>
    <col min="1" max="1" width="10.42578125" bestFit="1" customWidth="1"/>
    <col min="2" max="2" width="17" customWidth="1"/>
    <col min="6" max="6" width="14.42578125" customWidth="1"/>
    <col min="9" max="9" width="13.140625" bestFit="1" customWidth="1"/>
    <col min="10" max="10" width="15.5703125" customWidth="1"/>
    <col min="11" max="11" width="17.5703125" bestFit="1" customWidth="1"/>
    <col min="13" max="13" width="12.7109375" bestFit="1" customWidth="1"/>
    <col min="14" max="14" width="17.42578125" customWidth="1"/>
    <col min="15" max="15" width="12" bestFit="1" customWidth="1"/>
  </cols>
  <sheetData>
    <row r="1" spans="2:14" ht="25.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customHeight="1" thickBot="1">
      <c r="A31" t="s">
        <v>1929</v>
      </c>
      <c r="B31" s="86" t="s">
        <v>1209</v>
      </c>
      <c r="C31" s="87" t="s">
        <v>2234</v>
      </c>
      <c r="D31" s="88"/>
      <c r="E31" s="88"/>
      <c r="F31" s="88"/>
      <c r="G31" s="88"/>
      <c r="H31" s="88"/>
      <c r="I31" s="88"/>
      <c r="J31" s="88"/>
      <c r="K31" s="465"/>
      <c r="L31" s="318" t="s">
        <v>377</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190</v>
      </c>
      <c r="B36" s="831" t="str">
        <f>VLOOKUP(A36,EQUIPOS!A6:D154,3,FALSE)</f>
        <v>Diferencial de 3 ton</v>
      </c>
      <c r="C36" s="832"/>
      <c r="D36" s="832"/>
      <c r="E36" s="832"/>
      <c r="F36" s="832"/>
      <c r="G36" s="832"/>
      <c r="H36" s="833"/>
      <c r="I36" s="279"/>
      <c r="J36" s="280"/>
      <c r="K36" s="281">
        <f>VLOOKUP(A36,EQUIPOS!A6:D163,4,FALSE)</f>
        <v>5234.6250000000009</v>
      </c>
      <c r="L36" s="282"/>
      <c r="M36" s="348">
        <v>40</v>
      </c>
      <c r="N36" s="284">
        <f t="shared" ref="N36:N41" si="0">K36/M36</f>
        <v>130.86562500000002</v>
      </c>
    </row>
    <row r="37" spans="1:14">
      <c r="A37" s="119" t="s">
        <v>334</v>
      </c>
      <c r="B37" s="831" t="str">
        <f>VLOOKUP(A37,EQUIPOS!A7:D154,3,FALSE)</f>
        <v>Taladro industrial</v>
      </c>
      <c r="C37" s="832"/>
      <c r="D37" s="832"/>
      <c r="E37" s="832"/>
      <c r="F37" s="832"/>
      <c r="G37" s="832"/>
      <c r="H37" s="833"/>
      <c r="I37" s="433"/>
      <c r="J37" s="434"/>
      <c r="K37" s="281">
        <f>VLOOKUP(A37,EQUIPOS!A7:D164,4,FALSE)</f>
        <v>4241.5685401098208</v>
      </c>
      <c r="L37" s="347"/>
      <c r="M37" s="348">
        <v>40</v>
      </c>
      <c r="N37" s="284">
        <f t="shared" si="0"/>
        <v>106.03921350274553</v>
      </c>
    </row>
    <row r="38" spans="1:14">
      <c r="A38" s="119" t="s">
        <v>195</v>
      </c>
      <c r="B38" s="831" t="str">
        <f>VLOOKUP(A38,EQUIPOS!A8:D154,3,FALSE)</f>
        <v xml:space="preserve">Equipo de oxicorte, Capacidad de corte: hasta 6´´ (152mm) </v>
      </c>
      <c r="C38" s="832"/>
      <c r="D38" s="832"/>
      <c r="E38" s="832"/>
      <c r="F38" s="832"/>
      <c r="G38" s="832"/>
      <c r="H38" s="833"/>
      <c r="I38" s="433"/>
      <c r="J38" s="434"/>
      <c r="K38" s="281">
        <f>VLOOKUP(A38,EQUIPOS!A8:D165,4,FALSE)</f>
        <v>8896.7364572808765</v>
      </c>
      <c r="L38" s="347"/>
      <c r="M38" s="348">
        <v>40</v>
      </c>
      <c r="N38" s="284">
        <f t="shared" si="0"/>
        <v>222.41841143202191</v>
      </c>
    </row>
    <row r="39" spans="1:14">
      <c r="A39" s="119" t="s">
        <v>204</v>
      </c>
      <c r="B39" s="831" t="str">
        <f>VLOOKUP(A39,EQUIPOS!A9:D154,3,FALSE)</f>
        <v xml:space="preserve">Equipo de soldadura 250 AMP
</v>
      </c>
      <c r="C39" s="832"/>
      <c r="D39" s="832"/>
      <c r="E39" s="832"/>
      <c r="F39" s="832"/>
      <c r="G39" s="832"/>
      <c r="H39" s="833"/>
      <c r="I39" s="433"/>
      <c r="J39" s="434"/>
      <c r="K39" s="281">
        <f>VLOOKUP(A39,EQUIPOS!A9:D166,4,FALSE)</f>
        <v>10700</v>
      </c>
      <c r="L39" s="347"/>
      <c r="M39" s="348">
        <v>40</v>
      </c>
      <c r="N39" s="284">
        <f t="shared" si="0"/>
        <v>267.5</v>
      </c>
    </row>
    <row r="40" spans="1:14">
      <c r="A40" s="119" t="s">
        <v>208</v>
      </c>
      <c r="B40" s="831" t="str">
        <f>VLOOKUP(A40,EQUIPOS!A10:D154,3,FALSE)</f>
        <v>Equipo de soldadura 400</v>
      </c>
      <c r="C40" s="832"/>
      <c r="D40" s="832"/>
      <c r="E40" s="832"/>
      <c r="F40" s="832"/>
      <c r="G40" s="832"/>
      <c r="H40" s="833"/>
      <c r="I40" s="433"/>
      <c r="J40" s="434"/>
      <c r="K40" s="281">
        <f>VLOOKUP(A40,EQUIPOS!A10:D167,4,FALSE)</f>
        <v>15300</v>
      </c>
      <c r="L40" s="347"/>
      <c r="M40" s="348">
        <v>40</v>
      </c>
      <c r="N40" s="284">
        <f t="shared" si="0"/>
        <v>382.5</v>
      </c>
    </row>
    <row r="41" spans="1:14">
      <c r="A41" s="119" t="s">
        <v>210</v>
      </c>
      <c r="B41" s="831" t="str">
        <f>VLOOKUP(A41,EQUIPOS!A11:D155,3,FALSE)</f>
        <v>Equipo de soldadura 600</v>
      </c>
      <c r="C41" s="832"/>
      <c r="D41" s="832"/>
      <c r="E41" s="832"/>
      <c r="F41" s="832"/>
      <c r="G41" s="832"/>
      <c r="H41" s="833"/>
      <c r="I41" s="433"/>
      <c r="J41" s="434"/>
      <c r="K41" s="281">
        <f>VLOOKUP(A41,EQUIPOS!A11:D168,4,FALSE)</f>
        <v>20000</v>
      </c>
      <c r="L41" s="347"/>
      <c r="M41" s="348">
        <v>40</v>
      </c>
      <c r="N41" s="284">
        <f t="shared" si="0"/>
        <v>500</v>
      </c>
    </row>
    <row r="42" spans="1:14">
      <c r="B42" s="831"/>
      <c r="C42" s="832"/>
      <c r="D42" s="832"/>
      <c r="E42" s="832"/>
      <c r="F42" s="832"/>
      <c r="G42" s="832"/>
      <c r="H42" s="833"/>
      <c r="I42" s="42"/>
      <c r="J42" s="43"/>
      <c r="K42" s="281"/>
      <c r="L42" s="288"/>
      <c r="M42" s="348"/>
      <c r="N42" s="284"/>
    </row>
    <row r="43" spans="1:14">
      <c r="B43" s="332"/>
      <c r="C43" s="333"/>
      <c r="D43" s="333"/>
      <c r="E43" s="333"/>
      <c r="F43" s="335"/>
      <c r="G43" s="335"/>
      <c r="H43" s="131"/>
      <c r="I43" s="42"/>
      <c r="J43" s="43"/>
      <c r="K43" s="281"/>
      <c r="L43" s="288"/>
      <c r="M43" s="289"/>
      <c r="N43" s="285"/>
    </row>
    <row r="44" spans="1:14">
      <c r="B44" s="838" t="s">
        <v>1036</v>
      </c>
      <c r="C44" s="839"/>
      <c r="D44" s="839"/>
      <c r="E44" s="44"/>
      <c r="F44" s="45"/>
      <c r="G44" s="45"/>
      <c r="H44" s="46"/>
      <c r="I44" s="42"/>
      <c r="J44" s="43"/>
      <c r="K44" s="291"/>
      <c r="L44" s="288"/>
      <c r="M44" s="413">
        <v>0.05</v>
      </c>
      <c r="N44" s="356">
        <f>N81*M44</f>
        <v>79.390562760416671</v>
      </c>
    </row>
    <row r="45" spans="1:14" ht="15.75" thickBot="1">
      <c r="B45" s="831"/>
      <c r="C45" s="832"/>
      <c r="D45" s="832"/>
      <c r="E45" s="832"/>
      <c r="F45" s="832"/>
      <c r="G45" s="832"/>
      <c r="H45" s="833"/>
      <c r="I45" s="840"/>
      <c r="J45" s="841"/>
      <c r="K45" s="47"/>
      <c r="L45" s="842"/>
      <c r="M45" s="843"/>
      <c r="N45" s="111"/>
    </row>
    <row r="46" spans="1:14" ht="15.75" thickBot="1">
      <c r="B46" s="818" t="s">
        <v>1037</v>
      </c>
      <c r="C46" s="819"/>
      <c r="D46" s="819"/>
      <c r="E46" s="819"/>
      <c r="F46" s="819"/>
      <c r="G46" s="819"/>
      <c r="H46" s="819"/>
      <c r="I46" s="819"/>
      <c r="J46" s="819"/>
      <c r="K46" s="819"/>
      <c r="L46" s="819"/>
      <c r="M46" s="820"/>
      <c r="N46" s="406">
        <f>SUM(N36:N44)</f>
        <v>1688.7138126951841</v>
      </c>
    </row>
    <row r="47" spans="1:14">
      <c r="B47" s="292"/>
      <c r="C47" s="40"/>
      <c r="D47" s="40"/>
      <c r="E47" s="40"/>
      <c r="F47" s="40"/>
      <c r="G47" s="40"/>
      <c r="H47" s="40"/>
      <c r="I47" s="40"/>
      <c r="J47" s="40"/>
      <c r="K47" s="40"/>
      <c r="L47" s="40"/>
      <c r="M47" s="40"/>
      <c r="N47" s="41"/>
    </row>
    <row r="48" spans="1:14">
      <c r="B48" s="70" t="s">
        <v>1038</v>
      </c>
      <c r="C48" s="71"/>
      <c r="D48" s="71"/>
      <c r="E48" s="71"/>
      <c r="F48" s="71"/>
      <c r="G48" s="71"/>
      <c r="H48" s="71"/>
      <c r="I48" s="71"/>
      <c r="J48" s="71"/>
      <c r="K48" s="71"/>
      <c r="L48" s="71"/>
      <c r="M48" s="71"/>
      <c r="N48" s="72"/>
    </row>
    <row r="49" spans="1:14" ht="15.75" thickBot="1">
      <c r="B49" s="73"/>
      <c r="C49" s="68"/>
      <c r="D49" s="68"/>
      <c r="E49" s="68"/>
      <c r="F49" s="68"/>
      <c r="G49" s="68"/>
      <c r="H49" s="68"/>
      <c r="I49" s="68"/>
      <c r="J49" s="67"/>
      <c r="K49" s="67"/>
      <c r="L49" s="67"/>
      <c r="M49" s="67"/>
      <c r="N49" s="69"/>
    </row>
    <row r="50" spans="1:14">
      <c r="B50" s="809" t="s">
        <v>1028</v>
      </c>
      <c r="C50" s="810"/>
      <c r="D50" s="810"/>
      <c r="E50" s="810"/>
      <c r="F50" s="810"/>
      <c r="G50" s="810"/>
      <c r="H50" s="810"/>
      <c r="I50" s="811"/>
      <c r="J50" s="327" t="s">
        <v>1029</v>
      </c>
      <c r="K50" s="91" t="s">
        <v>1030</v>
      </c>
      <c r="L50" s="812" t="s">
        <v>1039</v>
      </c>
      <c r="M50" s="811"/>
      <c r="N50" s="92" t="s">
        <v>1035</v>
      </c>
    </row>
    <row r="51" spans="1:14">
      <c r="A51" s="169" t="s">
        <v>469</v>
      </c>
      <c r="B51" s="49" t="str">
        <f>VLOOKUP(A51,MATERIALES!A5:D373,3,FALSE)</f>
        <v>Fundente</v>
      </c>
      <c r="C51" s="293"/>
      <c r="D51" s="293"/>
      <c r="E51" s="293"/>
      <c r="F51" s="293"/>
      <c r="G51" s="293"/>
      <c r="H51" s="293"/>
      <c r="I51" s="293"/>
      <c r="J51" s="323" t="str">
        <f>VLOOKUP(A51,MATERIALES!A6:D643,2,FALSE)</f>
        <v>kg</v>
      </c>
      <c r="K51" s="294">
        <v>5.0000000000000001E-3</v>
      </c>
      <c r="L51" s="279"/>
      <c r="M51" s="414">
        <f>VLOOKUP(A51,MATERIALES!A5:D396,4,FALSE)</f>
        <v>20559.239793728393</v>
      </c>
      <c r="N51" s="284">
        <f t="shared" ref="N51:N56" si="1">K51*M51</f>
        <v>102.79619896864197</v>
      </c>
    </row>
    <row r="52" spans="1:14">
      <c r="A52" s="169" t="s">
        <v>471</v>
      </c>
      <c r="B52" s="49" t="str">
        <f>VLOOKUP(A52,MATERIALES!A6:D373,3,FALSE)</f>
        <v>Gas propano</v>
      </c>
      <c r="C52" s="437"/>
      <c r="D52" s="437"/>
      <c r="E52" s="437"/>
      <c r="F52" s="437"/>
      <c r="G52" s="437"/>
      <c r="H52" s="437"/>
      <c r="I52" s="437"/>
      <c r="J52" s="324" t="str">
        <f>VLOOKUP(A52,MATERIALES!A6:D644,2,FALSE)</f>
        <v>kg</v>
      </c>
      <c r="K52" s="409">
        <v>5.0000000000000001E-3</v>
      </c>
      <c r="L52" s="433"/>
      <c r="M52" s="414">
        <f>VLOOKUP(A52,MATERIALES!A6:D397,4,FALSE)</f>
        <v>2329.1908652450002</v>
      </c>
      <c r="N52" s="284">
        <f t="shared" si="1"/>
        <v>11.645954326225</v>
      </c>
    </row>
    <row r="53" spans="1:14">
      <c r="A53" s="169" t="s">
        <v>613</v>
      </c>
      <c r="B53" s="49" t="str">
        <f>VLOOKUP(A53,MATERIALES!A6:D373,3,FALSE)</f>
        <v xml:space="preserve">Oxigeno industrial
</v>
      </c>
      <c r="C53" s="437"/>
      <c r="D53" s="437"/>
      <c r="E53" s="437"/>
      <c r="F53" s="437"/>
      <c r="G53" s="437"/>
      <c r="H53" s="437"/>
      <c r="I53" s="437"/>
      <c r="J53" s="324" t="str">
        <f>VLOOKUP(A53,MATERIALES!A7:D645,2,FALSE)</f>
        <v>kg</v>
      </c>
      <c r="K53" s="409">
        <v>5.0000000000000001E-3</v>
      </c>
      <c r="L53" s="433"/>
      <c r="M53" s="414">
        <f>VLOOKUP(A53,MATERIALES!A6:D398,4,FALSE)</f>
        <v>9150.5592885758961</v>
      </c>
      <c r="N53" s="284">
        <f t="shared" si="1"/>
        <v>45.752796442879479</v>
      </c>
    </row>
    <row r="54" spans="1:14">
      <c r="A54" s="169" t="s">
        <v>706</v>
      </c>
      <c r="B54" s="49" t="str">
        <f>VLOOKUP(A54,MATERIALES!A6:D373,3,FALSE)</f>
        <v>Soldadura 7018</v>
      </c>
      <c r="C54" s="437"/>
      <c r="D54" s="437"/>
      <c r="E54" s="437"/>
      <c r="F54" s="437"/>
      <c r="G54" s="437"/>
      <c r="H54" s="437"/>
      <c r="I54" s="437"/>
      <c r="J54" s="324" t="str">
        <f>VLOOKUP(A54,MATERIALES!A8:D646,2,FALSE)</f>
        <v>kg</v>
      </c>
      <c r="K54" s="409">
        <v>0.01</v>
      </c>
      <c r="L54" s="433"/>
      <c r="M54" s="414">
        <f>VLOOKUP(A54,MATERIALES!A6:D399,4,FALSE)</f>
        <v>8457.9807073840748</v>
      </c>
      <c r="N54" s="284">
        <f t="shared" si="1"/>
        <v>84.579807073840755</v>
      </c>
    </row>
    <row r="55" spans="1:14">
      <c r="A55" s="169" t="s">
        <v>710</v>
      </c>
      <c r="B55" s="49" t="str">
        <f>VLOOKUP(A55,MATERIALES!A7:D373,3,FALSE)</f>
        <v>Soldadura L-70</v>
      </c>
      <c r="C55" s="437"/>
      <c r="D55" s="437"/>
      <c r="E55" s="437"/>
      <c r="F55" s="437"/>
      <c r="G55" s="437"/>
      <c r="H55" s="437"/>
      <c r="I55" s="437"/>
      <c r="J55" s="324" t="str">
        <f>VLOOKUP(A55,MATERIALES!A9:D647,2,FALSE)</f>
        <v>kg</v>
      </c>
      <c r="K55" s="409">
        <v>0.01</v>
      </c>
      <c r="L55" s="433"/>
      <c r="M55" s="414">
        <f>VLOOKUP(A55,MATERIALES!A7:D400,4,FALSE)</f>
        <v>16567.137148831582</v>
      </c>
      <c r="N55" s="284">
        <f t="shared" si="1"/>
        <v>165.67137148831583</v>
      </c>
    </row>
    <row r="56" spans="1:14">
      <c r="A56" s="169" t="s">
        <v>809</v>
      </c>
      <c r="B56" s="49" t="str">
        <f>VLOOKUP(A56,MATERIALES!A1:D373,3,FALSE)</f>
        <v xml:space="preserve">Acero A-36 para estructura metálica
</v>
      </c>
      <c r="C56" s="437"/>
      <c r="D56" s="437"/>
      <c r="E56" s="437"/>
      <c r="F56" s="437"/>
      <c r="G56" s="437"/>
      <c r="H56" s="437"/>
      <c r="I56" s="437"/>
      <c r="J56" s="324" t="str">
        <f>VLOOKUP(A56,MATERIALES!A1:D648,2,FALSE)</f>
        <v>kg</v>
      </c>
      <c r="K56" s="409">
        <v>1</v>
      </c>
      <c r="L56" s="433"/>
      <c r="M56" s="414">
        <f>VLOOKUP(A56,MATERIALES!A1:D401,4,FALSE)</f>
        <v>3719.49</v>
      </c>
      <c r="N56" s="284">
        <f t="shared" si="1"/>
        <v>3719.49</v>
      </c>
    </row>
    <row r="57" spans="1:14">
      <c r="A57" s="169"/>
      <c r="B57" s="49"/>
      <c r="C57" s="437"/>
      <c r="D57" s="437"/>
      <c r="E57" s="437"/>
      <c r="F57" s="437"/>
      <c r="G57" s="437"/>
      <c r="H57" s="437"/>
      <c r="I57" s="437"/>
      <c r="J57" s="323"/>
      <c r="K57" s="409"/>
      <c r="L57" s="433"/>
      <c r="M57" s="414"/>
      <c r="N57" s="284"/>
    </row>
    <row r="58" spans="1:14" ht="15.75" thickBot="1">
      <c r="B58" s="49"/>
      <c r="C58" s="322"/>
      <c r="D58" s="322"/>
      <c r="E58" s="322"/>
      <c r="F58" s="322"/>
      <c r="G58" s="322"/>
      <c r="H58" s="322"/>
      <c r="I58" s="322"/>
      <c r="J58" s="447"/>
      <c r="K58" s="132"/>
      <c r="L58" s="337"/>
      <c r="M58" s="414"/>
      <c r="N58" s="284"/>
    </row>
    <row r="59" spans="1:14" ht="15.75" thickBot="1">
      <c r="B59" s="818" t="s">
        <v>1037</v>
      </c>
      <c r="C59" s="819"/>
      <c r="D59" s="819"/>
      <c r="E59" s="819"/>
      <c r="F59" s="819"/>
      <c r="G59" s="819"/>
      <c r="H59" s="819"/>
      <c r="I59" s="819"/>
      <c r="J59" s="819"/>
      <c r="K59" s="819"/>
      <c r="L59" s="819"/>
      <c r="M59" s="820"/>
      <c r="N59" s="406">
        <f>SUM(N51:N58)</f>
        <v>4129.9361282999025</v>
      </c>
    </row>
    <row r="60" spans="1:14">
      <c r="B60" s="39"/>
      <c r="C60" s="40"/>
      <c r="D60" s="40"/>
      <c r="E60" s="40"/>
      <c r="F60" s="40"/>
      <c r="G60" s="40"/>
      <c r="H60" s="40"/>
      <c r="I60" s="40"/>
      <c r="J60" s="40"/>
      <c r="K60" s="40"/>
      <c r="L60" s="40"/>
      <c r="M60" s="40"/>
      <c r="N60" s="41"/>
    </row>
    <row r="61" spans="1:14">
      <c r="B61" s="70" t="s">
        <v>1040</v>
      </c>
      <c r="C61" s="71"/>
      <c r="D61" s="71"/>
      <c r="E61" s="71"/>
      <c r="F61" s="71"/>
      <c r="G61" s="71"/>
      <c r="H61" s="71"/>
      <c r="I61" s="71"/>
      <c r="J61" s="71"/>
      <c r="K61" s="71"/>
      <c r="L61" s="71"/>
      <c r="M61" s="71"/>
      <c r="N61" s="72"/>
    </row>
    <row r="62" spans="1:14" ht="15.75" thickBot="1">
      <c r="B62" s="74"/>
      <c r="C62" s="67"/>
      <c r="D62" s="67"/>
      <c r="E62" s="67"/>
      <c r="F62" s="67"/>
      <c r="G62" s="67"/>
      <c r="H62" s="67"/>
      <c r="I62" s="67"/>
      <c r="J62" s="67"/>
      <c r="K62" s="67"/>
      <c r="L62" s="67"/>
      <c r="M62" s="67"/>
      <c r="N62" s="69"/>
    </row>
    <row r="63" spans="1:14" ht="25.5">
      <c r="B63" s="325" t="s">
        <v>1041</v>
      </c>
      <c r="C63" s="326"/>
      <c r="D63" s="326"/>
      <c r="E63" s="326"/>
      <c r="F63" s="326"/>
      <c r="G63" s="326"/>
      <c r="H63" s="79" t="s">
        <v>1029</v>
      </c>
      <c r="I63" s="80" t="s">
        <v>1042</v>
      </c>
      <c r="J63" s="81" t="s">
        <v>1043</v>
      </c>
      <c r="K63" s="79" t="s">
        <v>1044</v>
      </c>
      <c r="L63" s="821" t="s">
        <v>1045</v>
      </c>
      <c r="M63" s="794"/>
      <c r="N63" s="82" t="s">
        <v>1035</v>
      </c>
    </row>
    <row r="64" spans="1:14">
      <c r="B64" s="52"/>
      <c r="C64" s="329"/>
      <c r="D64" s="329"/>
      <c r="E64" s="329"/>
      <c r="F64" s="329"/>
      <c r="G64" s="329"/>
      <c r="H64" s="323"/>
      <c r="I64" s="291"/>
      <c r="J64" s="298"/>
      <c r="K64" s="291"/>
      <c r="L64" s="822"/>
      <c r="M64" s="823"/>
      <c r="N64" s="299"/>
    </row>
    <row r="65" spans="1:15">
      <c r="B65" s="52"/>
      <c r="C65" s="53"/>
      <c r="D65" s="53"/>
      <c r="E65" s="53"/>
      <c r="F65" s="53"/>
      <c r="G65" s="53"/>
      <c r="H65" s="323"/>
      <c r="I65" s="291"/>
      <c r="J65" s="298"/>
      <c r="K65" s="291"/>
      <c r="L65" s="822"/>
      <c r="M65" s="823"/>
      <c r="N65" s="299"/>
    </row>
    <row r="66" spans="1:15">
      <c r="B66" s="52"/>
      <c r="C66" s="53"/>
      <c r="D66" s="53"/>
      <c r="E66" s="53"/>
      <c r="F66" s="53"/>
      <c r="G66" s="53"/>
      <c r="H66" s="323"/>
      <c r="I66" s="291"/>
      <c r="J66" s="298"/>
      <c r="K66" s="291"/>
      <c r="L66" s="822"/>
      <c r="M66" s="823"/>
      <c r="N66" s="299"/>
    </row>
    <row r="67" spans="1:15">
      <c r="B67" s="52"/>
      <c r="C67" s="53"/>
      <c r="D67" s="53"/>
      <c r="E67" s="53"/>
      <c r="F67" s="53"/>
      <c r="G67" s="53"/>
      <c r="H67" s="323"/>
      <c r="I67" s="291"/>
      <c r="J67" s="298"/>
      <c r="K67" s="291"/>
      <c r="L67" s="822"/>
      <c r="M67" s="823"/>
      <c r="N67" s="299"/>
    </row>
    <row r="68" spans="1:15">
      <c r="B68" s="52"/>
      <c r="C68" s="53"/>
      <c r="D68" s="53"/>
      <c r="E68" s="53"/>
      <c r="F68" s="53"/>
      <c r="G68" s="53"/>
      <c r="H68" s="300"/>
      <c r="I68" s="291"/>
      <c r="J68" s="291"/>
      <c r="K68" s="291"/>
      <c r="L68" s="301"/>
      <c r="M68" s="302"/>
      <c r="N68" s="303"/>
    </row>
    <row r="69" spans="1:15" ht="15.75" thickBot="1">
      <c r="B69" s="459"/>
      <c r="C69" s="460"/>
      <c r="D69" s="460"/>
      <c r="E69" s="460"/>
      <c r="F69" s="460"/>
      <c r="G69" s="460"/>
      <c r="H69" s="54"/>
      <c r="I69" s="132"/>
      <c r="J69" s="132"/>
      <c r="K69" s="132"/>
      <c r="L69" s="807"/>
      <c r="M69" s="808"/>
      <c r="N69" s="133"/>
    </row>
    <row r="70" spans="1:15" ht="15.75" thickBot="1">
      <c r="B70" s="824" t="s">
        <v>1037</v>
      </c>
      <c r="C70" s="825"/>
      <c r="D70" s="825"/>
      <c r="E70" s="825"/>
      <c r="F70" s="825"/>
      <c r="G70" s="825"/>
      <c r="H70" s="825"/>
      <c r="I70" s="825"/>
      <c r="J70" s="825"/>
      <c r="K70" s="825"/>
      <c r="L70" s="825"/>
      <c r="M70" s="826"/>
      <c r="N70" s="110"/>
    </row>
    <row r="71" spans="1:15">
      <c r="B71" s="39"/>
      <c r="C71" s="40"/>
      <c r="D71" s="40"/>
      <c r="E71" s="40"/>
      <c r="F71" s="40"/>
      <c r="G71" s="40"/>
      <c r="H71" s="40"/>
      <c r="I71" s="40"/>
      <c r="J71" s="40"/>
      <c r="K71" s="40"/>
      <c r="L71" s="40"/>
      <c r="M71" s="40"/>
      <c r="N71" s="41"/>
    </row>
    <row r="72" spans="1:15">
      <c r="B72" s="70" t="s">
        <v>1046</v>
      </c>
      <c r="C72" s="71"/>
      <c r="D72" s="71"/>
      <c r="E72" s="71"/>
      <c r="F72" s="71"/>
      <c r="G72" s="71"/>
      <c r="H72" s="71"/>
      <c r="I72" s="71"/>
      <c r="J72" s="71"/>
      <c r="K72" s="71"/>
      <c r="L72" s="71"/>
      <c r="M72" s="71"/>
      <c r="N72" s="72"/>
    </row>
    <row r="73" spans="1:15" ht="15.75" thickBot="1">
      <c r="B73" s="74"/>
      <c r="C73" s="67"/>
      <c r="D73" s="67"/>
      <c r="E73" s="67"/>
      <c r="F73" s="67"/>
      <c r="G73" s="67"/>
      <c r="H73" s="67"/>
      <c r="I73" s="67"/>
      <c r="J73" s="67"/>
      <c r="K73" s="67"/>
      <c r="L73" s="67"/>
      <c r="M73" s="67"/>
      <c r="N73" s="69"/>
    </row>
    <row r="74" spans="1:15" ht="25.5">
      <c r="B74" s="844" t="s">
        <v>1047</v>
      </c>
      <c r="C74" s="845"/>
      <c r="D74" s="845"/>
      <c r="E74" s="845"/>
      <c r="F74" s="845"/>
      <c r="G74" s="845"/>
      <c r="H74" s="845"/>
      <c r="I74" s="79" t="s">
        <v>1048</v>
      </c>
      <c r="J74" s="81" t="s">
        <v>1494</v>
      </c>
      <c r="K74" s="80" t="s">
        <v>1050</v>
      </c>
      <c r="L74" s="846" t="s">
        <v>1034</v>
      </c>
      <c r="M74" s="847"/>
      <c r="N74" s="104" t="s">
        <v>1035</v>
      </c>
    </row>
    <row r="75" spans="1:15">
      <c r="A75" s="170" t="s">
        <v>2</v>
      </c>
      <c r="B75" s="55" t="str">
        <f>VLOOKUP(A75,'MANO DE OBRA'!A8:D68,3,FALSE)</f>
        <v>Soldador (2)</v>
      </c>
      <c r="C75" s="53"/>
      <c r="D75" s="53"/>
      <c r="E75" s="53"/>
      <c r="F75" s="53"/>
      <c r="G75" s="53"/>
      <c r="H75" s="53"/>
      <c r="I75" s="304">
        <f>K75/J75*100</f>
        <v>98362.266666666663</v>
      </c>
      <c r="J75" s="305">
        <v>185</v>
      </c>
      <c r="K75" s="306">
        <f>VLOOKUP(A75,'MANO DE OBRA'!A8:D99,4,FALSE)</f>
        <v>181970.19333333333</v>
      </c>
      <c r="L75" s="56"/>
      <c r="M75" s="446">
        <v>320</v>
      </c>
      <c r="N75" s="407">
        <f>K75/M75</f>
        <v>568.65685416666668</v>
      </c>
      <c r="O75" s="112"/>
    </row>
    <row r="76" spans="1:15">
      <c r="A76" s="170" t="s">
        <v>4</v>
      </c>
      <c r="B76" s="55" t="str">
        <f>VLOOKUP(A76,'MANO DE OBRA'!A8:D69,3,FALSE)</f>
        <v>Inspector de fabricación y montaje</v>
      </c>
      <c r="C76" s="53"/>
      <c r="D76" s="53"/>
      <c r="E76" s="53"/>
      <c r="F76" s="53"/>
      <c r="G76" s="53"/>
      <c r="H76" s="53"/>
      <c r="I76" s="304">
        <f>K76/J76*100</f>
        <v>53333.333333333336</v>
      </c>
      <c r="J76" s="305">
        <v>185</v>
      </c>
      <c r="K76" s="306">
        <f>VLOOKUP(A76,'MANO DE OBRA'!A8:D100,4,FALSE)</f>
        <v>98666.666666666672</v>
      </c>
      <c r="L76" s="56"/>
      <c r="M76" s="446">
        <v>320</v>
      </c>
      <c r="N76" s="407">
        <f>K76/M76</f>
        <v>308.33333333333337</v>
      </c>
    </row>
    <row r="77" spans="1:15">
      <c r="A77" t="s">
        <v>9</v>
      </c>
      <c r="B77" s="55" t="str">
        <f>VLOOKUP(A77,'MANO DE OBRA'!A9:D70,3,FALSE)</f>
        <v>Obrero (3)</v>
      </c>
      <c r="C77" s="53"/>
      <c r="D77" s="53"/>
      <c r="E77" s="53"/>
      <c r="F77" s="53"/>
      <c r="G77" s="53"/>
      <c r="H77" s="53"/>
      <c r="I77" s="304">
        <f>K77/J77*100</f>
        <v>73771.7</v>
      </c>
      <c r="J77" s="305">
        <v>185</v>
      </c>
      <c r="K77" s="306">
        <f>VLOOKUP(A77,'MANO DE OBRA'!A9:D101,4,FALSE)</f>
        <v>136477.64499999999</v>
      </c>
      <c r="L77" s="56"/>
      <c r="M77" s="446">
        <v>320</v>
      </c>
      <c r="N77" s="407">
        <f>K77/M77</f>
        <v>426.49264062499998</v>
      </c>
    </row>
    <row r="78" spans="1:15">
      <c r="A78" t="s">
        <v>30</v>
      </c>
      <c r="B78" s="55" t="str">
        <f>VLOOKUP(A78,'MANO DE OBRA'!A10:D71,3,FALSE)</f>
        <v>Oficial</v>
      </c>
      <c r="C78" s="53"/>
      <c r="D78" s="53"/>
      <c r="E78" s="53"/>
      <c r="F78" s="53"/>
      <c r="G78" s="53"/>
      <c r="H78" s="53"/>
      <c r="I78" s="304">
        <f>K78/J78*100</f>
        <v>49181.133333333331</v>
      </c>
      <c r="J78" s="305">
        <v>185</v>
      </c>
      <c r="K78" s="306">
        <f>VLOOKUP(A78,'MANO DE OBRA'!A10:D102,4,FALSE)</f>
        <v>90985.096666666665</v>
      </c>
      <c r="L78" s="330"/>
      <c r="M78" s="446">
        <v>320</v>
      </c>
      <c r="N78" s="407">
        <f>K78/M78</f>
        <v>284.32842708333334</v>
      </c>
    </row>
    <row r="79" spans="1:15">
      <c r="B79" s="55"/>
      <c r="C79" s="53"/>
      <c r="D79" s="53"/>
      <c r="E79" s="53"/>
      <c r="F79" s="53"/>
      <c r="G79" s="53"/>
      <c r="H79" s="53"/>
      <c r="I79" s="304"/>
      <c r="J79" s="305"/>
      <c r="K79" s="306"/>
      <c r="L79" s="330"/>
      <c r="M79" s="443"/>
      <c r="N79" s="407"/>
    </row>
    <row r="80" spans="1:15" ht="15.75" thickBot="1">
      <c r="B80" s="805"/>
      <c r="C80" s="806"/>
      <c r="D80" s="806"/>
      <c r="E80" s="806"/>
      <c r="F80" s="806"/>
      <c r="G80" s="806"/>
      <c r="H80" s="806"/>
      <c r="I80" s="482"/>
      <c r="J80" s="483"/>
      <c r="K80" s="484"/>
      <c r="L80" s="487"/>
      <c r="M80" s="488"/>
      <c r="N80" s="452"/>
    </row>
    <row r="81" spans="1:14" ht="15.75" thickBot="1">
      <c r="B81" s="824" t="s">
        <v>1037</v>
      </c>
      <c r="C81" s="825"/>
      <c r="D81" s="825"/>
      <c r="E81" s="825"/>
      <c r="F81" s="825"/>
      <c r="G81" s="825"/>
      <c r="H81" s="825"/>
      <c r="I81" s="825"/>
      <c r="J81" s="825"/>
      <c r="K81" s="825"/>
      <c r="L81" s="825"/>
      <c r="M81" s="826"/>
      <c r="N81" s="313">
        <f>SUM(N75:N80)</f>
        <v>1587.8112552083333</v>
      </c>
    </row>
    <row r="82" spans="1:14" ht="15.75" thickBot="1">
      <c r="B82" s="39"/>
      <c r="C82" s="40"/>
      <c r="D82" s="40"/>
      <c r="E82" s="40"/>
      <c r="F82" s="40"/>
      <c r="G82" s="40"/>
      <c r="H82" s="40"/>
      <c r="I82" s="40"/>
      <c r="J82" s="40"/>
      <c r="K82" s="40"/>
      <c r="L82" s="40"/>
      <c r="M82" s="40"/>
      <c r="N82" s="41"/>
    </row>
    <row r="83" spans="1:14" ht="15.75" thickBot="1">
      <c r="B83" s="818" t="s">
        <v>1051</v>
      </c>
      <c r="C83" s="819"/>
      <c r="D83" s="819"/>
      <c r="E83" s="819"/>
      <c r="F83" s="819"/>
      <c r="G83" s="819"/>
      <c r="H83" s="819"/>
      <c r="I83" s="819"/>
      <c r="J83" s="819"/>
      <c r="K83" s="819"/>
      <c r="L83" s="819"/>
      <c r="M83" s="820"/>
      <c r="N83" s="105">
        <f>N46+N59+N70+N81</f>
        <v>7406.4611962034196</v>
      </c>
    </row>
    <row r="84" spans="1:14">
      <c r="B84" s="39"/>
      <c r="C84" s="40"/>
      <c r="D84" s="40"/>
      <c r="E84" s="40"/>
      <c r="F84" s="40"/>
      <c r="G84" s="40"/>
      <c r="H84" s="40"/>
      <c r="I84" s="40"/>
      <c r="J84" s="40"/>
      <c r="K84" s="40"/>
      <c r="L84" s="40"/>
      <c r="M84" s="40"/>
      <c r="N84" s="41"/>
    </row>
    <row r="85" spans="1:14">
      <c r="B85" s="70" t="s">
        <v>1052</v>
      </c>
      <c r="C85" s="71"/>
      <c r="D85" s="71"/>
      <c r="E85" s="71"/>
      <c r="F85" s="71"/>
      <c r="G85" s="71"/>
      <c r="H85" s="71"/>
      <c r="I85" s="71"/>
      <c r="J85" s="71"/>
      <c r="K85" s="71"/>
      <c r="L85" s="71"/>
      <c r="M85" s="71"/>
      <c r="N85" s="72"/>
    </row>
    <row r="86" spans="1:14" ht="15.75" thickBot="1">
      <c r="B86" s="74"/>
      <c r="C86" s="67"/>
      <c r="D86" s="67"/>
      <c r="E86" s="67"/>
      <c r="F86" s="67"/>
      <c r="G86" s="67"/>
      <c r="H86" s="67"/>
      <c r="I86" s="67"/>
      <c r="J86" s="67"/>
      <c r="K86" s="67"/>
      <c r="L86" s="67"/>
      <c r="M86" s="67"/>
      <c r="N86" s="69"/>
    </row>
    <row r="87" spans="1:14">
      <c r="B87" s="809" t="s">
        <v>1053</v>
      </c>
      <c r="C87" s="810"/>
      <c r="D87" s="810"/>
      <c r="E87" s="810"/>
      <c r="F87" s="810"/>
      <c r="G87" s="810"/>
      <c r="H87" s="810"/>
      <c r="I87" s="326"/>
      <c r="J87" s="346"/>
      <c r="K87" s="314" t="s">
        <v>1054</v>
      </c>
      <c r="L87" s="848" t="s">
        <v>1055</v>
      </c>
      <c r="M87" s="849"/>
      <c r="N87" s="315"/>
    </row>
    <row r="88" spans="1:14">
      <c r="B88" s="850" t="s">
        <v>1056</v>
      </c>
      <c r="C88" s="851"/>
      <c r="D88" s="851"/>
      <c r="E88" s="851"/>
      <c r="F88" s="851"/>
      <c r="G88" s="851"/>
      <c r="H88" s="851"/>
      <c r="I88" s="93"/>
      <c r="J88" s="94"/>
      <c r="K88" s="316">
        <v>0.2</v>
      </c>
      <c r="L88" s="852">
        <f>N83*K88</f>
        <v>1481.292239240684</v>
      </c>
      <c r="M88" s="853"/>
      <c r="N88" s="57"/>
    </row>
    <row r="89" spans="1:14">
      <c r="B89" s="95" t="s">
        <v>1057</v>
      </c>
      <c r="C89" s="96"/>
      <c r="D89" s="96"/>
      <c r="E89" s="96"/>
      <c r="F89" s="96"/>
      <c r="G89" s="96"/>
      <c r="H89" s="96"/>
      <c r="I89" s="93"/>
      <c r="J89" s="94"/>
      <c r="K89" s="316">
        <v>0.05</v>
      </c>
      <c r="L89" s="852">
        <f>N83*K89</f>
        <v>370.323059810171</v>
      </c>
      <c r="M89" s="853"/>
      <c r="N89" s="57"/>
    </row>
    <row r="90" spans="1:14" ht="15.75" thickBot="1">
      <c r="B90" s="97" t="s">
        <v>1058</v>
      </c>
      <c r="C90" s="98"/>
      <c r="D90" s="98"/>
      <c r="E90" s="98"/>
      <c r="F90" s="98"/>
      <c r="G90" s="98"/>
      <c r="H90" s="98"/>
      <c r="I90" s="99"/>
      <c r="J90" s="100"/>
      <c r="K90" s="317">
        <v>0.05</v>
      </c>
      <c r="L90" s="854">
        <f>N83*K90</f>
        <v>370.323059810171</v>
      </c>
      <c r="M90" s="855"/>
      <c r="N90" s="57"/>
    </row>
    <row r="91" spans="1:14" ht="15.75" thickBot="1">
      <c r="B91" s="818" t="s">
        <v>1037</v>
      </c>
      <c r="C91" s="819"/>
      <c r="D91" s="819"/>
      <c r="E91" s="819"/>
      <c r="F91" s="819"/>
      <c r="G91" s="819"/>
      <c r="H91" s="819"/>
      <c r="I91" s="819"/>
      <c r="J91" s="819"/>
      <c r="K91" s="819"/>
      <c r="L91" s="819"/>
      <c r="M91" s="820"/>
      <c r="N91" s="58">
        <f>L88+L89+L90</f>
        <v>2221.9383588610258</v>
      </c>
    </row>
    <row r="92" spans="1:14" ht="15.75" thickBot="1">
      <c r="B92" s="39"/>
      <c r="C92" s="40"/>
      <c r="D92" s="40"/>
      <c r="E92" s="40"/>
      <c r="F92" s="40"/>
      <c r="G92" s="40"/>
      <c r="H92" s="40"/>
      <c r="I92" s="40"/>
      <c r="J92" s="40"/>
      <c r="K92" s="40"/>
      <c r="L92" s="40"/>
      <c r="M92" s="40"/>
      <c r="N92" s="41"/>
    </row>
    <row r="93" spans="1:14" ht="15.75" thickBot="1">
      <c r="A93" t="s">
        <v>2122</v>
      </c>
      <c r="B93" s="818" t="s">
        <v>1059</v>
      </c>
      <c r="C93" s="819"/>
      <c r="D93" s="819"/>
      <c r="E93" s="819"/>
      <c r="F93" s="819"/>
      <c r="G93" s="819"/>
      <c r="H93" s="819"/>
      <c r="I93" s="819"/>
      <c r="J93" s="819"/>
      <c r="K93" s="819"/>
      <c r="L93" s="819"/>
      <c r="M93" s="820"/>
      <c r="N93" s="197">
        <f>N83+N91</f>
        <v>9628.3995550644449</v>
      </c>
    </row>
    <row r="94" spans="1:14">
      <c r="B94" s="251"/>
      <c r="C94" s="252"/>
      <c r="D94" s="252"/>
      <c r="E94" s="252"/>
      <c r="F94" s="252"/>
      <c r="G94" s="252"/>
      <c r="H94" s="252"/>
      <c r="I94" s="252"/>
      <c r="J94" s="252"/>
      <c r="K94" s="252"/>
      <c r="L94" s="252"/>
      <c r="M94" s="252"/>
      <c r="N94" s="253"/>
    </row>
    <row r="95" spans="1:14">
      <c r="B95" s="254"/>
      <c r="C95" s="255"/>
      <c r="D95" s="255"/>
      <c r="E95" s="255"/>
      <c r="F95" s="255"/>
      <c r="G95" s="255"/>
      <c r="H95" s="255"/>
      <c r="I95" s="255"/>
      <c r="J95" s="255"/>
      <c r="K95" s="255"/>
      <c r="L95" s="255"/>
      <c r="M95" s="255"/>
      <c r="N95" s="256"/>
    </row>
    <row r="96" spans="1:14">
      <c r="B96" s="254"/>
      <c r="C96" s="255"/>
      <c r="D96" s="255"/>
      <c r="E96" s="255"/>
      <c r="F96" s="255"/>
      <c r="G96" s="255"/>
      <c r="H96" s="255"/>
      <c r="I96" s="255"/>
      <c r="J96" s="255"/>
      <c r="K96" s="255"/>
      <c r="L96" s="255"/>
      <c r="M96" s="255"/>
      <c r="N96" s="256"/>
    </row>
    <row r="97" spans="2:14">
      <c r="B97" s="254"/>
      <c r="C97" s="255"/>
      <c r="D97" s="255"/>
      <c r="E97" s="255"/>
      <c r="F97" s="255"/>
      <c r="G97" s="255"/>
      <c r="H97" s="255"/>
      <c r="I97" s="255"/>
      <c r="J97" s="255"/>
      <c r="K97" s="255"/>
      <c r="L97" s="255"/>
      <c r="M97" s="255"/>
      <c r="N97" s="256"/>
    </row>
    <row r="98" spans="2:14">
      <c r="B98" s="254"/>
      <c r="C98" s="255"/>
      <c r="D98" s="255"/>
      <c r="E98" s="429" t="s">
        <v>1060</v>
      </c>
      <c r="F98" s="429"/>
      <c r="G98" s="429"/>
      <c r="H98" s="429"/>
      <c r="I98" s="429"/>
      <c r="J98" s="429"/>
      <c r="K98" s="255"/>
      <c r="L98" s="255"/>
      <c r="M98" s="255"/>
      <c r="N98" s="256"/>
    </row>
    <row r="99" spans="2:14">
      <c r="B99" s="254"/>
      <c r="C99" s="255"/>
      <c r="D99" s="255"/>
      <c r="E99" s="255" t="s">
        <v>1061</v>
      </c>
      <c r="F99" s="255"/>
      <c r="G99" s="255"/>
      <c r="H99" s="255"/>
      <c r="I99" s="255"/>
      <c r="J99" s="255"/>
      <c r="K99" s="255"/>
      <c r="L99" s="255"/>
      <c r="M99" s="255"/>
      <c r="N99" s="256"/>
    </row>
    <row r="100" spans="2:14">
      <c r="B100" s="254"/>
      <c r="C100" s="255"/>
      <c r="D100" s="255"/>
      <c r="E100" s="255" t="s">
        <v>1062</v>
      </c>
      <c r="F100" s="255"/>
      <c r="G100" s="255"/>
      <c r="H100" s="255"/>
      <c r="I100" s="255"/>
      <c r="J100" s="255"/>
      <c r="K100" s="255"/>
      <c r="L100" s="255"/>
      <c r="M100" s="255"/>
      <c r="N100" s="256"/>
    </row>
    <row r="101" spans="2:14">
      <c r="B101" s="254"/>
      <c r="C101" s="255"/>
      <c r="D101" s="255"/>
      <c r="E101" s="255" t="s">
        <v>1063</v>
      </c>
      <c r="F101" s="255"/>
      <c r="G101" s="255"/>
      <c r="H101" s="255"/>
      <c r="I101" s="255"/>
      <c r="J101" s="255"/>
      <c r="K101" s="255"/>
      <c r="L101" s="255"/>
      <c r="M101" s="255"/>
      <c r="N101" s="256"/>
    </row>
    <row r="102" spans="2:14" ht="15.75" thickBot="1">
      <c r="B102" s="254"/>
      <c r="C102" s="255"/>
      <c r="D102" s="255"/>
      <c r="E102" s="255"/>
      <c r="F102" s="255" t="s">
        <v>1064</v>
      </c>
      <c r="G102" s="255"/>
      <c r="H102" s="255"/>
      <c r="I102" s="255"/>
      <c r="J102" s="255"/>
      <c r="K102" s="255"/>
      <c r="L102" s="255"/>
      <c r="M102" s="255"/>
      <c r="N102" s="256"/>
    </row>
    <row r="103" spans="2:14">
      <c r="B103" s="239" t="s">
        <v>2322</v>
      </c>
      <c r="C103" s="240"/>
      <c r="D103" s="240"/>
      <c r="E103" s="240"/>
      <c r="F103" s="240"/>
      <c r="G103" s="240"/>
      <c r="H103" s="240"/>
      <c r="I103" s="240"/>
      <c r="J103" s="240"/>
      <c r="K103" s="240"/>
      <c r="L103" s="240"/>
      <c r="M103" s="240"/>
      <c r="N103" s="241"/>
    </row>
    <row r="104" spans="2:14">
      <c r="B104" s="257"/>
      <c r="C104" s="258"/>
      <c r="D104" s="258"/>
      <c r="E104" s="258"/>
      <c r="F104" s="258"/>
      <c r="G104" s="258"/>
      <c r="H104" s="258"/>
      <c r="I104" s="258"/>
      <c r="J104" s="258"/>
      <c r="K104" s="258"/>
      <c r="L104" s="258"/>
      <c r="M104" s="258"/>
      <c r="N104" s="259"/>
    </row>
    <row r="105" spans="2:14">
      <c r="B105" s="257"/>
      <c r="C105" s="258"/>
      <c r="D105" s="258"/>
      <c r="E105" s="258"/>
      <c r="F105" s="258"/>
      <c r="G105" s="258"/>
      <c r="H105" s="258"/>
      <c r="I105" s="258"/>
      <c r="J105" s="258"/>
      <c r="K105" s="258"/>
      <c r="L105" s="258"/>
      <c r="M105" s="258"/>
      <c r="N105" s="259"/>
    </row>
    <row r="106" spans="2:14">
      <c r="B106" s="257"/>
      <c r="C106" s="258"/>
      <c r="D106" s="258"/>
      <c r="E106" s="258"/>
      <c r="F106" s="258"/>
      <c r="G106" s="258"/>
      <c r="H106" s="258"/>
      <c r="I106" s="258"/>
      <c r="J106" s="258"/>
      <c r="K106" s="258"/>
      <c r="L106" s="258"/>
      <c r="M106" s="258"/>
      <c r="N106" s="259"/>
    </row>
    <row r="107" spans="2:14" ht="15.75" thickBot="1">
      <c r="B107" s="260"/>
      <c r="C107" s="261"/>
      <c r="D107" s="261"/>
      <c r="E107" s="261"/>
      <c r="F107" s="261"/>
      <c r="G107" s="261"/>
      <c r="H107" s="261"/>
      <c r="I107" s="261"/>
      <c r="J107" s="261"/>
      <c r="K107" s="261"/>
      <c r="L107" s="261"/>
      <c r="M107" s="261"/>
      <c r="N107" s="262"/>
    </row>
    <row r="108" spans="2:14">
      <c r="B108" s="263"/>
      <c r="C108" s="264"/>
      <c r="D108" s="264"/>
      <c r="E108" s="264"/>
      <c r="F108" s="264"/>
      <c r="G108" s="264"/>
      <c r="H108" s="264"/>
      <c r="I108" s="264"/>
      <c r="J108" s="264"/>
      <c r="K108" s="264"/>
      <c r="L108" s="264"/>
      <c r="M108" s="264"/>
      <c r="N108" s="265"/>
    </row>
    <row r="109" spans="2:14">
      <c r="B109" s="266" t="s">
        <v>2323</v>
      </c>
      <c r="C109" s="267"/>
      <c r="D109" s="267"/>
      <c r="E109" s="267"/>
      <c r="F109" s="267"/>
      <c r="G109" s="267"/>
      <c r="H109" s="267"/>
      <c r="I109" s="267"/>
      <c r="J109" s="267"/>
      <c r="K109" s="267"/>
      <c r="L109" s="267"/>
      <c r="M109" s="267"/>
      <c r="N109" s="268"/>
    </row>
    <row r="110" spans="2:14" ht="15" customHeight="1">
      <c r="B110" s="960" t="s">
        <v>2324</v>
      </c>
      <c r="C110" s="961"/>
      <c r="D110" s="961"/>
      <c r="E110" s="961"/>
      <c r="F110" s="961"/>
      <c r="G110" s="961"/>
      <c r="H110" s="961"/>
      <c r="I110" s="961"/>
      <c r="J110" s="961"/>
      <c r="K110" s="961"/>
      <c r="L110" s="961"/>
      <c r="M110" s="961"/>
      <c r="N110" s="962"/>
    </row>
    <row r="111" spans="2:14" ht="15" customHeight="1">
      <c r="B111" s="960"/>
      <c r="C111" s="961"/>
      <c r="D111" s="961"/>
      <c r="E111" s="961"/>
      <c r="F111" s="961"/>
      <c r="G111" s="961"/>
      <c r="H111" s="961"/>
      <c r="I111" s="961"/>
      <c r="J111" s="961"/>
      <c r="K111" s="961"/>
      <c r="L111" s="961"/>
      <c r="M111" s="961"/>
      <c r="N111" s="962"/>
    </row>
    <row r="112" spans="2:14" ht="30" customHeight="1">
      <c r="B112" s="963" t="s">
        <v>2325</v>
      </c>
      <c r="C112" s="964"/>
      <c r="D112" s="964"/>
      <c r="E112" s="964"/>
      <c r="F112" s="964"/>
      <c r="G112" s="964"/>
      <c r="H112" s="964"/>
      <c r="I112" s="964"/>
      <c r="J112" s="964"/>
      <c r="K112" s="964"/>
      <c r="L112" s="964"/>
      <c r="M112" s="964"/>
      <c r="N112" s="965"/>
    </row>
    <row r="113" spans="2:14">
      <c r="B113" s="963"/>
      <c r="C113" s="964"/>
      <c r="D113" s="964"/>
      <c r="E113" s="964"/>
      <c r="F113" s="964"/>
      <c r="G113" s="964"/>
      <c r="H113" s="964"/>
      <c r="I113" s="964"/>
      <c r="J113" s="964"/>
      <c r="K113" s="964"/>
      <c r="L113" s="964"/>
      <c r="M113" s="964"/>
      <c r="N113" s="965"/>
    </row>
    <row r="114" spans="2:14">
      <c r="B114" s="351"/>
      <c r="C114" s="352"/>
      <c r="D114" s="352"/>
      <c r="E114" s="352"/>
      <c r="F114" s="352"/>
      <c r="G114" s="352"/>
      <c r="H114" s="352"/>
      <c r="I114" s="352"/>
      <c r="J114" s="352"/>
      <c r="K114" s="352"/>
      <c r="L114" s="352"/>
      <c r="M114" s="352"/>
      <c r="N114" s="353"/>
    </row>
    <row r="115" spans="2:14">
      <c r="B115" s="351"/>
      <c r="C115" s="352"/>
      <c r="D115" s="352"/>
      <c r="E115" s="352"/>
      <c r="F115" s="352"/>
      <c r="G115" s="352"/>
      <c r="H115" s="352"/>
      <c r="I115" s="352"/>
      <c r="J115" s="352"/>
      <c r="K115" s="352"/>
      <c r="L115" s="352"/>
      <c r="M115" s="352"/>
      <c r="N115" s="353"/>
    </row>
    <row r="116" spans="2:14">
      <c r="B116" s="351"/>
      <c r="C116" s="352"/>
      <c r="D116" s="352"/>
      <c r="E116" s="352"/>
      <c r="F116" s="352"/>
      <c r="G116" s="352"/>
      <c r="H116" s="352"/>
      <c r="I116" s="352"/>
      <c r="J116" s="352"/>
      <c r="K116" s="352"/>
      <c r="L116" s="352"/>
      <c r="M116" s="352"/>
      <c r="N116" s="353"/>
    </row>
    <row r="117" spans="2:14">
      <c r="B117" s="266"/>
      <c r="C117" s="267"/>
      <c r="D117" s="267"/>
      <c r="E117" s="267"/>
      <c r="F117" s="267"/>
      <c r="G117" s="267"/>
      <c r="H117" s="267"/>
      <c r="I117" s="267"/>
      <c r="J117" s="267"/>
      <c r="K117" s="267"/>
      <c r="L117" s="267"/>
      <c r="M117" s="267"/>
      <c r="N117" s="268"/>
    </row>
    <row r="118" spans="2:14">
      <c r="B118" s="254"/>
      <c r="C118" s="255"/>
      <c r="D118" s="255"/>
      <c r="E118" s="255" t="s">
        <v>1060</v>
      </c>
      <c r="F118" s="429"/>
      <c r="G118" s="429"/>
      <c r="H118" s="255"/>
      <c r="I118" s="255"/>
      <c r="J118" s="255"/>
      <c r="K118" s="255"/>
      <c r="L118" s="255"/>
      <c r="M118" s="255"/>
      <c r="N118" s="256"/>
    </row>
    <row r="119" spans="2:14">
      <c r="B119" s="254"/>
      <c r="C119" s="255"/>
      <c r="D119" s="255"/>
      <c r="E119" s="430" t="s">
        <v>1061</v>
      </c>
      <c r="F119" s="255"/>
      <c r="G119" s="255"/>
      <c r="H119" s="430"/>
      <c r="I119" s="430"/>
      <c r="J119" s="430"/>
      <c r="K119" s="255"/>
      <c r="L119" s="255"/>
      <c r="M119" s="255"/>
      <c r="N119" s="256"/>
    </row>
    <row r="120" spans="2:14">
      <c r="B120" s="254"/>
      <c r="C120" s="255"/>
      <c r="D120" s="255"/>
      <c r="E120" s="269" t="s">
        <v>1065</v>
      </c>
      <c r="F120" s="255"/>
      <c r="G120" s="255"/>
      <c r="H120" s="269"/>
      <c r="I120" s="269"/>
      <c r="J120" s="269"/>
      <c r="K120" s="255"/>
      <c r="L120" s="255"/>
      <c r="M120" s="255"/>
      <c r="N120" s="256"/>
    </row>
    <row r="121" spans="2:14">
      <c r="B121" s="270"/>
      <c r="C121" s="267"/>
      <c r="D121" s="267"/>
      <c r="E121" s="255" t="s">
        <v>1063</v>
      </c>
      <c r="F121" s="255"/>
      <c r="G121" s="255"/>
      <c r="H121" s="255"/>
      <c r="I121" s="255"/>
      <c r="J121" s="255"/>
      <c r="K121" s="267"/>
      <c r="L121" s="267"/>
      <c r="M121" s="267"/>
      <c r="N121" s="268"/>
    </row>
    <row r="122" spans="2:14">
      <c r="B122" s="270"/>
      <c r="C122" s="267"/>
      <c r="D122" s="267"/>
      <c r="E122" s="267"/>
      <c r="F122" s="255"/>
      <c r="G122" s="255"/>
      <c r="H122" s="255"/>
      <c r="I122" s="255"/>
      <c r="J122" s="255"/>
      <c r="K122" s="267"/>
      <c r="L122" s="267"/>
      <c r="M122" s="267"/>
      <c r="N122" s="268"/>
    </row>
    <row r="123" spans="2:14">
      <c r="B123" s="270" t="s">
        <v>2326</v>
      </c>
      <c r="C123" s="269"/>
      <c r="D123" s="269"/>
      <c r="E123" s="255"/>
      <c r="F123" s="255"/>
      <c r="G123" s="255"/>
      <c r="H123" s="255"/>
      <c r="I123" s="255"/>
      <c r="J123" s="966"/>
      <c r="K123" s="966"/>
      <c r="L123" s="966"/>
      <c r="M123" s="966"/>
      <c r="N123" s="967"/>
    </row>
    <row r="124" spans="2:14" ht="15.75" thickBot="1">
      <c r="B124" s="431" t="s">
        <v>2327</v>
      </c>
      <c r="C124" s="432"/>
      <c r="D124" s="432"/>
      <c r="E124" s="271"/>
      <c r="F124" s="271"/>
      <c r="G124" s="271"/>
      <c r="H124" s="271"/>
      <c r="I124" s="271"/>
      <c r="J124" s="968"/>
      <c r="K124" s="968"/>
      <c r="L124" s="968"/>
      <c r="M124" s="968"/>
      <c r="N124" s="969"/>
    </row>
  </sheetData>
  <mergeCells count="66">
    <mergeCell ref="B81:M81"/>
    <mergeCell ref="B74:H74"/>
    <mergeCell ref="L74:M74"/>
    <mergeCell ref="B112:N113"/>
    <mergeCell ref="B91:M91"/>
    <mergeCell ref="B93:M93"/>
    <mergeCell ref="B110:N111"/>
    <mergeCell ref="B80:H80"/>
    <mergeCell ref="L89:M89"/>
    <mergeCell ref="L90:M90"/>
    <mergeCell ref="B83:M83"/>
    <mergeCell ref="B87:H87"/>
    <mergeCell ref="L87:M87"/>
    <mergeCell ref="B88:H88"/>
    <mergeCell ref="L88:M88"/>
    <mergeCell ref="B59:M59"/>
    <mergeCell ref="L63:M63"/>
    <mergeCell ref="L64:M64"/>
    <mergeCell ref="L65:M65"/>
    <mergeCell ref="L66:M66"/>
    <mergeCell ref="L5:L6"/>
    <mergeCell ref="M5:M6"/>
    <mergeCell ref="L67:M67"/>
    <mergeCell ref="L69:M69"/>
    <mergeCell ref="B70:M70"/>
    <mergeCell ref="C6:J6"/>
    <mergeCell ref="B44:D44"/>
    <mergeCell ref="B45:H45"/>
    <mergeCell ref="I45:J45"/>
    <mergeCell ref="B1:B6"/>
    <mergeCell ref="F25:H25"/>
    <mergeCell ref="B27:N27"/>
    <mergeCell ref="L29:M29"/>
    <mergeCell ref="B46:M46"/>
    <mergeCell ref="N5:N6"/>
    <mergeCell ref="C29:I29"/>
    <mergeCell ref="L45:M45"/>
    <mergeCell ref="B10:E10"/>
    <mergeCell ref="I10:J10"/>
    <mergeCell ref="D11:E11"/>
    <mergeCell ref="B42:H42"/>
    <mergeCell ref="B38:H38"/>
    <mergeCell ref="L12:N12"/>
    <mergeCell ref="C30:I30"/>
    <mergeCell ref="L30:M30"/>
    <mergeCell ref="B35:H35"/>
    <mergeCell ref="I35:J35"/>
    <mergeCell ref="L35:M35"/>
    <mergeCell ref="B36:H36"/>
    <mergeCell ref="B37:H37"/>
    <mergeCell ref="J123:N124"/>
    <mergeCell ref="L1:N2"/>
    <mergeCell ref="C2:J2"/>
    <mergeCell ref="C3:J3"/>
    <mergeCell ref="K3:K4"/>
    <mergeCell ref="L3:N4"/>
    <mergeCell ref="C4:J4"/>
    <mergeCell ref="C1:J1"/>
    <mergeCell ref="K1:K2"/>
    <mergeCell ref="C5:J5"/>
    <mergeCell ref="B50:I50"/>
    <mergeCell ref="L50:M50"/>
    <mergeCell ref="B39:H39"/>
    <mergeCell ref="B40:H40"/>
    <mergeCell ref="B41:H41"/>
    <mergeCell ref="K5:K6"/>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80257"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80257" r:id="rId4"/>
      </mc:Fallback>
    </mc:AlternateContent>
  </oleObjects>
</worksheet>
</file>

<file path=xl/worksheets/sheet2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21"/>
  <sheetViews>
    <sheetView zoomScale="75" zoomScaleNormal="75" workbookViewId="0"/>
  </sheetViews>
  <sheetFormatPr baseColWidth="10" defaultRowHeight="15"/>
  <cols>
    <col min="1" max="1" width="10.28515625" bestFit="1"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ht="25.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customHeight="1" thickBot="1">
      <c r="A31" t="s">
        <v>1929</v>
      </c>
      <c r="B31" s="86" t="s">
        <v>1210</v>
      </c>
      <c r="C31" s="87" t="s">
        <v>2235</v>
      </c>
      <c r="D31" s="88"/>
      <c r="E31" s="88"/>
      <c r="F31" s="88"/>
      <c r="G31" s="88"/>
      <c r="H31" s="88"/>
      <c r="I31" s="88"/>
      <c r="J31" s="88"/>
      <c r="K31" s="465"/>
      <c r="L31" s="318" t="s">
        <v>377</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348"/>
      <c r="N36" s="284"/>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c r="C41" s="839"/>
      <c r="D41" s="839"/>
      <c r="E41" s="44"/>
      <c r="F41" s="45"/>
      <c r="G41" s="45"/>
      <c r="H41" s="46"/>
      <c r="I41" s="42"/>
      <c r="J41" s="43"/>
      <c r="K41" s="291"/>
      <c r="L41" s="288"/>
      <c r="M41" s="413"/>
      <c r="N41" s="356"/>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69"/>
      <c r="B48" s="49"/>
      <c r="C48" s="293"/>
      <c r="D48" s="293"/>
      <c r="E48" s="293"/>
      <c r="F48" s="293"/>
      <c r="G48" s="293"/>
      <c r="H48" s="293"/>
      <c r="I48" s="280"/>
      <c r="J48" s="236"/>
      <c r="K48" s="294"/>
      <c r="L48" s="279"/>
      <c r="M48" s="414"/>
      <c r="N48" s="284"/>
    </row>
    <row r="49" spans="1:14">
      <c r="A49" s="169"/>
      <c r="B49" s="49"/>
      <c r="C49" s="437"/>
      <c r="D49" s="437"/>
      <c r="E49" s="437"/>
      <c r="F49" s="437"/>
      <c r="G49" s="437"/>
      <c r="H49" s="437"/>
      <c r="I49" s="437"/>
      <c r="J49" s="323"/>
      <c r="K49" s="409"/>
      <c r="L49" s="433"/>
      <c r="M49" s="414"/>
      <c r="N49" s="284"/>
    </row>
    <row r="50" spans="1:14">
      <c r="A50" s="169"/>
      <c r="B50" s="49"/>
      <c r="C50" s="437"/>
      <c r="D50" s="437"/>
      <c r="E50" s="437"/>
      <c r="F50" s="437"/>
      <c r="G50" s="437"/>
      <c r="H50" s="437"/>
      <c r="I50" s="437"/>
      <c r="J50" s="323"/>
      <c r="K50" s="409"/>
      <c r="L50" s="433"/>
      <c r="M50" s="414"/>
      <c r="N50" s="284"/>
    </row>
    <row r="51" spans="1:14">
      <c r="A51" s="169"/>
      <c r="B51" s="49"/>
      <c r="C51" s="437"/>
      <c r="D51" s="437"/>
      <c r="E51" s="437"/>
      <c r="F51" s="437"/>
      <c r="G51" s="437"/>
      <c r="H51" s="437"/>
      <c r="I51" s="437"/>
      <c r="J51" s="323"/>
      <c r="K51" s="409"/>
      <c r="L51" s="433"/>
      <c r="M51" s="414"/>
      <c r="N51" s="284"/>
    </row>
    <row r="52" spans="1:14">
      <c r="A52" s="169"/>
      <c r="B52" s="49"/>
      <c r="C52" s="437"/>
      <c r="D52" s="437"/>
      <c r="E52" s="437"/>
      <c r="F52" s="437"/>
      <c r="G52" s="437"/>
      <c r="H52" s="437"/>
      <c r="I52" s="437"/>
      <c r="J52" s="323"/>
      <c r="K52" s="409"/>
      <c r="L52" s="433"/>
      <c r="M52" s="414"/>
      <c r="N52" s="284"/>
    </row>
    <row r="53" spans="1:14">
      <c r="A53" s="169"/>
      <c r="B53" s="49"/>
      <c r="C53" s="437"/>
      <c r="D53" s="437"/>
      <c r="E53" s="437"/>
      <c r="F53" s="437"/>
      <c r="G53" s="437"/>
      <c r="H53" s="437"/>
      <c r="I53" s="437"/>
      <c r="J53" s="323"/>
      <c r="K53" s="409"/>
      <c r="L53" s="433"/>
      <c r="M53" s="414"/>
      <c r="N53" s="284"/>
    </row>
    <row r="54" spans="1:14">
      <c r="A54" s="169"/>
      <c r="B54" s="49"/>
      <c r="C54" s="437"/>
      <c r="D54" s="437"/>
      <c r="E54" s="437"/>
      <c r="F54" s="437"/>
      <c r="G54" s="437"/>
      <c r="H54" s="437"/>
      <c r="I54" s="437"/>
      <c r="J54" s="323"/>
      <c r="K54" s="409"/>
      <c r="L54" s="433"/>
      <c r="M54" s="414"/>
      <c r="N54" s="284"/>
    </row>
    <row r="55" spans="1:14" ht="15.75" thickBot="1">
      <c r="B55" s="49"/>
      <c r="C55" s="322"/>
      <c r="D55" s="322"/>
      <c r="E55" s="322"/>
      <c r="F55" s="322"/>
      <c r="G55" s="322"/>
      <c r="H55" s="322"/>
      <c r="I55" s="322"/>
      <c r="J55" s="447"/>
      <c r="K55" s="132"/>
      <c r="L55" s="337"/>
      <c r="M55" s="414"/>
      <c r="N55" s="284"/>
    </row>
    <row r="56" spans="1:14" ht="15.75" thickBot="1">
      <c r="B56" s="818" t="s">
        <v>1037</v>
      </c>
      <c r="C56" s="819"/>
      <c r="D56" s="819"/>
      <c r="E56" s="819"/>
      <c r="F56" s="819"/>
      <c r="G56" s="819"/>
      <c r="H56" s="819"/>
      <c r="I56" s="819"/>
      <c r="J56" s="819"/>
      <c r="K56" s="819"/>
      <c r="L56" s="819"/>
      <c r="M56" s="820"/>
      <c r="N56" s="406"/>
    </row>
    <row r="57" spans="1:14">
      <c r="B57" s="39"/>
      <c r="C57" s="40"/>
      <c r="D57" s="40"/>
      <c r="E57" s="40"/>
      <c r="F57" s="40"/>
      <c r="G57" s="40"/>
      <c r="H57" s="40"/>
      <c r="I57" s="40"/>
      <c r="J57" s="40"/>
      <c r="K57" s="40"/>
      <c r="L57" s="40"/>
      <c r="M57" s="40"/>
      <c r="N57" s="41"/>
    </row>
    <row r="58" spans="1:14">
      <c r="B58" s="70" t="s">
        <v>1040</v>
      </c>
      <c r="C58" s="71"/>
      <c r="D58" s="71"/>
      <c r="E58" s="71"/>
      <c r="F58" s="71"/>
      <c r="G58" s="71"/>
      <c r="H58" s="71"/>
      <c r="I58" s="71"/>
      <c r="J58" s="71"/>
      <c r="K58" s="71"/>
      <c r="L58" s="71"/>
      <c r="M58" s="71"/>
      <c r="N58" s="72"/>
    </row>
    <row r="59" spans="1:14" ht="15.75" thickBot="1">
      <c r="B59" s="74"/>
      <c r="C59" s="67"/>
      <c r="D59" s="67"/>
      <c r="E59" s="67"/>
      <c r="F59" s="67"/>
      <c r="G59" s="67"/>
      <c r="H59" s="67"/>
      <c r="I59" s="67"/>
      <c r="J59" s="67"/>
      <c r="K59" s="67"/>
      <c r="L59" s="67"/>
      <c r="M59" s="67"/>
      <c r="N59" s="69"/>
    </row>
    <row r="60" spans="1:14" ht="25.5">
      <c r="B60" s="325" t="s">
        <v>1041</v>
      </c>
      <c r="C60" s="326"/>
      <c r="D60" s="326"/>
      <c r="E60" s="326"/>
      <c r="F60" s="326"/>
      <c r="G60" s="326"/>
      <c r="H60" s="79" t="s">
        <v>1029</v>
      </c>
      <c r="I60" s="80" t="s">
        <v>1042</v>
      </c>
      <c r="J60" s="81" t="s">
        <v>1043</v>
      </c>
      <c r="K60" s="79" t="s">
        <v>1044</v>
      </c>
      <c r="L60" s="821" t="s">
        <v>1045</v>
      </c>
      <c r="M60" s="794"/>
      <c r="N60" s="82" t="s">
        <v>1035</v>
      </c>
    </row>
    <row r="61" spans="1:14">
      <c r="A61" t="s">
        <v>1409</v>
      </c>
      <c r="B61" s="52" t="str">
        <f>VLOOKUP(A61,TRANSPORTE!A3:D117,3,FALSE)</f>
        <v xml:space="preserve">Transporte de estructuras metálicas </v>
      </c>
      <c r="C61" s="329"/>
      <c r="D61" s="329"/>
      <c r="E61" s="329"/>
      <c r="F61" s="329"/>
      <c r="G61" s="329"/>
      <c r="H61" s="323" t="s">
        <v>2150</v>
      </c>
      <c r="I61" s="291">
        <v>1</v>
      </c>
      <c r="J61" s="298">
        <v>1</v>
      </c>
      <c r="K61" s="291">
        <f>I61*J61</f>
        <v>1</v>
      </c>
      <c r="L61" s="822">
        <f>VLOOKUP(A61,TRANSPORTE!A3:D117,4,FALSE)</f>
        <v>0.29694158018383182</v>
      </c>
      <c r="M61" s="823"/>
      <c r="N61" s="299">
        <f>K61*L61</f>
        <v>0.29694158018383182</v>
      </c>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23"/>
      <c r="I64" s="291"/>
      <c r="J64" s="298"/>
      <c r="K64" s="291"/>
      <c r="L64" s="822"/>
      <c r="M64" s="823"/>
      <c r="N64" s="299"/>
    </row>
    <row r="65" spans="1:15">
      <c r="B65" s="52"/>
      <c r="C65" s="53"/>
      <c r="D65" s="53"/>
      <c r="E65" s="53"/>
      <c r="F65" s="53"/>
      <c r="G65" s="53"/>
      <c r="H65" s="300"/>
      <c r="I65" s="291"/>
      <c r="J65" s="291"/>
      <c r="K65" s="291"/>
      <c r="L65" s="301"/>
      <c r="M65" s="302"/>
      <c r="N65" s="303"/>
    </row>
    <row r="66" spans="1:15" ht="15.75" thickBot="1">
      <c r="B66" s="459"/>
      <c r="C66" s="460"/>
      <c r="D66" s="460"/>
      <c r="E66" s="460"/>
      <c r="F66" s="460"/>
      <c r="G66" s="460"/>
      <c r="H66" s="54"/>
      <c r="I66" s="132"/>
      <c r="J66" s="132"/>
      <c r="K66" s="132"/>
      <c r="L66" s="807"/>
      <c r="M66" s="808"/>
      <c r="N66" s="133"/>
    </row>
    <row r="67" spans="1:15" ht="15.75" thickBot="1">
      <c r="B67" s="824" t="s">
        <v>1037</v>
      </c>
      <c r="C67" s="825"/>
      <c r="D67" s="825"/>
      <c r="E67" s="825"/>
      <c r="F67" s="825"/>
      <c r="G67" s="825"/>
      <c r="H67" s="825"/>
      <c r="I67" s="825"/>
      <c r="J67" s="825"/>
      <c r="K67" s="825"/>
      <c r="L67" s="825"/>
      <c r="M67" s="826"/>
      <c r="N67" s="110">
        <f>N61+N62+N63+N64+N65</f>
        <v>0.29694158018383182</v>
      </c>
    </row>
    <row r="68" spans="1:15">
      <c r="B68" s="39"/>
      <c r="C68" s="40"/>
      <c r="D68" s="40"/>
      <c r="E68" s="40"/>
      <c r="F68" s="40"/>
      <c r="G68" s="40"/>
      <c r="H68" s="40"/>
      <c r="I68" s="40"/>
      <c r="J68" s="40"/>
      <c r="K68" s="40"/>
      <c r="L68" s="40"/>
      <c r="M68" s="40"/>
      <c r="N68" s="41"/>
    </row>
    <row r="69" spans="1:15">
      <c r="B69" s="70" t="s">
        <v>1046</v>
      </c>
      <c r="C69" s="71"/>
      <c r="D69" s="71"/>
      <c r="E69" s="71"/>
      <c r="F69" s="71"/>
      <c r="G69" s="71"/>
      <c r="H69" s="71"/>
      <c r="I69" s="71"/>
      <c r="J69" s="71"/>
      <c r="K69" s="71"/>
      <c r="L69" s="71"/>
      <c r="M69" s="71"/>
      <c r="N69" s="72"/>
    </row>
    <row r="70" spans="1:15" ht="15.75" thickBot="1">
      <c r="B70" s="74"/>
      <c r="C70" s="67"/>
      <c r="D70" s="67"/>
      <c r="E70" s="67"/>
      <c r="F70" s="67"/>
      <c r="G70" s="67"/>
      <c r="H70" s="67"/>
      <c r="I70" s="67"/>
      <c r="J70" s="67"/>
      <c r="K70" s="67"/>
      <c r="L70" s="67"/>
      <c r="M70" s="67"/>
      <c r="N70" s="69"/>
    </row>
    <row r="71" spans="1:15" ht="25.5">
      <c r="B71" s="844" t="s">
        <v>1047</v>
      </c>
      <c r="C71" s="845"/>
      <c r="D71" s="845"/>
      <c r="E71" s="845"/>
      <c r="F71" s="845"/>
      <c r="G71" s="845"/>
      <c r="H71" s="845"/>
      <c r="I71" s="79" t="s">
        <v>1048</v>
      </c>
      <c r="J71" s="81" t="s">
        <v>1494</v>
      </c>
      <c r="K71" s="80" t="s">
        <v>1050</v>
      </c>
      <c r="L71" s="846" t="s">
        <v>1034</v>
      </c>
      <c r="M71" s="847"/>
      <c r="N71" s="104" t="s">
        <v>1035</v>
      </c>
    </row>
    <row r="72" spans="1:15">
      <c r="A72" s="170"/>
      <c r="B72" s="55"/>
      <c r="C72" s="53"/>
      <c r="D72" s="53"/>
      <c r="E72" s="53"/>
      <c r="F72" s="53"/>
      <c r="G72" s="53"/>
      <c r="H72" s="53"/>
      <c r="I72" s="304"/>
      <c r="J72" s="305"/>
      <c r="K72" s="306"/>
      <c r="L72" s="56"/>
      <c r="M72" s="446"/>
      <c r="N72" s="407"/>
      <c r="O72" s="112"/>
    </row>
    <row r="73" spans="1:15">
      <c r="A73" s="170"/>
      <c r="B73" s="55"/>
      <c r="C73" s="53"/>
      <c r="D73" s="53"/>
      <c r="E73" s="53"/>
      <c r="F73" s="53"/>
      <c r="G73" s="53"/>
      <c r="H73" s="53"/>
      <c r="I73" s="304"/>
      <c r="J73" s="305"/>
      <c r="K73" s="306"/>
      <c r="L73" s="56"/>
      <c r="M73" s="446"/>
      <c r="N73" s="407"/>
    </row>
    <row r="74" spans="1:15">
      <c r="B74" s="55"/>
      <c r="C74" s="53"/>
      <c r="D74" s="53"/>
      <c r="E74" s="53"/>
      <c r="F74" s="53"/>
      <c r="G74" s="53"/>
      <c r="H74" s="53"/>
      <c r="I74" s="304"/>
      <c r="J74" s="305"/>
      <c r="K74" s="306"/>
      <c r="L74" s="56"/>
      <c r="M74" s="444"/>
      <c r="N74" s="407"/>
    </row>
    <row r="75" spans="1:15">
      <c r="B75" s="55"/>
      <c r="C75" s="53"/>
      <c r="D75" s="53"/>
      <c r="E75" s="53"/>
      <c r="F75" s="53"/>
      <c r="G75" s="53"/>
      <c r="H75" s="53"/>
      <c r="I75" s="291"/>
      <c r="J75" s="309"/>
      <c r="K75" s="310"/>
      <c r="L75" s="330"/>
      <c r="M75" s="312"/>
      <c r="N75" s="308"/>
    </row>
    <row r="76" spans="1:15">
      <c r="B76" s="55"/>
      <c r="C76" s="53"/>
      <c r="D76" s="53"/>
      <c r="E76" s="53"/>
      <c r="F76" s="53"/>
      <c r="G76" s="53"/>
      <c r="H76" s="53"/>
      <c r="I76" s="291"/>
      <c r="J76" s="309"/>
      <c r="K76" s="310"/>
      <c r="L76" s="330"/>
      <c r="M76" s="312"/>
      <c r="N76" s="308"/>
    </row>
    <row r="77" spans="1:15" ht="15.75" thickBot="1">
      <c r="B77" s="805"/>
      <c r="C77" s="806"/>
      <c r="D77" s="806"/>
      <c r="E77" s="806"/>
      <c r="F77" s="806"/>
      <c r="G77" s="806"/>
      <c r="H77" s="806"/>
      <c r="I77" s="132"/>
      <c r="J77" s="132"/>
      <c r="K77" s="132"/>
      <c r="L77" s="906"/>
      <c r="M77" s="906"/>
      <c r="N77" s="133"/>
    </row>
    <row r="78" spans="1:15" ht="15.75" thickBot="1">
      <c r="B78" s="824" t="s">
        <v>1037</v>
      </c>
      <c r="C78" s="825"/>
      <c r="D78" s="825"/>
      <c r="E78" s="825"/>
      <c r="F78" s="825"/>
      <c r="G78" s="825"/>
      <c r="H78" s="825"/>
      <c r="I78" s="825"/>
      <c r="J78" s="825"/>
      <c r="K78" s="825"/>
      <c r="L78" s="825"/>
      <c r="M78" s="826"/>
      <c r="N78" s="472"/>
    </row>
    <row r="79" spans="1:15" ht="15.75" thickBot="1">
      <c r="B79" s="39"/>
      <c r="C79" s="40"/>
      <c r="D79" s="40"/>
      <c r="E79" s="40"/>
      <c r="F79" s="40"/>
      <c r="G79" s="40"/>
      <c r="H79" s="40"/>
      <c r="I79" s="40"/>
      <c r="J79" s="40"/>
      <c r="K79" s="40"/>
      <c r="L79" s="40"/>
      <c r="M79" s="40"/>
      <c r="N79" s="41"/>
    </row>
    <row r="80" spans="1:15" ht="15.75" thickBot="1">
      <c r="B80" s="818" t="s">
        <v>1051</v>
      </c>
      <c r="C80" s="819"/>
      <c r="D80" s="819"/>
      <c r="E80" s="819"/>
      <c r="F80" s="819"/>
      <c r="G80" s="819"/>
      <c r="H80" s="819"/>
      <c r="I80" s="819"/>
      <c r="J80" s="819"/>
      <c r="K80" s="819"/>
      <c r="L80" s="819"/>
      <c r="M80" s="820"/>
      <c r="N80" s="105">
        <f>N43+N56+N67+N78</f>
        <v>0.29694158018383182</v>
      </c>
    </row>
    <row r="81" spans="1:14">
      <c r="B81" s="39"/>
      <c r="C81" s="40"/>
      <c r="D81" s="40"/>
      <c r="E81" s="40"/>
      <c r="F81" s="40"/>
      <c r="G81" s="40"/>
      <c r="H81" s="40"/>
      <c r="I81" s="40"/>
      <c r="J81" s="40"/>
      <c r="K81" s="40"/>
      <c r="L81" s="40"/>
      <c r="M81" s="40"/>
      <c r="N81" s="41"/>
    </row>
    <row r="82" spans="1:14">
      <c r="B82" s="70" t="s">
        <v>1052</v>
      </c>
      <c r="C82" s="71"/>
      <c r="D82" s="71"/>
      <c r="E82" s="71"/>
      <c r="F82" s="71"/>
      <c r="G82" s="71"/>
      <c r="H82" s="71"/>
      <c r="I82" s="71"/>
      <c r="J82" s="71"/>
      <c r="K82" s="71"/>
      <c r="L82" s="71"/>
      <c r="M82" s="71"/>
      <c r="N82" s="72"/>
    </row>
    <row r="83" spans="1:14" ht="15.75" thickBot="1">
      <c r="B83" s="74"/>
      <c r="C83" s="67"/>
      <c r="D83" s="67"/>
      <c r="E83" s="67"/>
      <c r="F83" s="67"/>
      <c r="G83" s="67"/>
      <c r="H83" s="67"/>
      <c r="I83" s="67"/>
      <c r="J83" s="67"/>
      <c r="K83" s="67"/>
      <c r="L83" s="67"/>
      <c r="M83" s="67"/>
      <c r="N83" s="69"/>
    </row>
    <row r="84" spans="1:14">
      <c r="B84" s="809" t="s">
        <v>1053</v>
      </c>
      <c r="C84" s="810"/>
      <c r="D84" s="810"/>
      <c r="E84" s="810"/>
      <c r="F84" s="810"/>
      <c r="G84" s="810"/>
      <c r="H84" s="810"/>
      <c r="I84" s="326"/>
      <c r="J84" s="346"/>
      <c r="K84" s="314" t="s">
        <v>1054</v>
      </c>
      <c r="L84" s="848" t="s">
        <v>1055</v>
      </c>
      <c r="M84" s="849"/>
      <c r="N84" s="315"/>
    </row>
    <row r="85" spans="1:14">
      <c r="B85" s="850" t="s">
        <v>1056</v>
      </c>
      <c r="C85" s="851"/>
      <c r="D85" s="851"/>
      <c r="E85" s="851"/>
      <c r="F85" s="851"/>
      <c r="G85" s="851"/>
      <c r="H85" s="851"/>
      <c r="I85" s="93"/>
      <c r="J85" s="94"/>
      <c r="K85" s="316">
        <v>0.2</v>
      </c>
      <c r="L85" s="852">
        <f>N80*K85</f>
        <v>5.9388316036766364E-2</v>
      </c>
      <c r="M85" s="853"/>
      <c r="N85" s="57"/>
    </row>
    <row r="86" spans="1:14">
      <c r="B86" s="95" t="s">
        <v>1057</v>
      </c>
      <c r="C86" s="96"/>
      <c r="D86" s="96"/>
      <c r="E86" s="96"/>
      <c r="F86" s="96"/>
      <c r="G86" s="96"/>
      <c r="H86" s="96"/>
      <c r="I86" s="93"/>
      <c r="J86" s="94"/>
      <c r="K86" s="316">
        <v>0.05</v>
      </c>
      <c r="L86" s="852">
        <f>N80*K86</f>
        <v>1.4847079009191591E-2</v>
      </c>
      <c r="M86" s="853"/>
      <c r="N86" s="57"/>
    </row>
    <row r="87" spans="1:14" ht="15.75" thickBot="1">
      <c r="B87" s="97" t="s">
        <v>1058</v>
      </c>
      <c r="C87" s="98"/>
      <c r="D87" s="98"/>
      <c r="E87" s="98"/>
      <c r="F87" s="98"/>
      <c r="G87" s="98"/>
      <c r="H87" s="98"/>
      <c r="I87" s="99"/>
      <c r="J87" s="100"/>
      <c r="K87" s="317">
        <v>0.05</v>
      </c>
      <c r="L87" s="854">
        <f>N80*K87</f>
        <v>1.4847079009191591E-2</v>
      </c>
      <c r="M87" s="855"/>
      <c r="N87" s="57"/>
    </row>
    <row r="88" spans="1:14" ht="15.75" thickBot="1">
      <c r="B88" s="818" t="s">
        <v>1037</v>
      </c>
      <c r="C88" s="819"/>
      <c r="D88" s="819"/>
      <c r="E88" s="819"/>
      <c r="F88" s="819"/>
      <c r="G88" s="819"/>
      <c r="H88" s="819"/>
      <c r="I88" s="819"/>
      <c r="J88" s="819"/>
      <c r="K88" s="819"/>
      <c r="L88" s="819"/>
      <c r="M88" s="820"/>
      <c r="N88" s="58">
        <f>L85+L86+L87</f>
        <v>8.9082474055149546E-2</v>
      </c>
    </row>
    <row r="89" spans="1:14" ht="15.75" thickBot="1">
      <c r="B89" s="39"/>
      <c r="C89" s="40"/>
      <c r="D89" s="40"/>
      <c r="E89" s="40"/>
      <c r="F89" s="40"/>
      <c r="G89" s="40"/>
      <c r="H89" s="40"/>
      <c r="I89" s="40"/>
      <c r="J89" s="40"/>
      <c r="K89" s="40"/>
      <c r="L89" s="40"/>
      <c r="M89" s="40"/>
      <c r="N89" s="41"/>
    </row>
    <row r="90" spans="1:14" ht="15.75" thickBot="1">
      <c r="A90" t="s">
        <v>2122</v>
      </c>
      <c r="B90" s="818" t="s">
        <v>1059</v>
      </c>
      <c r="C90" s="819"/>
      <c r="D90" s="819"/>
      <c r="E90" s="819"/>
      <c r="F90" s="819"/>
      <c r="G90" s="819"/>
      <c r="H90" s="819"/>
      <c r="I90" s="819"/>
      <c r="J90" s="819"/>
      <c r="K90" s="819"/>
      <c r="L90" s="819"/>
      <c r="M90" s="820"/>
      <c r="N90" s="58">
        <f>N80+N88</f>
        <v>0.38602405423898134</v>
      </c>
    </row>
    <row r="91" spans="1:14">
      <c r="B91" s="251"/>
      <c r="C91" s="252"/>
      <c r="D91" s="252"/>
      <c r="E91" s="252"/>
      <c r="F91" s="252"/>
      <c r="G91" s="252"/>
      <c r="H91" s="252"/>
      <c r="I91" s="252"/>
      <c r="J91" s="252"/>
      <c r="K91" s="252"/>
      <c r="L91" s="252"/>
      <c r="M91" s="252"/>
      <c r="N91" s="253"/>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255"/>
      <c r="F94" s="255"/>
      <c r="G94" s="255"/>
      <c r="H94" s="255"/>
      <c r="I94" s="255"/>
      <c r="J94" s="255"/>
      <c r="K94" s="255"/>
      <c r="L94" s="255"/>
      <c r="M94" s="255"/>
      <c r="N94" s="256"/>
    </row>
    <row r="95" spans="1:14">
      <c r="B95" s="254"/>
      <c r="C95" s="255"/>
      <c r="D95" s="255"/>
      <c r="E95" s="429" t="s">
        <v>1060</v>
      </c>
      <c r="F95" s="429"/>
      <c r="G95" s="429"/>
      <c r="H95" s="429"/>
      <c r="I95" s="429"/>
      <c r="J95" s="429"/>
      <c r="K95" s="255"/>
      <c r="L95" s="255"/>
      <c r="M95" s="255"/>
      <c r="N95" s="256"/>
    </row>
    <row r="96" spans="1:14">
      <c r="B96" s="254"/>
      <c r="C96" s="255"/>
      <c r="D96" s="255"/>
      <c r="E96" s="255" t="s">
        <v>1061</v>
      </c>
      <c r="F96" s="255"/>
      <c r="G96" s="255"/>
      <c r="H96" s="255"/>
      <c r="I96" s="255"/>
      <c r="J96" s="255"/>
      <c r="K96" s="255"/>
      <c r="L96" s="255"/>
      <c r="M96" s="255"/>
      <c r="N96" s="256"/>
    </row>
    <row r="97" spans="2:14">
      <c r="B97" s="254"/>
      <c r="C97" s="255"/>
      <c r="D97" s="255"/>
      <c r="E97" s="255" t="s">
        <v>1062</v>
      </c>
      <c r="F97" s="255"/>
      <c r="G97" s="255"/>
      <c r="H97" s="255"/>
      <c r="I97" s="255"/>
      <c r="J97" s="255"/>
      <c r="K97" s="255"/>
      <c r="L97" s="255"/>
      <c r="M97" s="255"/>
      <c r="N97" s="256"/>
    </row>
    <row r="98" spans="2:14">
      <c r="B98" s="254"/>
      <c r="C98" s="255"/>
      <c r="D98" s="255"/>
      <c r="E98" s="255" t="s">
        <v>1063</v>
      </c>
      <c r="F98" s="255"/>
      <c r="G98" s="255"/>
      <c r="H98" s="255"/>
      <c r="I98" s="255"/>
      <c r="J98" s="255"/>
      <c r="K98" s="255"/>
      <c r="L98" s="255"/>
      <c r="M98" s="255"/>
      <c r="N98" s="256"/>
    </row>
    <row r="99" spans="2:14" ht="15.75" thickBot="1">
      <c r="B99" s="254"/>
      <c r="C99" s="255"/>
      <c r="D99" s="255"/>
      <c r="E99" s="255"/>
      <c r="F99" s="255" t="s">
        <v>1064</v>
      </c>
      <c r="G99" s="255"/>
      <c r="H99" s="255"/>
      <c r="I99" s="255"/>
      <c r="J99" s="255"/>
      <c r="K99" s="255"/>
      <c r="L99" s="255"/>
      <c r="M99" s="255"/>
      <c r="N99" s="256"/>
    </row>
    <row r="100" spans="2:14">
      <c r="B100" s="239" t="s">
        <v>2322</v>
      </c>
      <c r="C100" s="240"/>
      <c r="D100" s="240"/>
      <c r="E100" s="240"/>
      <c r="F100" s="240"/>
      <c r="G100" s="240"/>
      <c r="H100" s="240"/>
      <c r="I100" s="240"/>
      <c r="J100" s="240"/>
      <c r="K100" s="240"/>
      <c r="L100" s="240"/>
      <c r="M100" s="240"/>
      <c r="N100" s="241"/>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c r="B103" s="257"/>
      <c r="C103" s="258"/>
      <c r="D103" s="258"/>
      <c r="E103" s="258"/>
      <c r="F103" s="258"/>
      <c r="G103" s="258"/>
      <c r="H103" s="258"/>
      <c r="I103" s="258"/>
      <c r="J103" s="258"/>
      <c r="K103" s="258"/>
      <c r="L103" s="258"/>
      <c r="M103" s="258"/>
      <c r="N103" s="259"/>
    </row>
    <row r="104" spans="2:14" ht="15.75" thickBot="1">
      <c r="B104" s="260"/>
      <c r="C104" s="261"/>
      <c r="D104" s="261"/>
      <c r="E104" s="261"/>
      <c r="F104" s="261"/>
      <c r="G104" s="261"/>
      <c r="H104" s="261"/>
      <c r="I104" s="261"/>
      <c r="J104" s="261"/>
      <c r="K104" s="261"/>
      <c r="L104" s="261"/>
      <c r="M104" s="261"/>
      <c r="N104" s="262"/>
    </row>
    <row r="105" spans="2:14">
      <c r="B105" s="263"/>
      <c r="C105" s="264"/>
      <c r="D105" s="264"/>
      <c r="E105" s="264"/>
      <c r="F105" s="264"/>
      <c r="G105" s="264"/>
      <c r="H105" s="264"/>
      <c r="I105" s="264"/>
      <c r="J105" s="264"/>
      <c r="K105" s="264"/>
      <c r="L105" s="264"/>
      <c r="M105" s="264"/>
      <c r="N105" s="265"/>
    </row>
    <row r="106" spans="2:14">
      <c r="B106" s="266" t="s">
        <v>2323</v>
      </c>
      <c r="C106" s="267"/>
      <c r="D106" s="267"/>
      <c r="E106" s="267"/>
      <c r="F106" s="267"/>
      <c r="G106" s="267"/>
      <c r="H106" s="267"/>
      <c r="I106" s="267"/>
      <c r="J106" s="267"/>
      <c r="K106" s="267"/>
      <c r="L106" s="267"/>
      <c r="M106" s="267"/>
      <c r="N106" s="268"/>
    </row>
    <row r="107" spans="2:14" ht="15" customHeight="1">
      <c r="B107" s="960" t="s">
        <v>2324</v>
      </c>
      <c r="C107" s="961"/>
      <c r="D107" s="961"/>
      <c r="E107" s="961"/>
      <c r="F107" s="961"/>
      <c r="G107" s="961"/>
      <c r="H107" s="961"/>
      <c r="I107" s="961"/>
      <c r="J107" s="961"/>
      <c r="K107" s="961"/>
      <c r="L107" s="961"/>
      <c r="M107" s="961"/>
      <c r="N107" s="962"/>
    </row>
    <row r="108" spans="2:14" ht="15" customHeight="1">
      <c r="B108" s="960"/>
      <c r="C108" s="961"/>
      <c r="D108" s="961"/>
      <c r="E108" s="961"/>
      <c r="F108" s="961"/>
      <c r="G108" s="961"/>
      <c r="H108" s="961"/>
      <c r="I108" s="961"/>
      <c r="J108" s="961"/>
      <c r="K108" s="961"/>
      <c r="L108" s="961"/>
      <c r="M108" s="961"/>
      <c r="N108" s="962"/>
    </row>
    <row r="109" spans="2:14" ht="30" customHeight="1">
      <c r="B109" s="963" t="s">
        <v>2325</v>
      </c>
      <c r="C109" s="964"/>
      <c r="D109" s="964"/>
      <c r="E109" s="964"/>
      <c r="F109" s="964"/>
      <c r="G109" s="964"/>
      <c r="H109" s="964"/>
      <c r="I109" s="964"/>
      <c r="J109" s="964"/>
      <c r="K109" s="964"/>
      <c r="L109" s="964"/>
      <c r="M109" s="964"/>
      <c r="N109" s="965"/>
    </row>
    <row r="110" spans="2:14">
      <c r="B110" s="963"/>
      <c r="C110" s="964"/>
      <c r="D110" s="964"/>
      <c r="E110" s="964"/>
      <c r="F110" s="964"/>
      <c r="G110" s="964"/>
      <c r="H110" s="964"/>
      <c r="I110" s="964"/>
      <c r="J110" s="964"/>
      <c r="K110" s="964"/>
      <c r="L110" s="964"/>
      <c r="M110" s="964"/>
      <c r="N110" s="965"/>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351"/>
      <c r="C113" s="352"/>
      <c r="D113" s="352"/>
      <c r="E113" s="352"/>
      <c r="F113" s="352"/>
      <c r="G113" s="352"/>
      <c r="H113" s="352"/>
      <c r="I113" s="352"/>
      <c r="J113" s="352"/>
      <c r="K113" s="352"/>
      <c r="L113" s="352"/>
      <c r="M113" s="352"/>
      <c r="N113" s="353"/>
    </row>
    <row r="114" spans="2:14">
      <c r="B114" s="266"/>
      <c r="C114" s="267"/>
      <c r="D114" s="267"/>
      <c r="E114" s="267"/>
      <c r="F114" s="267"/>
      <c r="G114" s="267"/>
      <c r="H114" s="267"/>
      <c r="I114" s="267"/>
      <c r="J114" s="267"/>
      <c r="K114" s="267"/>
      <c r="L114" s="267"/>
      <c r="M114" s="267"/>
      <c r="N114" s="268"/>
    </row>
    <row r="115" spans="2:14">
      <c r="B115" s="254"/>
      <c r="C115" s="255"/>
      <c r="D115" s="255"/>
      <c r="E115" s="255" t="s">
        <v>1060</v>
      </c>
      <c r="F115" s="429"/>
      <c r="G115" s="429"/>
      <c r="H115" s="255"/>
      <c r="I115" s="255"/>
      <c r="J115" s="255"/>
      <c r="K115" s="255"/>
      <c r="L115" s="255"/>
      <c r="M115" s="255"/>
      <c r="N115" s="256"/>
    </row>
    <row r="116" spans="2:14">
      <c r="B116" s="254"/>
      <c r="C116" s="255"/>
      <c r="D116" s="255"/>
      <c r="E116" s="430" t="s">
        <v>1061</v>
      </c>
      <c r="F116" s="255"/>
      <c r="G116" s="255"/>
      <c r="H116" s="430"/>
      <c r="I116" s="430"/>
      <c r="J116" s="430"/>
      <c r="K116" s="255"/>
      <c r="L116" s="255"/>
      <c r="M116" s="255"/>
      <c r="N116" s="256"/>
    </row>
    <row r="117" spans="2:14">
      <c r="B117" s="254"/>
      <c r="C117" s="255"/>
      <c r="D117" s="255"/>
      <c r="E117" s="269" t="s">
        <v>1065</v>
      </c>
      <c r="F117" s="255"/>
      <c r="G117" s="255"/>
      <c r="H117" s="269"/>
      <c r="I117" s="269"/>
      <c r="J117" s="269"/>
      <c r="K117" s="255"/>
      <c r="L117" s="255"/>
      <c r="M117" s="255"/>
      <c r="N117" s="256"/>
    </row>
    <row r="118" spans="2:14">
      <c r="B118" s="270"/>
      <c r="C118" s="267"/>
      <c r="D118" s="267"/>
      <c r="E118" s="255" t="s">
        <v>1063</v>
      </c>
      <c r="F118" s="255"/>
      <c r="G118" s="255"/>
      <c r="H118" s="255"/>
      <c r="I118" s="255"/>
      <c r="J118" s="255"/>
      <c r="K118" s="267"/>
      <c r="L118" s="267"/>
      <c r="M118" s="267"/>
      <c r="N118" s="268"/>
    </row>
    <row r="119" spans="2:14">
      <c r="B119" s="270"/>
      <c r="C119" s="267"/>
      <c r="D119" s="267"/>
      <c r="E119" s="267"/>
      <c r="F119" s="255"/>
      <c r="G119" s="255"/>
      <c r="H119" s="255"/>
      <c r="I119" s="255"/>
      <c r="J119" s="255"/>
      <c r="K119" s="267"/>
      <c r="L119" s="267"/>
      <c r="M119" s="267"/>
      <c r="N119" s="268"/>
    </row>
    <row r="120" spans="2:14">
      <c r="B120" s="270" t="s">
        <v>2326</v>
      </c>
      <c r="C120" s="269"/>
      <c r="D120" s="269"/>
      <c r="E120" s="255"/>
      <c r="F120" s="255"/>
      <c r="G120" s="255"/>
      <c r="H120" s="255"/>
      <c r="I120" s="255"/>
      <c r="J120" s="966"/>
      <c r="K120" s="966"/>
      <c r="L120" s="966"/>
      <c r="M120" s="966"/>
      <c r="N120" s="967"/>
    </row>
    <row r="121" spans="2:14" ht="15.75" thickBot="1">
      <c r="B121" s="431" t="s">
        <v>2327</v>
      </c>
      <c r="C121" s="432"/>
      <c r="D121" s="432"/>
      <c r="E121" s="271"/>
      <c r="F121" s="271"/>
      <c r="G121" s="271"/>
      <c r="H121" s="271"/>
      <c r="I121" s="271"/>
      <c r="J121" s="968"/>
      <c r="K121" s="968"/>
      <c r="L121" s="968"/>
      <c r="M121" s="968"/>
      <c r="N121" s="969"/>
    </row>
  </sheetData>
  <mergeCells count="64">
    <mergeCell ref="B109:N110"/>
    <mergeCell ref="F25:H25"/>
    <mergeCell ref="B27:N27"/>
    <mergeCell ref="L29:M29"/>
    <mergeCell ref="L86:M86"/>
    <mergeCell ref="L87:M87"/>
    <mergeCell ref="B88:M88"/>
    <mergeCell ref="B90:M90"/>
    <mergeCell ref="B107:N108"/>
    <mergeCell ref="B80:M80"/>
    <mergeCell ref="B84:H84"/>
    <mergeCell ref="L84:M84"/>
    <mergeCell ref="B67:M67"/>
    <mergeCell ref="B85:H85"/>
    <mergeCell ref="L85:M85"/>
    <mergeCell ref="B71:H71"/>
    <mergeCell ref="L71:M71"/>
    <mergeCell ref="B77:H77"/>
    <mergeCell ref="L77:M77"/>
    <mergeCell ref="B78:M78"/>
    <mergeCell ref="L60:M60"/>
    <mergeCell ref="L61:M61"/>
    <mergeCell ref="L63:M63"/>
    <mergeCell ref="L64:M64"/>
    <mergeCell ref="L66:M66"/>
    <mergeCell ref="B56:M56"/>
    <mergeCell ref="B10:E10"/>
    <mergeCell ref="I10:J10"/>
    <mergeCell ref="D11:E11"/>
    <mergeCell ref="L42:M42"/>
    <mergeCell ref="B38:H38"/>
    <mergeCell ref="L12:N12"/>
    <mergeCell ref="C30:I30"/>
    <mergeCell ref="L30:M30"/>
    <mergeCell ref="B35:H35"/>
    <mergeCell ref="M5:M6"/>
    <mergeCell ref="C6:J6"/>
    <mergeCell ref="B43:M43"/>
    <mergeCell ref="B47:I47"/>
    <mergeCell ref="L47:M47"/>
    <mergeCell ref="B1:B6"/>
    <mergeCell ref="K5:K6"/>
    <mergeCell ref="B42:H42"/>
    <mergeCell ref="I35:J35"/>
    <mergeCell ref="L35:M35"/>
    <mergeCell ref="B36:H36"/>
    <mergeCell ref="B37:H37"/>
    <mergeCell ref="I42:J42"/>
    <mergeCell ref="N5:N6"/>
    <mergeCell ref="C29:I29"/>
    <mergeCell ref="J120:N121"/>
    <mergeCell ref="L1:N2"/>
    <mergeCell ref="C2:J2"/>
    <mergeCell ref="C3:J3"/>
    <mergeCell ref="K3:K4"/>
    <mergeCell ref="L3:N4"/>
    <mergeCell ref="C4:J4"/>
    <mergeCell ref="C1:J1"/>
    <mergeCell ref="K1:K2"/>
    <mergeCell ref="C5:J5"/>
    <mergeCell ref="L62:M62"/>
    <mergeCell ref="B39:H39"/>
    <mergeCell ref="B41:D41"/>
    <mergeCell ref="L5:L6"/>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81281"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81281" r:id="rId4"/>
      </mc:Fallback>
    </mc:AlternateContent>
  </oleObjects>
</worksheet>
</file>

<file path=xl/worksheets/sheet2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24"/>
  <sheetViews>
    <sheetView zoomScale="75" zoomScaleNormal="75" workbookViewId="0"/>
  </sheetViews>
  <sheetFormatPr baseColWidth="10" defaultRowHeight="15"/>
  <cols>
    <col min="1" max="1" width="10.42578125" bestFit="1" customWidth="1"/>
    <col min="2" max="2" width="17" customWidth="1"/>
    <col min="6" max="6" width="14.42578125" customWidth="1"/>
    <col min="9" max="9" width="13.140625" bestFit="1" customWidth="1"/>
    <col min="10" max="10" width="15.5703125" customWidth="1"/>
    <col min="11" max="11" width="17.5703125" bestFit="1" customWidth="1"/>
    <col min="13" max="13" width="13.140625" bestFit="1" customWidth="1"/>
    <col min="14" max="14" width="17.42578125" customWidth="1"/>
    <col min="15" max="15" width="12" bestFit="1" customWidth="1"/>
  </cols>
  <sheetData>
    <row r="1" spans="2:14" ht="24"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customHeight="1" thickBot="1">
      <c r="A31" t="s">
        <v>1929</v>
      </c>
      <c r="B31" s="86" t="s">
        <v>1211</v>
      </c>
      <c r="C31" s="87" t="s">
        <v>2236</v>
      </c>
      <c r="D31" s="88"/>
      <c r="E31" s="88"/>
      <c r="F31" s="88"/>
      <c r="G31" s="88"/>
      <c r="H31" s="88"/>
      <c r="I31" s="88"/>
      <c r="J31" s="88"/>
      <c r="K31" s="465"/>
      <c r="L31" s="318" t="s">
        <v>377</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190</v>
      </c>
      <c r="B36" s="831" t="str">
        <f>VLOOKUP(A36,EQUIPOS!A6:D154,3,FALSE)</f>
        <v>Diferencial de 3 ton</v>
      </c>
      <c r="C36" s="832"/>
      <c r="D36" s="832"/>
      <c r="E36" s="832"/>
      <c r="F36" s="832"/>
      <c r="G36" s="832"/>
      <c r="H36" s="833"/>
      <c r="I36" s="279"/>
      <c r="J36" s="280"/>
      <c r="K36" s="281">
        <f>VLOOKUP(A36,EQUIPOS!A6:D163,4,FALSE)</f>
        <v>5234.6250000000009</v>
      </c>
      <c r="L36" s="282"/>
      <c r="M36" s="348">
        <v>40</v>
      </c>
      <c r="N36" s="284">
        <f t="shared" ref="N36:N41" si="0">K36/M36</f>
        <v>130.86562500000002</v>
      </c>
    </row>
    <row r="37" spans="1:14">
      <c r="A37" s="119" t="s">
        <v>195</v>
      </c>
      <c r="B37" s="831" t="str">
        <f>VLOOKUP(A37,EQUIPOS!A7:D154,3,FALSE)</f>
        <v xml:space="preserve">Equipo de oxicorte, Capacidad de corte: hasta 6´´ (152mm) </v>
      </c>
      <c r="C37" s="832"/>
      <c r="D37" s="832"/>
      <c r="E37" s="832"/>
      <c r="F37" s="832"/>
      <c r="G37" s="832"/>
      <c r="H37" s="833"/>
      <c r="I37" s="433"/>
      <c r="J37" s="434"/>
      <c r="K37" s="281">
        <f>VLOOKUP(A37,EQUIPOS!A7:D164,4,FALSE)</f>
        <v>8896.7364572808765</v>
      </c>
      <c r="L37" s="347"/>
      <c r="M37" s="348">
        <v>400</v>
      </c>
      <c r="N37" s="284">
        <f t="shared" si="0"/>
        <v>22.241841143202191</v>
      </c>
    </row>
    <row r="38" spans="1:14">
      <c r="A38" s="119" t="s">
        <v>204</v>
      </c>
      <c r="B38" s="831" t="str">
        <f>VLOOKUP(A38,EQUIPOS!A8:D154,3,FALSE)</f>
        <v xml:space="preserve">Equipo de soldadura 250 AMP
</v>
      </c>
      <c r="C38" s="832"/>
      <c r="D38" s="832"/>
      <c r="E38" s="832"/>
      <c r="F38" s="832"/>
      <c r="G38" s="832"/>
      <c r="H38" s="833"/>
      <c r="I38" s="433"/>
      <c r="J38" s="434"/>
      <c r="K38" s="281">
        <f>VLOOKUP(A38,EQUIPOS!A8:D165,4,FALSE)</f>
        <v>10700</v>
      </c>
      <c r="L38" s="347"/>
      <c r="M38" s="348">
        <v>400</v>
      </c>
      <c r="N38" s="284">
        <f t="shared" si="0"/>
        <v>26.75</v>
      </c>
    </row>
    <row r="39" spans="1:14">
      <c r="A39" s="119" t="s">
        <v>208</v>
      </c>
      <c r="B39" s="831" t="str">
        <f>VLOOKUP(A39,EQUIPOS!A9:D154,3,FALSE)</f>
        <v>Equipo de soldadura 400</v>
      </c>
      <c r="C39" s="832"/>
      <c r="D39" s="832"/>
      <c r="E39" s="832"/>
      <c r="F39" s="832"/>
      <c r="G39" s="832"/>
      <c r="H39" s="833"/>
      <c r="I39" s="433"/>
      <c r="J39" s="434"/>
      <c r="K39" s="281">
        <f>VLOOKUP(A39,EQUIPOS!A9:D166,4,FALSE)</f>
        <v>15300</v>
      </c>
      <c r="L39" s="347"/>
      <c r="M39" s="348">
        <v>400</v>
      </c>
      <c r="N39" s="284">
        <f t="shared" si="0"/>
        <v>38.25</v>
      </c>
    </row>
    <row r="40" spans="1:14">
      <c r="A40" s="119" t="s">
        <v>210</v>
      </c>
      <c r="B40" s="831" t="str">
        <f>VLOOKUP(A40,EQUIPOS!A10:D154,3,FALSE)</f>
        <v>Equipo de soldadura 600</v>
      </c>
      <c r="C40" s="832"/>
      <c r="D40" s="832"/>
      <c r="E40" s="832"/>
      <c r="F40" s="832"/>
      <c r="G40" s="832"/>
      <c r="H40" s="833"/>
      <c r="I40" s="433"/>
      <c r="J40" s="434"/>
      <c r="K40" s="281">
        <f>VLOOKUP(A40,EQUIPOS!A10:D167,4,FALSE)</f>
        <v>20000</v>
      </c>
      <c r="L40" s="347"/>
      <c r="M40" s="348">
        <v>400</v>
      </c>
      <c r="N40" s="284">
        <f t="shared" si="0"/>
        <v>50</v>
      </c>
    </row>
    <row r="41" spans="1:14">
      <c r="A41" s="119" t="s">
        <v>243</v>
      </c>
      <c r="B41" s="831" t="str">
        <f>VLOOKUP(A41,EQUIPOS!A11:D155,3,FALSE)</f>
        <v>Grúa 10 ton</v>
      </c>
      <c r="C41" s="832"/>
      <c r="D41" s="832"/>
      <c r="E41" s="832"/>
      <c r="F41" s="832"/>
      <c r="G41" s="832"/>
      <c r="H41" s="833"/>
      <c r="I41" s="433"/>
      <c r="J41" s="434"/>
      <c r="K41" s="281">
        <f>VLOOKUP(A41,EQUIPOS!A11:D168,4,FALSE)</f>
        <v>214200</v>
      </c>
      <c r="L41" s="347"/>
      <c r="M41" s="348">
        <v>400</v>
      </c>
      <c r="N41" s="284">
        <f t="shared" si="0"/>
        <v>535.5</v>
      </c>
    </row>
    <row r="42" spans="1:14">
      <c r="B42" s="831"/>
      <c r="C42" s="832"/>
      <c r="D42" s="832"/>
      <c r="E42" s="832"/>
      <c r="F42" s="832"/>
      <c r="G42" s="832"/>
      <c r="H42" s="833"/>
      <c r="I42" s="42"/>
      <c r="J42" s="43"/>
      <c r="K42" s="281"/>
      <c r="L42" s="288"/>
      <c r="M42" s="348"/>
      <c r="N42" s="284"/>
    </row>
    <row r="43" spans="1:14">
      <c r="B43" s="332"/>
      <c r="C43" s="333"/>
      <c r="D43" s="333"/>
      <c r="E43" s="333"/>
      <c r="F43" s="335"/>
      <c r="G43" s="335"/>
      <c r="H43" s="131"/>
      <c r="I43" s="42"/>
      <c r="J43" s="43"/>
      <c r="K43" s="281"/>
      <c r="L43" s="288"/>
      <c r="M43" s="289"/>
      <c r="N43" s="285"/>
    </row>
    <row r="44" spans="1:14">
      <c r="B44" s="838" t="s">
        <v>1036</v>
      </c>
      <c r="C44" s="839"/>
      <c r="D44" s="839"/>
      <c r="E44" s="44"/>
      <c r="F44" s="45"/>
      <c r="G44" s="45"/>
      <c r="H44" s="46"/>
      <c r="I44" s="42"/>
      <c r="J44" s="43"/>
      <c r="K44" s="291"/>
      <c r="L44" s="288"/>
      <c r="M44" s="413">
        <v>0.05</v>
      </c>
      <c r="N44" s="356">
        <f>N81*M44</f>
        <v>79.390562760416671</v>
      </c>
    </row>
    <row r="45" spans="1:14" ht="15.75" thickBot="1">
      <c r="B45" s="831"/>
      <c r="C45" s="832"/>
      <c r="D45" s="832"/>
      <c r="E45" s="832"/>
      <c r="F45" s="832"/>
      <c r="G45" s="832"/>
      <c r="H45" s="833"/>
      <c r="I45" s="840"/>
      <c r="J45" s="841"/>
      <c r="K45" s="47"/>
      <c r="L45" s="842"/>
      <c r="M45" s="843"/>
      <c r="N45" s="111"/>
    </row>
    <row r="46" spans="1:14" ht="15.75" thickBot="1">
      <c r="B46" s="818" t="s">
        <v>1037</v>
      </c>
      <c r="C46" s="819"/>
      <c r="D46" s="819"/>
      <c r="E46" s="819"/>
      <c r="F46" s="819"/>
      <c r="G46" s="819"/>
      <c r="H46" s="819"/>
      <c r="I46" s="819"/>
      <c r="J46" s="819"/>
      <c r="K46" s="819"/>
      <c r="L46" s="819"/>
      <c r="M46" s="820"/>
      <c r="N46" s="406">
        <f>SUM(N36:N44)</f>
        <v>882.99802890361877</v>
      </c>
    </row>
    <row r="47" spans="1:14">
      <c r="B47" s="292"/>
      <c r="C47" s="40"/>
      <c r="D47" s="40"/>
      <c r="E47" s="40"/>
      <c r="F47" s="40"/>
      <c r="G47" s="40"/>
      <c r="H47" s="40"/>
      <c r="I47" s="40"/>
      <c r="J47" s="40"/>
      <c r="K47" s="40"/>
      <c r="L47" s="40"/>
      <c r="M47" s="40"/>
      <c r="N47" s="41"/>
    </row>
    <row r="48" spans="1:14">
      <c r="B48" s="70" t="s">
        <v>1038</v>
      </c>
      <c r="C48" s="71"/>
      <c r="D48" s="71"/>
      <c r="E48" s="71"/>
      <c r="F48" s="71"/>
      <c r="G48" s="71"/>
      <c r="H48" s="71"/>
      <c r="I48" s="71"/>
      <c r="J48" s="71"/>
      <c r="K48" s="71"/>
      <c r="L48" s="71"/>
      <c r="M48" s="71"/>
      <c r="N48" s="72"/>
    </row>
    <row r="49" spans="1:14" ht="15.75" thickBot="1">
      <c r="B49" s="73"/>
      <c r="C49" s="68"/>
      <c r="D49" s="68"/>
      <c r="E49" s="68"/>
      <c r="F49" s="68"/>
      <c r="G49" s="68"/>
      <c r="H49" s="68"/>
      <c r="I49" s="68"/>
      <c r="J49" s="67"/>
      <c r="K49" s="67"/>
      <c r="L49" s="67"/>
      <c r="M49" s="67"/>
      <c r="N49" s="69"/>
    </row>
    <row r="50" spans="1:14">
      <c r="B50" s="809" t="s">
        <v>1028</v>
      </c>
      <c r="C50" s="810"/>
      <c r="D50" s="810"/>
      <c r="E50" s="810"/>
      <c r="F50" s="810"/>
      <c r="G50" s="810"/>
      <c r="H50" s="810"/>
      <c r="I50" s="811"/>
      <c r="J50" s="327" t="s">
        <v>1029</v>
      </c>
      <c r="K50" s="91" t="s">
        <v>1030</v>
      </c>
      <c r="L50" s="812" t="s">
        <v>1039</v>
      </c>
      <c r="M50" s="811"/>
      <c r="N50" s="92" t="s">
        <v>1035</v>
      </c>
    </row>
    <row r="51" spans="1:14">
      <c r="A51" s="169" t="s">
        <v>469</v>
      </c>
      <c r="B51" s="49" t="str">
        <f>VLOOKUP(A51,MATERIALES!A5:D373,3,FALSE)</f>
        <v>Fundente</v>
      </c>
      <c r="C51" s="293"/>
      <c r="D51" s="293"/>
      <c r="E51" s="293"/>
      <c r="F51" s="293"/>
      <c r="G51" s="293"/>
      <c r="H51" s="293"/>
      <c r="I51" s="293"/>
      <c r="J51" s="323" t="str">
        <f>VLOOKUP(A51,MATERIALES!A6:D643,2,FALSE)</f>
        <v>kg</v>
      </c>
      <c r="K51" s="294">
        <v>5.0000000000000001E-3</v>
      </c>
      <c r="L51" s="279"/>
      <c r="M51" s="414">
        <f>VLOOKUP(A51,MATERIALES!A5:D396,4,FALSE)</f>
        <v>20559.239793728393</v>
      </c>
      <c r="N51" s="284">
        <f>K51*M51</f>
        <v>102.79619896864197</v>
      </c>
    </row>
    <row r="52" spans="1:14">
      <c r="A52" s="169" t="s">
        <v>471</v>
      </c>
      <c r="B52" s="49" t="str">
        <f>VLOOKUP(A52,MATERIALES!A6:D373,3,FALSE)</f>
        <v>Gas propano</v>
      </c>
      <c r="C52" s="437"/>
      <c r="D52" s="437"/>
      <c r="E52" s="437"/>
      <c r="F52" s="437"/>
      <c r="G52" s="437"/>
      <c r="H52" s="437"/>
      <c r="I52" s="437"/>
      <c r="J52" s="324" t="str">
        <f>VLOOKUP(A52,MATERIALES!A6:D644,2,FALSE)</f>
        <v>kg</v>
      </c>
      <c r="K52" s="409">
        <v>5.0000000000000001E-3</v>
      </c>
      <c r="L52" s="433"/>
      <c r="M52" s="414">
        <f>VLOOKUP(A52,MATERIALES!A6:D397,4,FALSE)</f>
        <v>2329.1908652450002</v>
      </c>
      <c r="N52" s="284">
        <f t="shared" ref="N52:N58" si="1">K52*M52</f>
        <v>11.645954326225</v>
      </c>
    </row>
    <row r="53" spans="1:14">
      <c r="A53" s="169" t="s">
        <v>613</v>
      </c>
      <c r="B53" s="49" t="str">
        <f>VLOOKUP(A53,MATERIALES!A6:D373,3,FALSE)</f>
        <v xml:space="preserve">Oxigeno industrial
</v>
      </c>
      <c r="C53" s="437"/>
      <c r="D53" s="437"/>
      <c r="E53" s="437"/>
      <c r="F53" s="437"/>
      <c r="G53" s="437"/>
      <c r="H53" s="437"/>
      <c r="I53" s="437"/>
      <c r="J53" s="324" t="str">
        <f>VLOOKUP(A53,MATERIALES!A7:D645,2,FALSE)</f>
        <v>kg</v>
      </c>
      <c r="K53" s="409">
        <v>5.0000000000000001E-3</v>
      </c>
      <c r="L53" s="433"/>
      <c r="M53" s="414">
        <f>VLOOKUP(A53,MATERIALES!A6:D398,4,FALSE)</f>
        <v>9150.5592885758961</v>
      </c>
      <c r="N53" s="284">
        <f t="shared" si="1"/>
        <v>45.752796442879479</v>
      </c>
    </row>
    <row r="54" spans="1:14">
      <c r="A54" s="169" t="s">
        <v>706</v>
      </c>
      <c r="B54" s="49" t="str">
        <f>VLOOKUP(A54,MATERIALES!A6:D373,3,FALSE)</f>
        <v>Soldadura 7018</v>
      </c>
      <c r="C54" s="437"/>
      <c r="D54" s="437"/>
      <c r="E54" s="437"/>
      <c r="F54" s="437"/>
      <c r="G54" s="437"/>
      <c r="H54" s="437"/>
      <c r="I54" s="437"/>
      <c r="J54" s="324" t="str">
        <f>VLOOKUP(A54,MATERIALES!A8:D646,2,FALSE)</f>
        <v>kg</v>
      </c>
      <c r="K54" s="409">
        <v>0.01</v>
      </c>
      <c r="L54" s="433"/>
      <c r="M54" s="414">
        <f>VLOOKUP(A54,MATERIALES!A6:D399,4,FALSE)</f>
        <v>8457.9807073840748</v>
      </c>
      <c r="N54" s="284">
        <f t="shared" si="1"/>
        <v>84.579807073840755</v>
      </c>
    </row>
    <row r="55" spans="1:14">
      <c r="A55" s="169" t="s">
        <v>710</v>
      </c>
      <c r="B55" s="49" t="str">
        <f>VLOOKUP(A55,MATERIALES!A7:D373,3,FALSE)</f>
        <v>Soldadura L-70</v>
      </c>
      <c r="C55" s="437"/>
      <c r="D55" s="437"/>
      <c r="E55" s="437"/>
      <c r="F55" s="437"/>
      <c r="G55" s="437"/>
      <c r="H55" s="437"/>
      <c r="I55" s="437"/>
      <c r="J55" s="324" t="str">
        <f>VLOOKUP(A55,MATERIALES!A9:D647,2,FALSE)</f>
        <v>kg</v>
      </c>
      <c r="K55" s="409">
        <v>0.01</v>
      </c>
      <c r="L55" s="433"/>
      <c r="M55" s="414">
        <f>VLOOKUP(A55,MATERIALES!A7:D400,4,FALSE)</f>
        <v>16567.137148831582</v>
      </c>
      <c r="N55" s="284">
        <f t="shared" si="1"/>
        <v>165.67137148831583</v>
      </c>
    </row>
    <row r="56" spans="1:14">
      <c r="A56" s="169" t="s">
        <v>639</v>
      </c>
      <c r="B56" s="49" t="str">
        <f>VLOOKUP(A56,MATERIALES!A8:D373,3,FALSE)</f>
        <v>Pintura anticorrosiva</v>
      </c>
      <c r="C56" s="437"/>
      <c r="D56" s="437"/>
      <c r="E56" s="437"/>
      <c r="F56" s="437"/>
      <c r="G56" s="437"/>
      <c r="H56" s="437"/>
      <c r="I56" s="437"/>
      <c r="J56" s="324" t="str">
        <f>VLOOKUP(A56,MATERIALES!A10:D648,2,FALSE)</f>
        <v>gal</v>
      </c>
      <c r="K56" s="448">
        <v>5.0000000000000001E-4</v>
      </c>
      <c r="L56" s="433"/>
      <c r="M56" s="414">
        <f>VLOOKUP(A56,MATERIALES!A8:D401,4,FALSE)</f>
        <v>36800</v>
      </c>
      <c r="N56" s="284">
        <f t="shared" si="1"/>
        <v>18.400000000000002</v>
      </c>
    </row>
    <row r="57" spans="1:14">
      <c r="A57" s="169" t="s">
        <v>638</v>
      </c>
      <c r="B57" s="49" t="str">
        <f>VLOOKUP(A57,MATERIALES!A9:D373,3,FALSE)</f>
        <v xml:space="preserve">Pintura acrílica, esmalte o similar </v>
      </c>
      <c r="C57" s="437"/>
      <c r="D57" s="437"/>
      <c r="E57" s="437"/>
      <c r="F57" s="437"/>
      <c r="G57" s="437"/>
      <c r="H57" s="437"/>
      <c r="I57" s="437"/>
      <c r="J57" s="324" t="str">
        <f>VLOOKUP(A57,MATERIALES!A11:D649,2,FALSE)</f>
        <v>gal</v>
      </c>
      <c r="K57" s="409">
        <v>1E-3</v>
      </c>
      <c r="L57" s="433"/>
      <c r="M57" s="414">
        <f>VLOOKUP(A57,MATERIALES!A9:D402,4,FALSE)</f>
        <v>40100</v>
      </c>
      <c r="N57" s="284">
        <f t="shared" si="1"/>
        <v>40.1</v>
      </c>
    </row>
    <row r="58" spans="1:14" ht="15.75" thickBot="1">
      <c r="A58" t="s">
        <v>912</v>
      </c>
      <c r="B58" s="49" t="str">
        <f>VLOOKUP(A58,MATERIALES!A10:D373,3,FALSE)</f>
        <v xml:space="preserve">Disolvente para pintura (TINNER)
</v>
      </c>
      <c r="C58" s="322"/>
      <c r="D58" s="322"/>
      <c r="E58" s="322"/>
      <c r="F58" s="322"/>
      <c r="G58" s="322"/>
      <c r="H58" s="322"/>
      <c r="I58" s="322"/>
      <c r="J58" s="445" t="str">
        <f>VLOOKUP(A58,MATERIALES!A11:D650,2,FALSE)</f>
        <v>gal</v>
      </c>
      <c r="K58" s="132">
        <v>1E-3</v>
      </c>
      <c r="L58" s="337"/>
      <c r="M58" s="414">
        <f>VLOOKUP(A58,MATERIALES!A10:D403,4,FALSE)</f>
        <v>15000</v>
      </c>
      <c r="N58" s="284">
        <f t="shared" si="1"/>
        <v>15</v>
      </c>
    </row>
    <row r="59" spans="1:14" ht="15.75" thickBot="1">
      <c r="B59" s="818" t="s">
        <v>1037</v>
      </c>
      <c r="C59" s="819"/>
      <c r="D59" s="819"/>
      <c r="E59" s="819"/>
      <c r="F59" s="819"/>
      <c r="G59" s="819"/>
      <c r="H59" s="819"/>
      <c r="I59" s="819"/>
      <c r="J59" s="819"/>
      <c r="K59" s="819"/>
      <c r="L59" s="819"/>
      <c r="M59" s="820"/>
      <c r="N59" s="406">
        <f>SUM(N51:N58)</f>
        <v>483.94612829990302</v>
      </c>
    </row>
    <row r="60" spans="1:14">
      <c r="B60" s="39"/>
      <c r="C60" s="40"/>
      <c r="D60" s="40"/>
      <c r="E60" s="40"/>
      <c r="F60" s="40"/>
      <c r="G60" s="40"/>
      <c r="H60" s="40"/>
      <c r="I60" s="40"/>
      <c r="J60" s="40"/>
      <c r="K60" s="40"/>
      <c r="L60" s="40"/>
      <c r="M60" s="40"/>
      <c r="N60" s="41"/>
    </row>
    <row r="61" spans="1:14">
      <c r="B61" s="70" t="s">
        <v>1040</v>
      </c>
      <c r="C61" s="71"/>
      <c r="D61" s="71"/>
      <c r="E61" s="71"/>
      <c r="F61" s="71"/>
      <c r="G61" s="71"/>
      <c r="H61" s="71"/>
      <c r="I61" s="71"/>
      <c r="J61" s="71"/>
      <c r="K61" s="71"/>
      <c r="L61" s="71"/>
      <c r="M61" s="71"/>
      <c r="N61" s="72"/>
    </row>
    <row r="62" spans="1:14" ht="15.75" thickBot="1">
      <c r="B62" s="74"/>
      <c r="C62" s="67"/>
      <c r="D62" s="67"/>
      <c r="E62" s="67"/>
      <c r="F62" s="67"/>
      <c r="G62" s="67"/>
      <c r="H62" s="67"/>
      <c r="I62" s="67"/>
      <c r="J62" s="67"/>
      <c r="K62" s="67"/>
      <c r="L62" s="67"/>
      <c r="M62" s="67"/>
      <c r="N62" s="69"/>
    </row>
    <row r="63" spans="1:14" ht="25.5">
      <c r="B63" s="325" t="s">
        <v>1041</v>
      </c>
      <c r="C63" s="326"/>
      <c r="D63" s="326"/>
      <c r="E63" s="326"/>
      <c r="F63" s="326"/>
      <c r="G63" s="326"/>
      <c r="H63" s="79" t="s">
        <v>1029</v>
      </c>
      <c r="I63" s="80" t="s">
        <v>1042</v>
      </c>
      <c r="J63" s="81" t="s">
        <v>1043</v>
      </c>
      <c r="K63" s="79" t="s">
        <v>1044</v>
      </c>
      <c r="L63" s="821" t="s">
        <v>1045</v>
      </c>
      <c r="M63" s="794"/>
      <c r="N63" s="82" t="s">
        <v>1035</v>
      </c>
    </row>
    <row r="64" spans="1:14">
      <c r="B64" s="52"/>
      <c r="C64" s="329"/>
      <c r="D64" s="329"/>
      <c r="E64" s="329"/>
      <c r="F64" s="329"/>
      <c r="G64" s="329"/>
      <c r="H64" s="323"/>
      <c r="I64" s="291"/>
      <c r="J64" s="298"/>
      <c r="K64" s="291"/>
      <c r="L64" s="822"/>
      <c r="M64" s="823"/>
      <c r="N64" s="299"/>
    </row>
    <row r="65" spans="1:15">
      <c r="B65" s="52"/>
      <c r="C65" s="53"/>
      <c r="D65" s="53"/>
      <c r="E65" s="53"/>
      <c r="F65" s="53"/>
      <c r="G65" s="53"/>
      <c r="H65" s="323"/>
      <c r="I65" s="291"/>
      <c r="J65" s="298"/>
      <c r="K65" s="291"/>
      <c r="L65" s="822"/>
      <c r="M65" s="823"/>
      <c r="N65" s="299"/>
    </row>
    <row r="66" spans="1:15">
      <c r="B66" s="52"/>
      <c r="C66" s="53"/>
      <c r="D66" s="53"/>
      <c r="E66" s="53"/>
      <c r="F66" s="53"/>
      <c r="G66" s="53"/>
      <c r="H66" s="323"/>
      <c r="I66" s="291"/>
      <c r="J66" s="298"/>
      <c r="K66" s="291"/>
      <c r="L66" s="822"/>
      <c r="M66" s="823"/>
      <c r="N66" s="299"/>
    </row>
    <row r="67" spans="1:15">
      <c r="B67" s="52"/>
      <c r="C67" s="53"/>
      <c r="D67" s="53"/>
      <c r="E67" s="53"/>
      <c r="F67" s="53"/>
      <c r="G67" s="53"/>
      <c r="H67" s="323"/>
      <c r="I67" s="291"/>
      <c r="J67" s="298"/>
      <c r="K67" s="291"/>
      <c r="L67" s="822"/>
      <c r="M67" s="823"/>
      <c r="N67" s="299"/>
    </row>
    <row r="68" spans="1:15">
      <c r="B68" s="52"/>
      <c r="C68" s="53"/>
      <c r="D68" s="53"/>
      <c r="E68" s="53"/>
      <c r="F68" s="53"/>
      <c r="G68" s="53"/>
      <c r="H68" s="300"/>
      <c r="I68" s="291"/>
      <c r="J68" s="291"/>
      <c r="K68" s="291"/>
      <c r="L68" s="301"/>
      <c r="M68" s="302"/>
      <c r="N68" s="303"/>
    </row>
    <row r="69" spans="1:15" ht="15.75" thickBot="1">
      <c r="B69" s="459"/>
      <c r="C69" s="460"/>
      <c r="D69" s="460"/>
      <c r="E69" s="460"/>
      <c r="F69" s="460"/>
      <c r="G69" s="460"/>
      <c r="H69" s="54"/>
      <c r="I69" s="132"/>
      <c r="J69" s="132"/>
      <c r="K69" s="132"/>
      <c r="L69" s="807"/>
      <c r="M69" s="808"/>
      <c r="N69" s="133"/>
    </row>
    <row r="70" spans="1:15" ht="15.75" thickBot="1">
      <c r="B70" s="824" t="s">
        <v>1037</v>
      </c>
      <c r="C70" s="825"/>
      <c r="D70" s="825"/>
      <c r="E70" s="825"/>
      <c r="F70" s="825"/>
      <c r="G70" s="825"/>
      <c r="H70" s="825"/>
      <c r="I70" s="825"/>
      <c r="J70" s="825"/>
      <c r="K70" s="825"/>
      <c r="L70" s="825"/>
      <c r="M70" s="826"/>
      <c r="N70" s="110"/>
    </row>
    <row r="71" spans="1:15">
      <c r="B71" s="39"/>
      <c r="C71" s="40"/>
      <c r="D71" s="40"/>
      <c r="E71" s="40"/>
      <c r="F71" s="40"/>
      <c r="G71" s="40"/>
      <c r="H71" s="40"/>
      <c r="I71" s="40"/>
      <c r="J71" s="40"/>
      <c r="K71" s="40"/>
      <c r="L71" s="40"/>
      <c r="M71" s="40"/>
      <c r="N71" s="41"/>
    </row>
    <row r="72" spans="1:15">
      <c r="B72" s="70" t="s">
        <v>1046</v>
      </c>
      <c r="C72" s="71"/>
      <c r="D72" s="71"/>
      <c r="E72" s="71"/>
      <c r="F72" s="71"/>
      <c r="G72" s="71"/>
      <c r="H72" s="71"/>
      <c r="I72" s="71"/>
      <c r="J72" s="71"/>
      <c r="K72" s="71"/>
      <c r="L72" s="71"/>
      <c r="M72" s="71"/>
      <c r="N72" s="72"/>
    </row>
    <row r="73" spans="1:15" ht="15.75" thickBot="1">
      <c r="B73" s="74"/>
      <c r="C73" s="67"/>
      <c r="D73" s="67"/>
      <c r="E73" s="67"/>
      <c r="F73" s="67"/>
      <c r="G73" s="67"/>
      <c r="H73" s="67"/>
      <c r="I73" s="67"/>
      <c r="J73" s="67"/>
      <c r="K73" s="67"/>
      <c r="L73" s="67"/>
      <c r="M73" s="67"/>
      <c r="N73" s="69"/>
    </row>
    <row r="74" spans="1:15" ht="25.5">
      <c r="B74" s="844" t="s">
        <v>1047</v>
      </c>
      <c r="C74" s="845"/>
      <c r="D74" s="845"/>
      <c r="E74" s="845"/>
      <c r="F74" s="845"/>
      <c r="G74" s="845"/>
      <c r="H74" s="845"/>
      <c r="I74" s="79" t="s">
        <v>1048</v>
      </c>
      <c r="J74" s="81" t="s">
        <v>1494</v>
      </c>
      <c r="K74" s="80" t="s">
        <v>1050</v>
      </c>
      <c r="L74" s="846" t="s">
        <v>1034</v>
      </c>
      <c r="M74" s="847"/>
      <c r="N74" s="104" t="s">
        <v>1035</v>
      </c>
    </row>
    <row r="75" spans="1:15">
      <c r="A75" s="170" t="s">
        <v>2</v>
      </c>
      <c r="B75" s="55" t="str">
        <f>VLOOKUP(A75,'MANO DE OBRA'!A8:D68,3,FALSE)</f>
        <v>Soldador (2)</v>
      </c>
      <c r="C75" s="53"/>
      <c r="D75" s="53"/>
      <c r="E75" s="53"/>
      <c r="F75" s="53"/>
      <c r="G75" s="53"/>
      <c r="H75" s="53"/>
      <c r="I75" s="304">
        <f>K75/J75*100</f>
        <v>98362.266666666663</v>
      </c>
      <c r="J75" s="305">
        <v>185</v>
      </c>
      <c r="K75" s="306">
        <f>VLOOKUP(A75,'MANO DE OBRA'!A8:D99,4,FALSE)</f>
        <v>181970.19333333333</v>
      </c>
      <c r="L75" s="56"/>
      <c r="M75" s="446">
        <v>320</v>
      </c>
      <c r="N75" s="407">
        <f>K75/M75</f>
        <v>568.65685416666668</v>
      </c>
      <c r="O75" s="112"/>
    </row>
    <row r="76" spans="1:15">
      <c r="A76" s="170" t="s">
        <v>4</v>
      </c>
      <c r="B76" s="55" t="str">
        <f>VLOOKUP(A76,'MANO DE OBRA'!A8:D69,3,FALSE)</f>
        <v>Inspector de fabricación y montaje</v>
      </c>
      <c r="C76" s="53"/>
      <c r="D76" s="53"/>
      <c r="E76" s="53"/>
      <c r="F76" s="53"/>
      <c r="G76" s="53"/>
      <c r="H76" s="53"/>
      <c r="I76" s="304">
        <f>K76/J76*100</f>
        <v>53333.333333333336</v>
      </c>
      <c r="J76" s="305">
        <v>185</v>
      </c>
      <c r="K76" s="306">
        <f>VLOOKUP(A76,'MANO DE OBRA'!A8:D100,4,FALSE)</f>
        <v>98666.666666666672</v>
      </c>
      <c r="L76" s="56"/>
      <c r="M76" s="446">
        <v>320</v>
      </c>
      <c r="N76" s="407">
        <f>K76/M76</f>
        <v>308.33333333333337</v>
      </c>
    </row>
    <row r="77" spans="1:15">
      <c r="A77" t="s">
        <v>9</v>
      </c>
      <c r="B77" s="55" t="str">
        <f>VLOOKUP(A77,'MANO DE OBRA'!A9:D70,3,FALSE)</f>
        <v>Obrero (3)</v>
      </c>
      <c r="C77" s="53"/>
      <c r="D77" s="53"/>
      <c r="E77" s="53"/>
      <c r="F77" s="53"/>
      <c r="G77" s="53"/>
      <c r="H77" s="53"/>
      <c r="I77" s="304">
        <f>K77/J77*100</f>
        <v>73771.7</v>
      </c>
      <c r="J77" s="305">
        <v>185</v>
      </c>
      <c r="K77" s="306">
        <f>VLOOKUP(A77,'MANO DE OBRA'!A9:D101,4,FALSE)</f>
        <v>136477.64499999999</v>
      </c>
      <c r="L77" s="56"/>
      <c r="M77" s="446">
        <v>320</v>
      </c>
      <c r="N77" s="407">
        <f>K77/M77</f>
        <v>426.49264062499998</v>
      </c>
    </row>
    <row r="78" spans="1:15">
      <c r="A78" t="s">
        <v>30</v>
      </c>
      <c r="B78" s="55" t="str">
        <f>VLOOKUP(A78,'MANO DE OBRA'!A10:D71,3,FALSE)</f>
        <v>Oficial</v>
      </c>
      <c r="C78" s="53"/>
      <c r="D78" s="53"/>
      <c r="E78" s="53"/>
      <c r="F78" s="53"/>
      <c r="G78" s="53"/>
      <c r="H78" s="53"/>
      <c r="I78" s="304">
        <f>K78/J78*100</f>
        <v>49181.133333333331</v>
      </c>
      <c r="J78" s="305">
        <v>185</v>
      </c>
      <c r="K78" s="306">
        <f>VLOOKUP(A78,'MANO DE OBRA'!A10:D102,4,FALSE)</f>
        <v>90985.096666666665</v>
      </c>
      <c r="L78" s="330"/>
      <c r="M78" s="446">
        <v>320</v>
      </c>
      <c r="N78" s="407">
        <f>K78/M78</f>
        <v>284.32842708333334</v>
      </c>
    </row>
    <row r="79" spans="1:15">
      <c r="B79" s="55"/>
      <c r="C79" s="53"/>
      <c r="D79" s="53"/>
      <c r="E79" s="53"/>
      <c r="F79" s="53"/>
      <c r="G79" s="53"/>
      <c r="H79" s="53"/>
      <c r="I79" s="304"/>
      <c r="J79" s="305"/>
      <c r="K79" s="306"/>
      <c r="L79" s="330"/>
      <c r="M79" s="446"/>
      <c r="N79" s="407"/>
    </row>
    <row r="80" spans="1:15" ht="15.75" thickBot="1">
      <c r="B80" s="805"/>
      <c r="C80" s="806"/>
      <c r="D80" s="806"/>
      <c r="E80" s="806"/>
      <c r="F80" s="806"/>
      <c r="G80" s="806"/>
      <c r="H80" s="806"/>
      <c r="I80" s="482"/>
      <c r="J80" s="483"/>
      <c r="K80" s="486"/>
      <c r="L80" s="487"/>
      <c r="M80" s="488"/>
      <c r="N80" s="407"/>
    </row>
    <row r="81" spans="1:14" ht="15.75" thickBot="1">
      <c r="B81" s="824" t="s">
        <v>1037</v>
      </c>
      <c r="C81" s="825"/>
      <c r="D81" s="825"/>
      <c r="E81" s="825"/>
      <c r="F81" s="825"/>
      <c r="G81" s="825"/>
      <c r="H81" s="825"/>
      <c r="I81" s="825"/>
      <c r="J81" s="825"/>
      <c r="K81" s="825"/>
      <c r="L81" s="825"/>
      <c r="M81" s="826"/>
      <c r="N81" s="313">
        <f>SUM(N75:N80)</f>
        <v>1587.8112552083333</v>
      </c>
    </row>
    <row r="82" spans="1:14" ht="15.75" thickBot="1">
      <c r="B82" s="39"/>
      <c r="C82" s="40"/>
      <c r="D82" s="40"/>
      <c r="E82" s="40"/>
      <c r="F82" s="40"/>
      <c r="G82" s="40"/>
      <c r="H82" s="40"/>
      <c r="I82" s="40"/>
      <c r="J82" s="40"/>
      <c r="K82" s="40"/>
      <c r="L82" s="40"/>
      <c r="M82" s="40"/>
      <c r="N82" s="41"/>
    </row>
    <row r="83" spans="1:14" ht="15.75" thickBot="1">
      <c r="B83" s="818" t="s">
        <v>1051</v>
      </c>
      <c r="C83" s="819"/>
      <c r="D83" s="819"/>
      <c r="E83" s="819"/>
      <c r="F83" s="819"/>
      <c r="G83" s="819"/>
      <c r="H83" s="819"/>
      <c r="I83" s="819"/>
      <c r="J83" s="819"/>
      <c r="K83" s="819"/>
      <c r="L83" s="819"/>
      <c r="M83" s="820"/>
      <c r="N83" s="105">
        <f>N46+N59+N70+N81</f>
        <v>2954.7554124118551</v>
      </c>
    </row>
    <row r="84" spans="1:14">
      <c r="B84" s="39"/>
      <c r="C84" s="40"/>
      <c r="D84" s="40"/>
      <c r="E84" s="40"/>
      <c r="F84" s="40"/>
      <c r="G84" s="40"/>
      <c r="H84" s="40"/>
      <c r="I84" s="40"/>
      <c r="J84" s="40"/>
      <c r="K84" s="40"/>
      <c r="L84" s="40"/>
      <c r="M84" s="40"/>
      <c r="N84" s="41"/>
    </row>
    <row r="85" spans="1:14">
      <c r="B85" s="70" t="s">
        <v>1052</v>
      </c>
      <c r="C85" s="71"/>
      <c r="D85" s="71"/>
      <c r="E85" s="71"/>
      <c r="F85" s="71"/>
      <c r="G85" s="71"/>
      <c r="H85" s="71"/>
      <c r="I85" s="71"/>
      <c r="J85" s="71"/>
      <c r="K85" s="71"/>
      <c r="L85" s="71"/>
      <c r="M85" s="71"/>
      <c r="N85" s="72"/>
    </row>
    <row r="86" spans="1:14" ht="15.75" thickBot="1">
      <c r="B86" s="74"/>
      <c r="C86" s="67"/>
      <c r="D86" s="67"/>
      <c r="E86" s="67"/>
      <c r="F86" s="67"/>
      <c r="G86" s="67"/>
      <c r="H86" s="67"/>
      <c r="I86" s="67"/>
      <c r="J86" s="67"/>
      <c r="K86" s="67"/>
      <c r="L86" s="67"/>
      <c r="M86" s="67"/>
      <c r="N86" s="69"/>
    </row>
    <row r="87" spans="1:14">
      <c r="B87" s="809" t="s">
        <v>1053</v>
      </c>
      <c r="C87" s="810"/>
      <c r="D87" s="810"/>
      <c r="E87" s="810"/>
      <c r="F87" s="810"/>
      <c r="G87" s="810"/>
      <c r="H87" s="810"/>
      <c r="I87" s="326"/>
      <c r="J87" s="346"/>
      <c r="K87" s="314" t="s">
        <v>1054</v>
      </c>
      <c r="L87" s="848" t="s">
        <v>1055</v>
      </c>
      <c r="M87" s="849"/>
      <c r="N87" s="315"/>
    </row>
    <row r="88" spans="1:14">
      <c r="B88" s="850" t="s">
        <v>1056</v>
      </c>
      <c r="C88" s="851"/>
      <c r="D88" s="851"/>
      <c r="E88" s="851"/>
      <c r="F88" s="851"/>
      <c r="G88" s="851"/>
      <c r="H88" s="851"/>
      <c r="I88" s="93"/>
      <c r="J88" s="94"/>
      <c r="K88" s="316">
        <v>0.2</v>
      </c>
      <c r="L88" s="852">
        <f>N83*K88</f>
        <v>590.95108248237102</v>
      </c>
      <c r="M88" s="853"/>
      <c r="N88" s="57"/>
    </row>
    <row r="89" spans="1:14">
      <c r="B89" s="95" t="s">
        <v>1057</v>
      </c>
      <c r="C89" s="96"/>
      <c r="D89" s="96"/>
      <c r="E89" s="96"/>
      <c r="F89" s="96"/>
      <c r="G89" s="96"/>
      <c r="H89" s="96"/>
      <c r="I89" s="93"/>
      <c r="J89" s="94"/>
      <c r="K89" s="316">
        <v>0.05</v>
      </c>
      <c r="L89" s="852">
        <f>N83*K89</f>
        <v>147.73777062059276</v>
      </c>
      <c r="M89" s="853"/>
      <c r="N89" s="57"/>
    </row>
    <row r="90" spans="1:14" ht="15.75" thickBot="1">
      <c r="B90" s="97" t="s">
        <v>1058</v>
      </c>
      <c r="C90" s="98"/>
      <c r="D90" s="98"/>
      <c r="E90" s="98"/>
      <c r="F90" s="98"/>
      <c r="G90" s="98"/>
      <c r="H90" s="98"/>
      <c r="I90" s="99"/>
      <c r="J90" s="100"/>
      <c r="K90" s="317">
        <v>0.05</v>
      </c>
      <c r="L90" s="854">
        <f>N83*K90</f>
        <v>147.73777062059276</v>
      </c>
      <c r="M90" s="855"/>
      <c r="N90" s="57"/>
    </row>
    <row r="91" spans="1:14" ht="15.75" thickBot="1">
      <c r="B91" s="818" t="s">
        <v>1037</v>
      </c>
      <c r="C91" s="819"/>
      <c r="D91" s="819"/>
      <c r="E91" s="819"/>
      <c r="F91" s="819"/>
      <c r="G91" s="819"/>
      <c r="H91" s="819"/>
      <c r="I91" s="819"/>
      <c r="J91" s="819"/>
      <c r="K91" s="819"/>
      <c r="L91" s="819"/>
      <c r="M91" s="820"/>
      <c r="N91" s="58">
        <f>L88+L89+L90</f>
        <v>886.42662372355653</v>
      </c>
    </row>
    <row r="92" spans="1:14" ht="15.75" thickBot="1">
      <c r="B92" s="39"/>
      <c r="C92" s="40"/>
      <c r="D92" s="40"/>
      <c r="E92" s="40"/>
      <c r="F92" s="40"/>
      <c r="G92" s="40"/>
      <c r="H92" s="40"/>
      <c r="I92" s="40"/>
      <c r="J92" s="40"/>
      <c r="K92" s="40"/>
      <c r="L92" s="40"/>
      <c r="M92" s="40"/>
      <c r="N92" s="41"/>
    </row>
    <row r="93" spans="1:14" ht="15.75" thickBot="1">
      <c r="A93" t="s">
        <v>2122</v>
      </c>
      <c r="B93" s="818" t="s">
        <v>1059</v>
      </c>
      <c r="C93" s="819"/>
      <c r="D93" s="819"/>
      <c r="E93" s="819"/>
      <c r="F93" s="819"/>
      <c r="G93" s="819"/>
      <c r="H93" s="819"/>
      <c r="I93" s="819"/>
      <c r="J93" s="819"/>
      <c r="K93" s="819"/>
      <c r="L93" s="819"/>
      <c r="M93" s="820"/>
      <c r="N93" s="197">
        <f>N83+N91</f>
        <v>3841.1820361354116</v>
      </c>
    </row>
    <row r="94" spans="1:14">
      <c r="B94" s="251"/>
      <c r="C94" s="252"/>
      <c r="D94" s="252"/>
      <c r="E94" s="252"/>
      <c r="F94" s="252"/>
      <c r="G94" s="252"/>
      <c r="H94" s="252"/>
      <c r="I94" s="252"/>
      <c r="J94" s="252"/>
      <c r="K94" s="252"/>
      <c r="L94" s="252"/>
      <c r="M94" s="252"/>
      <c r="N94" s="253"/>
    </row>
    <row r="95" spans="1:14">
      <c r="B95" s="254"/>
      <c r="C95" s="255"/>
      <c r="D95" s="255"/>
      <c r="E95" s="255"/>
      <c r="F95" s="255"/>
      <c r="G95" s="255"/>
      <c r="H95" s="255"/>
      <c r="I95" s="255"/>
      <c r="J95" s="255"/>
      <c r="K95" s="255"/>
      <c r="L95" s="255"/>
      <c r="M95" s="255"/>
      <c r="N95" s="256"/>
    </row>
    <row r="96" spans="1:14">
      <c r="B96" s="254"/>
      <c r="C96" s="255"/>
      <c r="D96" s="255"/>
      <c r="E96" s="255"/>
      <c r="F96" s="255"/>
      <c r="G96" s="255"/>
      <c r="H96" s="255"/>
      <c r="I96" s="255"/>
      <c r="J96" s="255"/>
      <c r="K96" s="255"/>
      <c r="L96" s="255"/>
      <c r="M96" s="255"/>
      <c r="N96" s="256"/>
    </row>
    <row r="97" spans="2:14">
      <c r="B97" s="254"/>
      <c r="C97" s="255"/>
      <c r="D97" s="255"/>
      <c r="E97" s="255"/>
      <c r="F97" s="255"/>
      <c r="G97" s="255"/>
      <c r="H97" s="255"/>
      <c r="I97" s="255"/>
      <c r="J97" s="255"/>
      <c r="K97" s="255"/>
      <c r="L97" s="255"/>
      <c r="M97" s="255"/>
      <c r="N97" s="256"/>
    </row>
    <row r="98" spans="2:14">
      <c r="B98" s="254"/>
      <c r="C98" s="255"/>
      <c r="D98" s="255"/>
      <c r="E98" s="429" t="s">
        <v>1060</v>
      </c>
      <c r="F98" s="429"/>
      <c r="G98" s="429"/>
      <c r="H98" s="429"/>
      <c r="I98" s="429"/>
      <c r="J98" s="429"/>
      <c r="K98" s="255"/>
      <c r="L98" s="255"/>
      <c r="M98" s="255"/>
      <c r="N98" s="256"/>
    </row>
    <row r="99" spans="2:14">
      <c r="B99" s="254"/>
      <c r="C99" s="255"/>
      <c r="D99" s="255"/>
      <c r="E99" s="255" t="s">
        <v>1061</v>
      </c>
      <c r="F99" s="255"/>
      <c r="G99" s="255"/>
      <c r="H99" s="255"/>
      <c r="I99" s="255"/>
      <c r="J99" s="255"/>
      <c r="K99" s="255"/>
      <c r="L99" s="255"/>
      <c r="M99" s="255"/>
      <c r="N99" s="256"/>
    </row>
    <row r="100" spans="2:14">
      <c r="B100" s="254"/>
      <c r="C100" s="255"/>
      <c r="D100" s="255"/>
      <c r="E100" s="255" t="s">
        <v>1062</v>
      </c>
      <c r="F100" s="255"/>
      <c r="G100" s="255"/>
      <c r="H100" s="255"/>
      <c r="I100" s="255"/>
      <c r="J100" s="255"/>
      <c r="K100" s="255"/>
      <c r="L100" s="255"/>
      <c r="M100" s="255"/>
      <c r="N100" s="256"/>
    </row>
    <row r="101" spans="2:14">
      <c r="B101" s="254"/>
      <c r="C101" s="255"/>
      <c r="D101" s="255"/>
      <c r="E101" s="255" t="s">
        <v>1063</v>
      </c>
      <c r="F101" s="255"/>
      <c r="G101" s="255"/>
      <c r="H101" s="255"/>
      <c r="I101" s="255"/>
      <c r="J101" s="255"/>
      <c r="K101" s="255"/>
      <c r="L101" s="255"/>
      <c r="M101" s="255"/>
      <c r="N101" s="256"/>
    </row>
    <row r="102" spans="2:14" ht="15.75" thickBot="1">
      <c r="B102" s="254"/>
      <c r="C102" s="255"/>
      <c r="D102" s="255"/>
      <c r="E102" s="255"/>
      <c r="F102" s="255" t="s">
        <v>1064</v>
      </c>
      <c r="G102" s="255"/>
      <c r="H102" s="255"/>
      <c r="I102" s="255"/>
      <c r="J102" s="255"/>
      <c r="K102" s="255"/>
      <c r="L102" s="255"/>
      <c r="M102" s="255"/>
      <c r="N102" s="256"/>
    </row>
    <row r="103" spans="2:14">
      <c r="B103" s="239" t="s">
        <v>2322</v>
      </c>
      <c r="C103" s="240"/>
      <c r="D103" s="240"/>
      <c r="E103" s="240"/>
      <c r="F103" s="240"/>
      <c r="G103" s="240"/>
      <c r="H103" s="240"/>
      <c r="I103" s="240"/>
      <c r="J103" s="240"/>
      <c r="K103" s="240"/>
      <c r="L103" s="240"/>
      <c r="M103" s="240"/>
      <c r="N103" s="241"/>
    </row>
    <row r="104" spans="2:14">
      <c r="B104" s="257"/>
      <c r="C104" s="258"/>
      <c r="D104" s="258"/>
      <c r="E104" s="258"/>
      <c r="F104" s="258"/>
      <c r="G104" s="258"/>
      <c r="H104" s="258"/>
      <c r="I104" s="258"/>
      <c r="J104" s="258"/>
      <c r="K104" s="258"/>
      <c r="L104" s="258"/>
      <c r="M104" s="258"/>
      <c r="N104" s="259"/>
    </row>
    <row r="105" spans="2:14">
      <c r="B105" s="257"/>
      <c r="C105" s="258"/>
      <c r="D105" s="258"/>
      <c r="E105" s="258"/>
      <c r="F105" s="258"/>
      <c r="G105" s="258"/>
      <c r="H105" s="258"/>
      <c r="I105" s="258"/>
      <c r="J105" s="258"/>
      <c r="K105" s="258"/>
      <c r="L105" s="258"/>
      <c r="M105" s="258"/>
      <c r="N105" s="259"/>
    </row>
    <row r="106" spans="2:14">
      <c r="B106" s="257"/>
      <c r="C106" s="258"/>
      <c r="D106" s="258"/>
      <c r="E106" s="258"/>
      <c r="F106" s="258"/>
      <c r="G106" s="258"/>
      <c r="H106" s="258"/>
      <c r="I106" s="258"/>
      <c r="J106" s="258"/>
      <c r="K106" s="258"/>
      <c r="L106" s="258"/>
      <c r="M106" s="258"/>
      <c r="N106" s="259"/>
    </row>
    <row r="107" spans="2:14" ht="15.75" thickBot="1">
      <c r="B107" s="260"/>
      <c r="C107" s="261"/>
      <c r="D107" s="261"/>
      <c r="E107" s="261"/>
      <c r="F107" s="261"/>
      <c r="G107" s="261"/>
      <c r="H107" s="261"/>
      <c r="I107" s="261"/>
      <c r="J107" s="261"/>
      <c r="K107" s="261"/>
      <c r="L107" s="261"/>
      <c r="M107" s="261"/>
      <c r="N107" s="262"/>
    </row>
    <row r="108" spans="2:14">
      <c r="B108" s="263"/>
      <c r="C108" s="264"/>
      <c r="D108" s="264"/>
      <c r="E108" s="264"/>
      <c r="F108" s="264"/>
      <c r="G108" s="264"/>
      <c r="H108" s="264"/>
      <c r="I108" s="264"/>
      <c r="J108" s="264"/>
      <c r="K108" s="264"/>
      <c r="L108" s="264"/>
      <c r="M108" s="264"/>
      <c r="N108" s="265"/>
    </row>
    <row r="109" spans="2:14">
      <c r="B109" s="266" t="s">
        <v>2323</v>
      </c>
      <c r="C109" s="267"/>
      <c r="D109" s="267"/>
      <c r="E109" s="267"/>
      <c r="F109" s="267"/>
      <c r="G109" s="267"/>
      <c r="H109" s="267"/>
      <c r="I109" s="267"/>
      <c r="J109" s="267"/>
      <c r="K109" s="267"/>
      <c r="L109" s="267"/>
      <c r="M109" s="267"/>
      <c r="N109" s="268"/>
    </row>
    <row r="110" spans="2:14" ht="15" customHeight="1">
      <c r="B110" s="960" t="s">
        <v>2324</v>
      </c>
      <c r="C110" s="961"/>
      <c r="D110" s="961"/>
      <c r="E110" s="961"/>
      <c r="F110" s="961"/>
      <c r="G110" s="961"/>
      <c r="H110" s="961"/>
      <c r="I110" s="961"/>
      <c r="J110" s="961"/>
      <c r="K110" s="961"/>
      <c r="L110" s="961"/>
      <c r="M110" s="961"/>
      <c r="N110" s="962"/>
    </row>
    <row r="111" spans="2:14" ht="15" customHeight="1">
      <c r="B111" s="960"/>
      <c r="C111" s="961"/>
      <c r="D111" s="961"/>
      <c r="E111" s="961"/>
      <c r="F111" s="961"/>
      <c r="G111" s="961"/>
      <c r="H111" s="961"/>
      <c r="I111" s="961"/>
      <c r="J111" s="961"/>
      <c r="K111" s="961"/>
      <c r="L111" s="961"/>
      <c r="M111" s="961"/>
      <c r="N111" s="962"/>
    </row>
    <row r="112" spans="2:14" ht="30" customHeight="1">
      <c r="B112" s="963" t="s">
        <v>2325</v>
      </c>
      <c r="C112" s="964"/>
      <c r="D112" s="964"/>
      <c r="E112" s="964"/>
      <c r="F112" s="964"/>
      <c r="G112" s="964"/>
      <c r="H112" s="964"/>
      <c r="I112" s="964"/>
      <c r="J112" s="964"/>
      <c r="K112" s="964"/>
      <c r="L112" s="964"/>
      <c r="M112" s="964"/>
      <c r="N112" s="965"/>
    </row>
    <row r="113" spans="2:14">
      <c r="B113" s="963"/>
      <c r="C113" s="964"/>
      <c r="D113" s="964"/>
      <c r="E113" s="964"/>
      <c r="F113" s="964"/>
      <c r="G113" s="964"/>
      <c r="H113" s="964"/>
      <c r="I113" s="964"/>
      <c r="J113" s="964"/>
      <c r="K113" s="964"/>
      <c r="L113" s="964"/>
      <c r="M113" s="964"/>
      <c r="N113" s="965"/>
    </row>
    <row r="114" spans="2:14">
      <c r="B114" s="351"/>
      <c r="C114" s="352"/>
      <c r="D114" s="352"/>
      <c r="E114" s="352"/>
      <c r="F114" s="352"/>
      <c r="G114" s="352"/>
      <c r="H114" s="352"/>
      <c r="I114" s="352"/>
      <c r="J114" s="352"/>
      <c r="K114" s="352"/>
      <c r="L114" s="352"/>
      <c r="M114" s="352"/>
      <c r="N114" s="353"/>
    </row>
    <row r="115" spans="2:14">
      <c r="B115" s="351"/>
      <c r="C115" s="352"/>
      <c r="D115" s="352"/>
      <c r="E115" s="352"/>
      <c r="F115" s="352"/>
      <c r="G115" s="352"/>
      <c r="H115" s="352"/>
      <c r="I115" s="352"/>
      <c r="J115" s="352"/>
      <c r="K115" s="352"/>
      <c r="L115" s="352"/>
      <c r="M115" s="352"/>
      <c r="N115" s="353"/>
    </row>
    <row r="116" spans="2:14">
      <c r="B116" s="351"/>
      <c r="C116" s="352"/>
      <c r="D116" s="352"/>
      <c r="E116" s="352"/>
      <c r="F116" s="352"/>
      <c r="G116" s="352"/>
      <c r="H116" s="352"/>
      <c r="I116" s="352"/>
      <c r="J116" s="352"/>
      <c r="K116" s="352"/>
      <c r="L116" s="352"/>
      <c r="M116" s="352"/>
      <c r="N116" s="353"/>
    </row>
    <row r="117" spans="2:14">
      <c r="B117" s="266"/>
      <c r="C117" s="267"/>
      <c r="D117" s="267"/>
      <c r="E117" s="267"/>
      <c r="F117" s="267"/>
      <c r="G117" s="267"/>
      <c r="H117" s="267"/>
      <c r="I117" s="267"/>
      <c r="J117" s="267"/>
      <c r="K117" s="267"/>
      <c r="L117" s="267"/>
      <c r="M117" s="267"/>
      <c r="N117" s="268"/>
    </row>
    <row r="118" spans="2:14">
      <c r="B118" s="254"/>
      <c r="C118" s="255"/>
      <c r="D118" s="255"/>
      <c r="E118" s="255" t="s">
        <v>1060</v>
      </c>
      <c r="F118" s="429"/>
      <c r="G118" s="429"/>
      <c r="H118" s="255"/>
      <c r="I118" s="255"/>
      <c r="J118" s="255"/>
      <c r="K118" s="255"/>
      <c r="L118" s="255"/>
      <c r="M118" s="255"/>
      <c r="N118" s="256"/>
    </row>
    <row r="119" spans="2:14">
      <c r="B119" s="254"/>
      <c r="C119" s="255"/>
      <c r="D119" s="255"/>
      <c r="E119" s="430" t="s">
        <v>1061</v>
      </c>
      <c r="F119" s="255"/>
      <c r="G119" s="255"/>
      <c r="H119" s="430"/>
      <c r="I119" s="430"/>
      <c r="J119" s="430"/>
      <c r="K119" s="255"/>
      <c r="L119" s="255"/>
      <c r="M119" s="255"/>
      <c r="N119" s="256"/>
    </row>
    <row r="120" spans="2:14">
      <c r="B120" s="254"/>
      <c r="C120" s="255"/>
      <c r="D120" s="255"/>
      <c r="E120" s="269" t="s">
        <v>1065</v>
      </c>
      <c r="F120" s="255"/>
      <c r="G120" s="255"/>
      <c r="H120" s="269"/>
      <c r="I120" s="269"/>
      <c r="J120" s="269"/>
      <c r="K120" s="255"/>
      <c r="L120" s="255"/>
      <c r="M120" s="255"/>
      <c r="N120" s="256"/>
    </row>
    <row r="121" spans="2:14">
      <c r="B121" s="270"/>
      <c r="C121" s="267"/>
      <c r="D121" s="267"/>
      <c r="E121" s="255" t="s">
        <v>1063</v>
      </c>
      <c r="F121" s="255"/>
      <c r="G121" s="255"/>
      <c r="H121" s="255"/>
      <c r="I121" s="255"/>
      <c r="J121" s="255"/>
      <c r="K121" s="267"/>
      <c r="L121" s="267"/>
      <c r="M121" s="267"/>
      <c r="N121" s="268"/>
    </row>
    <row r="122" spans="2:14">
      <c r="B122" s="270"/>
      <c r="C122" s="267"/>
      <c r="D122" s="267"/>
      <c r="E122" s="267"/>
      <c r="F122" s="255"/>
      <c r="G122" s="255"/>
      <c r="H122" s="255"/>
      <c r="I122" s="255"/>
      <c r="J122" s="255"/>
      <c r="K122" s="267"/>
      <c r="L122" s="267"/>
      <c r="M122" s="267"/>
      <c r="N122" s="268"/>
    </row>
    <row r="123" spans="2:14">
      <c r="B123" s="270" t="s">
        <v>2326</v>
      </c>
      <c r="C123" s="269"/>
      <c r="D123" s="269"/>
      <c r="E123" s="255"/>
      <c r="F123" s="255"/>
      <c r="G123" s="255"/>
      <c r="H123" s="255"/>
      <c r="I123" s="255"/>
      <c r="J123" s="966"/>
      <c r="K123" s="966"/>
      <c r="L123" s="966"/>
      <c r="M123" s="966"/>
      <c r="N123" s="967"/>
    </row>
    <row r="124" spans="2:14" ht="15.75" thickBot="1">
      <c r="B124" s="431" t="s">
        <v>2327</v>
      </c>
      <c r="C124" s="432"/>
      <c r="D124" s="432"/>
      <c r="E124" s="271"/>
      <c r="F124" s="271"/>
      <c r="G124" s="271"/>
      <c r="H124" s="271"/>
      <c r="I124" s="271"/>
      <c r="J124" s="968"/>
      <c r="K124" s="968"/>
      <c r="L124" s="968"/>
      <c r="M124" s="968"/>
      <c r="N124" s="969"/>
    </row>
  </sheetData>
  <mergeCells count="66">
    <mergeCell ref="B91:M91"/>
    <mergeCell ref="B93:M93"/>
    <mergeCell ref="L87:M87"/>
    <mergeCell ref="B88:H88"/>
    <mergeCell ref="L88:M88"/>
    <mergeCell ref="L89:M89"/>
    <mergeCell ref="B87:H87"/>
    <mergeCell ref="B10:E10"/>
    <mergeCell ref="I10:J10"/>
    <mergeCell ref="D11:E11"/>
    <mergeCell ref="B59:M59"/>
    <mergeCell ref="B45:H45"/>
    <mergeCell ref="B36:H36"/>
    <mergeCell ref="B37:H37"/>
    <mergeCell ref="B38:H38"/>
    <mergeCell ref="L12:N12"/>
    <mergeCell ref="C30:I30"/>
    <mergeCell ref="L30:M30"/>
    <mergeCell ref="B35:H35"/>
    <mergeCell ref="I35:J35"/>
    <mergeCell ref="L35:M35"/>
    <mergeCell ref="C29:I29"/>
    <mergeCell ref="L63:M63"/>
    <mergeCell ref="L64:M64"/>
    <mergeCell ref="L65:M65"/>
    <mergeCell ref="I45:J45"/>
    <mergeCell ref="L45:M45"/>
    <mergeCell ref="L50:M50"/>
    <mergeCell ref="L69:M69"/>
    <mergeCell ref="B110:N111"/>
    <mergeCell ref="B112:N113"/>
    <mergeCell ref="F25:H25"/>
    <mergeCell ref="B27:N27"/>
    <mergeCell ref="L29:M29"/>
    <mergeCell ref="L66:M66"/>
    <mergeCell ref="L67:M67"/>
    <mergeCell ref="L90:M90"/>
    <mergeCell ref="B70:M70"/>
    <mergeCell ref="B74:H74"/>
    <mergeCell ref="L74:M74"/>
    <mergeCell ref="B80:H80"/>
    <mergeCell ref="B42:H42"/>
    <mergeCell ref="B44:D44"/>
    <mergeCell ref="B81:M81"/>
    <mergeCell ref="B83:M83"/>
    <mergeCell ref="J123:N124"/>
    <mergeCell ref="L1:N2"/>
    <mergeCell ref="C2:J2"/>
    <mergeCell ref="C3:J3"/>
    <mergeCell ref="K3:K4"/>
    <mergeCell ref="L3:N4"/>
    <mergeCell ref="C4:J4"/>
    <mergeCell ref="C1:J1"/>
    <mergeCell ref="K1:K2"/>
    <mergeCell ref="C5:J5"/>
    <mergeCell ref="B39:H39"/>
    <mergeCell ref="B40:H40"/>
    <mergeCell ref="B41:H41"/>
    <mergeCell ref="B46:M46"/>
    <mergeCell ref="B50:I50"/>
    <mergeCell ref="M5:M6"/>
    <mergeCell ref="N5:N6"/>
    <mergeCell ref="C6:J6"/>
    <mergeCell ref="B1:B6"/>
    <mergeCell ref="K5:K6"/>
    <mergeCell ref="L5:L6"/>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82305"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82305" r:id="rId4"/>
      </mc:Fallback>
    </mc:AlternateContent>
  </oleObjects>
</worksheet>
</file>

<file path=xl/worksheets/sheet2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18"/>
  <sheetViews>
    <sheetView zoomScale="75" zoomScaleNormal="75" workbookViewId="0"/>
  </sheetViews>
  <sheetFormatPr baseColWidth="10" defaultRowHeight="15"/>
  <cols>
    <col min="1" max="1" width="10.42578125" bestFit="1" customWidth="1"/>
    <col min="2" max="2" width="17" customWidth="1"/>
    <col min="6" max="6" width="14.42578125" customWidth="1"/>
    <col min="9" max="9" width="13.140625" bestFit="1" customWidth="1"/>
    <col min="10" max="10" width="15.5703125" customWidth="1"/>
    <col min="11" max="11" width="17.5703125" bestFit="1" customWidth="1"/>
    <col min="13" max="13" width="14.28515625" bestFit="1" customWidth="1"/>
    <col min="14" max="14" width="17.42578125" customWidth="1"/>
    <col min="15" max="15" width="12" bestFit="1" customWidth="1"/>
  </cols>
  <sheetData>
    <row r="1" spans="2:14" ht="22.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42.75" customHeight="1" thickBot="1">
      <c r="A31" t="s">
        <v>1929</v>
      </c>
      <c r="B31" s="86" t="s">
        <v>1212</v>
      </c>
      <c r="C31" s="958" t="s">
        <v>2238</v>
      </c>
      <c r="D31" s="959"/>
      <c r="E31" s="959"/>
      <c r="F31" s="959"/>
      <c r="G31" s="959"/>
      <c r="H31" s="959"/>
      <c r="I31" s="959"/>
      <c r="J31" s="959"/>
      <c r="K31" s="480"/>
      <c r="L31" s="318" t="s">
        <v>144</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188</v>
      </c>
      <c r="B36" s="831" t="str">
        <f>VLOOKUP(A36,EQUIPOS!A6:D154,3,FALSE)</f>
        <v>Diferencial</v>
      </c>
      <c r="C36" s="832"/>
      <c r="D36" s="832"/>
      <c r="E36" s="832"/>
      <c r="F36" s="832"/>
      <c r="G36" s="832"/>
      <c r="H36" s="833"/>
      <c r="I36" s="279"/>
      <c r="J36" s="280"/>
      <c r="K36" s="281">
        <f>VLOOKUP(A36,EQUIPOS!A6:D163,4,FALSE)</f>
        <v>2379.3750000000005</v>
      </c>
      <c r="L36" s="282"/>
      <c r="M36" s="348">
        <v>4</v>
      </c>
      <c r="N36" s="284">
        <f>K36/M36</f>
        <v>594.84375000000011</v>
      </c>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0.1</v>
      </c>
      <c r="N41" s="356">
        <f>N75*M41</f>
        <v>852.98528124999996</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1447.8290312500001</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69" t="s">
        <v>507</v>
      </c>
      <c r="B48" s="49" t="str">
        <f>VLOOKUP(A48,MATERIALES!A5:D373,3,FALSE)</f>
        <v>Mortero 1:3 Para Anillos</v>
      </c>
      <c r="C48" s="293"/>
      <c r="D48" s="293"/>
      <c r="E48" s="293"/>
      <c r="F48" s="293"/>
      <c r="G48" s="293"/>
      <c r="H48" s="293"/>
      <c r="I48" s="293"/>
      <c r="J48" s="323" t="str">
        <f>VLOOKUP(A48,MATERIALES!A4:D640,2,FALSE)</f>
        <v>m3</v>
      </c>
      <c r="K48" s="294">
        <v>0.01</v>
      </c>
      <c r="L48" s="279"/>
      <c r="M48" s="414">
        <f>VLOOKUP(A48,MATERIALES!A5:D396,4,FALSE)</f>
        <v>240423.81316379452</v>
      </c>
      <c r="N48" s="284">
        <f>K48*M48</f>
        <v>2404.2381316379451</v>
      </c>
    </row>
    <row r="49" spans="1:14">
      <c r="A49" s="169" t="s">
        <v>780</v>
      </c>
      <c r="B49" s="49" t="str">
        <f>VLOOKUP(A49,MATERIALES!A6:D373,3,FALSE)</f>
        <v>Tubo concreto simple 450 mm</v>
      </c>
      <c r="C49" s="437"/>
      <c r="D49" s="437"/>
      <c r="E49" s="437"/>
      <c r="F49" s="437"/>
      <c r="G49" s="437"/>
      <c r="H49" s="437"/>
      <c r="I49" s="437"/>
      <c r="J49" s="324" t="str">
        <f>VLOOKUP(A49,MATERIALES!A5:D641,2,FALSE)</f>
        <v>m</v>
      </c>
      <c r="K49" s="409">
        <v>1</v>
      </c>
      <c r="L49" s="433"/>
      <c r="M49" s="414">
        <f>VLOOKUP(A49,MATERIALES!A6:D397,4,FALSE)</f>
        <v>90901.992473953374</v>
      </c>
      <c r="N49" s="284">
        <f>K49*M49</f>
        <v>90901.992473953374</v>
      </c>
    </row>
    <row r="50" spans="1:14">
      <c r="A50" s="169" t="s">
        <v>905</v>
      </c>
      <c r="B50" s="49" t="str">
        <f>VLOOKUP(A50,MATERIALES!A6:D373,3,FALSE)</f>
        <v>Concreto Resistencia  14 (Mpa)</v>
      </c>
      <c r="C50" s="437"/>
      <c r="D50" s="437"/>
      <c r="E50" s="437"/>
      <c r="F50" s="437"/>
      <c r="G50" s="437"/>
      <c r="H50" s="437"/>
      <c r="I50" s="437"/>
      <c r="J50" s="324" t="str">
        <f>VLOOKUP(A50,MATERIALES!A6:D642,2,FALSE)</f>
        <v>m3</v>
      </c>
      <c r="K50" s="409">
        <v>0.36499999999999999</v>
      </c>
      <c r="L50" s="433"/>
      <c r="M50" s="414">
        <f>VLOOKUP(A50,MATERIALES!A6:D398,4,FALSE)</f>
        <v>383537</v>
      </c>
      <c r="N50" s="284">
        <f>K50*M50</f>
        <v>139991.005</v>
      </c>
    </row>
    <row r="51" spans="1:14">
      <c r="A51" s="169"/>
      <c r="B51" s="49"/>
      <c r="C51" s="437"/>
      <c r="D51" s="437"/>
      <c r="E51" s="437"/>
      <c r="F51" s="437"/>
      <c r="G51" s="437"/>
      <c r="H51" s="437"/>
      <c r="I51" s="437"/>
      <c r="J51" s="323"/>
      <c r="K51" s="409"/>
      <c r="L51" s="433"/>
      <c r="M51" s="414"/>
      <c r="N51" s="284"/>
    </row>
    <row r="52" spans="1:14" ht="15.75" thickBot="1">
      <c r="B52" s="49"/>
      <c r="C52" s="322"/>
      <c r="D52" s="322"/>
      <c r="E52" s="322"/>
      <c r="F52" s="322"/>
      <c r="G52" s="322"/>
      <c r="H52" s="322"/>
      <c r="I52" s="322"/>
      <c r="J52" s="447"/>
      <c r="K52" s="132"/>
      <c r="L52" s="337"/>
      <c r="M52" s="414"/>
      <c r="N52" s="284"/>
    </row>
    <row r="53" spans="1:14" ht="15.75" thickBot="1">
      <c r="B53" s="818" t="s">
        <v>1037</v>
      </c>
      <c r="C53" s="819"/>
      <c r="D53" s="819"/>
      <c r="E53" s="819"/>
      <c r="F53" s="819"/>
      <c r="G53" s="819"/>
      <c r="H53" s="819"/>
      <c r="I53" s="819"/>
      <c r="J53" s="819"/>
      <c r="K53" s="819"/>
      <c r="L53" s="819"/>
      <c r="M53" s="820"/>
      <c r="N53" s="406">
        <f>SUM(N48:N52)</f>
        <v>233297.23560559133</v>
      </c>
    </row>
    <row r="54" spans="1:14">
      <c r="B54" s="39"/>
      <c r="C54" s="40"/>
      <c r="D54" s="40"/>
      <c r="E54" s="40"/>
      <c r="F54" s="40"/>
      <c r="G54" s="40"/>
      <c r="H54" s="40"/>
      <c r="I54" s="40"/>
      <c r="J54" s="40"/>
      <c r="K54" s="40"/>
      <c r="L54" s="40"/>
      <c r="M54" s="40"/>
      <c r="N54" s="41"/>
    </row>
    <row r="55" spans="1:14">
      <c r="B55" s="70" t="s">
        <v>1040</v>
      </c>
      <c r="C55" s="71"/>
      <c r="D55" s="71"/>
      <c r="E55" s="71"/>
      <c r="F55" s="71"/>
      <c r="G55" s="71"/>
      <c r="H55" s="71"/>
      <c r="I55" s="71"/>
      <c r="J55" s="71"/>
      <c r="K55" s="71"/>
      <c r="L55" s="71"/>
      <c r="M55" s="71"/>
      <c r="N55" s="72"/>
    </row>
    <row r="56" spans="1:14" ht="15.75" thickBot="1">
      <c r="B56" s="74"/>
      <c r="C56" s="67"/>
      <c r="D56" s="67"/>
      <c r="E56" s="67"/>
      <c r="F56" s="67"/>
      <c r="G56" s="67"/>
      <c r="H56" s="67"/>
      <c r="I56" s="67"/>
      <c r="J56" s="67"/>
      <c r="K56" s="67"/>
      <c r="L56" s="67"/>
      <c r="M56" s="67"/>
      <c r="N56" s="69"/>
    </row>
    <row r="57" spans="1:14" ht="25.5">
      <c r="B57" s="325" t="s">
        <v>1041</v>
      </c>
      <c r="C57" s="326"/>
      <c r="D57" s="326"/>
      <c r="E57" s="326"/>
      <c r="F57" s="326"/>
      <c r="G57" s="326"/>
      <c r="H57" s="79" t="s">
        <v>1029</v>
      </c>
      <c r="I57" s="80" t="s">
        <v>1042</v>
      </c>
      <c r="J57" s="81" t="s">
        <v>1043</v>
      </c>
      <c r="K57" s="79" t="s">
        <v>1044</v>
      </c>
      <c r="L57" s="821" t="s">
        <v>1045</v>
      </c>
      <c r="M57" s="794"/>
      <c r="N57" s="82" t="s">
        <v>1035</v>
      </c>
    </row>
    <row r="58" spans="1:14">
      <c r="A58" t="s">
        <v>1403</v>
      </c>
      <c r="B58" s="52" t="str">
        <f>VLOOKUP(A58,TRANSPORTE!A1:D117,3,FALSE)</f>
        <v>Transporte de Tubería de Concreto Reforzado</v>
      </c>
      <c r="C58" s="329"/>
      <c r="D58" s="329"/>
      <c r="E58" s="329"/>
      <c r="F58" s="329"/>
      <c r="G58" s="329"/>
      <c r="H58" s="323" t="s">
        <v>344</v>
      </c>
      <c r="I58" s="291">
        <v>0.28000000000000003</v>
      </c>
      <c r="J58" s="298">
        <v>1</v>
      </c>
      <c r="K58" s="291">
        <f>I58*J58</f>
        <v>0.28000000000000003</v>
      </c>
      <c r="L58" s="822">
        <f>VLOOKUP(A58,TRANSPORTE!A1:D117,4,FALSE)</f>
        <v>2.0064298636291702</v>
      </c>
      <c r="M58" s="823"/>
      <c r="N58" s="299">
        <f>K58*L58</f>
        <v>0.56180036181616766</v>
      </c>
    </row>
    <row r="59" spans="1:14">
      <c r="B59" s="52"/>
      <c r="C59" s="53"/>
      <c r="D59" s="53"/>
      <c r="E59" s="53"/>
      <c r="F59" s="53"/>
      <c r="G59" s="53"/>
      <c r="H59" s="323"/>
      <c r="I59" s="291"/>
      <c r="J59" s="298"/>
      <c r="K59" s="291"/>
      <c r="L59" s="822"/>
      <c r="M59" s="823"/>
      <c r="N59" s="299"/>
    </row>
    <row r="60" spans="1:14">
      <c r="B60" s="52"/>
      <c r="C60" s="53"/>
      <c r="D60" s="53"/>
      <c r="E60" s="53"/>
      <c r="F60" s="53"/>
      <c r="G60" s="53"/>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00"/>
      <c r="I62" s="291"/>
      <c r="J62" s="291"/>
      <c r="K62" s="291"/>
      <c r="L62" s="301"/>
      <c r="M62" s="302"/>
      <c r="N62" s="303"/>
    </row>
    <row r="63" spans="1:14" ht="15.75" thickBot="1">
      <c r="B63" s="321"/>
      <c r="C63" s="322"/>
      <c r="D63" s="322"/>
      <c r="E63" s="322"/>
      <c r="F63" s="460"/>
      <c r="G63" s="460"/>
      <c r="H63" s="54"/>
      <c r="I63" s="132"/>
      <c r="J63" s="132"/>
      <c r="K63" s="132"/>
      <c r="L63" s="807"/>
      <c r="M63" s="808"/>
      <c r="N63" s="133"/>
    </row>
    <row r="64" spans="1:14" ht="15.75" thickBot="1">
      <c r="B64" s="824" t="s">
        <v>1037</v>
      </c>
      <c r="C64" s="825"/>
      <c r="D64" s="825"/>
      <c r="E64" s="825"/>
      <c r="F64" s="825"/>
      <c r="G64" s="825"/>
      <c r="H64" s="825"/>
      <c r="I64" s="825"/>
      <c r="J64" s="825"/>
      <c r="K64" s="825"/>
      <c r="L64" s="825"/>
      <c r="M64" s="826"/>
      <c r="N64" s="110">
        <f>N58</f>
        <v>0.56180036181616766</v>
      </c>
    </row>
    <row r="65" spans="1:15">
      <c r="B65" s="39"/>
      <c r="C65" s="40"/>
      <c r="D65" s="40"/>
      <c r="E65" s="40"/>
      <c r="F65" s="40"/>
      <c r="G65" s="40"/>
      <c r="H65" s="40"/>
      <c r="I65" s="40"/>
      <c r="J65" s="40"/>
      <c r="K65" s="40"/>
      <c r="L65" s="40"/>
      <c r="M65" s="40"/>
      <c r="N65" s="41"/>
    </row>
    <row r="66" spans="1:15">
      <c r="B66" s="70" t="s">
        <v>1046</v>
      </c>
      <c r="C66" s="71"/>
      <c r="D66" s="71"/>
      <c r="E66" s="71"/>
      <c r="F66" s="71"/>
      <c r="G66" s="71"/>
      <c r="H66" s="71"/>
      <c r="I66" s="71"/>
      <c r="J66" s="71"/>
      <c r="K66" s="71"/>
      <c r="L66" s="71"/>
      <c r="M66" s="71"/>
      <c r="N66" s="72"/>
    </row>
    <row r="67" spans="1:15" ht="15.75" thickBot="1">
      <c r="B67" s="74"/>
      <c r="C67" s="67"/>
      <c r="D67" s="67"/>
      <c r="E67" s="67"/>
      <c r="F67" s="67"/>
      <c r="G67" s="67"/>
      <c r="H67" s="67"/>
      <c r="I67" s="67"/>
      <c r="J67" s="67"/>
      <c r="K67" s="67"/>
      <c r="L67" s="67"/>
      <c r="M67" s="67"/>
      <c r="N67" s="69"/>
    </row>
    <row r="68" spans="1:15" ht="25.5">
      <c r="B68" s="844" t="s">
        <v>1047</v>
      </c>
      <c r="C68" s="845"/>
      <c r="D68" s="845"/>
      <c r="E68" s="845"/>
      <c r="F68" s="845"/>
      <c r="G68" s="845"/>
      <c r="H68" s="845"/>
      <c r="I68" s="79" t="s">
        <v>1048</v>
      </c>
      <c r="J68" s="81" t="s">
        <v>1494</v>
      </c>
      <c r="K68" s="80" t="s">
        <v>1050</v>
      </c>
      <c r="L68" s="846" t="s">
        <v>1034</v>
      </c>
      <c r="M68" s="847"/>
      <c r="N68" s="104" t="s">
        <v>1035</v>
      </c>
    </row>
    <row r="69" spans="1:15">
      <c r="A69" s="170" t="s">
        <v>11</v>
      </c>
      <c r="B69" s="55" t="str">
        <f>VLOOKUP(A69,'MANO DE OBRA'!A8:D68,3,FALSE)</f>
        <v>Obrero (4)</v>
      </c>
      <c r="C69" s="53"/>
      <c r="D69" s="53"/>
      <c r="E69" s="53"/>
      <c r="F69" s="53"/>
      <c r="G69" s="53"/>
      <c r="H69" s="53"/>
      <c r="I69" s="304">
        <f>K69/J69*100</f>
        <v>98362.266666666663</v>
      </c>
      <c r="J69" s="305">
        <v>185</v>
      </c>
      <c r="K69" s="306">
        <f>VLOOKUP(A69,'MANO DE OBRA'!A8:D99,4,FALSE)</f>
        <v>181970.19333333333</v>
      </c>
      <c r="L69" s="56"/>
      <c r="M69" s="446">
        <v>32</v>
      </c>
      <c r="N69" s="407">
        <f>K69/M69</f>
        <v>5686.5685416666665</v>
      </c>
      <c r="O69" s="112"/>
    </row>
    <row r="70" spans="1:15">
      <c r="A70" s="170" t="s">
        <v>30</v>
      </c>
      <c r="B70" s="55" t="str">
        <f>VLOOKUP(A70,'MANO DE OBRA'!A8:D69,3,FALSE)</f>
        <v>Oficial</v>
      </c>
      <c r="C70" s="53"/>
      <c r="D70" s="53"/>
      <c r="E70" s="53"/>
      <c r="F70" s="53"/>
      <c r="G70" s="53"/>
      <c r="H70" s="53"/>
      <c r="I70" s="304">
        <f>K70/J70*100</f>
        <v>49181.133333333331</v>
      </c>
      <c r="J70" s="305">
        <v>185</v>
      </c>
      <c r="K70" s="306">
        <f>VLOOKUP(A70,'MANO DE OBRA'!A8:D100,4,FALSE)</f>
        <v>90985.096666666665</v>
      </c>
      <c r="L70" s="56"/>
      <c r="M70" s="446">
        <v>32</v>
      </c>
      <c r="N70" s="407">
        <f>K70/M70</f>
        <v>2843.2842708333333</v>
      </c>
    </row>
    <row r="71" spans="1:15">
      <c r="B71" s="55"/>
      <c r="C71" s="53"/>
      <c r="D71" s="53"/>
      <c r="E71" s="53"/>
      <c r="F71" s="53"/>
      <c r="G71" s="53"/>
      <c r="H71" s="53"/>
      <c r="I71" s="304"/>
      <c r="J71" s="305"/>
      <c r="K71" s="306"/>
      <c r="L71" s="56"/>
      <c r="M71" s="444"/>
      <c r="N71" s="407"/>
    </row>
    <row r="72" spans="1:15">
      <c r="B72" s="55"/>
      <c r="C72" s="53"/>
      <c r="D72" s="53"/>
      <c r="E72" s="53"/>
      <c r="F72" s="53"/>
      <c r="G72" s="53"/>
      <c r="H72" s="53"/>
      <c r="I72" s="291"/>
      <c r="J72" s="309"/>
      <c r="K72" s="310"/>
      <c r="L72" s="330"/>
      <c r="M72" s="312"/>
      <c r="N72" s="308"/>
    </row>
    <row r="73" spans="1:15">
      <c r="B73" s="55"/>
      <c r="C73" s="53"/>
      <c r="D73" s="53"/>
      <c r="E73" s="53"/>
      <c r="F73" s="53"/>
      <c r="G73" s="53"/>
      <c r="H73" s="53"/>
      <c r="I73" s="291"/>
      <c r="J73" s="309"/>
      <c r="K73" s="310"/>
      <c r="L73" s="330"/>
      <c r="M73" s="312"/>
      <c r="N73" s="308"/>
    </row>
    <row r="74" spans="1:15" ht="15.75" thickBot="1">
      <c r="B74" s="805"/>
      <c r="C74" s="806"/>
      <c r="D74" s="806"/>
      <c r="E74" s="806"/>
      <c r="F74" s="806"/>
      <c r="G74" s="806"/>
      <c r="H74" s="806"/>
      <c r="I74" s="132"/>
      <c r="J74" s="132"/>
      <c r="K74" s="132"/>
      <c r="L74" s="906"/>
      <c r="M74" s="906"/>
      <c r="N74" s="51"/>
    </row>
    <row r="75" spans="1:15" ht="15.75" thickBot="1">
      <c r="B75" s="824" t="s">
        <v>1037</v>
      </c>
      <c r="C75" s="825"/>
      <c r="D75" s="825"/>
      <c r="E75" s="825"/>
      <c r="F75" s="825"/>
      <c r="G75" s="825"/>
      <c r="H75" s="825"/>
      <c r="I75" s="825"/>
      <c r="J75" s="825"/>
      <c r="K75" s="825"/>
      <c r="L75" s="825"/>
      <c r="M75" s="826"/>
      <c r="N75" s="313">
        <f>SUM(N69:N74)</f>
        <v>8529.8528124999993</v>
      </c>
    </row>
    <row r="76" spans="1:15" ht="15.75" thickBot="1">
      <c r="B76" s="39"/>
      <c r="C76" s="40"/>
      <c r="D76" s="40"/>
      <c r="E76" s="40"/>
      <c r="F76" s="40"/>
      <c r="G76" s="40"/>
      <c r="H76" s="40"/>
      <c r="I76" s="40"/>
      <c r="J76" s="40"/>
      <c r="K76" s="40"/>
      <c r="L76" s="40"/>
      <c r="M76" s="40"/>
      <c r="N76" s="41"/>
    </row>
    <row r="77" spans="1:15" ht="15.75" thickBot="1">
      <c r="B77" s="818" t="s">
        <v>1051</v>
      </c>
      <c r="C77" s="819"/>
      <c r="D77" s="819"/>
      <c r="E77" s="819"/>
      <c r="F77" s="819"/>
      <c r="G77" s="819"/>
      <c r="H77" s="819"/>
      <c r="I77" s="819"/>
      <c r="J77" s="819"/>
      <c r="K77" s="819"/>
      <c r="L77" s="819"/>
      <c r="M77" s="820"/>
      <c r="N77" s="105">
        <f>N43+N53+N64+N75</f>
        <v>243275.47924970314</v>
      </c>
    </row>
    <row r="78" spans="1:15">
      <c r="B78" s="39"/>
      <c r="C78" s="40"/>
      <c r="D78" s="40"/>
      <c r="E78" s="40"/>
      <c r="F78" s="40"/>
      <c r="G78" s="40"/>
      <c r="H78" s="40"/>
      <c r="I78" s="40"/>
      <c r="J78" s="40"/>
      <c r="K78" s="40"/>
      <c r="L78" s="40"/>
      <c r="M78" s="40"/>
      <c r="N78" s="41"/>
    </row>
    <row r="79" spans="1:15">
      <c r="B79" s="70" t="s">
        <v>1052</v>
      </c>
      <c r="C79" s="71"/>
      <c r="D79" s="71"/>
      <c r="E79" s="71"/>
      <c r="F79" s="71"/>
      <c r="G79" s="71"/>
      <c r="H79" s="71"/>
      <c r="I79" s="71"/>
      <c r="J79" s="71"/>
      <c r="K79" s="71"/>
      <c r="L79" s="71"/>
      <c r="M79" s="71"/>
      <c r="N79" s="72"/>
    </row>
    <row r="80" spans="1:15" ht="15.75" thickBot="1">
      <c r="B80" s="74"/>
      <c r="C80" s="67"/>
      <c r="D80" s="67"/>
      <c r="E80" s="67"/>
      <c r="F80" s="67"/>
      <c r="G80" s="67"/>
      <c r="H80" s="67"/>
      <c r="I80" s="67"/>
      <c r="J80" s="67"/>
      <c r="K80" s="67"/>
      <c r="L80" s="67"/>
      <c r="M80" s="67"/>
      <c r="N80" s="69"/>
    </row>
    <row r="81" spans="1:14">
      <c r="B81" s="809" t="s">
        <v>1053</v>
      </c>
      <c r="C81" s="810"/>
      <c r="D81" s="810"/>
      <c r="E81" s="810"/>
      <c r="F81" s="810"/>
      <c r="G81" s="810"/>
      <c r="H81" s="810"/>
      <c r="I81" s="326"/>
      <c r="J81" s="346"/>
      <c r="K81" s="314" t="s">
        <v>1054</v>
      </c>
      <c r="L81" s="848" t="s">
        <v>1055</v>
      </c>
      <c r="M81" s="849"/>
      <c r="N81" s="315"/>
    </row>
    <row r="82" spans="1:14">
      <c r="B82" s="850" t="s">
        <v>1056</v>
      </c>
      <c r="C82" s="851"/>
      <c r="D82" s="851"/>
      <c r="E82" s="851"/>
      <c r="F82" s="851"/>
      <c r="G82" s="851"/>
      <c r="H82" s="851"/>
      <c r="I82" s="93"/>
      <c r="J82" s="94"/>
      <c r="K82" s="316">
        <v>0.2</v>
      </c>
      <c r="L82" s="852">
        <f>N77*K82</f>
        <v>48655.095849940633</v>
      </c>
      <c r="M82" s="853"/>
      <c r="N82" s="57"/>
    </row>
    <row r="83" spans="1:14">
      <c r="B83" s="95" t="s">
        <v>1057</v>
      </c>
      <c r="C83" s="96"/>
      <c r="D83" s="96"/>
      <c r="E83" s="96"/>
      <c r="F83" s="96"/>
      <c r="G83" s="96"/>
      <c r="H83" s="96"/>
      <c r="I83" s="93"/>
      <c r="J83" s="94"/>
      <c r="K83" s="316">
        <v>0.05</v>
      </c>
      <c r="L83" s="852">
        <f>N77*K83</f>
        <v>12163.773962485158</v>
      </c>
      <c r="M83" s="853"/>
      <c r="N83" s="57"/>
    </row>
    <row r="84" spans="1:14" ht="15.75" thickBot="1">
      <c r="B84" s="97" t="s">
        <v>1058</v>
      </c>
      <c r="C84" s="98"/>
      <c r="D84" s="98"/>
      <c r="E84" s="98"/>
      <c r="F84" s="98"/>
      <c r="G84" s="98"/>
      <c r="H84" s="98"/>
      <c r="I84" s="99"/>
      <c r="J84" s="100"/>
      <c r="K84" s="317">
        <v>0.05</v>
      </c>
      <c r="L84" s="854">
        <f>N77*K84</f>
        <v>12163.773962485158</v>
      </c>
      <c r="M84" s="855"/>
      <c r="N84" s="57"/>
    </row>
    <row r="85" spans="1:14" ht="15.75" thickBot="1">
      <c r="B85" s="818" t="s">
        <v>1037</v>
      </c>
      <c r="C85" s="819"/>
      <c r="D85" s="819"/>
      <c r="E85" s="819"/>
      <c r="F85" s="819"/>
      <c r="G85" s="819"/>
      <c r="H85" s="819"/>
      <c r="I85" s="819"/>
      <c r="J85" s="819"/>
      <c r="K85" s="819"/>
      <c r="L85" s="819"/>
      <c r="M85" s="820"/>
      <c r="N85" s="58">
        <f>L82+L83+L84</f>
        <v>72982.643774910946</v>
      </c>
    </row>
    <row r="86" spans="1:14" ht="15.75" thickBot="1">
      <c r="B86" s="39"/>
      <c r="C86" s="40"/>
      <c r="D86" s="40"/>
      <c r="E86" s="40"/>
      <c r="F86" s="40"/>
      <c r="G86" s="40"/>
      <c r="H86" s="40"/>
      <c r="I86" s="40"/>
      <c r="J86" s="40"/>
      <c r="K86" s="40"/>
      <c r="L86" s="40"/>
      <c r="M86" s="40"/>
      <c r="N86" s="41"/>
    </row>
    <row r="87" spans="1:14" ht="15.75" thickBot="1">
      <c r="A87" t="s">
        <v>2122</v>
      </c>
      <c r="B87" s="818" t="s">
        <v>1059</v>
      </c>
      <c r="C87" s="819"/>
      <c r="D87" s="819"/>
      <c r="E87" s="819"/>
      <c r="F87" s="819"/>
      <c r="G87" s="819"/>
      <c r="H87" s="819"/>
      <c r="I87" s="819"/>
      <c r="J87" s="819"/>
      <c r="K87" s="819"/>
      <c r="L87" s="819"/>
      <c r="M87" s="820"/>
      <c r="N87" s="197">
        <f>N77+N85</f>
        <v>316258.12302461406</v>
      </c>
    </row>
    <row r="88" spans="1:14">
      <c r="B88" s="251"/>
      <c r="C88" s="252"/>
      <c r="D88" s="252"/>
      <c r="E88" s="252"/>
      <c r="F88" s="252"/>
      <c r="G88" s="252"/>
      <c r="H88" s="252"/>
      <c r="I88" s="252"/>
      <c r="J88" s="252"/>
      <c r="K88" s="252"/>
      <c r="L88" s="252"/>
      <c r="M88" s="252"/>
      <c r="N88" s="253"/>
    </row>
    <row r="89" spans="1:14">
      <c r="B89" s="254"/>
      <c r="C89" s="255"/>
      <c r="D89" s="255"/>
      <c r="E89" s="255"/>
      <c r="F89" s="255"/>
      <c r="G89" s="255"/>
      <c r="H89" s="255"/>
      <c r="I89" s="255"/>
      <c r="J89" s="255"/>
      <c r="K89" s="255"/>
      <c r="L89" s="255"/>
      <c r="M89" s="255"/>
      <c r="N89" s="256"/>
    </row>
    <row r="90" spans="1:14">
      <c r="B90" s="254"/>
      <c r="C90" s="255"/>
      <c r="D90" s="255"/>
      <c r="E90" s="255"/>
      <c r="F90" s="255"/>
      <c r="G90" s="255"/>
      <c r="H90" s="255"/>
      <c r="I90" s="255"/>
      <c r="J90" s="255"/>
      <c r="K90" s="255"/>
      <c r="L90" s="255"/>
      <c r="M90" s="255"/>
      <c r="N90" s="256"/>
    </row>
    <row r="91" spans="1:14">
      <c r="B91" s="254"/>
      <c r="C91" s="255"/>
      <c r="D91" s="255"/>
      <c r="E91" s="255"/>
      <c r="F91" s="255"/>
      <c r="G91" s="255"/>
      <c r="H91" s="255"/>
      <c r="I91" s="255"/>
      <c r="J91" s="255"/>
      <c r="K91" s="255"/>
      <c r="L91" s="255"/>
      <c r="M91" s="255"/>
      <c r="N91" s="256"/>
    </row>
    <row r="92" spans="1:14">
      <c r="B92" s="254"/>
      <c r="C92" s="255"/>
      <c r="D92" s="255"/>
      <c r="E92" s="429" t="s">
        <v>1060</v>
      </c>
      <c r="F92" s="429"/>
      <c r="G92" s="429"/>
      <c r="H92" s="429"/>
      <c r="I92" s="429"/>
      <c r="J92" s="429"/>
      <c r="K92" s="255"/>
      <c r="L92" s="255"/>
      <c r="M92" s="255"/>
      <c r="N92" s="256"/>
    </row>
    <row r="93" spans="1:14">
      <c r="B93" s="254"/>
      <c r="C93" s="255"/>
      <c r="D93" s="255"/>
      <c r="E93" s="255" t="s">
        <v>1061</v>
      </c>
      <c r="F93" s="255"/>
      <c r="G93" s="255"/>
      <c r="H93" s="255"/>
      <c r="I93" s="255"/>
      <c r="J93" s="255"/>
      <c r="K93" s="255"/>
      <c r="L93" s="255"/>
      <c r="M93" s="255"/>
      <c r="N93" s="256"/>
    </row>
    <row r="94" spans="1:14">
      <c r="B94" s="254"/>
      <c r="C94" s="255"/>
      <c r="D94" s="255"/>
      <c r="E94" s="255" t="s">
        <v>1062</v>
      </c>
      <c r="F94" s="255"/>
      <c r="G94" s="255"/>
      <c r="H94" s="255"/>
      <c r="I94" s="255"/>
      <c r="J94" s="255"/>
      <c r="K94" s="255"/>
      <c r="L94" s="255"/>
      <c r="M94" s="255"/>
      <c r="N94" s="256"/>
    </row>
    <row r="95" spans="1:14">
      <c r="B95" s="254"/>
      <c r="C95" s="255"/>
      <c r="D95" s="255"/>
      <c r="E95" s="255" t="s">
        <v>1063</v>
      </c>
      <c r="F95" s="255"/>
      <c r="G95" s="255"/>
      <c r="H95" s="255"/>
      <c r="I95" s="255"/>
      <c r="J95" s="255"/>
      <c r="K95" s="255"/>
      <c r="L95" s="255"/>
      <c r="M95" s="255"/>
      <c r="N95" s="256"/>
    </row>
    <row r="96" spans="1:14" ht="15.75" thickBot="1">
      <c r="B96" s="254"/>
      <c r="C96" s="255"/>
      <c r="D96" s="255"/>
      <c r="E96" s="255"/>
      <c r="F96" s="255" t="s">
        <v>1064</v>
      </c>
      <c r="G96" s="255"/>
      <c r="H96" s="255"/>
      <c r="I96" s="255"/>
      <c r="J96" s="255"/>
      <c r="K96" s="255"/>
      <c r="L96" s="255"/>
      <c r="M96" s="255"/>
      <c r="N96" s="256"/>
    </row>
    <row r="97" spans="2:14">
      <c r="B97" s="239" t="s">
        <v>2322</v>
      </c>
      <c r="C97" s="240"/>
      <c r="D97" s="240"/>
      <c r="E97" s="240"/>
      <c r="F97" s="240"/>
      <c r="G97" s="240"/>
      <c r="H97" s="240"/>
      <c r="I97" s="240"/>
      <c r="J97" s="240"/>
      <c r="K97" s="240"/>
      <c r="L97" s="240"/>
      <c r="M97" s="240"/>
      <c r="N97" s="241"/>
    </row>
    <row r="98" spans="2:14">
      <c r="B98" s="257"/>
      <c r="C98" s="258"/>
      <c r="D98" s="258"/>
      <c r="E98" s="258"/>
      <c r="F98" s="258"/>
      <c r="G98" s="258"/>
      <c r="H98" s="258"/>
      <c r="I98" s="258"/>
      <c r="J98" s="258"/>
      <c r="K98" s="258"/>
      <c r="L98" s="258"/>
      <c r="M98" s="258"/>
      <c r="N98" s="259"/>
    </row>
    <row r="99" spans="2:14">
      <c r="B99" s="257"/>
      <c r="C99" s="258"/>
      <c r="D99" s="258"/>
      <c r="E99" s="258"/>
      <c r="F99" s="258"/>
      <c r="G99" s="258"/>
      <c r="H99" s="258"/>
      <c r="I99" s="258"/>
      <c r="J99" s="258"/>
      <c r="K99" s="258"/>
      <c r="L99" s="258"/>
      <c r="M99" s="258"/>
      <c r="N99" s="259"/>
    </row>
    <row r="100" spans="2:14">
      <c r="B100" s="257"/>
      <c r="C100" s="258"/>
      <c r="D100" s="258"/>
      <c r="E100" s="258"/>
      <c r="F100" s="258"/>
      <c r="G100" s="258"/>
      <c r="H100" s="258"/>
      <c r="I100" s="258"/>
      <c r="J100" s="258"/>
      <c r="K100" s="258"/>
      <c r="L100" s="258"/>
      <c r="M100" s="258"/>
      <c r="N100" s="259"/>
    </row>
    <row r="101" spans="2:14" ht="15.75" thickBot="1">
      <c r="B101" s="260"/>
      <c r="C101" s="261"/>
      <c r="D101" s="261"/>
      <c r="E101" s="261"/>
      <c r="F101" s="261"/>
      <c r="G101" s="261"/>
      <c r="H101" s="261"/>
      <c r="I101" s="261"/>
      <c r="J101" s="261"/>
      <c r="K101" s="261"/>
      <c r="L101" s="261"/>
      <c r="M101" s="261"/>
      <c r="N101" s="262"/>
    </row>
    <row r="102" spans="2:14">
      <c r="B102" s="263"/>
      <c r="C102" s="264"/>
      <c r="D102" s="264"/>
      <c r="E102" s="264"/>
      <c r="F102" s="264"/>
      <c r="G102" s="264"/>
      <c r="H102" s="264"/>
      <c r="I102" s="264"/>
      <c r="J102" s="264"/>
      <c r="K102" s="264"/>
      <c r="L102" s="264"/>
      <c r="M102" s="264"/>
      <c r="N102" s="265"/>
    </row>
    <row r="103" spans="2:14">
      <c r="B103" s="266" t="s">
        <v>2323</v>
      </c>
      <c r="C103" s="267"/>
      <c r="D103" s="267"/>
      <c r="E103" s="267"/>
      <c r="F103" s="267"/>
      <c r="G103" s="267"/>
      <c r="H103" s="267"/>
      <c r="I103" s="267"/>
      <c r="J103" s="267"/>
      <c r="K103" s="267"/>
      <c r="L103" s="267"/>
      <c r="M103" s="267"/>
      <c r="N103" s="268"/>
    </row>
    <row r="104" spans="2:14" ht="15" customHeight="1">
      <c r="B104" s="960" t="s">
        <v>2324</v>
      </c>
      <c r="C104" s="961"/>
      <c r="D104" s="961"/>
      <c r="E104" s="961"/>
      <c r="F104" s="961"/>
      <c r="G104" s="961"/>
      <c r="H104" s="961"/>
      <c r="I104" s="961"/>
      <c r="J104" s="961"/>
      <c r="K104" s="961"/>
      <c r="L104" s="961"/>
      <c r="M104" s="961"/>
      <c r="N104" s="962"/>
    </row>
    <row r="105" spans="2:14" ht="15" customHeight="1">
      <c r="B105" s="960"/>
      <c r="C105" s="961"/>
      <c r="D105" s="961"/>
      <c r="E105" s="961"/>
      <c r="F105" s="961"/>
      <c r="G105" s="961"/>
      <c r="H105" s="961"/>
      <c r="I105" s="961"/>
      <c r="J105" s="961"/>
      <c r="K105" s="961"/>
      <c r="L105" s="961"/>
      <c r="M105" s="961"/>
      <c r="N105" s="962"/>
    </row>
    <row r="106" spans="2:14" ht="30" customHeight="1">
      <c r="B106" s="963" t="s">
        <v>2325</v>
      </c>
      <c r="C106" s="964"/>
      <c r="D106" s="964"/>
      <c r="E106" s="964"/>
      <c r="F106" s="964"/>
      <c r="G106" s="964"/>
      <c r="H106" s="964"/>
      <c r="I106" s="964"/>
      <c r="J106" s="964"/>
      <c r="K106" s="964"/>
      <c r="L106" s="964"/>
      <c r="M106" s="964"/>
      <c r="N106" s="965"/>
    </row>
    <row r="107" spans="2:14">
      <c r="B107" s="963"/>
      <c r="C107" s="964"/>
      <c r="D107" s="964"/>
      <c r="E107" s="964"/>
      <c r="F107" s="964"/>
      <c r="G107" s="964"/>
      <c r="H107" s="964"/>
      <c r="I107" s="964"/>
      <c r="J107" s="964"/>
      <c r="K107" s="964"/>
      <c r="L107" s="964"/>
      <c r="M107" s="964"/>
      <c r="N107" s="965"/>
    </row>
    <row r="108" spans="2:14">
      <c r="B108" s="351"/>
      <c r="C108" s="352"/>
      <c r="D108" s="352"/>
      <c r="E108" s="352"/>
      <c r="F108" s="352"/>
      <c r="G108" s="352"/>
      <c r="H108" s="352"/>
      <c r="I108" s="352"/>
      <c r="J108" s="352"/>
      <c r="K108" s="352"/>
      <c r="L108" s="352"/>
      <c r="M108" s="352"/>
      <c r="N108" s="353"/>
    </row>
    <row r="109" spans="2:14">
      <c r="B109" s="351"/>
      <c r="C109" s="352"/>
      <c r="D109" s="352"/>
      <c r="E109" s="352"/>
      <c r="F109" s="352"/>
      <c r="G109" s="352"/>
      <c r="H109" s="352"/>
      <c r="I109" s="352"/>
      <c r="J109" s="352"/>
      <c r="K109" s="352"/>
      <c r="L109" s="352"/>
      <c r="M109" s="352"/>
      <c r="N109" s="353"/>
    </row>
    <row r="110" spans="2:14">
      <c r="B110" s="351"/>
      <c r="C110" s="352"/>
      <c r="D110" s="352"/>
      <c r="E110" s="352"/>
      <c r="F110" s="352"/>
      <c r="G110" s="352"/>
      <c r="H110" s="352"/>
      <c r="I110" s="352"/>
      <c r="J110" s="352"/>
      <c r="K110" s="352"/>
      <c r="L110" s="352"/>
      <c r="M110" s="352"/>
      <c r="N110" s="353"/>
    </row>
    <row r="111" spans="2:14">
      <c r="B111" s="266"/>
      <c r="C111" s="267"/>
      <c r="D111" s="267"/>
      <c r="E111" s="267"/>
      <c r="F111" s="267"/>
      <c r="G111" s="267"/>
      <c r="H111" s="267"/>
      <c r="I111" s="267"/>
      <c r="J111" s="267"/>
      <c r="K111" s="267"/>
      <c r="L111" s="267"/>
      <c r="M111" s="267"/>
      <c r="N111" s="268"/>
    </row>
    <row r="112" spans="2:14">
      <c r="B112" s="254"/>
      <c r="C112" s="255"/>
      <c r="D112" s="255"/>
      <c r="E112" s="255" t="s">
        <v>1060</v>
      </c>
      <c r="F112" s="429"/>
      <c r="G112" s="429"/>
      <c r="H112" s="255"/>
      <c r="I112" s="255"/>
      <c r="J112" s="255"/>
      <c r="K112" s="255"/>
      <c r="L112" s="255"/>
      <c r="M112" s="255"/>
      <c r="N112" s="256"/>
    </row>
    <row r="113" spans="2:14">
      <c r="B113" s="254"/>
      <c r="C113" s="255"/>
      <c r="D113" s="255"/>
      <c r="E113" s="430" t="s">
        <v>1061</v>
      </c>
      <c r="F113" s="255"/>
      <c r="G113" s="255"/>
      <c r="H113" s="430"/>
      <c r="I113" s="430"/>
      <c r="J113" s="430"/>
      <c r="K113" s="255"/>
      <c r="L113" s="255"/>
      <c r="M113" s="255"/>
      <c r="N113" s="256"/>
    </row>
    <row r="114" spans="2:14">
      <c r="B114" s="254"/>
      <c r="C114" s="255"/>
      <c r="D114" s="255"/>
      <c r="E114" s="269" t="s">
        <v>1065</v>
      </c>
      <c r="F114" s="255"/>
      <c r="G114" s="255"/>
      <c r="H114" s="269"/>
      <c r="I114" s="269"/>
      <c r="J114" s="269"/>
      <c r="K114" s="255"/>
      <c r="L114" s="255"/>
      <c r="M114" s="255"/>
      <c r="N114" s="256"/>
    </row>
    <row r="115" spans="2:14">
      <c r="B115" s="270"/>
      <c r="C115" s="267"/>
      <c r="D115" s="267"/>
      <c r="E115" s="255" t="s">
        <v>1063</v>
      </c>
      <c r="F115" s="255"/>
      <c r="G115" s="255"/>
      <c r="H115" s="255"/>
      <c r="I115" s="255"/>
      <c r="J115" s="255"/>
      <c r="K115" s="267"/>
      <c r="L115" s="267"/>
      <c r="M115" s="267"/>
      <c r="N115" s="268"/>
    </row>
    <row r="116" spans="2:14">
      <c r="B116" s="270"/>
      <c r="C116" s="267"/>
      <c r="D116" s="267"/>
      <c r="E116" s="267"/>
      <c r="F116" s="255"/>
      <c r="G116" s="255"/>
      <c r="H116" s="255"/>
      <c r="I116" s="255"/>
      <c r="J116" s="255"/>
      <c r="K116" s="267"/>
      <c r="L116" s="267"/>
      <c r="M116" s="267"/>
      <c r="N116" s="268"/>
    </row>
    <row r="117" spans="2:14">
      <c r="B117" s="270" t="s">
        <v>2326</v>
      </c>
      <c r="C117" s="269"/>
      <c r="D117" s="269"/>
      <c r="E117" s="255"/>
      <c r="F117" s="255"/>
      <c r="G117" s="255"/>
      <c r="H117" s="255"/>
      <c r="I117" s="255"/>
      <c r="J117" s="966"/>
      <c r="K117" s="966"/>
      <c r="L117" s="966"/>
      <c r="M117" s="966"/>
      <c r="N117" s="967"/>
    </row>
    <row r="118" spans="2:14" ht="15.75" thickBot="1">
      <c r="B118" s="431" t="s">
        <v>2327</v>
      </c>
      <c r="C118" s="432"/>
      <c r="D118" s="432"/>
      <c r="E118" s="271"/>
      <c r="F118" s="271"/>
      <c r="G118" s="271"/>
      <c r="H118" s="271"/>
      <c r="I118" s="271"/>
      <c r="J118" s="968"/>
      <c r="K118" s="968"/>
      <c r="L118" s="968"/>
      <c r="M118" s="968"/>
      <c r="N118" s="969"/>
    </row>
  </sheetData>
  <mergeCells count="65">
    <mergeCell ref="B106:N107"/>
    <mergeCell ref="F25:H25"/>
    <mergeCell ref="B27:N27"/>
    <mergeCell ref="L29:M29"/>
    <mergeCell ref="L83:M83"/>
    <mergeCell ref="L84:M84"/>
    <mergeCell ref="B85:M85"/>
    <mergeCell ref="B87:M87"/>
    <mergeCell ref="B104:N105"/>
    <mergeCell ref="B77:M77"/>
    <mergeCell ref="B81:H81"/>
    <mergeCell ref="L81:M81"/>
    <mergeCell ref="B64:M64"/>
    <mergeCell ref="B82:H82"/>
    <mergeCell ref="L82:M82"/>
    <mergeCell ref="B68:H68"/>
    <mergeCell ref="L68:M68"/>
    <mergeCell ref="B74:H74"/>
    <mergeCell ref="L74:M74"/>
    <mergeCell ref="B75:M75"/>
    <mergeCell ref="L57:M57"/>
    <mergeCell ref="L58:M58"/>
    <mergeCell ref="L60:M60"/>
    <mergeCell ref="L61:M61"/>
    <mergeCell ref="L63:M63"/>
    <mergeCell ref="B53:M53"/>
    <mergeCell ref="B10:E10"/>
    <mergeCell ref="I10:J10"/>
    <mergeCell ref="D11:E11"/>
    <mergeCell ref="L42:M42"/>
    <mergeCell ref="B38:H38"/>
    <mergeCell ref="L12:N12"/>
    <mergeCell ref="C30:I30"/>
    <mergeCell ref="L30:M30"/>
    <mergeCell ref="B37:H37"/>
    <mergeCell ref="B47:I47"/>
    <mergeCell ref="L47:M47"/>
    <mergeCell ref="C29:I29"/>
    <mergeCell ref="L5:L6"/>
    <mergeCell ref="M5:M6"/>
    <mergeCell ref="L1:N2"/>
    <mergeCell ref="C2:J2"/>
    <mergeCell ref="C3:J3"/>
    <mergeCell ref="K3:K4"/>
    <mergeCell ref="L3:N4"/>
    <mergeCell ref="C4:J4"/>
    <mergeCell ref="C1:J1"/>
    <mergeCell ref="K1:K2"/>
    <mergeCell ref="N5:N6"/>
    <mergeCell ref="J117:N118"/>
    <mergeCell ref="C5:J5"/>
    <mergeCell ref="L59:M59"/>
    <mergeCell ref="B39:H39"/>
    <mergeCell ref="B41:D41"/>
    <mergeCell ref="B42:H42"/>
    <mergeCell ref="I42:J42"/>
    <mergeCell ref="C31:J31"/>
    <mergeCell ref="B35:H35"/>
    <mergeCell ref="I35:J35"/>
    <mergeCell ref="L35:M35"/>
    <mergeCell ref="B36:H36"/>
    <mergeCell ref="C6:J6"/>
    <mergeCell ref="B43:M43"/>
    <mergeCell ref="B1:B6"/>
    <mergeCell ref="K5:K6"/>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84353"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84353" r:id="rId4"/>
      </mc:Fallback>
    </mc:AlternateContent>
  </oleObjects>
</worksheet>
</file>

<file path=xl/worksheets/sheet2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18"/>
  <sheetViews>
    <sheetView zoomScale="75" zoomScaleNormal="75" workbookViewId="0"/>
  </sheetViews>
  <sheetFormatPr baseColWidth="10" defaultRowHeight="15"/>
  <cols>
    <col min="1" max="1" width="10.42578125" bestFit="1" customWidth="1"/>
    <col min="2" max="2" width="17" customWidth="1"/>
    <col min="6" max="6" width="14.42578125" customWidth="1"/>
    <col min="9" max="9" width="13.140625" bestFit="1" customWidth="1"/>
    <col min="10" max="10" width="15.5703125" customWidth="1"/>
    <col min="11" max="11" width="17.5703125" bestFit="1" customWidth="1"/>
    <col min="13" max="13" width="14.2851562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45" customHeight="1" thickBot="1">
      <c r="A31" t="s">
        <v>1929</v>
      </c>
      <c r="B31" s="86" t="s">
        <v>1213</v>
      </c>
      <c r="C31" s="979" t="s">
        <v>2239</v>
      </c>
      <c r="D31" s="980"/>
      <c r="E31" s="980"/>
      <c r="F31" s="980"/>
      <c r="G31" s="980"/>
      <c r="H31" s="980"/>
      <c r="I31" s="980"/>
      <c r="J31" s="980"/>
      <c r="K31" s="489"/>
      <c r="L31" s="318" t="s">
        <v>144</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188</v>
      </c>
      <c r="B36" s="831" t="str">
        <f>VLOOKUP(A36,EQUIPOS!A6:D154,3,FALSE)</f>
        <v>Diferencial</v>
      </c>
      <c r="C36" s="832"/>
      <c r="D36" s="832"/>
      <c r="E36" s="832"/>
      <c r="F36" s="832"/>
      <c r="G36" s="832"/>
      <c r="H36" s="833"/>
      <c r="I36" s="279"/>
      <c r="J36" s="280"/>
      <c r="K36" s="281">
        <f>VLOOKUP(A36,EQUIPOS!A6:D163,4,FALSE)</f>
        <v>2379.3750000000005</v>
      </c>
      <c r="L36" s="282"/>
      <c r="M36" s="453">
        <v>4</v>
      </c>
      <c r="N36" s="284">
        <f>K36/M36</f>
        <v>594.84375000000011</v>
      </c>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0.1</v>
      </c>
      <c r="N41" s="356">
        <f>N75*M41</f>
        <v>852.98528124999996</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1447.8290312500001</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69" t="s">
        <v>507</v>
      </c>
      <c r="B48" s="49" t="str">
        <f>VLOOKUP(A48,MATERIALES!A5:D373,3,FALSE)</f>
        <v>Mortero 1:3 Para Anillos</v>
      </c>
      <c r="C48" s="293"/>
      <c r="D48" s="293"/>
      <c r="E48" s="293"/>
      <c r="F48" s="293"/>
      <c r="G48" s="293"/>
      <c r="H48" s="293"/>
      <c r="I48" s="293"/>
      <c r="J48" s="323" t="str">
        <f>VLOOKUP(A48,MATERIALES!A4:D640,2,FALSE)</f>
        <v>m3</v>
      </c>
      <c r="K48" s="294">
        <v>0.02</v>
      </c>
      <c r="L48" s="279"/>
      <c r="M48" s="414">
        <f>VLOOKUP(A48,MATERIALES!A5:D396,4,FALSE)</f>
        <v>240423.81316379452</v>
      </c>
      <c r="N48" s="284">
        <f>K48*M48</f>
        <v>4808.4762632758902</v>
      </c>
    </row>
    <row r="49" spans="1:14">
      <c r="A49" s="169" t="s">
        <v>780</v>
      </c>
      <c r="B49" s="49" t="str">
        <f>VLOOKUP(A49,MATERIALES!A6:D373,3,FALSE)</f>
        <v>Tubo concreto simple 450 mm</v>
      </c>
      <c r="C49" s="437"/>
      <c r="D49" s="437"/>
      <c r="E49" s="437"/>
      <c r="F49" s="437"/>
      <c r="G49" s="437"/>
      <c r="H49" s="437"/>
      <c r="I49" s="437"/>
      <c r="J49" s="324" t="str">
        <f>VLOOKUP(A49,MATERIALES!A5:D641,2,FALSE)</f>
        <v>m</v>
      </c>
      <c r="K49" s="409">
        <v>1</v>
      </c>
      <c r="L49" s="433"/>
      <c r="M49" s="414">
        <f>VLOOKUP(A49,MATERIALES!A6:D397,4,FALSE)</f>
        <v>90901.992473953374</v>
      </c>
      <c r="N49" s="284">
        <f>K49*M49</f>
        <v>90901.992473953374</v>
      </c>
    </row>
    <row r="50" spans="1:14">
      <c r="A50" s="169" t="s">
        <v>905</v>
      </c>
      <c r="B50" s="49" t="str">
        <f>VLOOKUP(A50,MATERIALES!A6:D373,3,FALSE)</f>
        <v>Concreto Resistencia  14 (Mpa)</v>
      </c>
      <c r="C50" s="437"/>
      <c r="D50" s="437"/>
      <c r="E50" s="437"/>
      <c r="F50" s="437"/>
      <c r="G50" s="437"/>
      <c r="H50" s="437"/>
      <c r="I50" s="437"/>
      <c r="J50" s="324" t="str">
        <f>VLOOKUP(A50,MATERIALES!A6:D642,2,FALSE)</f>
        <v>m3</v>
      </c>
      <c r="K50" s="409">
        <v>0.46</v>
      </c>
      <c r="L50" s="433"/>
      <c r="M50" s="414">
        <f>VLOOKUP(A50,MATERIALES!A6:D398,4,FALSE)</f>
        <v>383537</v>
      </c>
      <c r="N50" s="284">
        <f>K50*M50</f>
        <v>176427.02000000002</v>
      </c>
    </row>
    <row r="51" spans="1:14">
      <c r="A51" s="169"/>
      <c r="B51" s="49"/>
      <c r="C51" s="437"/>
      <c r="D51" s="437"/>
      <c r="E51" s="437"/>
      <c r="F51" s="437"/>
      <c r="G51" s="437"/>
      <c r="H51" s="437"/>
      <c r="I51" s="437"/>
      <c r="J51" s="323"/>
      <c r="K51" s="409"/>
      <c r="L51" s="433"/>
      <c r="M51" s="414"/>
      <c r="N51" s="284"/>
    </row>
    <row r="52" spans="1:14" ht="15.75" thickBot="1">
      <c r="B52" s="49"/>
      <c r="C52" s="322"/>
      <c r="D52" s="322"/>
      <c r="E52" s="322"/>
      <c r="F52" s="322"/>
      <c r="G52" s="322"/>
      <c r="H52" s="322"/>
      <c r="I52" s="322"/>
      <c r="J52" s="447"/>
      <c r="K52" s="132"/>
      <c r="L52" s="337"/>
      <c r="M52" s="414"/>
      <c r="N52" s="284"/>
    </row>
    <row r="53" spans="1:14" ht="15.75" thickBot="1">
      <c r="B53" s="818" t="s">
        <v>1037</v>
      </c>
      <c r="C53" s="819"/>
      <c r="D53" s="819"/>
      <c r="E53" s="819"/>
      <c r="F53" s="819"/>
      <c r="G53" s="819"/>
      <c r="H53" s="819"/>
      <c r="I53" s="819"/>
      <c r="J53" s="819"/>
      <c r="K53" s="819"/>
      <c r="L53" s="819"/>
      <c r="M53" s="820"/>
      <c r="N53" s="406">
        <f>SUM(N48:N52)</f>
        <v>272137.48873722926</v>
      </c>
    </row>
    <row r="54" spans="1:14">
      <c r="B54" s="39"/>
      <c r="C54" s="40"/>
      <c r="D54" s="40"/>
      <c r="E54" s="40"/>
      <c r="F54" s="40"/>
      <c r="G54" s="40"/>
      <c r="H54" s="40"/>
      <c r="I54" s="40"/>
      <c r="J54" s="40"/>
      <c r="K54" s="40"/>
      <c r="L54" s="40"/>
      <c r="M54" s="40"/>
      <c r="N54" s="41"/>
    </row>
    <row r="55" spans="1:14">
      <c r="B55" s="70" t="s">
        <v>1040</v>
      </c>
      <c r="C55" s="71"/>
      <c r="D55" s="71"/>
      <c r="E55" s="71"/>
      <c r="F55" s="71"/>
      <c r="G55" s="71"/>
      <c r="H55" s="71"/>
      <c r="I55" s="71"/>
      <c r="J55" s="71"/>
      <c r="K55" s="71"/>
      <c r="L55" s="71"/>
      <c r="M55" s="71"/>
      <c r="N55" s="72"/>
    </row>
    <row r="56" spans="1:14" ht="15.75" thickBot="1">
      <c r="B56" s="74"/>
      <c r="C56" s="67"/>
      <c r="D56" s="67"/>
      <c r="E56" s="67"/>
      <c r="F56" s="67"/>
      <c r="G56" s="67"/>
      <c r="H56" s="67"/>
      <c r="I56" s="67"/>
      <c r="J56" s="67"/>
      <c r="K56" s="67"/>
      <c r="L56" s="67"/>
      <c r="M56" s="67"/>
      <c r="N56" s="69"/>
    </row>
    <row r="57" spans="1:14" ht="25.5">
      <c r="B57" s="325" t="s">
        <v>1041</v>
      </c>
      <c r="C57" s="326"/>
      <c r="D57" s="326"/>
      <c r="E57" s="326"/>
      <c r="F57" s="326"/>
      <c r="G57" s="326"/>
      <c r="H57" s="79" t="s">
        <v>1029</v>
      </c>
      <c r="I57" s="80" t="s">
        <v>1042</v>
      </c>
      <c r="J57" s="81" t="s">
        <v>1043</v>
      </c>
      <c r="K57" s="79" t="s">
        <v>1044</v>
      </c>
      <c r="L57" s="821" t="s">
        <v>1045</v>
      </c>
      <c r="M57" s="794"/>
      <c r="N57" s="82" t="s">
        <v>1035</v>
      </c>
    </row>
    <row r="58" spans="1:14">
      <c r="A58" t="s">
        <v>1403</v>
      </c>
      <c r="B58" s="52" t="str">
        <f>VLOOKUP(A58,TRANSPORTE!A1:D117,3,FALSE)</f>
        <v>Transporte de Tubería de Concreto Reforzado</v>
      </c>
      <c r="C58" s="329"/>
      <c r="D58" s="329"/>
      <c r="E58" s="329"/>
      <c r="F58" s="329"/>
      <c r="G58" s="329"/>
      <c r="H58" s="323" t="s">
        <v>344</v>
      </c>
      <c r="I58" s="291">
        <v>0.28000000000000003</v>
      </c>
      <c r="J58" s="298">
        <v>1</v>
      </c>
      <c r="K58" s="291">
        <f>I58*J58</f>
        <v>0.28000000000000003</v>
      </c>
      <c r="L58" s="822">
        <f>VLOOKUP(A58,TRANSPORTE!A1:D117,4,FALSE)</f>
        <v>2.0064298636291702</v>
      </c>
      <c r="M58" s="823"/>
      <c r="N58" s="299">
        <f>K58*L58</f>
        <v>0.56180036181616766</v>
      </c>
    </row>
    <row r="59" spans="1:14">
      <c r="B59" s="52"/>
      <c r="C59" s="53"/>
      <c r="D59" s="53"/>
      <c r="E59" s="53"/>
      <c r="F59" s="53"/>
      <c r="G59" s="53"/>
      <c r="H59" s="323"/>
      <c r="I59" s="291"/>
      <c r="J59" s="298"/>
      <c r="K59" s="291"/>
      <c r="L59" s="822"/>
      <c r="M59" s="823"/>
      <c r="N59" s="299"/>
    </row>
    <row r="60" spans="1:14">
      <c r="B60" s="52"/>
      <c r="C60" s="53"/>
      <c r="D60" s="53"/>
      <c r="E60" s="53"/>
      <c r="F60" s="53"/>
      <c r="G60" s="53"/>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00"/>
      <c r="I62" s="291"/>
      <c r="J62" s="291"/>
      <c r="K62" s="291"/>
      <c r="L62" s="301"/>
      <c r="M62" s="302"/>
      <c r="N62" s="303"/>
    </row>
    <row r="63" spans="1:14" ht="15.75" thickBot="1">
      <c r="B63" s="321"/>
      <c r="C63" s="322"/>
      <c r="D63" s="322"/>
      <c r="E63" s="322"/>
      <c r="F63" s="322"/>
      <c r="G63" s="322"/>
      <c r="H63" s="54"/>
      <c r="I63" s="132"/>
      <c r="J63" s="132"/>
      <c r="K63" s="132"/>
      <c r="L63" s="807"/>
      <c r="M63" s="808"/>
      <c r="N63" s="133"/>
    </row>
    <row r="64" spans="1:14" ht="15.75" thickBot="1">
      <c r="B64" s="824" t="s">
        <v>1037</v>
      </c>
      <c r="C64" s="825"/>
      <c r="D64" s="825"/>
      <c r="E64" s="825"/>
      <c r="F64" s="825"/>
      <c r="G64" s="825"/>
      <c r="H64" s="825"/>
      <c r="I64" s="825"/>
      <c r="J64" s="825"/>
      <c r="K64" s="825"/>
      <c r="L64" s="825"/>
      <c r="M64" s="826"/>
      <c r="N64" s="110">
        <f>N58</f>
        <v>0.56180036181616766</v>
      </c>
    </row>
    <row r="65" spans="1:15">
      <c r="B65" s="39"/>
      <c r="C65" s="40"/>
      <c r="D65" s="40"/>
      <c r="E65" s="40"/>
      <c r="F65" s="40"/>
      <c r="G65" s="40"/>
      <c r="H65" s="40"/>
      <c r="I65" s="40"/>
      <c r="J65" s="40"/>
      <c r="K65" s="40"/>
      <c r="L65" s="40"/>
      <c r="M65" s="40"/>
      <c r="N65" s="41"/>
    </row>
    <row r="66" spans="1:15">
      <c r="B66" s="70" t="s">
        <v>1046</v>
      </c>
      <c r="C66" s="71"/>
      <c r="D66" s="71"/>
      <c r="E66" s="71"/>
      <c r="F66" s="71"/>
      <c r="G66" s="71"/>
      <c r="H66" s="71"/>
      <c r="I66" s="71"/>
      <c r="J66" s="71"/>
      <c r="K66" s="71"/>
      <c r="L66" s="71"/>
      <c r="M66" s="71"/>
      <c r="N66" s="72"/>
    </row>
    <row r="67" spans="1:15" ht="15.75" thickBot="1">
      <c r="B67" s="74"/>
      <c r="C67" s="67"/>
      <c r="D67" s="67"/>
      <c r="E67" s="67"/>
      <c r="F67" s="67"/>
      <c r="G67" s="67"/>
      <c r="H67" s="67"/>
      <c r="I67" s="67"/>
      <c r="J67" s="67"/>
      <c r="K67" s="67"/>
      <c r="L67" s="67"/>
      <c r="M67" s="67"/>
      <c r="N67" s="69"/>
    </row>
    <row r="68" spans="1:15" ht="25.5">
      <c r="B68" s="844" t="s">
        <v>1047</v>
      </c>
      <c r="C68" s="845"/>
      <c r="D68" s="845"/>
      <c r="E68" s="845"/>
      <c r="F68" s="845"/>
      <c r="G68" s="845"/>
      <c r="H68" s="845"/>
      <c r="I68" s="79" t="s">
        <v>1048</v>
      </c>
      <c r="J68" s="81" t="s">
        <v>1494</v>
      </c>
      <c r="K68" s="80" t="s">
        <v>1050</v>
      </c>
      <c r="L68" s="846" t="s">
        <v>1034</v>
      </c>
      <c r="M68" s="847"/>
      <c r="N68" s="104" t="s">
        <v>1035</v>
      </c>
    </row>
    <row r="69" spans="1:15">
      <c r="A69" s="170" t="s">
        <v>11</v>
      </c>
      <c r="B69" s="55" t="str">
        <f>VLOOKUP(A69,'MANO DE OBRA'!A8:D68,3,FALSE)</f>
        <v>Obrero (4)</v>
      </c>
      <c r="C69" s="53"/>
      <c r="D69" s="53"/>
      <c r="E69" s="53"/>
      <c r="F69" s="53"/>
      <c r="G69" s="53"/>
      <c r="H69" s="53"/>
      <c r="I69" s="304">
        <f>K69/J69*100</f>
        <v>98362.266666666663</v>
      </c>
      <c r="J69" s="305">
        <v>185</v>
      </c>
      <c r="K69" s="306">
        <f>VLOOKUP(A69,'MANO DE OBRA'!A8:D99,4,FALSE)</f>
        <v>181970.19333333333</v>
      </c>
      <c r="L69" s="56"/>
      <c r="M69" s="446">
        <v>32</v>
      </c>
      <c r="N69" s="407">
        <f>K69/M69</f>
        <v>5686.5685416666665</v>
      </c>
      <c r="O69" s="112"/>
    </row>
    <row r="70" spans="1:15">
      <c r="A70" s="170" t="s">
        <v>30</v>
      </c>
      <c r="B70" s="55" t="str">
        <f>VLOOKUP(A70,'MANO DE OBRA'!A8:D69,3,FALSE)</f>
        <v>Oficial</v>
      </c>
      <c r="C70" s="53"/>
      <c r="D70" s="53"/>
      <c r="E70" s="53"/>
      <c r="F70" s="53"/>
      <c r="G70" s="53"/>
      <c r="H70" s="53"/>
      <c r="I70" s="304">
        <f>K70/J70*100</f>
        <v>49181.133333333331</v>
      </c>
      <c r="J70" s="305">
        <v>185</v>
      </c>
      <c r="K70" s="306">
        <f>VLOOKUP(A70,'MANO DE OBRA'!A8:D100,4,FALSE)</f>
        <v>90985.096666666665</v>
      </c>
      <c r="L70" s="56"/>
      <c r="M70" s="446">
        <v>32</v>
      </c>
      <c r="N70" s="407">
        <f>K70/M70</f>
        <v>2843.2842708333333</v>
      </c>
    </row>
    <row r="71" spans="1:15">
      <c r="B71" s="55"/>
      <c r="C71" s="53"/>
      <c r="D71" s="53"/>
      <c r="E71" s="53"/>
      <c r="F71" s="53"/>
      <c r="G71" s="53"/>
      <c r="H71" s="53"/>
      <c r="I71" s="304"/>
      <c r="J71" s="305"/>
      <c r="K71" s="306"/>
      <c r="L71" s="56"/>
      <c r="M71" s="444"/>
      <c r="N71" s="407"/>
    </row>
    <row r="72" spans="1:15">
      <c r="B72" s="55"/>
      <c r="C72" s="53"/>
      <c r="D72" s="53"/>
      <c r="E72" s="53"/>
      <c r="F72" s="53"/>
      <c r="G72" s="53"/>
      <c r="H72" s="53"/>
      <c r="I72" s="291"/>
      <c r="J72" s="309"/>
      <c r="K72" s="310"/>
      <c r="L72" s="330"/>
      <c r="M72" s="312"/>
      <c r="N72" s="308"/>
    </row>
    <row r="73" spans="1:15">
      <c r="B73" s="55"/>
      <c r="C73" s="53"/>
      <c r="D73" s="53"/>
      <c r="E73" s="53"/>
      <c r="F73" s="53"/>
      <c r="G73" s="53"/>
      <c r="H73" s="53"/>
      <c r="I73" s="291"/>
      <c r="J73" s="309"/>
      <c r="K73" s="310"/>
      <c r="L73" s="330"/>
      <c r="M73" s="312"/>
      <c r="N73" s="308"/>
    </row>
    <row r="74" spans="1:15" ht="15.75" thickBot="1">
      <c r="B74" s="805"/>
      <c r="C74" s="806"/>
      <c r="D74" s="806"/>
      <c r="E74" s="806"/>
      <c r="F74" s="806"/>
      <c r="G74" s="806"/>
      <c r="H74" s="806"/>
      <c r="I74" s="132"/>
      <c r="J74" s="132"/>
      <c r="K74" s="132"/>
      <c r="L74" s="906"/>
      <c r="M74" s="906"/>
      <c r="N74" s="51"/>
    </row>
    <row r="75" spans="1:15" ht="15.75" thickBot="1">
      <c r="B75" s="824" t="s">
        <v>1037</v>
      </c>
      <c r="C75" s="825"/>
      <c r="D75" s="825"/>
      <c r="E75" s="825"/>
      <c r="F75" s="825"/>
      <c r="G75" s="825"/>
      <c r="H75" s="825"/>
      <c r="I75" s="825"/>
      <c r="J75" s="825"/>
      <c r="K75" s="825"/>
      <c r="L75" s="825"/>
      <c r="M75" s="826"/>
      <c r="N75" s="313">
        <f>SUM(N69:N74)</f>
        <v>8529.8528124999993</v>
      </c>
    </row>
    <row r="76" spans="1:15" ht="15.75" thickBot="1">
      <c r="B76" s="39"/>
      <c r="C76" s="40"/>
      <c r="D76" s="40"/>
      <c r="E76" s="40"/>
      <c r="F76" s="40"/>
      <c r="G76" s="40"/>
      <c r="H76" s="40"/>
      <c r="I76" s="40"/>
      <c r="J76" s="40"/>
      <c r="K76" s="40"/>
      <c r="L76" s="40"/>
      <c r="M76" s="40"/>
      <c r="N76" s="41"/>
    </row>
    <row r="77" spans="1:15" ht="15.75" thickBot="1">
      <c r="B77" s="818" t="s">
        <v>1051</v>
      </c>
      <c r="C77" s="819"/>
      <c r="D77" s="819"/>
      <c r="E77" s="819"/>
      <c r="F77" s="819"/>
      <c r="G77" s="819"/>
      <c r="H77" s="819"/>
      <c r="I77" s="819"/>
      <c r="J77" s="819"/>
      <c r="K77" s="819"/>
      <c r="L77" s="819"/>
      <c r="M77" s="820"/>
      <c r="N77" s="105">
        <f>N43+N53+N64+N75</f>
        <v>282115.73238134105</v>
      </c>
    </row>
    <row r="78" spans="1:15">
      <c r="B78" s="39"/>
      <c r="C78" s="40"/>
      <c r="D78" s="40"/>
      <c r="E78" s="40"/>
      <c r="F78" s="40"/>
      <c r="G78" s="40"/>
      <c r="H78" s="40"/>
      <c r="I78" s="40"/>
      <c r="J78" s="40"/>
      <c r="K78" s="40"/>
      <c r="L78" s="40"/>
      <c r="M78" s="40"/>
      <c r="N78" s="41"/>
    </row>
    <row r="79" spans="1:15">
      <c r="B79" s="70" t="s">
        <v>1052</v>
      </c>
      <c r="C79" s="71"/>
      <c r="D79" s="71"/>
      <c r="E79" s="71"/>
      <c r="F79" s="71"/>
      <c r="G79" s="71"/>
      <c r="H79" s="71"/>
      <c r="I79" s="71"/>
      <c r="J79" s="71"/>
      <c r="K79" s="71"/>
      <c r="L79" s="71"/>
      <c r="M79" s="71"/>
      <c r="N79" s="72"/>
    </row>
    <row r="80" spans="1:15" ht="15.75" thickBot="1">
      <c r="B80" s="74"/>
      <c r="C80" s="67"/>
      <c r="D80" s="67"/>
      <c r="E80" s="67"/>
      <c r="F80" s="67"/>
      <c r="G80" s="67"/>
      <c r="H80" s="67"/>
      <c r="I80" s="67"/>
      <c r="J80" s="67"/>
      <c r="K80" s="67"/>
      <c r="L80" s="67"/>
      <c r="M80" s="67"/>
      <c r="N80" s="69"/>
    </row>
    <row r="81" spans="1:14">
      <c r="B81" s="809" t="s">
        <v>1053</v>
      </c>
      <c r="C81" s="810"/>
      <c r="D81" s="810"/>
      <c r="E81" s="810"/>
      <c r="F81" s="810"/>
      <c r="G81" s="810"/>
      <c r="H81" s="810"/>
      <c r="I81" s="326"/>
      <c r="J81" s="346"/>
      <c r="K81" s="314" t="s">
        <v>1054</v>
      </c>
      <c r="L81" s="848" t="s">
        <v>1055</v>
      </c>
      <c r="M81" s="849"/>
      <c r="N81" s="315"/>
    </row>
    <row r="82" spans="1:14">
      <c r="B82" s="850" t="s">
        <v>1056</v>
      </c>
      <c r="C82" s="851"/>
      <c r="D82" s="851"/>
      <c r="E82" s="851"/>
      <c r="F82" s="851"/>
      <c r="G82" s="851"/>
      <c r="H82" s="851"/>
      <c r="I82" s="93"/>
      <c r="J82" s="94"/>
      <c r="K82" s="316">
        <v>0.2</v>
      </c>
      <c r="L82" s="852">
        <f>N77*K82</f>
        <v>56423.146476268215</v>
      </c>
      <c r="M82" s="853"/>
      <c r="N82" s="57"/>
    </row>
    <row r="83" spans="1:14">
      <c r="B83" s="95" t="s">
        <v>1057</v>
      </c>
      <c r="C83" s="96"/>
      <c r="D83" s="96"/>
      <c r="E83" s="96"/>
      <c r="F83" s="96"/>
      <c r="G83" s="96"/>
      <c r="H83" s="96"/>
      <c r="I83" s="93"/>
      <c r="J83" s="94"/>
      <c r="K83" s="316">
        <v>0.05</v>
      </c>
      <c r="L83" s="852">
        <f>N77*K83</f>
        <v>14105.786619067054</v>
      </c>
      <c r="M83" s="853"/>
      <c r="N83" s="57"/>
    </row>
    <row r="84" spans="1:14" ht="15.75" thickBot="1">
      <c r="B84" s="97" t="s">
        <v>1058</v>
      </c>
      <c r="C84" s="98"/>
      <c r="D84" s="98"/>
      <c r="E84" s="98"/>
      <c r="F84" s="98"/>
      <c r="G84" s="98"/>
      <c r="H84" s="98"/>
      <c r="I84" s="99"/>
      <c r="J84" s="100"/>
      <c r="K84" s="317">
        <v>0.05</v>
      </c>
      <c r="L84" s="854">
        <f>N77*K84</f>
        <v>14105.786619067054</v>
      </c>
      <c r="M84" s="855"/>
      <c r="N84" s="57"/>
    </row>
    <row r="85" spans="1:14" ht="15.75" thickBot="1">
      <c r="B85" s="818" t="s">
        <v>1037</v>
      </c>
      <c r="C85" s="819"/>
      <c r="D85" s="819"/>
      <c r="E85" s="819"/>
      <c r="F85" s="819"/>
      <c r="G85" s="819"/>
      <c r="H85" s="819"/>
      <c r="I85" s="819"/>
      <c r="J85" s="819"/>
      <c r="K85" s="819"/>
      <c r="L85" s="819"/>
      <c r="M85" s="820"/>
      <c r="N85" s="58">
        <f>L82+L83+L84</f>
        <v>84634.719714402308</v>
      </c>
    </row>
    <row r="86" spans="1:14" ht="15.75" thickBot="1">
      <c r="B86" s="39"/>
      <c r="C86" s="40"/>
      <c r="D86" s="40"/>
      <c r="E86" s="40"/>
      <c r="F86" s="40"/>
      <c r="G86" s="40"/>
      <c r="H86" s="40"/>
      <c r="I86" s="40"/>
      <c r="J86" s="40"/>
      <c r="K86" s="40"/>
      <c r="L86" s="40"/>
      <c r="M86" s="40"/>
      <c r="N86" s="41"/>
    </row>
    <row r="87" spans="1:14" ht="15.75" thickBot="1">
      <c r="A87" t="s">
        <v>2122</v>
      </c>
      <c r="B87" s="818" t="s">
        <v>1059</v>
      </c>
      <c r="C87" s="819"/>
      <c r="D87" s="819"/>
      <c r="E87" s="819"/>
      <c r="F87" s="819"/>
      <c r="G87" s="819"/>
      <c r="H87" s="819"/>
      <c r="I87" s="819"/>
      <c r="J87" s="819"/>
      <c r="K87" s="819"/>
      <c r="L87" s="819"/>
      <c r="M87" s="820"/>
      <c r="N87" s="197">
        <f>N77+N85</f>
        <v>366750.45209574339</v>
      </c>
    </row>
    <row r="88" spans="1:14">
      <c r="B88" s="251"/>
      <c r="C88" s="252"/>
      <c r="D88" s="252"/>
      <c r="E88" s="252"/>
      <c r="F88" s="252"/>
      <c r="G88" s="252"/>
      <c r="H88" s="252"/>
      <c r="I88" s="252"/>
      <c r="J88" s="252"/>
      <c r="K88" s="252"/>
      <c r="L88" s="252"/>
      <c r="M88" s="252"/>
      <c r="N88" s="253"/>
    </row>
    <row r="89" spans="1:14">
      <c r="B89" s="254"/>
      <c r="C89" s="255"/>
      <c r="D89" s="255"/>
      <c r="E89" s="255"/>
      <c r="F89" s="255"/>
      <c r="G89" s="255"/>
      <c r="H89" s="255"/>
      <c r="I89" s="255"/>
      <c r="J89" s="255"/>
      <c r="K89" s="255"/>
      <c r="L89" s="255"/>
      <c r="M89" s="255"/>
      <c r="N89" s="256"/>
    </row>
    <row r="90" spans="1:14">
      <c r="B90" s="254"/>
      <c r="C90" s="255"/>
      <c r="D90" s="255"/>
      <c r="E90" s="255"/>
      <c r="F90" s="255"/>
      <c r="G90" s="255"/>
      <c r="H90" s="255"/>
      <c r="I90" s="255"/>
      <c r="J90" s="255"/>
      <c r="K90" s="255"/>
      <c r="L90" s="255"/>
      <c r="M90" s="255"/>
      <c r="N90" s="256"/>
    </row>
    <row r="91" spans="1:14">
      <c r="B91" s="254"/>
      <c r="C91" s="255"/>
      <c r="D91" s="255"/>
      <c r="E91" s="255"/>
      <c r="F91" s="255"/>
      <c r="G91" s="255"/>
      <c r="H91" s="255"/>
      <c r="I91" s="255"/>
      <c r="J91" s="255"/>
      <c r="K91" s="255"/>
      <c r="L91" s="255"/>
      <c r="M91" s="255"/>
      <c r="N91" s="256"/>
    </row>
    <row r="92" spans="1:14">
      <c r="B92" s="254"/>
      <c r="C92" s="255"/>
      <c r="D92" s="255"/>
      <c r="E92" s="429" t="s">
        <v>1060</v>
      </c>
      <c r="F92" s="429"/>
      <c r="G92" s="429"/>
      <c r="H92" s="429"/>
      <c r="I92" s="429"/>
      <c r="J92" s="429"/>
      <c r="K92" s="255"/>
      <c r="L92" s="255"/>
      <c r="M92" s="255"/>
      <c r="N92" s="256"/>
    </row>
    <row r="93" spans="1:14">
      <c r="B93" s="254"/>
      <c r="C93" s="255"/>
      <c r="D93" s="255"/>
      <c r="E93" s="255" t="s">
        <v>1061</v>
      </c>
      <c r="F93" s="255"/>
      <c r="G93" s="255"/>
      <c r="H93" s="255"/>
      <c r="I93" s="255"/>
      <c r="J93" s="255"/>
      <c r="K93" s="255"/>
      <c r="L93" s="255"/>
      <c r="M93" s="255"/>
      <c r="N93" s="256"/>
    </row>
    <row r="94" spans="1:14">
      <c r="B94" s="254"/>
      <c r="C94" s="255"/>
      <c r="D94" s="255"/>
      <c r="E94" s="255" t="s">
        <v>1062</v>
      </c>
      <c r="F94" s="255"/>
      <c r="G94" s="255"/>
      <c r="H94" s="255"/>
      <c r="I94" s="255"/>
      <c r="J94" s="255"/>
      <c r="K94" s="255"/>
      <c r="L94" s="255"/>
      <c r="M94" s="255"/>
      <c r="N94" s="256"/>
    </row>
    <row r="95" spans="1:14">
      <c r="B95" s="254"/>
      <c r="C95" s="255"/>
      <c r="D95" s="255"/>
      <c r="E95" s="255" t="s">
        <v>1063</v>
      </c>
      <c r="F95" s="255"/>
      <c r="G95" s="255"/>
      <c r="H95" s="255"/>
      <c r="I95" s="255"/>
      <c r="J95" s="255"/>
      <c r="K95" s="255"/>
      <c r="L95" s="255"/>
      <c r="M95" s="255"/>
      <c r="N95" s="256"/>
    </row>
    <row r="96" spans="1:14" ht="15.75" thickBot="1">
      <c r="B96" s="254"/>
      <c r="C96" s="255"/>
      <c r="D96" s="255"/>
      <c r="E96" s="255"/>
      <c r="F96" s="255" t="s">
        <v>1064</v>
      </c>
      <c r="G96" s="255"/>
      <c r="H96" s="255"/>
      <c r="I96" s="255"/>
      <c r="J96" s="255"/>
      <c r="K96" s="255"/>
      <c r="L96" s="255"/>
      <c r="M96" s="255"/>
      <c r="N96" s="256"/>
    </row>
    <row r="97" spans="2:14">
      <c r="B97" s="239" t="s">
        <v>2322</v>
      </c>
      <c r="C97" s="240"/>
      <c r="D97" s="240"/>
      <c r="E97" s="240"/>
      <c r="F97" s="240"/>
      <c r="G97" s="240"/>
      <c r="H97" s="240"/>
      <c r="I97" s="240"/>
      <c r="J97" s="240"/>
      <c r="K97" s="240"/>
      <c r="L97" s="240"/>
      <c r="M97" s="240"/>
      <c r="N97" s="241"/>
    </row>
    <row r="98" spans="2:14">
      <c r="B98" s="257"/>
      <c r="C98" s="258"/>
      <c r="D98" s="258"/>
      <c r="E98" s="258"/>
      <c r="F98" s="258"/>
      <c r="G98" s="258"/>
      <c r="H98" s="258"/>
      <c r="I98" s="258"/>
      <c r="J98" s="258"/>
      <c r="K98" s="258"/>
      <c r="L98" s="258"/>
      <c r="M98" s="258"/>
      <c r="N98" s="259"/>
    </row>
    <row r="99" spans="2:14">
      <c r="B99" s="257"/>
      <c r="C99" s="258"/>
      <c r="D99" s="258"/>
      <c r="E99" s="258"/>
      <c r="F99" s="258"/>
      <c r="G99" s="258"/>
      <c r="H99" s="258"/>
      <c r="I99" s="258"/>
      <c r="J99" s="258"/>
      <c r="K99" s="258"/>
      <c r="L99" s="258"/>
      <c r="M99" s="258"/>
      <c r="N99" s="259"/>
    </row>
    <row r="100" spans="2:14">
      <c r="B100" s="257"/>
      <c r="C100" s="258"/>
      <c r="D100" s="258"/>
      <c r="E100" s="258"/>
      <c r="F100" s="258"/>
      <c r="G100" s="258"/>
      <c r="H100" s="258"/>
      <c r="I100" s="258"/>
      <c r="J100" s="258"/>
      <c r="K100" s="258"/>
      <c r="L100" s="258"/>
      <c r="M100" s="258"/>
      <c r="N100" s="259"/>
    </row>
    <row r="101" spans="2:14" ht="15.75" thickBot="1">
      <c r="B101" s="260"/>
      <c r="C101" s="261"/>
      <c r="D101" s="261"/>
      <c r="E101" s="261"/>
      <c r="F101" s="261"/>
      <c r="G101" s="261"/>
      <c r="H101" s="261"/>
      <c r="I101" s="261"/>
      <c r="J101" s="261"/>
      <c r="K101" s="261"/>
      <c r="L101" s="261"/>
      <c r="M101" s="261"/>
      <c r="N101" s="262"/>
    </row>
    <row r="102" spans="2:14">
      <c r="B102" s="263"/>
      <c r="C102" s="264"/>
      <c r="D102" s="264"/>
      <c r="E102" s="264"/>
      <c r="F102" s="264"/>
      <c r="G102" s="264"/>
      <c r="H102" s="264"/>
      <c r="I102" s="264"/>
      <c r="J102" s="264"/>
      <c r="K102" s="264"/>
      <c r="L102" s="264"/>
      <c r="M102" s="264"/>
      <c r="N102" s="265"/>
    </row>
    <row r="103" spans="2:14">
      <c r="B103" s="266" t="s">
        <v>2323</v>
      </c>
      <c r="C103" s="267"/>
      <c r="D103" s="267"/>
      <c r="E103" s="267"/>
      <c r="F103" s="267"/>
      <c r="G103" s="267"/>
      <c r="H103" s="267"/>
      <c r="I103" s="267"/>
      <c r="J103" s="267"/>
      <c r="K103" s="267"/>
      <c r="L103" s="267"/>
      <c r="M103" s="267"/>
      <c r="N103" s="268"/>
    </row>
    <row r="104" spans="2:14" ht="15" customHeight="1">
      <c r="B104" s="960" t="s">
        <v>2324</v>
      </c>
      <c r="C104" s="961"/>
      <c r="D104" s="961"/>
      <c r="E104" s="961"/>
      <c r="F104" s="961"/>
      <c r="G104" s="961"/>
      <c r="H104" s="961"/>
      <c r="I104" s="961"/>
      <c r="J104" s="961"/>
      <c r="K104" s="961"/>
      <c r="L104" s="961"/>
      <c r="M104" s="961"/>
      <c r="N104" s="962"/>
    </row>
    <row r="105" spans="2:14" ht="15" customHeight="1">
      <c r="B105" s="960"/>
      <c r="C105" s="961"/>
      <c r="D105" s="961"/>
      <c r="E105" s="961"/>
      <c r="F105" s="961"/>
      <c r="G105" s="961"/>
      <c r="H105" s="961"/>
      <c r="I105" s="961"/>
      <c r="J105" s="961"/>
      <c r="K105" s="961"/>
      <c r="L105" s="961"/>
      <c r="M105" s="961"/>
      <c r="N105" s="962"/>
    </row>
    <row r="106" spans="2:14" ht="30" customHeight="1">
      <c r="B106" s="963" t="s">
        <v>2325</v>
      </c>
      <c r="C106" s="964"/>
      <c r="D106" s="964"/>
      <c r="E106" s="964"/>
      <c r="F106" s="964"/>
      <c r="G106" s="964"/>
      <c r="H106" s="964"/>
      <c r="I106" s="964"/>
      <c r="J106" s="964"/>
      <c r="K106" s="964"/>
      <c r="L106" s="964"/>
      <c r="M106" s="964"/>
      <c r="N106" s="965"/>
    </row>
    <row r="107" spans="2:14">
      <c r="B107" s="963"/>
      <c r="C107" s="964"/>
      <c r="D107" s="964"/>
      <c r="E107" s="964"/>
      <c r="F107" s="964"/>
      <c r="G107" s="964"/>
      <c r="H107" s="964"/>
      <c r="I107" s="964"/>
      <c r="J107" s="964"/>
      <c r="K107" s="964"/>
      <c r="L107" s="964"/>
      <c r="M107" s="964"/>
      <c r="N107" s="965"/>
    </row>
    <row r="108" spans="2:14">
      <c r="B108" s="351"/>
      <c r="C108" s="352"/>
      <c r="D108" s="352"/>
      <c r="E108" s="352"/>
      <c r="F108" s="352"/>
      <c r="G108" s="352"/>
      <c r="H108" s="352"/>
      <c r="I108" s="352"/>
      <c r="J108" s="352"/>
      <c r="K108" s="352"/>
      <c r="L108" s="352"/>
      <c r="M108" s="352"/>
      <c r="N108" s="353"/>
    </row>
    <row r="109" spans="2:14">
      <c r="B109" s="351"/>
      <c r="C109" s="352"/>
      <c r="D109" s="352"/>
      <c r="E109" s="352"/>
      <c r="F109" s="352"/>
      <c r="G109" s="352"/>
      <c r="H109" s="352"/>
      <c r="I109" s="352"/>
      <c r="J109" s="352"/>
      <c r="K109" s="352"/>
      <c r="L109" s="352"/>
      <c r="M109" s="352"/>
      <c r="N109" s="353"/>
    </row>
    <row r="110" spans="2:14">
      <c r="B110" s="351"/>
      <c r="C110" s="352"/>
      <c r="D110" s="352"/>
      <c r="E110" s="352"/>
      <c r="F110" s="352"/>
      <c r="G110" s="352"/>
      <c r="H110" s="352"/>
      <c r="I110" s="352"/>
      <c r="J110" s="352"/>
      <c r="K110" s="352"/>
      <c r="L110" s="352"/>
      <c r="M110" s="352"/>
      <c r="N110" s="353"/>
    </row>
    <row r="111" spans="2:14">
      <c r="B111" s="266"/>
      <c r="C111" s="267"/>
      <c r="D111" s="267"/>
      <c r="E111" s="267"/>
      <c r="F111" s="267"/>
      <c r="G111" s="267"/>
      <c r="H111" s="267"/>
      <c r="I111" s="267"/>
      <c r="J111" s="267"/>
      <c r="K111" s="267"/>
      <c r="L111" s="267"/>
      <c r="M111" s="267"/>
      <c r="N111" s="268"/>
    </row>
    <row r="112" spans="2:14">
      <c r="B112" s="254"/>
      <c r="C112" s="255"/>
      <c r="D112" s="255"/>
      <c r="E112" s="255" t="s">
        <v>1060</v>
      </c>
      <c r="F112" s="429"/>
      <c r="G112" s="429"/>
      <c r="H112" s="255"/>
      <c r="I112" s="255"/>
      <c r="J112" s="255"/>
      <c r="K112" s="255"/>
      <c r="L112" s="255"/>
      <c r="M112" s="255"/>
      <c r="N112" s="256"/>
    </row>
    <row r="113" spans="2:14">
      <c r="B113" s="254"/>
      <c r="C113" s="255"/>
      <c r="D113" s="255"/>
      <c r="E113" s="430" t="s">
        <v>1061</v>
      </c>
      <c r="F113" s="255"/>
      <c r="G113" s="255"/>
      <c r="H113" s="430"/>
      <c r="I113" s="430"/>
      <c r="J113" s="430"/>
      <c r="K113" s="255"/>
      <c r="L113" s="255"/>
      <c r="M113" s="255"/>
      <c r="N113" s="256"/>
    </row>
    <row r="114" spans="2:14">
      <c r="B114" s="254"/>
      <c r="C114" s="255"/>
      <c r="D114" s="255"/>
      <c r="E114" s="269" t="s">
        <v>1065</v>
      </c>
      <c r="F114" s="255"/>
      <c r="G114" s="255"/>
      <c r="H114" s="269"/>
      <c r="I114" s="269"/>
      <c r="J114" s="269"/>
      <c r="K114" s="255"/>
      <c r="L114" s="255"/>
      <c r="M114" s="255"/>
      <c r="N114" s="256"/>
    </row>
    <row r="115" spans="2:14">
      <c r="B115" s="270"/>
      <c r="C115" s="267"/>
      <c r="D115" s="267"/>
      <c r="E115" s="255" t="s">
        <v>1063</v>
      </c>
      <c r="F115" s="255"/>
      <c r="G115" s="255"/>
      <c r="H115" s="255"/>
      <c r="I115" s="255"/>
      <c r="J115" s="255"/>
      <c r="K115" s="267"/>
      <c r="L115" s="267"/>
      <c r="M115" s="267"/>
      <c r="N115" s="268"/>
    </row>
    <row r="116" spans="2:14">
      <c r="B116" s="270"/>
      <c r="C116" s="267"/>
      <c r="D116" s="267"/>
      <c r="E116" s="267"/>
      <c r="F116" s="255"/>
      <c r="G116" s="255"/>
      <c r="H116" s="255"/>
      <c r="I116" s="255"/>
      <c r="J116" s="255"/>
      <c r="K116" s="267"/>
      <c r="L116" s="267"/>
      <c r="M116" s="267"/>
      <c r="N116" s="268"/>
    </row>
    <row r="117" spans="2:14">
      <c r="B117" s="270" t="s">
        <v>2326</v>
      </c>
      <c r="C117" s="269"/>
      <c r="D117" s="269"/>
      <c r="E117" s="255"/>
      <c r="F117" s="255"/>
      <c r="G117" s="255"/>
      <c r="H117" s="255"/>
      <c r="I117" s="255"/>
      <c r="J117" s="966"/>
      <c r="K117" s="966"/>
      <c r="L117" s="966"/>
      <c r="M117" s="966"/>
      <c r="N117" s="967"/>
    </row>
    <row r="118" spans="2:14" ht="15.75" thickBot="1">
      <c r="B118" s="431" t="s">
        <v>2327</v>
      </c>
      <c r="C118" s="432"/>
      <c r="D118" s="432"/>
      <c r="E118" s="271"/>
      <c r="F118" s="271"/>
      <c r="G118" s="271"/>
      <c r="H118" s="271"/>
      <c r="I118" s="271"/>
      <c r="J118" s="968"/>
      <c r="K118" s="968"/>
      <c r="L118" s="968"/>
      <c r="M118" s="968"/>
      <c r="N118" s="969"/>
    </row>
  </sheetData>
  <mergeCells count="65">
    <mergeCell ref="B106:N107"/>
    <mergeCell ref="F25:H25"/>
    <mergeCell ref="B27:N27"/>
    <mergeCell ref="L29:M29"/>
    <mergeCell ref="L83:M83"/>
    <mergeCell ref="L84:M84"/>
    <mergeCell ref="B85:M85"/>
    <mergeCell ref="B87:M87"/>
    <mergeCell ref="B104:N105"/>
    <mergeCell ref="B77:M77"/>
    <mergeCell ref="B81:H81"/>
    <mergeCell ref="L81:M81"/>
    <mergeCell ref="B64:M64"/>
    <mergeCell ref="B82:H82"/>
    <mergeCell ref="L82:M82"/>
    <mergeCell ref="B68:H68"/>
    <mergeCell ref="L68:M68"/>
    <mergeCell ref="B74:H74"/>
    <mergeCell ref="L74:M74"/>
    <mergeCell ref="B75:M75"/>
    <mergeCell ref="L57:M57"/>
    <mergeCell ref="L58:M58"/>
    <mergeCell ref="L60:M60"/>
    <mergeCell ref="L61:M61"/>
    <mergeCell ref="L63:M63"/>
    <mergeCell ref="B53:M53"/>
    <mergeCell ref="B10:E10"/>
    <mergeCell ref="I10:J10"/>
    <mergeCell ref="D11:E11"/>
    <mergeCell ref="L42:M42"/>
    <mergeCell ref="B38:H38"/>
    <mergeCell ref="L12:N12"/>
    <mergeCell ref="C30:I30"/>
    <mergeCell ref="L30:M30"/>
    <mergeCell ref="B37:H37"/>
    <mergeCell ref="B47:I47"/>
    <mergeCell ref="L47:M47"/>
    <mergeCell ref="C29:I29"/>
    <mergeCell ref="L5:L6"/>
    <mergeCell ref="M5:M6"/>
    <mergeCell ref="L1:N2"/>
    <mergeCell ref="C2:J2"/>
    <mergeCell ref="C3:J3"/>
    <mergeCell ref="K3:K4"/>
    <mergeCell ref="L3:N4"/>
    <mergeCell ref="C4:J4"/>
    <mergeCell ref="C1:J1"/>
    <mergeCell ref="K1:K2"/>
    <mergeCell ref="N5:N6"/>
    <mergeCell ref="J117:N118"/>
    <mergeCell ref="C5:J5"/>
    <mergeCell ref="L59:M59"/>
    <mergeCell ref="B39:H39"/>
    <mergeCell ref="B41:D41"/>
    <mergeCell ref="B42:H42"/>
    <mergeCell ref="I42:J42"/>
    <mergeCell ref="C31:J31"/>
    <mergeCell ref="B35:H35"/>
    <mergeCell ref="I35:J35"/>
    <mergeCell ref="L35:M35"/>
    <mergeCell ref="B36:H36"/>
    <mergeCell ref="C6:J6"/>
    <mergeCell ref="B43:M43"/>
    <mergeCell ref="B1:B6"/>
    <mergeCell ref="K5:K6"/>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85377"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85377" r:id="rId4"/>
      </mc:Fallback>
    </mc:AlternateContent>
  </oleObjects>
</worksheet>
</file>

<file path=xl/worksheets/sheet2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18"/>
  <sheetViews>
    <sheetView zoomScale="75" zoomScaleNormal="75" workbookViewId="0"/>
  </sheetViews>
  <sheetFormatPr baseColWidth="10" defaultRowHeight="15"/>
  <cols>
    <col min="1" max="1" width="10.42578125" bestFit="1" customWidth="1"/>
    <col min="2" max="2" width="17" customWidth="1"/>
    <col min="6" max="6" width="14.42578125" customWidth="1"/>
    <col min="9" max="9" width="13.140625" bestFit="1" customWidth="1"/>
    <col min="10" max="10" width="15.5703125" customWidth="1"/>
    <col min="11" max="11" width="17.5703125" bestFit="1" customWidth="1"/>
    <col min="13" max="13" width="13.85546875" bestFit="1" customWidth="1"/>
    <col min="14" max="14" width="17.42578125" customWidth="1"/>
    <col min="15" max="15" width="12" bestFit="1" customWidth="1"/>
  </cols>
  <sheetData>
    <row r="1" spans="2:14" ht="27.7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customHeight="1" thickBot="1">
      <c r="A31" t="s">
        <v>1929</v>
      </c>
      <c r="B31" s="86" t="s">
        <v>1761</v>
      </c>
      <c r="C31" s="87" t="s">
        <v>2240</v>
      </c>
      <c r="D31" s="88"/>
      <c r="E31" s="88"/>
      <c r="F31" s="88"/>
      <c r="G31" s="88"/>
      <c r="H31" s="88"/>
      <c r="I31" s="88"/>
      <c r="J31" s="88"/>
      <c r="K31" s="465"/>
      <c r="L31" s="318" t="s">
        <v>144</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310</v>
      </c>
      <c r="B36" s="831" t="str">
        <f>VLOOKUP(A36,EQUIPOS!A6:D154,3,FALSE)</f>
        <v>Retroexcavadora A25C</v>
      </c>
      <c r="C36" s="832"/>
      <c r="D36" s="832"/>
      <c r="E36" s="832"/>
      <c r="F36" s="832"/>
      <c r="G36" s="832"/>
      <c r="H36" s="833"/>
      <c r="I36" s="279"/>
      <c r="J36" s="280"/>
      <c r="K36" s="281">
        <f>VLOOKUP(A36,EQUIPOS!A6:D163,4,FALSE)</f>
        <v>110088.75716827458</v>
      </c>
      <c r="L36" s="282"/>
      <c r="M36" s="348">
        <v>3</v>
      </c>
      <c r="N36" s="284">
        <f>K36/M36</f>
        <v>36696.252389424859</v>
      </c>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0.1</v>
      </c>
      <c r="N41" s="356">
        <f>N75*M41</f>
        <v>1137.3137083333334</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37833.566097758194</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69" t="s">
        <v>507</v>
      </c>
      <c r="B48" s="49" t="str">
        <f>VLOOKUP(A48,MATERIALES!A5:D373,3,FALSE)</f>
        <v>Mortero 1:3 Para Anillos</v>
      </c>
      <c r="C48" s="293"/>
      <c r="D48" s="293"/>
      <c r="E48" s="293"/>
      <c r="F48" s="293"/>
      <c r="G48" s="293"/>
      <c r="H48" s="293"/>
      <c r="I48" s="293"/>
      <c r="J48" s="323" t="str">
        <f>VLOOKUP(A48,MATERIALES!A4:D640,2,FALSE)</f>
        <v>m3</v>
      </c>
      <c r="K48" s="294">
        <v>0.02</v>
      </c>
      <c r="L48" s="279"/>
      <c r="M48" s="414">
        <f>VLOOKUP(A48,MATERIALES!A5:D396,4,FALSE)</f>
        <v>240423.81316379452</v>
      </c>
      <c r="N48" s="284">
        <f>K48*M48</f>
        <v>4808.4762632758902</v>
      </c>
    </row>
    <row r="49" spans="1:14">
      <c r="A49" s="169" t="s">
        <v>562</v>
      </c>
      <c r="B49" s="49" t="str">
        <f>VLOOKUP(A49,MATERIALES!A6:D373,3,FALSE)</f>
        <v>Material para solado y atraque</v>
      </c>
      <c r="C49" s="437"/>
      <c r="D49" s="437"/>
      <c r="E49" s="437"/>
      <c r="F49" s="437"/>
      <c r="G49" s="437"/>
      <c r="H49" s="437"/>
      <c r="I49" s="437"/>
      <c r="J49" s="324" t="str">
        <f>VLOOKUP(A49,MATERIALES!A5:D641,2,FALSE)</f>
        <v>m3</v>
      </c>
      <c r="K49" s="409">
        <v>0.46</v>
      </c>
      <c r="L49" s="433"/>
      <c r="M49" s="414">
        <f>VLOOKUP(A49,MATERIALES!A6:D397,4,FALSE)</f>
        <v>21495.974380056025</v>
      </c>
      <c r="N49" s="284">
        <f>K49*M49</f>
        <v>9888.148214825771</v>
      </c>
    </row>
    <row r="50" spans="1:14">
      <c r="A50" s="169" t="s">
        <v>774</v>
      </c>
      <c r="B50" s="49" t="str">
        <f>VLOOKUP(A50,MATERIALES!A6:D373,3,FALSE)</f>
        <v xml:space="preserve">Tubo concreto reforzado 900mm (tipo 1)
</v>
      </c>
      <c r="C50" s="437"/>
      <c r="D50" s="437"/>
      <c r="E50" s="437"/>
      <c r="F50" s="437"/>
      <c r="G50" s="437"/>
      <c r="H50" s="437"/>
      <c r="I50" s="437"/>
      <c r="J50" s="324" t="str">
        <f>VLOOKUP(A50,MATERIALES!A6:D642,2,FALSE)</f>
        <v>m</v>
      </c>
      <c r="K50" s="409">
        <v>1</v>
      </c>
      <c r="L50" s="433"/>
      <c r="M50" s="414">
        <f>VLOOKUP(A50,MATERIALES!A6:D398,4,FALSE)</f>
        <v>238898.96444005606</v>
      </c>
      <c r="N50" s="284">
        <f>K50*M50</f>
        <v>238898.96444005606</v>
      </c>
    </row>
    <row r="51" spans="1:14">
      <c r="A51" s="169"/>
      <c r="B51" s="49"/>
      <c r="C51" s="437"/>
      <c r="D51" s="437"/>
      <c r="E51" s="437"/>
      <c r="F51" s="437"/>
      <c r="G51" s="437"/>
      <c r="H51" s="437"/>
      <c r="I51" s="437"/>
      <c r="J51" s="323"/>
      <c r="K51" s="409"/>
      <c r="L51" s="433"/>
      <c r="M51" s="414"/>
      <c r="N51" s="284"/>
    </row>
    <row r="52" spans="1:14" ht="15.75" thickBot="1">
      <c r="B52" s="49"/>
      <c r="C52" s="322"/>
      <c r="D52" s="322"/>
      <c r="E52" s="322"/>
      <c r="F52" s="322"/>
      <c r="G52" s="322"/>
      <c r="H52" s="322"/>
      <c r="I52" s="322"/>
      <c r="J52" s="447"/>
      <c r="K52" s="132"/>
      <c r="L52" s="337"/>
      <c r="M52" s="414"/>
      <c r="N52" s="284"/>
    </row>
    <row r="53" spans="1:14" ht="15.75" thickBot="1">
      <c r="B53" s="818" t="s">
        <v>1037</v>
      </c>
      <c r="C53" s="819"/>
      <c r="D53" s="819"/>
      <c r="E53" s="819"/>
      <c r="F53" s="819"/>
      <c r="G53" s="819"/>
      <c r="H53" s="819"/>
      <c r="I53" s="819"/>
      <c r="J53" s="819"/>
      <c r="K53" s="819"/>
      <c r="L53" s="819"/>
      <c r="M53" s="820"/>
      <c r="N53" s="406">
        <f>SUM(N48:N52)</f>
        <v>253595.58891815774</v>
      </c>
    </row>
    <row r="54" spans="1:14">
      <c r="B54" s="39"/>
      <c r="C54" s="40"/>
      <c r="D54" s="40"/>
      <c r="E54" s="40"/>
      <c r="F54" s="40"/>
      <c r="G54" s="40"/>
      <c r="H54" s="40"/>
      <c r="I54" s="40"/>
      <c r="J54" s="40"/>
      <c r="K54" s="40"/>
      <c r="L54" s="40"/>
      <c r="M54" s="40"/>
      <c r="N54" s="41"/>
    </row>
    <row r="55" spans="1:14">
      <c r="B55" s="70" t="s">
        <v>1040</v>
      </c>
      <c r="C55" s="71"/>
      <c r="D55" s="71"/>
      <c r="E55" s="71"/>
      <c r="F55" s="71"/>
      <c r="G55" s="71"/>
      <c r="H55" s="71"/>
      <c r="I55" s="71"/>
      <c r="J55" s="71"/>
      <c r="K55" s="71"/>
      <c r="L55" s="71"/>
      <c r="M55" s="71"/>
      <c r="N55" s="72"/>
    </row>
    <row r="56" spans="1:14" ht="15.75" thickBot="1">
      <c r="B56" s="74"/>
      <c r="C56" s="67"/>
      <c r="D56" s="67"/>
      <c r="E56" s="67"/>
      <c r="F56" s="67"/>
      <c r="G56" s="67"/>
      <c r="H56" s="67"/>
      <c r="I56" s="67"/>
      <c r="J56" s="67"/>
      <c r="K56" s="67"/>
      <c r="L56" s="67"/>
      <c r="M56" s="67"/>
      <c r="N56" s="69"/>
    </row>
    <row r="57" spans="1:14" ht="25.5">
      <c r="B57" s="325" t="s">
        <v>1041</v>
      </c>
      <c r="C57" s="326"/>
      <c r="D57" s="326"/>
      <c r="E57" s="326"/>
      <c r="F57" s="326"/>
      <c r="G57" s="326"/>
      <c r="H57" s="79" t="s">
        <v>1029</v>
      </c>
      <c r="I57" s="80" t="s">
        <v>1042</v>
      </c>
      <c r="J57" s="81" t="s">
        <v>1043</v>
      </c>
      <c r="K57" s="79" t="s">
        <v>1044</v>
      </c>
      <c r="L57" s="821" t="s">
        <v>1045</v>
      </c>
      <c r="M57" s="794"/>
      <c r="N57" s="82" t="s">
        <v>1035</v>
      </c>
    </row>
    <row r="58" spans="1:14">
      <c r="A58" t="s">
        <v>1403</v>
      </c>
      <c r="B58" s="52" t="str">
        <f>VLOOKUP(A58,TRANSPORTE!A1:D117,3,FALSE)</f>
        <v>Transporte de Tubería de Concreto Reforzado</v>
      </c>
      <c r="C58" s="329"/>
      <c r="D58" s="329"/>
      <c r="E58" s="329"/>
      <c r="F58" s="329"/>
      <c r="G58" s="329"/>
      <c r="H58" s="323" t="s">
        <v>344</v>
      </c>
      <c r="I58" s="291">
        <v>0.28000000000000003</v>
      </c>
      <c r="J58" s="298">
        <v>1</v>
      </c>
      <c r="K58" s="291">
        <f>I58*J58</f>
        <v>0.28000000000000003</v>
      </c>
      <c r="L58" s="822">
        <f>VLOOKUP(A58,TRANSPORTE!A1:D117,4,FALSE)</f>
        <v>2.0064298636291702</v>
      </c>
      <c r="M58" s="823"/>
      <c r="N58" s="299">
        <f>K58*L58</f>
        <v>0.56180036181616766</v>
      </c>
    </row>
    <row r="59" spans="1:14">
      <c r="A59" t="s">
        <v>1407</v>
      </c>
      <c r="B59" s="52" t="str">
        <f>VLOOKUP(A59,TRANSPORTE!A1:D117,3,FALSE)</f>
        <v>Transporte de Material de Solado y Atraque Tubería de Concreto Reforzado</v>
      </c>
      <c r="C59" s="53"/>
      <c r="D59" s="53"/>
      <c r="E59" s="53"/>
      <c r="F59" s="53"/>
      <c r="G59" s="53"/>
      <c r="H59" s="323" t="s">
        <v>339</v>
      </c>
      <c r="I59" s="291">
        <v>0.46</v>
      </c>
      <c r="J59" s="298">
        <v>1</v>
      </c>
      <c r="K59" s="291">
        <f>I59*J59</f>
        <v>0.46</v>
      </c>
      <c r="L59" s="822">
        <f>VLOOKUP(A59,TRANSPORTE!A1:D117,4,FALSE)</f>
        <v>946.969696969697</v>
      </c>
      <c r="M59" s="823"/>
      <c r="N59" s="299">
        <f>K59*L59</f>
        <v>435.60606060606062</v>
      </c>
    </row>
    <row r="60" spans="1:14">
      <c r="B60" s="52"/>
      <c r="C60" s="53"/>
      <c r="D60" s="53"/>
      <c r="E60" s="53"/>
      <c r="F60" s="53"/>
      <c r="G60" s="53"/>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00"/>
      <c r="I62" s="291"/>
      <c r="J62" s="291"/>
      <c r="K62" s="291"/>
      <c r="L62" s="301"/>
      <c r="M62" s="302"/>
      <c r="N62" s="303"/>
    </row>
    <row r="63" spans="1:14" ht="15.75" thickBot="1">
      <c r="B63" s="321"/>
      <c r="C63" s="460"/>
      <c r="D63" s="460"/>
      <c r="E63" s="460"/>
      <c r="F63" s="460"/>
      <c r="G63" s="460"/>
      <c r="H63" s="54"/>
      <c r="I63" s="132"/>
      <c r="J63" s="132"/>
      <c r="K63" s="132"/>
      <c r="L63" s="807"/>
      <c r="M63" s="808"/>
      <c r="N63" s="133"/>
    </row>
    <row r="64" spans="1:14" ht="15.75" thickBot="1">
      <c r="B64" s="824" t="s">
        <v>1037</v>
      </c>
      <c r="C64" s="825"/>
      <c r="D64" s="825"/>
      <c r="E64" s="825"/>
      <c r="F64" s="825"/>
      <c r="G64" s="825"/>
      <c r="H64" s="825"/>
      <c r="I64" s="825"/>
      <c r="J64" s="825"/>
      <c r="K64" s="825"/>
      <c r="L64" s="825"/>
      <c r="M64" s="826"/>
      <c r="N64" s="110">
        <f>N58+N59+N60+N61+N62</f>
        <v>436.16786096787678</v>
      </c>
    </row>
    <row r="65" spans="1:15">
      <c r="B65" s="39"/>
      <c r="C65" s="40"/>
      <c r="D65" s="40"/>
      <c r="E65" s="40"/>
      <c r="F65" s="40"/>
      <c r="G65" s="40"/>
      <c r="H65" s="40"/>
      <c r="I65" s="40"/>
      <c r="J65" s="40"/>
      <c r="K65" s="40"/>
      <c r="L65" s="40"/>
      <c r="M65" s="40"/>
      <c r="N65" s="41"/>
    </row>
    <row r="66" spans="1:15">
      <c r="B66" s="70" t="s">
        <v>1046</v>
      </c>
      <c r="C66" s="71"/>
      <c r="D66" s="71"/>
      <c r="E66" s="71"/>
      <c r="F66" s="71"/>
      <c r="G66" s="71"/>
      <c r="H66" s="71"/>
      <c r="I66" s="71"/>
      <c r="J66" s="71"/>
      <c r="K66" s="71"/>
      <c r="L66" s="71"/>
      <c r="M66" s="71"/>
      <c r="N66" s="72"/>
    </row>
    <row r="67" spans="1:15" ht="15.75" thickBot="1">
      <c r="B67" s="74"/>
      <c r="C67" s="67"/>
      <c r="D67" s="67"/>
      <c r="E67" s="67"/>
      <c r="F67" s="67"/>
      <c r="G67" s="67"/>
      <c r="H67" s="67"/>
      <c r="I67" s="67"/>
      <c r="J67" s="67"/>
      <c r="K67" s="67"/>
      <c r="L67" s="67"/>
      <c r="M67" s="67"/>
      <c r="N67" s="69"/>
    </row>
    <row r="68" spans="1:15" ht="25.5">
      <c r="B68" s="844" t="s">
        <v>1047</v>
      </c>
      <c r="C68" s="845"/>
      <c r="D68" s="845"/>
      <c r="E68" s="845"/>
      <c r="F68" s="845"/>
      <c r="G68" s="845"/>
      <c r="H68" s="845"/>
      <c r="I68" s="79" t="s">
        <v>1048</v>
      </c>
      <c r="J68" s="81" t="s">
        <v>1494</v>
      </c>
      <c r="K68" s="80" t="s">
        <v>1050</v>
      </c>
      <c r="L68" s="846" t="s">
        <v>1034</v>
      </c>
      <c r="M68" s="847"/>
      <c r="N68" s="104" t="s">
        <v>1035</v>
      </c>
    </row>
    <row r="69" spans="1:15">
      <c r="A69" s="170" t="s">
        <v>11</v>
      </c>
      <c r="B69" s="55" t="str">
        <f>VLOOKUP(A69,'MANO DE OBRA'!A8:D68,3,FALSE)</f>
        <v>Obrero (4)</v>
      </c>
      <c r="C69" s="53"/>
      <c r="D69" s="53"/>
      <c r="E69" s="53"/>
      <c r="F69" s="53"/>
      <c r="G69" s="53"/>
      <c r="H69" s="53"/>
      <c r="I69" s="304">
        <f>K69/J69*100</f>
        <v>98362.266666666663</v>
      </c>
      <c r="J69" s="305">
        <v>185</v>
      </c>
      <c r="K69" s="306">
        <f>VLOOKUP(A69,'MANO DE OBRA'!A8:D99,4,FALSE)</f>
        <v>181970.19333333333</v>
      </c>
      <c r="L69" s="56"/>
      <c r="M69" s="446">
        <v>24</v>
      </c>
      <c r="N69" s="407">
        <f>K69/M69</f>
        <v>7582.091388888889</v>
      </c>
      <c r="O69" s="112"/>
    </row>
    <row r="70" spans="1:15">
      <c r="A70" s="170" t="s">
        <v>30</v>
      </c>
      <c r="B70" s="55" t="str">
        <f>VLOOKUP(A70,'MANO DE OBRA'!A8:D69,3,FALSE)</f>
        <v>Oficial</v>
      </c>
      <c r="C70" s="53"/>
      <c r="D70" s="53"/>
      <c r="E70" s="53"/>
      <c r="F70" s="53"/>
      <c r="G70" s="53"/>
      <c r="H70" s="53"/>
      <c r="I70" s="304">
        <f>K70/J70*100</f>
        <v>49181.133333333331</v>
      </c>
      <c r="J70" s="305">
        <v>185</v>
      </c>
      <c r="K70" s="306">
        <f>VLOOKUP(A70,'MANO DE OBRA'!A8:D100,4,FALSE)</f>
        <v>90985.096666666665</v>
      </c>
      <c r="L70" s="56"/>
      <c r="M70" s="446">
        <v>24</v>
      </c>
      <c r="N70" s="407">
        <f>K70/M70</f>
        <v>3791.0456944444445</v>
      </c>
    </row>
    <row r="71" spans="1:15">
      <c r="B71" s="55"/>
      <c r="C71" s="53"/>
      <c r="D71" s="53"/>
      <c r="E71" s="53"/>
      <c r="F71" s="53"/>
      <c r="G71" s="53"/>
      <c r="H71" s="53"/>
      <c r="I71" s="304"/>
      <c r="J71" s="305"/>
      <c r="K71" s="306"/>
      <c r="L71" s="56"/>
      <c r="M71" s="444"/>
      <c r="N71" s="407"/>
    </row>
    <row r="72" spans="1:15">
      <c r="B72" s="55"/>
      <c r="C72" s="53"/>
      <c r="D72" s="53"/>
      <c r="E72" s="53"/>
      <c r="F72" s="53"/>
      <c r="G72" s="53"/>
      <c r="H72" s="53"/>
      <c r="I72" s="291"/>
      <c r="J72" s="309"/>
      <c r="K72" s="310"/>
      <c r="L72" s="330"/>
      <c r="M72" s="312"/>
      <c r="N72" s="308"/>
    </row>
    <row r="73" spans="1:15">
      <c r="B73" s="55"/>
      <c r="C73" s="53"/>
      <c r="D73" s="53"/>
      <c r="E73" s="53"/>
      <c r="F73" s="53"/>
      <c r="G73" s="53"/>
      <c r="H73" s="53"/>
      <c r="I73" s="291"/>
      <c r="J73" s="309"/>
      <c r="K73" s="310"/>
      <c r="L73" s="330"/>
      <c r="M73" s="312"/>
      <c r="N73" s="308"/>
    </row>
    <row r="74" spans="1:15" ht="15.75" thickBot="1">
      <c r="B74" s="805"/>
      <c r="C74" s="806"/>
      <c r="D74" s="806"/>
      <c r="E74" s="806"/>
      <c r="F74" s="806"/>
      <c r="G74" s="806"/>
      <c r="H74" s="806"/>
      <c r="I74" s="132"/>
      <c r="J74" s="132"/>
      <c r="K74" s="132"/>
      <c r="L74" s="906"/>
      <c r="M74" s="906"/>
      <c r="N74" s="133"/>
    </row>
    <row r="75" spans="1:15" ht="15.75" thickBot="1">
      <c r="B75" s="824" t="s">
        <v>1037</v>
      </c>
      <c r="C75" s="825"/>
      <c r="D75" s="825"/>
      <c r="E75" s="825"/>
      <c r="F75" s="825"/>
      <c r="G75" s="825"/>
      <c r="H75" s="825"/>
      <c r="I75" s="825"/>
      <c r="J75" s="825"/>
      <c r="K75" s="825"/>
      <c r="L75" s="825"/>
      <c r="M75" s="826"/>
      <c r="N75" s="472">
        <f>SUM(N69:N74)</f>
        <v>11373.137083333333</v>
      </c>
    </row>
    <row r="76" spans="1:15" ht="15.75" thickBot="1">
      <c r="B76" s="39"/>
      <c r="C76" s="40"/>
      <c r="D76" s="40"/>
      <c r="E76" s="40"/>
      <c r="F76" s="40"/>
      <c r="G76" s="40"/>
      <c r="H76" s="40"/>
      <c r="I76" s="40"/>
      <c r="J76" s="40"/>
      <c r="K76" s="40"/>
      <c r="L76" s="40"/>
      <c r="M76" s="40"/>
      <c r="N76" s="41"/>
    </row>
    <row r="77" spans="1:15" ht="15.75" thickBot="1">
      <c r="B77" s="818" t="s">
        <v>1051</v>
      </c>
      <c r="C77" s="819"/>
      <c r="D77" s="819"/>
      <c r="E77" s="819"/>
      <c r="F77" s="819"/>
      <c r="G77" s="819"/>
      <c r="H77" s="819"/>
      <c r="I77" s="819"/>
      <c r="J77" s="819"/>
      <c r="K77" s="819"/>
      <c r="L77" s="819"/>
      <c r="M77" s="820"/>
      <c r="N77" s="105">
        <f>N43+N53+N64+N75</f>
        <v>303238.45996021712</v>
      </c>
    </row>
    <row r="78" spans="1:15">
      <c r="B78" s="39"/>
      <c r="C78" s="40"/>
      <c r="D78" s="40"/>
      <c r="E78" s="40"/>
      <c r="F78" s="40"/>
      <c r="G78" s="40"/>
      <c r="H78" s="40"/>
      <c r="I78" s="40"/>
      <c r="J78" s="40"/>
      <c r="K78" s="40"/>
      <c r="L78" s="40"/>
      <c r="M78" s="40"/>
      <c r="N78" s="41"/>
    </row>
    <row r="79" spans="1:15">
      <c r="B79" s="70" t="s">
        <v>1052</v>
      </c>
      <c r="C79" s="71"/>
      <c r="D79" s="71"/>
      <c r="E79" s="71"/>
      <c r="F79" s="71"/>
      <c r="G79" s="71"/>
      <c r="H79" s="71"/>
      <c r="I79" s="71"/>
      <c r="J79" s="71"/>
      <c r="K79" s="71"/>
      <c r="L79" s="71"/>
      <c r="M79" s="71"/>
      <c r="N79" s="72"/>
    </row>
    <row r="80" spans="1:15" ht="15.75" thickBot="1">
      <c r="B80" s="74"/>
      <c r="C80" s="67"/>
      <c r="D80" s="67"/>
      <c r="E80" s="67"/>
      <c r="F80" s="67"/>
      <c r="G80" s="67"/>
      <c r="H80" s="67"/>
      <c r="I80" s="67"/>
      <c r="J80" s="67"/>
      <c r="K80" s="67"/>
      <c r="L80" s="67"/>
      <c r="M80" s="67"/>
      <c r="N80" s="69"/>
    </row>
    <row r="81" spans="1:14">
      <c r="B81" s="809" t="s">
        <v>1053</v>
      </c>
      <c r="C81" s="810"/>
      <c r="D81" s="810"/>
      <c r="E81" s="810"/>
      <c r="F81" s="810"/>
      <c r="G81" s="810"/>
      <c r="H81" s="810"/>
      <c r="I81" s="326"/>
      <c r="J81" s="346"/>
      <c r="K81" s="314" t="s">
        <v>1054</v>
      </c>
      <c r="L81" s="848" t="s">
        <v>1055</v>
      </c>
      <c r="M81" s="849"/>
      <c r="N81" s="315"/>
    </row>
    <row r="82" spans="1:14">
      <c r="B82" s="850" t="s">
        <v>1056</v>
      </c>
      <c r="C82" s="851"/>
      <c r="D82" s="851"/>
      <c r="E82" s="851"/>
      <c r="F82" s="851"/>
      <c r="G82" s="851"/>
      <c r="H82" s="851"/>
      <c r="I82" s="93"/>
      <c r="J82" s="94"/>
      <c r="K82" s="316">
        <v>0.2</v>
      </c>
      <c r="L82" s="852">
        <f>N77*K82</f>
        <v>60647.69199204343</v>
      </c>
      <c r="M82" s="853"/>
      <c r="N82" s="57"/>
    </row>
    <row r="83" spans="1:14">
      <c r="B83" s="95" t="s">
        <v>1057</v>
      </c>
      <c r="C83" s="96"/>
      <c r="D83" s="96"/>
      <c r="E83" s="96"/>
      <c r="F83" s="96"/>
      <c r="G83" s="96"/>
      <c r="H83" s="96"/>
      <c r="I83" s="93"/>
      <c r="J83" s="94"/>
      <c r="K83" s="316">
        <v>0.05</v>
      </c>
      <c r="L83" s="852">
        <f>N77*K83</f>
        <v>15161.922998010858</v>
      </c>
      <c r="M83" s="853"/>
      <c r="N83" s="57"/>
    </row>
    <row r="84" spans="1:14" ht="15.75" thickBot="1">
      <c r="B84" s="97" t="s">
        <v>1058</v>
      </c>
      <c r="C84" s="98"/>
      <c r="D84" s="98"/>
      <c r="E84" s="98"/>
      <c r="F84" s="98"/>
      <c r="G84" s="98"/>
      <c r="H84" s="98"/>
      <c r="I84" s="99"/>
      <c r="J84" s="100"/>
      <c r="K84" s="317">
        <v>0.05</v>
      </c>
      <c r="L84" s="854">
        <f>N77*K84</f>
        <v>15161.922998010858</v>
      </c>
      <c r="M84" s="855"/>
      <c r="N84" s="57"/>
    </row>
    <row r="85" spans="1:14" ht="15.75" thickBot="1">
      <c r="B85" s="818" t="s">
        <v>1037</v>
      </c>
      <c r="C85" s="819"/>
      <c r="D85" s="819"/>
      <c r="E85" s="819"/>
      <c r="F85" s="819"/>
      <c r="G85" s="819"/>
      <c r="H85" s="819"/>
      <c r="I85" s="819"/>
      <c r="J85" s="819"/>
      <c r="K85" s="819"/>
      <c r="L85" s="819"/>
      <c r="M85" s="820"/>
      <c r="N85" s="58">
        <f>L82+L83+L84</f>
        <v>90971.537988065131</v>
      </c>
    </row>
    <row r="86" spans="1:14" ht="15.75" thickBot="1">
      <c r="B86" s="39"/>
      <c r="C86" s="40"/>
      <c r="D86" s="40"/>
      <c r="E86" s="40"/>
      <c r="F86" s="40"/>
      <c r="G86" s="40"/>
      <c r="H86" s="40"/>
      <c r="I86" s="40"/>
      <c r="J86" s="40"/>
      <c r="K86" s="40"/>
      <c r="L86" s="40"/>
      <c r="M86" s="40"/>
      <c r="N86" s="41"/>
    </row>
    <row r="87" spans="1:14" ht="15.75" thickBot="1">
      <c r="A87" t="s">
        <v>2122</v>
      </c>
      <c r="B87" s="818" t="s">
        <v>1059</v>
      </c>
      <c r="C87" s="819"/>
      <c r="D87" s="819"/>
      <c r="E87" s="819"/>
      <c r="F87" s="819"/>
      <c r="G87" s="819"/>
      <c r="H87" s="819"/>
      <c r="I87" s="819"/>
      <c r="J87" s="819"/>
      <c r="K87" s="819"/>
      <c r="L87" s="819"/>
      <c r="M87" s="820"/>
      <c r="N87" s="197">
        <f>N77+N85</f>
        <v>394209.99794828228</v>
      </c>
    </row>
    <row r="88" spans="1:14">
      <c r="B88" s="251"/>
      <c r="C88" s="252"/>
      <c r="D88" s="252"/>
      <c r="E88" s="252"/>
      <c r="F88" s="252"/>
      <c r="G88" s="252"/>
      <c r="H88" s="252"/>
      <c r="I88" s="252"/>
      <c r="J88" s="252"/>
      <c r="K88" s="252"/>
      <c r="L88" s="252"/>
      <c r="M88" s="252"/>
      <c r="N88" s="253"/>
    </row>
    <row r="89" spans="1:14">
      <c r="B89" s="254"/>
      <c r="C89" s="255"/>
      <c r="D89" s="255"/>
      <c r="E89" s="255"/>
      <c r="F89" s="255"/>
      <c r="G89" s="255"/>
      <c r="H89" s="255"/>
      <c r="I89" s="255"/>
      <c r="J89" s="255"/>
      <c r="K89" s="255"/>
      <c r="L89" s="255"/>
      <c r="M89" s="255"/>
      <c r="N89" s="256"/>
    </row>
    <row r="90" spans="1:14">
      <c r="B90" s="254"/>
      <c r="C90" s="255"/>
      <c r="D90" s="255"/>
      <c r="E90" s="255"/>
      <c r="F90" s="255"/>
      <c r="G90" s="255"/>
      <c r="H90" s="255"/>
      <c r="I90" s="255"/>
      <c r="J90" s="255"/>
      <c r="K90" s="255"/>
      <c r="L90" s="255"/>
      <c r="M90" s="255"/>
      <c r="N90" s="256"/>
    </row>
    <row r="91" spans="1:14">
      <c r="B91" s="254"/>
      <c r="C91" s="255"/>
      <c r="D91" s="255"/>
      <c r="E91" s="255"/>
      <c r="F91" s="255"/>
      <c r="G91" s="255"/>
      <c r="H91" s="255"/>
      <c r="I91" s="255"/>
      <c r="J91" s="255"/>
      <c r="K91" s="255"/>
      <c r="L91" s="255"/>
      <c r="M91" s="255"/>
      <c r="N91" s="256"/>
    </row>
    <row r="92" spans="1:14">
      <c r="B92" s="254"/>
      <c r="C92" s="255"/>
      <c r="D92" s="255"/>
      <c r="E92" s="429" t="s">
        <v>1060</v>
      </c>
      <c r="F92" s="429"/>
      <c r="G92" s="429"/>
      <c r="H92" s="429"/>
      <c r="I92" s="429"/>
      <c r="J92" s="429"/>
      <c r="K92" s="255"/>
      <c r="L92" s="255"/>
      <c r="M92" s="255"/>
      <c r="N92" s="256"/>
    </row>
    <row r="93" spans="1:14">
      <c r="B93" s="254"/>
      <c r="C93" s="255"/>
      <c r="D93" s="255"/>
      <c r="E93" s="255" t="s">
        <v>1061</v>
      </c>
      <c r="F93" s="255"/>
      <c r="G93" s="255"/>
      <c r="H93" s="255"/>
      <c r="I93" s="255"/>
      <c r="J93" s="255"/>
      <c r="K93" s="255"/>
      <c r="L93" s="255"/>
      <c r="M93" s="255"/>
      <c r="N93" s="256"/>
    </row>
    <row r="94" spans="1:14">
      <c r="B94" s="254"/>
      <c r="C94" s="255"/>
      <c r="D94" s="255"/>
      <c r="E94" s="255" t="s">
        <v>1062</v>
      </c>
      <c r="F94" s="255"/>
      <c r="G94" s="255"/>
      <c r="H94" s="255"/>
      <c r="I94" s="255"/>
      <c r="J94" s="255"/>
      <c r="K94" s="255"/>
      <c r="L94" s="255"/>
      <c r="M94" s="255"/>
      <c r="N94" s="256"/>
    </row>
    <row r="95" spans="1:14">
      <c r="B95" s="254"/>
      <c r="C95" s="255"/>
      <c r="D95" s="255"/>
      <c r="E95" s="255" t="s">
        <v>1063</v>
      </c>
      <c r="F95" s="255"/>
      <c r="G95" s="255"/>
      <c r="H95" s="255"/>
      <c r="I95" s="255"/>
      <c r="J95" s="255"/>
      <c r="K95" s="255"/>
      <c r="L95" s="255"/>
      <c r="M95" s="255"/>
      <c r="N95" s="256"/>
    </row>
    <row r="96" spans="1:14" ht="15.75" thickBot="1">
      <c r="B96" s="254"/>
      <c r="C96" s="255"/>
      <c r="D96" s="255"/>
      <c r="E96" s="255"/>
      <c r="F96" s="255" t="s">
        <v>1064</v>
      </c>
      <c r="G96" s="255"/>
      <c r="H96" s="255"/>
      <c r="I96" s="255"/>
      <c r="J96" s="255"/>
      <c r="K96" s="255"/>
      <c r="L96" s="255"/>
      <c r="M96" s="255"/>
      <c r="N96" s="256"/>
    </row>
    <row r="97" spans="2:14">
      <c r="B97" s="239" t="s">
        <v>2322</v>
      </c>
      <c r="C97" s="240"/>
      <c r="D97" s="240"/>
      <c r="E97" s="240"/>
      <c r="F97" s="240"/>
      <c r="G97" s="240"/>
      <c r="H97" s="240"/>
      <c r="I97" s="240"/>
      <c r="J97" s="240"/>
      <c r="K97" s="240"/>
      <c r="L97" s="240"/>
      <c r="M97" s="240"/>
      <c r="N97" s="241"/>
    </row>
    <row r="98" spans="2:14">
      <c r="B98" s="257"/>
      <c r="C98" s="258"/>
      <c r="D98" s="258"/>
      <c r="E98" s="258"/>
      <c r="F98" s="258"/>
      <c r="G98" s="258"/>
      <c r="H98" s="258"/>
      <c r="I98" s="258"/>
      <c r="J98" s="258"/>
      <c r="K98" s="258"/>
      <c r="L98" s="258"/>
      <c r="M98" s="258"/>
      <c r="N98" s="259"/>
    </row>
    <row r="99" spans="2:14">
      <c r="B99" s="257"/>
      <c r="C99" s="258"/>
      <c r="D99" s="258"/>
      <c r="E99" s="258"/>
      <c r="F99" s="258"/>
      <c r="G99" s="258"/>
      <c r="H99" s="258"/>
      <c r="I99" s="258"/>
      <c r="J99" s="258"/>
      <c r="K99" s="258"/>
      <c r="L99" s="258"/>
      <c r="M99" s="258"/>
      <c r="N99" s="259"/>
    </row>
    <row r="100" spans="2:14">
      <c r="B100" s="257"/>
      <c r="C100" s="258"/>
      <c r="D100" s="258"/>
      <c r="E100" s="258"/>
      <c r="F100" s="258"/>
      <c r="G100" s="258"/>
      <c r="H100" s="258"/>
      <c r="I100" s="258"/>
      <c r="J100" s="258"/>
      <c r="K100" s="258"/>
      <c r="L100" s="258"/>
      <c r="M100" s="258"/>
      <c r="N100" s="259"/>
    </row>
    <row r="101" spans="2:14" ht="15.75" thickBot="1">
      <c r="B101" s="260"/>
      <c r="C101" s="261"/>
      <c r="D101" s="261"/>
      <c r="E101" s="261"/>
      <c r="F101" s="261"/>
      <c r="G101" s="261"/>
      <c r="H101" s="261"/>
      <c r="I101" s="261"/>
      <c r="J101" s="261"/>
      <c r="K101" s="261"/>
      <c r="L101" s="261"/>
      <c r="M101" s="261"/>
      <c r="N101" s="262"/>
    </row>
    <row r="102" spans="2:14">
      <c r="B102" s="263"/>
      <c r="C102" s="264"/>
      <c r="D102" s="264"/>
      <c r="E102" s="264"/>
      <c r="F102" s="264"/>
      <c r="G102" s="264"/>
      <c r="H102" s="264"/>
      <c r="I102" s="264"/>
      <c r="J102" s="264"/>
      <c r="K102" s="264"/>
      <c r="L102" s="264"/>
      <c r="M102" s="264"/>
      <c r="N102" s="265"/>
    </row>
    <row r="103" spans="2:14">
      <c r="B103" s="266" t="s">
        <v>2323</v>
      </c>
      <c r="C103" s="267"/>
      <c r="D103" s="267"/>
      <c r="E103" s="267"/>
      <c r="F103" s="267"/>
      <c r="G103" s="267"/>
      <c r="H103" s="267"/>
      <c r="I103" s="267"/>
      <c r="J103" s="267"/>
      <c r="K103" s="267"/>
      <c r="L103" s="267"/>
      <c r="M103" s="267"/>
      <c r="N103" s="268"/>
    </row>
    <row r="104" spans="2:14" ht="15" customHeight="1">
      <c r="B104" s="960" t="s">
        <v>2324</v>
      </c>
      <c r="C104" s="961"/>
      <c r="D104" s="961"/>
      <c r="E104" s="961"/>
      <c r="F104" s="961"/>
      <c r="G104" s="961"/>
      <c r="H104" s="961"/>
      <c r="I104" s="961"/>
      <c r="J104" s="961"/>
      <c r="K104" s="961"/>
      <c r="L104" s="961"/>
      <c r="M104" s="961"/>
      <c r="N104" s="962"/>
    </row>
    <row r="105" spans="2:14" ht="15" customHeight="1">
      <c r="B105" s="960"/>
      <c r="C105" s="961"/>
      <c r="D105" s="961"/>
      <c r="E105" s="961"/>
      <c r="F105" s="961"/>
      <c r="G105" s="961"/>
      <c r="H105" s="961"/>
      <c r="I105" s="961"/>
      <c r="J105" s="961"/>
      <c r="K105" s="961"/>
      <c r="L105" s="961"/>
      <c r="M105" s="961"/>
      <c r="N105" s="962"/>
    </row>
    <row r="106" spans="2:14" ht="30" customHeight="1">
      <c r="B106" s="963" t="s">
        <v>2325</v>
      </c>
      <c r="C106" s="964"/>
      <c r="D106" s="964"/>
      <c r="E106" s="964"/>
      <c r="F106" s="964"/>
      <c r="G106" s="964"/>
      <c r="H106" s="964"/>
      <c r="I106" s="964"/>
      <c r="J106" s="964"/>
      <c r="K106" s="964"/>
      <c r="L106" s="964"/>
      <c r="M106" s="964"/>
      <c r="N106" s="965"/>
    </row>
    <row r="107" spans="2:14">
      <c r="B107" s="963"/>
      <c r="C107" s="964"/>
      <c r="D107" s="964"/>
      <c r="E107" s="964"/>
      <c r="F107" s="964"/>
      <c r="G107" s="964"/>
      <c r="H107" s="964"/>
      <c r="I107" s="964"/>
      <c r="J107" s="964"/>
      <c r="K107" s="964"/>
      <c r="L107" s="964"/>
      <c r="M107" s="964"/>
      <c r="N107" s="965"/>
    </row>
    <row r="108" spans="2:14">
      <c r="B108" s="351"/>
      <c r="C108" s="352"/>
      <c r="D108" s="352"/>
      <c r="E108" s="352"/>
      <c r="F108" s="352"/>
      <c r="G108" s="352"/>
      <c r="H108" s="352"/>
      <c r="I108" s="352"/>
      <c r="J108" s="352"/>
      <c r="K108" s="352"/>
      <c r="L108" s="352"/>
      <c r="M108" s="352"/>
      <c r="N108" s="353"/>
    </row>
    <row r="109" spans="2:14">
      <c r="B109" s="351"/>
      <c r="C109" s="352"/>
      <c r="D109" s="352"/>
      <c r="E109" s="352"/>
      <c r="F109" s="352"/>
      <c r="G109" s="352"/>
      <c r="H109" s="352"/>
      <c r="I109" s="352"/>
      <c r="J109" s="352"/>
      <c r="K109" s="352"/>
      <c r="L109" s="352"/>
      <c r="M109" s="352"/>
      <c r="N109" s="353"/>
    </row>
    <row r="110" spans="2:14">
      <c r="B110" s="351"/>
      <c r="C110" s="352"/>
      <c r="D110" s="352"/>
      <c r="E110" s="352"/>
      <c r="F110" s="352"/>
      <c r="G110" s="352"/>
      <c r="H110" s="352"/>
      <c r="I110" s="352"/>
      <c r="J110" s="352"/>
      <c r="K110" s="352"/>
      <c r="L110" s="352"/>
      <c r="M110" s="352"/>
      <c r="N110" s="353"/>
    </row>
    <row r="111" spans="2:14">
      <c r="B111" s="266"/>
      <c r="C111" s="267"/>
      <c r="D111" s="267"/>
      <c r="E111" s="267"/>
      <c r="F111" s="267"/>
      <c r="G111" s="267"/>
      <c r="H111" s="267"/>
      <c r="I111" s="267"/>
      <c r="J111" s="267"/>
      <c r="K111" s="267"/>
      <c r="L111" s="267"/>
      <c r="M111" s="267"/>
      <c r="N111" s="268"/>
    </row>
    <row r="112" spans="2:14">
      <c r="B112" s="254"/>
      <c r="C112" s="255"/>
      <c r="D112" s="255"/>
      <c r="E112" s="255" t="s">
        <v>1060</v>
      </c>
      <c r="F112" s="429"/>
      <c r="G112" s="429"/>
      <c r="H112" s="255"/>
      <c r="I112" s="255"/>
      <c r="J112" s="255"/>
      <c r="K112" s="255"/>
      <c r="L112" s="255"/>
      <c r="M112" s="255"/>
      <c r="N112" s="256"/>
    </row>
    <row r="113" spans="2:14">
      <c r="B113" s="254"/>
      <c r="C113" s="255"/>
      <c r="D113" s="255"/>
      <c r="E113" s="430" t="s">
        <v>1061</v>
      </c>
      <c r="F113" s="255"/>
      <c r="G113" s="255"/>
      <c r="H113" s="430"/>
      <c r="I113" s="430"/>
      <c r="J113" s="430"/>
      <c r="K113" s="255"/>
      <c r="L113" s="255"/>
      <c r="M113" s="255"/>
      <c r="N113" s="256"/>
    </row>
    <row r="114" spans="2:14">
      <c r="B114" s="254"/>
      <c r="C114" s="255"/>
      <c r="D114" s="255"/>
      <c r="E114" s="269" t="s">
        <v>1065</v>
      </c>
      <c r="F114" s="255"/>
      <c r="G114" s="255"/>
      <c r="H114" s="269"/>
      <c r="I114" s="269"/>
      <c r="J114" s="269"/>
      <c r="K114" s="255"/>
      <c r="L114" s="255"/>
      <c r="M114" s="255"/>
      <c r="N114" s="256"/>
    </row>
    <row r="115" spans="2:14">
      <c r="B115" s="270"/>
      <c r="C115" s="267"/>
      <c r="D115" s="267"/>
      <c r="E115" s="255" t="s">
        <v>1063</v>
      </c>
      <c r="F115" s="255"/>
      <c r="G115" s="255"/>
      <c r="H115" s="255"/>
      <c r="I115" s="255"/>
      <c r="J115" s="255"/>
      <c r="K115" s="267"/>
      <c r="L115" s="267"/>
      <c r="M115" s="267"/>
      <c r="N115" s="268"/>
    </row>
    <row r="116" spans="2:14">
      <c r="B116" s="270"/>
      <c r="C116" s="267"/>
      <c r="D116" s="267"/>
      <c r="E116" s="267"/>
      <c r="F116" s="255"/>
      <c r="G116" s="255"/>
      <c r="H116" s="255"/>
      <c r="I116" s="255"/>
      <c r="J116" s="255"/>
      <c r="K116" s="267"/>
      <c r="L116" s="267"/>
      <c r="M116" s="267"/>
      <c r="N116" s="268"/>
    </row>
    <row r="117" spans="2:14">
      <c r="B117" s="270" t="s">
        <v>2326</v>
      </c>
      <c r="C117" s="269"/>
      <c r="D117" s="269"/>
      <c r="E117" s="255"/>
      <c r="F117" s="255"/>
      <c r="G117" s="255"/>
      <c r="H117" s="255"/>
      <c r="I117" s="255"/>
      <c r="J117" s="966"/>
      <c r="K117" s="966"/>
      <c r="L117" s="966"/>
      <c r="M117" s="966"/>
      <c r="N117" s="967"/>
    </row>
    <row r="118" spans="2:14" ht="15.75" thickBot="1">
      <c r="B118" s="431" t="s">
        <v>2327</v>
      </c>
      <c r="C118" s="432"/>
      <c r="D118" s="432"/>
      <c r="E118" s="271"/>
      <c r="F118" s="271"/>
      <c r="G118" s="271"/>
      <c r="H118" s="271"/>
      <c r="I118" s="271"/>
      <c r="J118" s="968"/>
      <c r="K118" s="968"/>
      <c r="L118" s="968"/>
      <c r="M118" s="968"/>
      <c r="N118" s="969"/>
    </row>
  </sheetData>
  <mergeCells count="64">
    <mergeCell ref="B106:N107"/>
    <mergeCell ref="F25:H25"/>
    <mergeCell ref="B27:N27"/>
    <mergeCell ref="L29:M29"/>
    <mergeCell ref="L83:M83"/>
    <mergeCell ref="L84:M84"/>
    <mergeCell ref="B85:M85"/>
    <mergeCell ref="B87:M87"/>
    <mergeCell ref="B104:N105"/>
    <mergeCell ref="B77:M77"/>
    <mergeCell ref="B81:H81"/>
    <mergeCell ref="L81:M81"/>
    <mergeCell ref="B64:M64"/>
    <mergeCell ref="B82:H82"/>
    <mergeCell ref="L82:M82"/>
    <mergeCell ref="B68:H68"/>
    <mergeCell ref="L68:M68"/>
    <mergeCell ref="B74:H74"/>
    <mergeCell ref="L74:M74"/>
    <mergeCell ref="B75:M75"/>
    <mergeCell ref="L57:M57"/>
    <mergeCell ref="L58:M58"/>
    <mergeCell ref="L60:M60"/>
    <mergeCell ref="L61:M61"/>
    <mergeCell ref="L63:M63"/>
    <mergeCell ref="B53:M53"/>
    <mergeCell ref="B10:E10"/>
    <mergeCell ref="I10:J10"/>
    <mergeCell ref="D11:E11"/>
    <mergeCell ref="L42:M42"/>
    <mergeCell ref="B38:H38"/>
    <mergeCell ref="L12:N12"/>
    <mergeCell ref="C30:I30"/>
    <mergeCell ref="L30:M30"/>
    <mergeCell ref="B35:H35"/>
    <mergeCell ref="M5:M6"/>
    <mergeCell ref="C6:J6"/>
    <mergeCell ref="B43:M43"/>
    <mergeCell ref="B47:I47"/>
    <mergeCell ref="L47:M47"/>
    <mergeCell ref="B1:B6"/>
    <mergeCell ref="K5:K6"/>
    <mergeCell ref="B42:H42"/>
    <mergeCell ref="I35:J35"/>
    <mergeCell ref="L35:M35"/>
    <mergeCell ref="B36:H36"/>
    <mergeCell ref="B37:H37"/>
    <mergeCell ref="I42:J42"/>
    <mergeCell ref="N5:N6"/>
    <mergeCell ref="C29:I29"/>
    <mergeCell ref="J117:N118"/>
    <mergeCell ref="L1:N2"/>
    <mergeCell ref="C2:J2"/>
    <mergeCell ref="C3:J3"/>
    <mergeCell ref="K3:K4"/>
    <mergeCell ref="L3:N4"/>
    <mergeCell ref="C4:J4"/>
    <mergeCell ref="C1:J1"/>
    <mergeCell ref="K1:K2"/>
    <mergeCell ref="C5:J5"/>
    <mergeCell ref="L59:M59"/>
    <mergeCell ref="B39:H39"/>
    <mergeCell ref="B41:D41"/>
    <mergeCell ref="L5:L6"/>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86401"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86401" r:id="rId4"/>
      </mc:Fallback>
    </mc:AlternateContent>
  </oleObjects>
</worksheet>
</file>

<file path=xl/worksheets/sheet2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18"/>
  <sheetViews>
    <sheetView zoomScale="75" zoomScaleNormal="75" workbookViewId="0"/>
  </sheetViews>
  <sheetFormatPr baseColWidth="10" defaultRowHeight="15"/>
  <cols>
    <col min="1" max="1" width="10.42578125" bestFit="1" customWidth="1"/>
    <col min="2" max="2" width="17" customWidth="1"/>
    <col min="6" max="6" width="14.42578125" customWidth="1"/>
    <col min="9" max="9" width="13.140625" bestFit="1" customWidth="1"/>
    <col min="10" max="10" width="15.5703125" customWidth="1"/>
    <col min="11" max="11" width="17.5703125" bestFit="1" customWidth="1"/>
    <col min="13" max="13" width="13.42578125" bestFit="1" customWidth="1"/>
    <col min="14" max="14" width="17.42578125" customWidth="1"/>
    <col min="15" max="15" width="12" bestFit="1" customWidth="1"/>
  </cols>
  <sheetData>
    <row r="1" spans="2:14" ht="24.7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customHeight="1" thickBot="1">
      <c r="A31" t="s">
        <v>1929</v>
      </c>
      <c r="B31" s="86" t="s">
        <v>1214</v>
      </c>
      <c r="C31" s="87" t="s">
        <v>2242</v>
      </c>
      <c r="D31" s="88"/>
      <c r="E31" s="88"/>
      <c r="F31" s="88"/>
      <c r="G31" s="88"/>
      <c r="H31" s="88"/>
      <c r="I31" s="88"/>
      <c r="J31" s="88"/>
      <c r="K31" s="465"/>
      <c r="L31" s="318" t="s">
        <v>144</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160</v>
      </c>
      <c r="B36" s="831" t="str">
        <f>VLOOKUP(A36,EQUIPOS!A6:D154,3,FALSE)</f>
        <v>COMPACTADOR MANUAL VIBRATORIO (RANA) con motor de 6 HP</v>
      </c>
      <c r="C36" s="832"/>
      <c r="D36" s="832"/>
      <c r="E36" s="832"/>
      <c r="F36" s="832"/>
      <c r="G36" s="832"/>
      <c r="H36" s="833"/>
      <c r="I36" s="279"/>
      <c r="J36" s="280"/>
      <c r="K36" s="281">
        <f>VLOOKUP(A36,EQUIPOS!A6:D163,4,FALSE)</f>
        <v>7446.5698568969328</v>
      </c>
      <c r="L36" s="282"/>
      <c r="M36" s="348">
        <v>0.5</v>
      </c>
      <c r="N36" s="284">
        <f>K36/M36</f>
        <v>14893.139713793866</v>
      </c>
    </row>
    <row r="37" spans="1:14">
      <c r="A37" s="119" t="s">
        <v>320</v>
      </c>
      <c r="B37" s="831" t="str">
        <f>VLOOKUP(A37,EQUIPOS!A7:D154,3,FALSE)</f>
        <v>Retroexcavadora sobre llantas, motor 62HP, Profundidad de excavación de 5.41 metros.</v>
      </c>
      <c r="C37" s="832"/>
      <c r="D37" s="832"/>
      <c r="E37" s="832"/>
      <c r="F37" s="832"/>
      <c r="G37" s="832"/>
      <c r="H37" s="833"/>
      <c r="I37" s="433"/>
      <c r="J37" s="434"/>
      <c r="K37" s="281">
        <f>VLOOKUP(A37,EQUIPOS!A7:D164,4,FALSE)</f>
        <v>105750.00000000001</v>
      </c>
      <c r="L37" s="347"/>
      <c r="M37" s="348">
        <v>1.5</v>
      </c>
      <c r="N37" s="284">
        <f>K37/M37</f>
        <v>70500.000000000015</v>
      </c>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0.1</v>
      </c>
      <c r="N41" s="356">
        <f>N75*M41</f>
        <v>2274.6274166666667</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87667.767130460546</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69" t="s">
        <v>562</v>
      </c>
      <c r="B48" s="49" t="str">
        <f>VLOOKUP(A48,MATERIALES!A5:D373,3,FALSE)</f>
        <v>Material para solado y atraque</v>
      </c>
      <c r="C48" s="293"/>
      <c r="D48" s="293"/>
      <c r="E48" s="293"/>
      <c r="F48" s="293"/>
      <c r="G48" s="293"/>
      <c r="H48" s="293"/>
      <c r="I48" s="293"/>
      <c r="J48" s="323" t="str">
        <f>VLOOKUP(A48,MATERIALES!A4:D640,2,FALSE)</f>
        <v>m3</v>
      </c>
      <c r="K48" s="294">
        <v>0.57999999999999996</v>
      </c>
      <c r="L48" s="279"/>
      <c r="M48" s="414">
        <f>VLOOKUP(A48,MATERIALES!A5:D396,4,FALSE)</f>
        <v>21495.974380056025</v>
      </c>
      <c r="N48" s="284">
        <f>K48*M48</f>
        <v>12467.665140432493</v>
      </c>
    </row>
    <row r="49" spans="1:14">
      <c r="A49" s="169" t="s">
        <v>788</v>
      </c>
      <c r="B49" s="49" t="str">
        <f>VLOOKUP(A49,MATERIALES!A6:D373,3,FALSE)</f>
        <v xml:space="preserve">Tubo corrugado de acero galvanizado MP-68
</v>
      </c>
      <c r="C49" s="437"/>
      <c r="D49" s="437"/>
      <c r="E49" s="437"/>
      <c r="F49" s="437"/>
      <c r="G49" s="437"/>
      <c r="H49" s="437"/>
      <c r="I49" s="437"/>
      <c r="J49" s="324" t="str">
        <f>VLOOKUP(A49,MATERIALES!A5:D641,2,FALSE)</f>
        <v>m</v>
      </c>
      <c r="K49" s="409">
        <v>1</v>
      </c>
      <c r="L49" s="433"/>
      <c r="M49" s="414">
        <f>VLOOKUP(A49,MATERIALES!A6:D397,4,FALSE)</f>
        <v>126900.00000000001</v>
      </c>
      <c r="N49" s="284">
        <f>K49*M49</f>
        <v>126900.00000000001</v>
      </c>
    </row>
    <row r="50" spans="1:14">
      <c r="A50" s="169"/>
      <c r="B50" s="49"/>
      <c r="C50" s="437"/>
      <c r="D50" s="437"/>
      <c r="E50" s="437"/>
      <c r="F50" s="437"/>
      <c r="G50" s="437"/>
      <c r="H50" s="437"/>
      <c r="I50" s="437"/>
      <c r="J50" s="323"/>
      <c r="K50" s="409"/>
      <c r="L50" s="433"/>
      <c r="M50" s="414"/>
      <c r="N50" s="284"/>
    </row>
    <row r="51" spans="1:14">
      <c r="A51" s="169"/>
      <c r="B51" s="49"/>
      <c r="C51" s="437"/>
      <c r="D51" s="437"/>
      <c r="E51" s="437"/>
      <c r="F51" s="437"/>
      <c r="G51" s="437"/>
      <c r="H51" s="437"/>
      <c r="I51" s="437"/>
      <c r="J51" s="323"/>
      <c r="K51" s="409"/>
      <c r="L51" s="433"/>
      <c r="M51" s="414"/>
      <c r="N51" s="284"/>
    </row>
    <row r="52" spans="1:14" ht="15.75" thickBot="1">
      <c r="B52" s="49"/>
      <c r="C52" s="322"/>
      <c r="D52" s="322"/>
      <c r="E52" s="322"/>
      <c r="F52" s="322"/>
      <c r="G52" s="322"/>
      <c r="H52" s="322"/>
      <c r="I52" s="322"/>
      <c r="J52" s="447"/>
      <c r="K52" s="132"/>
      <c r="L52" s="337"/>
      <c r="M52" s="414"/>
      <c r="N52" s="284"/>
    </row>
    <row r="53" spans="1:14" ht="15.75" thickBot="1">
      <c r="B53" s="818" t="s">
        <v>1037</v>
      </c>
      <c r="C53" s="819"/>
      <c r="D53" s="819"/>
      <c r="E53" s="819"/>
      <c r="F53" s="819"/>
      <c r="G53" s="819"/>
      <c r="H53" s="819"/>
      <c r="I53" s="819"/>
      <c r="J53" s="819"/>
      <c r="K53" s="819"/>
      <c r="L53" s="819"/>
      <c r="M53" s="820"/>
      <c r="N53" s="406">
        <f>SUM(N48:N52)</f>
        <v>139367.66514043251</v>
      </c>
    </row>
    <row r="54" spans="1:14">
      <c r="B54" s="39"/>
      <c r="C54" s="40"/>
      <c r="D54" s="40"/>
      <c r="E54" s="40"/>
      <c r="F54" s="40"/>
      <c r="G54" s="40"/>
      <c r="H54" s="40"/>
      <c r="I54" s="40"/>
      <c r="J54" s="40"/>
      <c r="K54" s="40"/>
      <c r="L54" s="40"/>
      <c r="M54" s="40"/>
      <c r="N54" s="41"/>
    </row>
    <row r="55" spans="1:14">
      <c r="B55" s="70" t="s">
        <v>1040</v>
      </c>
      <c r="C55" s="71"/>
      <c r="D55" s="71"/>
      <c r="E55" s="71"/>
      <c r="F55" s="71"/>
      <c r="G55" s="71"/>
      <c r="H55" s="71"/>
      <c r="I55" s="71"/>
      <c r="J55" s="71"/>
      <c r="K55" s="71"/>
      <c r="L55" s="71"/>
      <c r="M55" s="71"/>
      <c r="N55" s="72"/>
    </row>
    <row r="56" spans="1:14" ht="15.75" thickBot="1">
      <c r="B56" s="74"/>
      <c r="C56" s="67"/>
      <c r="D56" s="67"/>
      <c r="E56" s="67"/>
      <c r="F56" s="67"/>
      <c r="G56" s="67"/>
      <c r="H56" s="67"/>
      <c r="I56" s="67"/>
      <c r="J56" s="67"/>
      <c r="K56" s="67"/>
      <c r="L56" s="67"/>
      <c r="M56" s="67"/>
      <c r="N56" s="69"/>
    </row>
    <row r="57" spans="1:14" ht="25.5">
      <c r="B57" s="325" t="s">
        <v>1041</v>
      </c>
      <c r="C57" s="326"/>
      <c r="D57" s="326"/>
      <c r="E57" s="326"/>
      <c r="F57" s="326"/>
      <c r="G57" s="326"/>
      <c r="H57" s="79" t="s">
        <v>1029</v>
      </c>
      <c r="I57" s="80" t="s">
        <v>1042</v>
      </c>
      <c r="J57" s="81" t="s">
        <v>1043</v>
      </c>
      <c r="K57" s="79" t="s">
        <v>1044</v>
      </c>
      <c r="L57" s="821" t="s">
        <v>1045</v>
      </c>
      <c r="M57" s="794"/>
      <c r="N57" s="82" t="s">
        <v>1035</v>
      </c>
    </row>
    <row r="58" spans="1:14">
      <c r="A58" t="s">
        <v>1402</v>
      </c>
      <c r="B58" s="52" t="str">
        <f>VLOOKUP(A58,TRANSPORTE!A1:D117,3,FALSE)</f>
        <v>Transporte de tubería</v>
      </c>
      <c r="C58" s="329"/>
      <c r="D58" s="329"/>
      <c r="E58" s="329"/>
      <c r="F58" s="329"/>
      <c r="G58" s="329"/>
      <c r="H58" s="323" t="s">
        <v>1390</v>
      </c>
      <c r="I58" s="291">
        <v>1</v>
      </c>
      <c r="J58" s="298">
        <v>1</v>
      </c>
      <c r="K58" s="291">
        <f>I58*J58</f>
        <v>1</v>
      </c>
      <c r="L58" s="822">
        <f>VLOOKUP(A58,TRANSPORTE!A1:D117,4,FALSE)</f>
        <v>800</v>
      </c>
      <c r="M58" s="823"/>
      <c r="N58" s="299">
        <f>K58*L58</f>
        <v>800</v>
      </c>
    </row>
    <row r="59" spans="1:14">
      <c r="A59" t="s">
        <v>1407</v>
      </c>
      <c r="B59" s="52" t="str">
        <f>VLOOKUP(A59,TRANSPORTE!A1:D117,3,FALSE)</f>
        <v>Transporte de Material de Solado y Atraque Tubería de Concreto Reforzado</v>
      </c>
      <c r="C59" s="53"/>
      <c r="D59" s="53"/>
      <c r="E59" s="53"/>
      <c r="F59" s="53"/>
      <c r="G59" s="53"/>
      <c r="H59" s="323" t="s">
        <v>339</v>
      </c>
      <c r="I59" s="291">
        <v>0.57999999999999996</v>
      </c>
      <c r="J59" s="298">
        <v>1</v>
      </c>
      <c r="K59" s="291">
        <f>I59*J59</f>
        <v>0.57999999999999996</v>
      </c>
      <c r="L59" s="822">
        <f>VLOOKUP(A59,TRANSPORTE!A1:D117,4,FALSE)</f>
        <v>946.969696969697</v>
      </c>
      <c r="M59" s="823"/>
      <c r="N59" s="299">
        <f>K59*L59</f>
        <v>549.24242424242425</v>
      </c>
    </row>
    <row r="60" spans="1:14">
      <c r="B60" s="52"/>
      <c r="C60" s="53"/>
      <c r="D60" s="53"/>
      <c r="E60" s="53"/>
      <c r="F60" s="53"/>
      <c r="G60" s="53"/>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00"/>
      <c r="I62" s="291"/>
      <c r="J62" s="291"/>
      <c r="K62" s="291"/>
      <c r="L62" s="301"/>
      <c r="M62" s="302"/>
      <c r="N62" s="303"/>
    </row>
    <row r="63" spans="1:14" ht="15.75" thickBot="1">
      <c r="B63" s="459"/>
      <c r="C63" s="460"/>
      <c r="D63" s="460"/>
      <c r="E63" s="460"/>
      <c r="F63" s="460"/>
      <c r="G63" s="460"/>
      <c r="H63" s="54"/>
      <c r="I63" s="132"/>
      <c r="J63" s="132"/>
      <c r="K63" s="132"/>
      <c r="L63" s="807"/>
      <c r="M63" s="808"/>
      <c r="N63" s="133"/>
    </row>
    <row r="64" spans="1:14" ht="15.75" thickBot="1">
      <c r="B64" s="824" t="s">
        <v>1037</v>
      </c>
      <c r="C64" s="825"/>
      <c r="D64" s="825"/>
      <c r="E64" s="825"/>
      <c r="F64" s="825"/>
      <c r="G64" s="825"/>
      <c r="H64" s="825"/>
      <c r="I64" s="825"/>
      <c r="J64" s="825"/>
      <c r="K64" s="825"/>
      <c r="L64" s="825"/>
      <c r="M64" s="826"/>
      <c r="N64" s="110">
        <f>N58+N59</f>
        <v>1349.2424242424242</v>
      </c>
    </row>
    <row r="65" spans="1:15">
      <c r="B65" s="39"/>
      <c r="C65" s="40"/>
      <c r="D65" s="40"/>
      <c r="E65" s="40"/>
      <c r="F65" s="40"/>
      <c r="G65" s="40"/>
      <c r="H65" s="40"/>
      <c r="I65" s="40"/>
      <c r="J65" s="40"/>
      <c r="K65" s="40"/>
      <c r="L65" s="40"/>
      <c r="M65" s="40"/>
      <c r="N65" s="41"/>
    </row>
    <row r="66" spans="1:15">
      <c r="B66" s="70" t="s">
        <v>1046</v>
      </c>
      <c r="C66" s="71"/>
      <c r="D66" s="71"/>
      <c r="E66" s="71"/>
      <c r="F66" s="71"/>
      <c r="G66" s="71"/>
      <c r="H66" s="71"/>
      <c r="I66" s="71"/>
      <c r="J66" s="71"/>
      <c r="K66" s="71"/>
      <c r="L66" s="71"/>
      <c r="M66" s="71"/>
      <c r="N66" s="72"/>
    </row>
    <row r="67" spans="1:15" ht="15.75" thickBot="1">
      <c r="B67" s="74"/>
      <c r="C67" s="67"/>
      <c r="D67" s="67"/>
      <c r="E67" s="67"/>
      <c r="F67" s="67"/>
      <c r="G67" s="67"/>
      <c r="H67" s="67"/>
      <c r="I67" s="67"/>
      <c r="J67" s="67"/>
      <c r="K67" s="67"/>
      <c r="L67" s="67"/>
      <c r="M67" s="67"/>
      <c r="N67" s="69"/>
    </row>
    <row r="68" spans="1:15" ht="25.5">
      <c r="B68" s="844" t="s">
        <v>1047</v>
      </c>
      <c r="C68" s="845"/>
      <c r="D68" s="845"/>
      <c r="E68" s="845"/>
      <c r="F68" s="845"/>
      <c r="G68" s="845"/>
      <c r="H68" s="845"/>
      <c r="I68" s="79" t="s">
        <v>1048</v>
      </c>
      <c r="J68" s="81" t="s">
        <v>1494</v>
      </c>
      <c r="K68" s="80" t="s">
        <v>1050</v>
      </c>
      <c r="L68" s="846" t="s">
        <v>1034</v>
      </c>
      <c r="M68" s="847"/>
      <c r="N68" s="104" t="s">
        <v>1035</v>
      </c>
    </row>
    <row r="69" spans="1:15">
      <c r="A69" s="170" t="s">
        <v>11</v>
      </c>
      <c r="B69" s="55" t="str">
        <f>VLOOKUP(A69,'MANO DE OBRA'!A8:D68,3,FALSE)</f>
        <v>Obrero (4)</v>
      </c>
      <c r="C69" s="53"/>
      <c r="D69" s="53"/>
      <c r="E69" s="53"/>
      <c r="F69" s="53"/>
      <c r="G69" s="53"/>
      <c r="H69" s="53"/>
      <c r="I69" s="304">
        <f>K69/J69*100</f>
        <v>98362.266666666663</v>
      </c>
      <c r="J69" s="305">
        <v>185</v>
      </c>
      <c r="K69" s="306">
        <f>VLOOKUP(A69,'MANO DE OBRA'!A8:D99,4,FALSE)</f>
        <v>181970.19333333333</v>
      </c>
      <c r="L69" s="56"/>
      <c r="M69" s="446">
        <v>12</v>
      </c>
      <c r="N69" s="407">
        <f>K69/M69</f>
        <v>15164.182777777778</v>
      </c>
      <c r="O69" s="112"/>
    </row>
    <row r="70" spans="1:15">
      <c r="A70" s="170" t="s">
        <v>30</v>
      </c>
      <c r="B70" s="55" t="str">
        <f>VLOOKUP(A70,'MANO DE OBRA'!A8:D69,3,FALSE)</f>
        <v>Oficial</v>
      </c>
      <c r="C70" s="53"/>
      <c r="D70" s="53"/>
      <c r="E70" s="53"/>
      <c r="F70" s="53"/>
      <c r="G70" s="53"/>
      <c r="H70" s="53"/>
      <c r="I70" s="304">
        <f>K70/J70*100</f>
        <v>49181.133333333331</v>
      </c>
      <c r="J70" s="305">
        <v>185</v>
      </c>
      <c r="K70" s="306">
        <f>VLOOKUP(A70,'MANO DE OBRA'!A8:D100,4,FALSE)</f>
        <v>90985.096666666665</v>
      </c>
      <c r="L70" s="56"/>
      <c r="M70" s="446">
        <v>12</v>
      </c>
      <c r="N70" s="407">
        <f>K70/M70</f>
        <v>7582.091388888889</v>
      </c>
    </row>
    <row r="71" spans="1:15">
      <c r="B71" s="55"/>
      <c r="C71" s="53"/>
      <c r="D71" s="53"/>
      <c r="E71" s="53"/>
      <c r="F71" s="53"/>
      <c r="G71" s="53"/>
      <c r="H71" s="53"/>
      <c r="I71" s="304"/>
      <c r="J71" s="305"/>
      <c r="K71" s="306"/>
      <c r="L71" s="56"/>
      <c r="M71" s="444"/>
      <c r="N71" s="407"/>
    </row>
    <row r="72" spans="1:15">
      <c r="B72" s="55"/>
      <c r="C72" s="53"/>
      <c r="D72" s="53"/>
      <c r="E72" s="53"/>
      <c r="F72" s="53"/>
      <c r="G72" s="53"/>
      <c r="H72" s="53"/>
      <c r="I72" s="291"/>
      <c r="J72" s="309"/>
      <c r="K72" s="310"/>
      <c r="L72" s="330"/>
      <c r="M72" s="312"/>
      <c r="N72" s="308"/>
    </row>
    <row r="73" spans="1:15">
      <c r="B73" s="55"/>
      <c r="C73" s="53"/>
      <c r="D73" s="53"/>
      <c r="E73" s="53"/>
      <c r="F73" s="53"/>
      <c r="G73" s="53"/>
      <c r="H73" s="53"/>
      <c r="I73" s="291"/>
      <c r="J73" s="309"/>
      <c r="K73" s="310"/>
      <c r="L73" s="330"/>
      <c r="M73" s="312"/>
      <c r="N73" s="308"/>
    </row>
    <row r="74" spans="1:15" ht="15.75" thickBot="1">
      <c r="B74" s="805"/>
      <c r="C74" s="806"/>
      <c r="D74" s="806"/>
      <c r="E74" s="806"/>
      <c r="F74" s="806"/>
      <c r="G74" s="806"/>
      <c r="H74" s="806"/>
      <c r="I74" s="132"/>
      <c r="J74" s="132"/>
      <c r="K74" s="132"/>
      <c r="L74" s="906"/>
      <c r="M74" s="906"/>
      <c r="N74" s="51"/>
    </row>
    <row r="75" spans="1:15" ht="15.75" thickBot="1">
      <c r="B75" s="824" t="s">
        <v>1037</v>
      </c>
      <c r="C75" s="825"/>
      <c r="D75" s="825"/>
      <c r="E75" s="825"/>
      <c r="F75" s="825"/>
      <c r="G75" s="825"/>
      <c r="H75" s="825"/>
      <c r="I75" s="825"/>
      <c r="J75" s="825"/>
      <c r="K75" s="825"/>
      <c r="L75" s="825"/>
      <c r="M75" s="826"/>
      <c r="N75" s="313">
        <f>SUM(N69:N74)</f>
        <v>22746.274166666666</v>
      </c>
    </row>
    <row r="76" spans="1:15" ht="15.75" thickBot="1">
      <c r="B76" s="39"/>
      <c r="C76" s="40"/>
      <c r="D76" s="40"/>
      <c r="E76" s="40"/>
      <c r="F76" s="40"/>
      <c r="G76" s="40"/>
      <c r="H76" s="40"/>
      <c r="I76" s="40"/>
      <c r="J76" s="40"/>
      <c r="K76" s="40"/>
      <c r="L76" s="40"/>
      <c r="M76" s="40"/>
      <c r="N76" s="41"/>
    </row>
    <row r="77" spans="1:15" ht="15.75" thickBot="1">
      <c r="B77" s="818" t="s">
        <v>1051</v>
      </c>
      <c r="C77" s="819"/>
      <c r="D77" s="819"/>
      <c r="E77" s="819"/>
      <c r="F77" s="819"/>
      <c r="G77" s="819"/>
      <c r="H77" s="819"/>
      <c r="I77" s="819"/>
      <c r="J77" s="819"/>
      <c r="K77" s="819"/>
      <c r="L77" s="819"/>
      <c r="M77" s="820"/>
      <c r="N77" s="105">
        <f>N43+N53+N64+N75</f>
        <v>251130.94886180217</v>
      </c>
    </row>
    <row r="78" spans="1:15">
      <c r="B78" s="39"/>
      <c r="C78" s="40"/>
      <c r="D78" s="40"/>
      <c r="E78" s="40"/>
      <c r="F78" s="40"/>
      <c r="G78" s="40"/>
      <c r="H78" s="40"/>
      <c r="I78" s="40"/>
      <c r="J78" s="40"/>
      <c r="K78" s="40"/>
      <c r="L78" s="40"/>
      <c r="M78" s="40"/>
      <c r="N78" s="41"/>
    </row>
    <row r="79" spans="1:15">
      <c r="B79" s="70" t="s">
        <v>1052</v>
      </c>
      <c r="C79" s="71"/>
      <c r="D79" s="71"/>
      <c r="E79" s="71"/>
      <c r="F79" s="71"/>
      <c r="G79" s="71"/>
      <c r="H79" s="71"/>
      <c r="I79" s="71"/>
      <c r="J79" s="71"/>
      <c r="K79" s="71"/>
      <c r="L79" s="71"/>
      <c r="M79" s="71"/>
      <c r="N79" s="72"/>
    </row>
    <row r="80" spans="1:15" ht="15.75" thickBot="1">
      <c r="B80" s="74"/>
      <c r="C80" s="67"/>
      <c r="D80" s="67"/>
      <c r="E80" s="67"/>
      <c r="F80" s="67"/>
      <c r="G80" s="67"/>
      <c r="H80" s="67"/>
      <c r="I80" s="67"/>
      <c r="J80" s="67"/>
      <c r="K80" s="67"/>
      <c r="L80" s="67"/>
      <c r="M80" s="67"/>
      <c r="N80" s="69"/>
    </row>
    <row r="81" spans="1:14">
      <c r="B81" s="809" t="s">
        <v>1053</v>
      </c>
      <c r="C81" s="810"/>
      <c r="D81" s="810"/>
      <c r="E81" s="810"/>
      <c r="F81" s="810"/>
      <c r="G81" s="810"/>
      <c r="H81" s="810"/>
      <c r="I81" s="326"/>
      <c r="J81" s="346"/>
      <c r="K81" s="314" t="s">
        <v>1054</v>
      </c>
      <c r="L81" s="848" t="s">
        <v>1055</v>
      </c>
      <c r="M81" s="849"/>
      <c r="N81" s="315"/>
    </row>
    <row r="82" spans="1:14">
      <c r="B82" s="850" t="s">
        <v>1056</v>
      </c>
      <c r="C82" s="851"/>
      <c r="D82" s="851"/>
      <c r="E82" s="851"/>
      <c r="F82" s="851"/>
      <c r="G82" s="851"/>
      <c r="H82" s="851"/>
      <c r="I82" s="93"/>
      <c r="J82" s="94"/>
      <c r="K82" s="316">
        <v>0.2</v>
      </c>
      <c r="L82" s="852">
        <f>N77*K82</f>
        <v>50226.189772360434</v>
      </c>
      <c r="M82" s="853"/>
      <c r="N82" s="57"/>
    </row>
    <row r="83" spans="1:14">
      <c r="B83" s="95" t="s">
        <v>1057</v>
      </c>
      <c r="C83" s="96"/>
      <c r="D83" s="96"/>
      <c r="E83" s="96"/>
      <c r="F83" s="96"/>
      <c r="G83" s="96"/>
      <c r="H83" s="96"/>
      <c r="I83" s="93"/>
      <c r="J83" s="94"/>
      <c r="K83" s="316">
        <v>0.05</v>
      </c>
      <c r="L83" s="852">
        <f>N77*K83</f>
        <v>12556.547443090109</v>
      </c>
      <c r="M83" s="853"/>
      <c r="N83" s="57"/>
    </row>
    <row r="84" spans="1:14" ht="15.75" thickBot="1">
      <c r="B84" s="97" t="s">
        <v>1058</v>
      </c>
      <c r="C84" s="98"/>
      <c r="D84" s="98"/>
      <c r="E84" s="98"/>
      <c r="F84" s="98"/>
      <c r="G84" s="98"/>
      <c r="H84" s="98"/>
      <c r="I84" s="99"/>
      <c r="J84" s="100"/>
      <c r="K84" s="317">
        <v>0.05</v>
      </c>
      <c r="L84" s="854">
        <f>N77*K84</f>
        <v>12556.547443090109</v>
      </c>
      <c r="M84" s="855"/>
      <c r="N84" s="57"/>
    </row>
    <row r="85" spans="1:14" ht="15.75" thickBot="1">
      <c r="B85" s="818" t="s">
        <v>1037</v>
      </c>
      <c r="C85" s="819"/>
      <c r="D85" s="819"/>
      <c r="E85" s="819"/>
      <c r="F85" s="819"/>
      <c r="G85" s="819"/>
      <c r="H85" s="819"/>
      <c r="I85" s="819"/>
      <c r="J85" s="819"/>
      <c r="K85" s="819"/>
      <c r="L85" s="819"/>
      <c r="M85" s="820"/>
      <c r="N85" s="58">
        <f>L82+L83+L84</f>
        <v>75339.284658540651</v>
      </c>
    </row>
    <row r="86" spans="1:14" ht="15.75" thickBot="1">
      <c r="B86" s="39"/>
      <c r="C86" s="40"/>
      <c r="D86" s="40"/>
      <c r="E86" s="40"/>
      <c r="F86" s="40"/>
      <c r="G86" s="40"/>
      <c r="H86" s="40"/>
      <c r="I86" s="40"/>
      <c r="J86" s="40"/>
      <c r="K86" s="40"/>
      <c r="L86" s="40"/>
      <c r="M86" s="40"/>
      <c r="N86" s="41"/>
    </row>
    <row r="87" spans="1:14" ht="15.75" thickBot="1">
      <c r="A87" t="s">
        <v>2122</v>
      </c>
      <c r="B87" s="818" t="s">
        <v>1059</v>
      </c>
      <c r="C87" s="819"/>
      <c r="D87" s="819"/>
      <c r="E87" s="819"/>
      <c r="F87" s="819"/>
      <c r="G87" s="819"/>
      <c r="H87" s="819"/>
      <c r="I87" s="819"/>
      <c r="J87" s="819"/>
      <c r="K87" s="819"/>
      <c r="L87" s="819"/>
      <c r="M87" s="820"/>
      <c r="N87" s="197">
        <f>N77+N85</f>
        <v>326470.23352034285</v>
      </c>
    </row>
    <row r="88" spans="1:14">
      <c r="B88" s="251"/>
      <c r="C88" s="252"/>
      <c r="D88" s="252"/>
      <c r="E88" s="252"/>
      <c r="F88" s="252"/>
      <c r="G88" s="252"/>
      <c r="H88" s="252"/>
      <c r="I88" s="252"/>
      <c r="J88" s="252"/>
      <c r="K88" s="252"/>
      <c r="L88" s="252"/>
      <c r="M88" s="252"/>
      <c r="N88" s="253"/>
    </row>
    <row r="89" spans="1:14">
      <c r="B89" s="254"/>
      <c r="C89" s="255"/>
      <c r="D89" s="255"/>
      <c r="E89" s="255"/>
      <c r="F89" s="255"/>
      <c r="G89" s="255"/>
      <c r="H89" s="255"/>
      <c r="I89" s="255"/>
      <c r="J89" s="255"/>
      <c r="K89" s="255"/>
      <c r="L89" s="255"/>
      <c r="M89" s="255"/>
      <c r="N89" s="256"/>
    </row>
    <row r="90" spans="1:14">
      <c r="B90" s="254"/>
      <c r="C90" s="255"/>
      <c r="D90" s="255"/>
      <c r="E90" s="255"/>
      <c r="F90" s="255"/>
      <c r="G90" s="255"/>
      <c r="H90" s="255"/>
      <c r="I90" s="255"/>
      <c r="J90" s="255"/>
      <c r="K90" s="255"/>
      <c r="L90" s="255"/>
      <c r="M90" s="255"/>
      <c r="N90" s="256"/>
    </row>
    <row r="91" spans="1:14">
      <c r="B91" s="254"/>
      <c r="C91" s="255"/>
      <c r="D91" s="255"/>
      <c r="E91" s="255"/>
      <c r="F91" s="255"/>
      <c r="G91" s="255"/>
      <c r="H91" s="255"/>
      <c r="I91" s="255"/>
      <c r="J91" s="255"/>
      <c r="K91" s="255"/>
      <c r="L91" s="255"/>
      <c r="M91" s="255"/>
      <c r="N91" s="256"/>
    </row>
    <row r="92" spans="1:14">
      <c r="B92" s="254"/>
      <c r="C92" s="255"/>
      <c r="D92" s="255"/>
      <c r="E92" s="429" t="s">
        <v>1060</v>
      </c>
      <c r="F92" s="429"/>
      <c r="G92" s="429"/>
      <c r="H92" s="429"/>
      <c r="I92" s="429"/>
      <c r="J92" s="429"/>
      <c r="K92" s="255"/>
      <c r="L92" s="255"/>
      <c r="M92" s="255"/>
      <c r="N92" s="256"/>
    </row>
    <row r="93" spans="1:14">
      <c r="B93" s="254"/>
      <c r="C93" s="255"/>
      <c r="D93" s="255"/>
      <c r="E93" s="255" t="s">
        <v>1061</v>
      </c>
      <c r="F93" s="255"/>
      <c r="G93" s="255"/>
      <c r="H93" s="255"/>
      <c r="I93" s="255"/>
      <c r="J93" s="255"/>
      <c r="K93" s="255"/>
      <c r="L93" s="255"/>
      <c r="M93" s="255"/>
      <c r="N93" s="256"/>
    </row>
    <row r="94" spans="1:14">
      <c r="B94" s="254"/>
      <c r="C94" s="255"/>
      <c r="D94" s="255"/>
      <c r="E94" s="255" t="s">
        <v>1062</v>
      </c>
      <c r="F94" s="255"/>
      <c r="G94" s="255"/>
      <c r="H94" s="255"/>
      <c r="I94" s="255"/>
      <c r="J94" s="255"/>
      <c r="K94" s="255"/>
      <c r="L94" s="255"/>
      <c r="M94" s="255"/>
      <c r="N94" s="256"/>
    </row>
    <row r="95" spans="1:14">
      <c r="B95" s="254"/>
      <c r="C95" s="255"/>
      <c r="D95" s="255"/>
      <c r="E95" s="255" t="s">
        <v>1063</v>
      </c>
      <c r="F95" s="255"/>
      <c r="G95" s="255"/>
      <c r="H95" s="255"/>
      <c r="I95" s="255"/>
      <c r="J95" s="255"/>
      <c r="K95" s="255"/>
      <c r="L95" s="255"/>
      <c r="M95" s="255"/>
      <c r="N95" s="256"/>
    </row>
    <row r="96" spans="1:14" ht="15.75" thickBot="1">
      <c r="B96" s="254"/>
      <c r="C96" s="255"/>
      <c r="D96" s="255"/>
      <c r="E96" s="255"/>
      <c r="F96" s="255" t="s">
        <v>1064</v>
      </c>
      <c r="G96" s="255"/>
      <c r="H96" s="255"/>
      <c r="I96" s="255"/>
      <c r="J96" s="255"/>
      <c r="K96" s="255"/>
      <c r="L96" s="255"/>
      <c r="M96" s="255"/>
      <c r="N96" s="256"/>
    </row>
    <row r="97" spans="2:14">
      <c r="B97" s="239" t="s">
        <v>2322</v>
      </c>
      <c r="C97" s="240"/>
      <c r="D97" s="240"/>
      <c r="E97" s="240"/>
      <c r="F97" s="240"/>
      <c r="G97" s="240"/>
      <c r="H97" s="240"/>
      <c r="I97" s="240"/>
      <c r="J97" s="240"/>
      <c r="K97" s="240"/>
      <c r="L97" s="240"/>
      <c r="M97" s="240"/>
      <c r="N97" s="241"/>
    </row>
    <row r="98" spans="2:14">
      <c r="B98" s="257"/>
      <c r="C98" s="258"/>
      <c r="D98" s="258"/>
      <c r="E98" s="258"/>
      <c r="F98" s="258"/>
      <c r="G98" s="258"/>
      <c r="H98" s="258"/>
      <c r="I98" s="258"/>
      <c r="J98" s="258"/>
      <c r="K98" s="258"/>
      <c r="L98" s="258"/>
      <c r="M98" s="258"/>
      <c r="N98" s="259"/>
    </row>
    <row r="99" spans="2:14">
      <c r="B99" s="257"/>
      <c r="C99" s="258"/>
      <c r="D99" s="258"/>
      <c r="E99" s="258"/>
      <c r="F99" s="258"/>
      <c r="G99" s="258"/>
      <c r="H99" s="258"/>
      <c r="I99" s="258"/>
      <c r="J99" s="258"/>
      <c r="K99" s="258"/>
      <c r="L99" s="258"/>
      <c r="M99" s="258"/>
      <c r="N99" s="259"/>
    </row>
    <row r="100" spans="2:14">
      <c r="B100" s="257"/>
      <c r="C100" s="258"/>
      <c r="D100" s="258"/>
      <c r="E100" s="258"/>
      <c r="F100" s="258"/>
      <c r="G100" s="258"/>
      <c r="H100" s="258"/>
      <c r="I100" s="258"/>
      <c r="J100" s="258"/>
      <c r="K100" s="258"/>
      <c r="L100" s="258"/>
      <c r="M100" s="258"/>
      <c r="N100" s="259"/>
    </row>
    <row r="101" spans="2:14" ht="15.75" thickBot="1">
      <c r="B101" s="260"/>
      <c r="C101" s="261"/>
      <c r="D101" s="261"/>
      <c r="E101" s="261"/>
      <c r="F101" s="261"/>
      <c r="G101" s="261"/>
      <c r="H101" s="261"/>
      <c r="I101" s="261"/>
      <c r="J101" s="261"/>
      <c r="K101" s="261"/>
      <c r="L101" s="261"/>
      <c r="M101" s="261"/>
      <c r="N101" s="262"/>
    </row>
    <row r="102" spans="2:14">
      <c r="B102" s="263"/>
      <c r="C102" s="264"/>
      <c r="D102" s="264"/>
      <c r="E102" s="264"/>
      <c r="F102" s="264"/>
      <c r="G102" s="264"/>
      <c r="H102" s="264"/>
      <c r="I102" s="264"/>
      <c r="J102" s="264"/>
      <c r="K102" s="264"/>
      <c r="L102" s="264"/>
      <c r="M102" s="264"/>
      <c r="N102" s="265"/>
    </row>
    <row r="103" spans="2:14">
      <c r="B103" s="266" t="s">
        <v>2323</v>
      </c>
      <c r="C103" s="267"/>
      <c r="D103" s="267"/>
      <c r="E103" s="267"/>
      <c r="F103" s="267"/>
      <c r="G103" s="267"/>
      <c r="H103" s="267"/>
      <c r="I103" s="267"/>
      <c r="J103" s="267"/>
      <c r="K103" s="267"/>
      <c r="L103" s="267"/>
      <c r="M103" s="267"/>
      <c r="N103" s="268"/>
    </row>
    <row r="104" spans="2:14" ht="15" customHeight="1">
      <c r="B104" s="960" t="s">
        <v>2324</v>
      </c>
      <c r="C104" s="961"/>
      <c r="D104" s="961"/>
      <c r="E104" s="961"/>
      <c r="F104" s="961"/>
      <c r="G104" s="961"/>
      <c r="H104" s="961"/>
      <c r="I104" s="961"/>
      <c r="J104" s="961"/>
      <c r="K104" s="961"/>
      <c r="L104" s="961"/>
      <c r="M104" s="961"/>
      <c r="N104" s="962"/>
    </row>
    <row r="105" spans="2:14" ht="15" customHeight="1">
      <c r="B105" s="960"/>
      <c r="C105" s="961"/>
      <c r="D105" s="961"/>
      <c r="E105" s="961"/>
      <c r="F105" s="961"/>
      <c r="G105" s="961"/>
      <c r="H105" s="961"/>
      <c r="I105" s="961"/>
      <c r="J105" s="961"/>
      <c r="K105" s="961"/>
      <c r="L105" s="961"/>
      <c r="M105" s="961"/>
      <c r="N105" s="962"/>
    </row>
    <row r="106" spans="2:14" ht="30" customHeight="1">
      <c r="B106" s="963" t="s">
        <v>2325</v>
      </c>
      <c r="C106" s="964"/>
      <c r="D106" s="964"/>
      <c r="E106" s="964"/>
      <c r="F106" s="964"/>
      <c r="G106" s="964"/>
      <c r="H106" s="964"/>
      <c r="I106" s="964"/>
      <c r="J106" s="964"/>
      <c r="K106" s="964"/>
      <c r="L106" s="964"/>
      <c r="M106" s="964"/>
      <c r="N106" s="965"/>
    </row>
    <row r="107" spans="2:14">
      <c r="B107" s="963"/>
      <c r="C107" s="964"/>
      <c r="D107" s="964"/>
      <c r="E107" s="964"/>
      <c r="F107" s="964"/>
      <c r="G107" s="964"/>
      <c r="H107" s="964"/>
      <c r="I107" s="964"/>
      <c r="J107" s="964"/>
      <c r="K107" s="964"/>
      <c r="L107" s="964"/>
      <c r="M107" s="964"/>
      <c r="N107" s="965"/>
    </row>
    <row r="108" spans="2:14">
      <c r="B108" s="351"/>
      <c r="C108" s="352"/>
      <c r="D108" s="352"/>
      <c r="E108" s="352"/>
      <c r="F108" s="352"/>
      <c r="G108" s="352"/>
      <c r="H108" s="352"/>
      <c r="I108" s="352"/>
      <c r="J108" s="352"/>
      <c r="K108" s="352"/>
      <c r="L108" s="352"/>
      <c r="M108" s="352"/>
      <c r="N108" s="353"/>
    </row>
    <row r="109" spans="2:14">
      <c r="B109" s="351"/>
      <c r="C109" s="352"/>
      <c r="D109" s="352"/>
      <c r="E109" s="352"/>
      <c r="F109" s="352"/>
      <c r="G109" s="352"/>
      <c r="H109" s="352"/>
      <c r="I109" s="352"/>
      <c r="J109" s="352"/>
      <c r="K109" s="352"/>
      <c r="L109" s="352"/>
      <c r="M109" s="352"/>
      <c r="N109" s="353"/>
    </row>
    <row r="110" spans="2:14">
      <c r="B110" s="351"/>
      <c r="C110" s="352"/>
      <c r="D110" s="352"/>
      <c r="E110" s="352"/>
      <c r="F110" s="352"/>
      <c r="G110" s="352"/>
      <c r="H110" s="352"/>
      <c r="I110" s="352"/>
      <c r="J110" s="352"/>
      <c r="K110" s="352"/>
      <c r="L110" s="352"/>
      <c r="M110" s="352"/>
      <c r="N110" s="353"/>
    </row>
    <row r="111" spans="2:14">
      <c r="B111" s="266"/>
      <c r="C111" s="267"/>
      <c r="D111" s="267"/>
      <c r="E111" s="267"/>
      <c r="F111" s="267"/>
      <c r="G111" s="267"/>
      <c r="H111" s="267"/>
      <c r="I111" s="267"/>
      <c r="J111" s="267"/>
      <c r="K111" s="267"/>
      <c r="L111" s="267"/>
      <c r="M111" s="267"/>
      <c r="N111" s="268"/>
    </row>
    <row r="112" spans="2:14">
      <c r="B112" s="254"/>
      <c r="C112" s="255"/>
      <c r="D112" s="255"/>
      <c r="E112" s="255" t="s">
        <v>1060</v>
      </c>
      <c r="F112" s="429"/>
      <c r="G112" s="429"/>
      <c r="H112" s="255"/>
      <c r="I112" s="255"/>
      <c r="J112" s="255"/>
      <c r="K112" s="255"/>
      <c r="L112" s="255"/>
      <c r="M112" s="255"/>
      <c r="N112" s="256"/>
    </row>
    <row r="113" spans="2:14">
      <c r="B113" s="254"/>
      <c r="C113" s="255"/>
      <c r="D113" s="255"/>
      <c r="E113" s="430" t="s">
        <v>1061</v>
      </c>
      <c r="F113" s="255"/>
      <c r="G113" s="255"/>
      <c r="H113" s="430"/>
      <c r="I113" s="430"/>
      <c r="J113" s="430"/>
      <c r="K113" s="255"/>
      <c r="L113" s="255"/>
      <c r="M113" s="255"/>
      <c r="N113" s="256"/>
    </row>
    <row r="114" spans="2:14">
      <c r="B114" s="254"/>
      <c r="C114" s="255"/>
      <c r="D114" s="255"/>
      <c r="E114" s="269" t="s">
        <v>1065</v>
      </c>
      <c r="F114" s="255"/>
      <c r="G114" s="255"/>
      <c r="H114" s="269"/>
      <c r="I114" s="269"/>
      <c r="J114" s="269"/>
      <c r="K114" s="255"/>
      <c r="L114" s="255"/>
      <c r="M114" s="255"/>
      <c r="N114" s="256"/>
    </row>
    <row r="115" spans="2:14">
      <c r="B115" s="270"/>
      <c r="C115" s="267"/>
      <c r="D115" s="267"/>
      <c r="E115" s="255" t="s">
        <v>1063</v>
      </c>
      <c r="F115" s="255"/>
      <c r="G115" s="255"/>
      <c r="H115" s="255"/>
      <c r="I115" s="255"/>
      <c r="J115" s="255"/>
      <c r="K115" s="267"/>
      <c r="L115" s="267"/>
      <c r="M115" s="267"/>
      <c r="N115" s="268"/>
    </row>
    <row r="116" spans="2:14">
      <c r="B116" s="270"/>
      <c r="C116" s="267"/>
      <c r="D116" s="267"/>
      <c r="E116" s="267"/>
      <c r="F116" s="255"/>
      <c r="G116" s="255"/>
      <c r="H116" s="255"/>
      <c r="I116" s="255"/>
      <c r="J116" s="255"/>
      <c r="K116" s="267"/>
      <c r="L116" s="267"/>
      <c r="M116" s="267"/>
      <c r="N116" s="268"/>
    </row>
    <row r="117" spans="2:14">
      <c r="B117" s="270" t="s">
        <v>2326</v>
      </c>
      <c r="C117" s="269"/>
      <c r="D117" s="269"/>
      <c r="E117" s="255"/>
      <c r="F117" s="255"/>
      <c r="G117" s="255"/>
      <c r="H117" s="255"/>
      <c r="I117" s="255"/>
      <c r="J117" s="966"/>
      <c r="K117" s="966"/>
      <c r="L117" s="966"/>
      <c r="M117" s="966"/>
      <c r="N117" s="967"/>
    </row>
    <row r="118" spans="2:14" ht="15.75" thickBot="1">
      <c r="B118" s="431" t="s">
        <v>2327</v>
      </c>
      <c r="C118" s="432"/>
      <c r="D118" s="432"/>
      <c r="E118" s="271"/>
      <c r="F118" s="271"/>
      <c r="G118" s="271"/>
      <c r="H118" s="271"/>
      <c r="I118" s="271"/>
      <c r="J118" s="968"/>
      <c r="K118" s="968"/>
      <c r="L118" s="968"/>
      <c r="M118" s="968"/>
      <c r="N118" s="969"/>
    </row>
  </sheetData>
  <mergeCells count="64">
    <mergeCell ref="B106:N107"/>
    <mergeCell ref="F25:H25"/>
    <mergeCell ref="B27:N27"/>
    <mergeCell ref="L29:M29"/>
    <mergeCell ref="L83:M83"/>
    <mergeCell ref="L84:M84"/>
    <mergeCell ref="B85:M85"/>
    <mergeCell ref="B87:M87"/>
    <mergeCell ref="B104:N105"/>
    <mergeCell ref="B77:M77"/>
    <mergeCell ref="B81:H81"/>
    <mergeCell ref="L81:M81"/>
    <mergeCell ref="B64:M64"/>
    <mergeCell ref="B82:H82"/>
    <mergeCell ref="L82:M82"/>
    <mergeCell ref="B68:H68"/>
    <mergeCell ref="L68:M68"/>
    <mergeCell ref="B74:H74"/>
    <mergeCell ref="L74:M74"/>
    <mergeCell ref="B75:M75"/>
    <mergeCell ref="L57:M57"/>
    <mergeCell ref="L58:M58"/>
    <mergeCell ref="L60:M60"/>
    <mergeCell ref="L61:M61"/>
    <mergeCell ref="L63:M63"/>
    <mergeCell ref="B53:M53"/>
    <mergeCell ref="B10:E10"/>
    <mergeCell ref="I10:J10"/>
    <mergeCell ref="D11:E11"/>
    <mergeCell ref="L42:M42"/>
    <mergeCell ref="B38:H38"/>
    <mergeCell ref="L12:N12"/>
    <mergeCell ref="C30:I30"/>
    <mergeCell ref="L30:M30"/>
    <mergeCell ref="B35:H35"/>
    <mergeCell ref="M5:M6"/>
    <mergeCell ref="C6:J6"/>
    <mergeCell ref="B43:M43"/>
    <mergeCell ref="B47:I47"/>
    <mergeCell ref="L47:M47"/>
    <mergeCell ref="B1:B6"/>
    <mergeCell ref="K5:K6"/>
    <mergeCell ref="B42:H42"/>
    <mergeCell ref="I35:J35"/>
    <mergeCell ref="L35:M35"/>
    <mergeCell ref="B36:H36"/>
    <mergeCell ref="B37:H37"/>
    <mergeCell ref="I42:J42"/>
    <mergeCell ref="N5:N6"/>
    <mergeCell ref="C29:I29"/>
    <mergeCell ref="J117:N118"/>
    <mergeCell ref="L1:N2"/>
    <mergeCell ref="C2:J2"/>
    <mergeCell ref="C3:J3"/>
    <mergeCell ref="K3:K4"/>
    <mergeCell ref="L3:N4"/>
    <mergeCell ref="C4:J4"/>
    <mergeCell ref="C1:J1"/>
    <mergeCell ref="K1:K2"/>
    <mergeCell ref="C5:J5"/>
    <mergeCell ref="L59:M59"/>
    <mergeCell ref="B39:H39"/>
    <mergeCell ref="B41:D41"/>
    <mergeCell ref="L5:L6"/>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87425"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87425" r:id="rId4"/>
      </mc:Fallback>
    </mc:AlternateContent>
  </oleObjects>
</worksheet>
</file>

<file path=xl/worksheets/sheet2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18"/>
  <sheetViews>
    <sheetView zoomScale="75" zoomScaleNormal="75" workbookViewId="0"/>
  </sheetViews>
  <sheetFormatPr baseColWidth="10" defaultRowHeight="15"/>
  <cols>
    <col min="1" max="1" width="10.42578125" bestFit="1" customWidth="1"/>
    <col min="2" max="2" width="17" customWidth="1"/>
    <col min="6" max="6" width="14.42578125" customWidth="1"/>
    <col min="9" max="9" width="13.140625" bestFit="1" customWidth="1"/>
    <col min="10" max="10" width="15.5703125" customWidth="1"/>
    <col min="11" max="11" width="17.5703125" bestFit="1" customWidth="1"/>
    <col min="13" max="13" width="13.42578125" bestFit="1" customWidth="1"/>
    <col min="14" max="14" width="17.42578125" customWidth="1"/>
    <col min="15" max="15" width="12" bestFit="1" customWidth="1"/>
  </cols>
  <sheetData>
    <row r="1" spans="2:14" ht="28.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customHeight="1" thickBot="1">
      <c r="A31" t="s">
        <v>1929</v>
      </c>
      <c r="B31" s="86" t="s">
        <v>1215</v>
      </c>
      <c r="C31" s="87" t="s">
        <v>2241</v>
      </c>
      <c r="D31" s="88"/>
      <c r="E31" s="88"/>
      <c r="F31" s="88"/>
      <c r="G31" s="88"/>
      <c r="H31" s="88"/>
      <c r="I31" s="88"/>
      <c r="J31" s="88"/>
      <c r="K31" s="465"/>
      <c r="L31" s="318" t="s">
        <v>144</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160</v>
      </c>
      <c r="B36" s="831" t="str">
        <f>VLOOKUP(A36,EQUIPOS!A6:D154,3,FALSE)</f>
        <v>COMPACTADOR MANUAL VIBRATORIO (RANA) con motor de 6 HP</v>
      </c>
      <c r="C36" s="832"/>
      <c r="D36" s="832"/>
      <c r="E36" s="832"/>
      <c r="F36" s="832"/>
      <c r="G36" s="832"/>
      <c r="H36" s="833"/>
      <c r="I36" s="279"/>
      <c r="J36" s="280"/>
      <c r="K36" s="281">
        <f>VLOOKUP(A36,EQUIPOS!A6:D163,4,FALSE)</f>
        <v>7446.5698568969328</v>
      </c>
      <c r="L36" s="282"/>
      <c r="M36" s="348">
        <v>0.5</v>
      </c>
      <c r="N36" s="284">
        <f>K36/M36</f>
        <v>14893.139713793866</v>
      </c>
    </row>
    <row r="37" spans="1:14">
      <c r="A37" s="119" t="s">
        <v>303</v>
      </c>
      <c r="B37" s="831" t="str">
        <f>VLOOKUP(A37,EQUIPOS!A7:D154,3,FALSE)</f>
        <v>Retrocargador, pala de 1,1 m3 de capacidad, profundidad de excavación de 4.400 mm y una altura de 5.680 mm</v>
      </c>
      <c r="C37" s="832"/>
      <c r="D37" s="832"/>
      <c r="E37" s="832"/>
      <c r="F37" s="832"/>
      <c r="G37" s="832"/>
      <c r="H37" s="833"/>
      <c r="I37" s="433"/>
      <c r="J37" s="434"/>
      <c r="K37" s="281">
        <f>VLOOKUP(A37,EQUIPOS!A7:D164,4,FALSE)</f>
        <v>112105.23044875312</v>
      </c>
      <c r="L37" s="347"/>
      <c r="M37" s="348">
        <v>1.5</v>
      </c>
      <c r="N37" s="284">
        <f>K37/M37</f>
        <v>74736.820299168743</v>
      </c>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0.1</v>
      </c>
      <c r="N41" s="356">
        <f>N75*M41</f>
        <v>2274.6274166666667</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91904.587429629275</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69" t="s">
        <v>562</v>
      </c>
      <c r="B48" s="49" t="str">
        <f>VLOOKUP(A48,MATERIALES!A5:D373,3,FALSE)</f>
        <v>Material para solado y atraque</v>
      </c>
      <c r="C48" s="293"/>
      <c r="D48" s="293"/>
      <c r="E48" s="293"/>
      <c r="F48" s="293"/>
      <c r="G48" s="293"/>
      <c r="H48" s="293"/>
      <c r="I48" s="293"/>
      <c r="J48" s="323" t="str">
        <f>VLOOKUP(A48,MATERIALES!A4:D640,2,FALSE)</f>
        <v>m3</v>
      </c>
      <c r="K48" s="294">
        <v>0.57999999999999996</v>
      </c>
      <c r="L48" s="279"/>
      <c r="M48" s="414">
        <f>VLOOKUP(A48,MATERIALES!A5:D396,4,FALSE)</f>
        <v>21495.974380056025</v>
      </c>
      <c r="N48" s="284">
        <f>K48*M48</f>
        <v>12467.665140432493</v>
      </c>
    </row>
    <row r="49" spans="1:14">
      <c r="A49" s="169" t="s">
        <v>788</v>
      </c>
      <c r="B49" s="49" t="str">
        <f>VLOOKUP(A49,MATERIALES!A6:D373,3,FALSE)</f>
        <v xml:space="preserve">Tubo corrugado de acero galvanizado MP-68
</v>
      </c>
      <c r="C49" s="437"/>
      <c r="D49" s="437"/>
      <c r="E49" s="437"/>
      <c r="F49" s="437"/>
      <c r="G49" s="437"/>
      <c r="H49" s="437"/>
      <c r="I49" s="437"/>
      <c r="J49" s="324" t="str">
        <f>VLOOKUP(A49,MATERIALES!A5:D641,2,FALSE)</f>
        <v>m</v>
      </c>
      <c r="K49" s="409">
        <v>1</v>
      </c>
      <c r="L49" s="433"/>
      <c r="M49" s="414">
        <f>VLOOKUP(A49,MATERIALES!A6:D397,4,FALSE)</f>
        <v>126900.00000000001</v>
      </c>
      <c r="N49" s="284">
        <f>K49*M49</f>
        <v>126900.00000000001</v>
      </c>
    </row>
    <row r="50" spans="1:14">
      <c r="A50" s="169"/>
      <c r="B50" s="49"/>
      <c r="C50" s="437"/>
      <c r="D50" s="437"/>
      <c r="E50" s="437"/>
      <c r="F50" s="437"/>
      <c r="G50" s="437"/>
      <c r="H50" s="437"/>
      <c r="I50" s="437"/>
      <c r="J50" s="323"/>
      <c r="K50" s="409"/>
      <c r="L50" s="433"/>
      <c r="M50" s="414"/>
      <c r="N50" s="284"/>
    </row>
    <row r="51" spans="1:14">
      <c r="A51" s="169"/>
      <c r="B51" s="49"/>
      <c r="C51" s="437"/>
      <c r="D51" s="437"/>
      <c r="E51" s="437"/>
      <c r="F51" s="437"/>
      <c r="G51" s="437"/>
      <c r="H51" s="437"/>
      <c r="I51" s="437"/>
      <c r="J51" s="323"/>
      <c r="K51" s="409"/>
      <c r="L51" s="433"/>
      <c r="M51" s="414"/>
      <c r="N51" s="284"/>
    </row>
    <row r="52" spans="1:14" ht="15.75" thickBot="1">
      <c r="B52" s="49"/>
      <c r="C52" s="322"/>
      <c r="D52" s="322"/>
      <c r="E52" s="322"/>
      <c r="F52" s="322"/>
      <c r="G52" s="322"/>
      <c r="H52" s="322"/>
      <c r="I52" s="322"/>
      <c r="J52" s="447"/>
      <c r="K52" s="132"/>
      <c r="L52" s="337"/>
      <c r="M52" s="414"/>
      <c r="N52" s="284"/>
    </row>
    <row r="53" spans="1:14" ht="15.75" thickBot="1">
      <c r="B53" s="818" t="s">
        <v>1037</v>
      </c>
      <c r="C53" s="819"/>
      <c r="D53" s="819"/>
      <c r="E53" s="819"/>
      <c r="F53" s="819"/>
      <c r="G53" s="819"/>
      <c r="H53" s="819"/>
      <c r="I53" s="819"/>
      <c r="J53" s="819"/>
      <c r="K53" s="819"/>
      <c r="L53" s="819"/>
      <c r="M53" s="820"/>
      <c r="N53" s="406">
        <f>SUM(N48:N52)</f>
        <v>139367.66514043251</v>
      </c>
    </row>
    <row r="54" spans="1:14">
      <c r="B54" s="39"/>
      <c r="C54" s="40"/>
      <c r="D54" s="40"/>
      <c r="E54" s="40"/>
      <c r="F54" s="40"/>
      <c r="G54" s="40"/>
      <c r="H54" s="40"/>
      <c r="I54" s="40"/>
      <c r="J54" s="40"/>
      <c r="K54" s="40"/>
      <c r="L54" s="40"/>
      <c r="M54" s="40"/>
      <c r="N54" s="41"/>
    </row>
    <row r="55" spans="1:14">
      <c r="B55" s="70" t="s">
        <v>1040</v>
      </c>
      <c r="C55" s="71"/>
      <c r="D55" s="71"/>
      <c r="E55" s="71"/>
      <c r="F55" s="71"/>
      <c r="G55" s="71"/>
      <c r="H55" s="71"/>
      <c r="I55" s="71"/>
      <c r="J55" s="71"/>
      <c r="K55" s="71"/>
      <c r="L55" s="71"/>
      <c r="M55" s="71"/>
      <c r="N55" s="72"/>
    </row>
    <row r="56" spans="1:14" ht="15.75" thickBot="1">
      <c r="B56" s="74"/>
      <c r="C56" s="67"/>
      <c r="D56" s="67"/>
      <c r="E56" s="67"/>
      <c r="F56" s="67"/>
      <c r="G56" s="67"/>
      <c r="H56" s="67"/>
      <c r="I56" s="67"/>
      <c r="J56" s="67"/>
      <c r="K56" s="67"/>
      <c r="L56" s="67"/>
      <c r="M56" s="67"/>
      <c r="N56" s="69"/>
    </row>
    <row r="57" spans="1:14" ht="25.5">
      <c r="B57" s="325" t="s">
        <v>1041</v>
      </c>
      <c r="C57" s="326"/>
      <c r="D57" s="326"/>
      <c r="E57" s="326"/>
      <c r="F57" s="326"/>
      <c r="G57" s="326"/>
      <c r="H57" s="79" t="s">
        <v>1029</v>
      </c>
      <c r="I57" s="80" t="s">
        <v>1042</v>
      </c>
      <c r="J57" s="81" t="s">
        <v>1043</v>
      </c>
      <c r="K57" s="79" t="s">
        <v>1044</v>
      </c>
      <c r="L57" s="821" t="s">
        <v>1045</v>
      </c>
      <c r="M57" s="794"/>
      <c r="N57" s="82" t="s">
        <v>1035</v>
      </c>
    </row>
    <row r="58" spans="1:14">
      <c r="A58" t="s">
        <v>1402</v>
      </c>
      <c r="B58" s="52" t="str">
        <f>VLOOKUP(A58,TRANSPORTE!A1:D117,3,FALSE)</f>
        <v>Transporte de tubería</v>
      </c>
      <c r="C58" s="329"/>
      <c r="D58" s="329"/>
      <c r="E58" s="329"/>
      <c r="F58" s="329"/>
      <c r="G58" s="329"/>
      <c r="H58" s="323" t="s">
        <v>1390</v>
      </c>
      <c r="I58" s="291">
        <v>1</v>
      </c>
      <c r="J58" s="298">
        <v>1</v>
      </c>
      <c r="K58" s="291">
        <f>I58*J58</f>
        <v>1</v>
      </c>
      <c r="L58" s="822">
        <f>VLOOKUP(A58,TRANSPORTE!A1:D117,4,FALSE)</f>
        <v>800</v>
      </c>
      <c r="M58" s="823"/>
      <c r="N58" s="299">
        <f>K58*L58</f>
        <v>800</v>
      </c>
    </row>
    <row r="59" spans="1:14">
      <c r="A59" t="s">
        <v>1407</v>
      </c>
      <c r="B59" s="52" t="str">
        <f>VLOOKUP(A59,TRANSPORTE!A1:D117,3,FALSE)</f>
        <v>Transporte de Material de Solado y Atraque Tubería de Concreto Reforzado</v>
      </c>
      <c r="C59" s="53"/>
      <c r="D59" s="53"/>
      <c r="E59" s="53"/>
      <c r="F59" s="53"/>
      <c r="G59" s="53"/>
      <c r="H59" s="323" t="s">
        <v>339</v>
      </c>
      <c r="I59" s="291">
        <v>0.57999999999999996</v>
      </c>
      <c r="J59" s="298">
        <v>1</v>
      </c>
      <c r="K59" s="291">
        <f>I59*J59</f>
        <v>0.57999999999999996</v>
      </c>
      <c r="L59" s="822">
        <f>VLOOKUP(A59,TRANSPORTE!A1:D117,4,FALSE)</f>
        <v>946.969696969697</v>
      </c>
      <c r="M59" s="823"/>
      <c r="N59" s="299">
        <f>K59*L59</f>
        <v>549.24242424242425</v>
      </c>
    </row>
    <row r="60" spans="1:14">
      <c r="B60" s="52"/>
      <c r="C60" s="53"/>
      <c r="D60" s="53"/>
      <c r="E60" s="53"/>
      <c r="F60" s="53"/>
      <c r="G60" s="53"/>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00"/>
      <c r="I62" s="291"/>
      <c r="J62" s="291"/>
      <c r="K62" s="291"/>
      <c r="L62" s="301"/>
      <c r="M62" s="302"/>
      <c r="N62" s="303"/>
    </row>
    <row r="63" spans="1:14" ht="15.75" thickBot="1">
      <c r="B63" s="459"/>
      <c r="C63" s="460"/>
      <c r="D63" s="460"/>
      <c r="E63" s="460"/>
      <c r="F63" s="460"/>
      <c r="G63" s="460"/>
      <c r="H63" s="54"/>
      <c r="I63" s="132"/>
      <c r="J63" s="132"/>
      <c r="K63" s="132"/>
      <c r="L63" s="807"/>
      <c r="M63" s="808"/>
      <c r="N63" s="133"/>
    </row>
    <row r="64" spans="1:14" ht="15.75" thickBot="1">
      <c r="B64" s="824" t="s">
        <v>1037</v>
      </c>
      <c r="C64" s="825"/>
      <c r="D64" s="825"/>
      <c r="E64" s="825"/>
      <c r="F64" s="825"/>
      <c r="G64" s="825"/>
      <c r="H64" s="825"/>
      <c r="I64" s="825"/>
      <c r="J64" s="825"/>
      <c r="K64" s="825"/>
      <c r="L64" s="825"/>
      <c r="M64" s="826"/>
      <c r="N64" s="110">
        <f>N58+N59+N60+N61+N62</f>
        <v>1349.2424242424242</v>
      </c>
    </row>
    <row r="65" spans="1:15">
      <c r="B65" s="39"/>
      <c r="C65" s="40"/>
      <c r="D65" s="40"/>
      <c r="E65" s="40"/>
      <c r="F65" s="40"/>
      <c r="G65" s="40"/>
      <c r="H65" s="40"/>
      <c r="I65" s="40"/>
      <c r="J65" s="40"/>
      <c r="K65" s="40"/>
      <c r="L65" s="40"/>
      <c r="M65" s="40"/>
      <c r="N65" s="41"/>
    </row>
    <row r="66" spans="1:15">
      <c r="B66" s="70" t="s">
        <v>1046</v>
      </c>
      <c r="C66" s="71"/>
      <c r="D66" s="71"/>
      <c r="E66" s="71"/>
      <c r="F66" s="71"/>
      <c r="G66" s="71"/>
      <c r="H66" s="71"/>
      <c r="I66" s="71"/>
      <c r="J66" s="71"/>
      <c r="K66" s="71"/>
      <c r="L66" s="71"/>
      <c r="M66" s="71"/>
      <c r="N66" s="72"/>
    </row>
    <row r="67" spans="1:15" ht="15.75" thickBot="1">
      <c r="B67" s="74"/>
      <c r="C67" s="67"/>
      <c r="D67" s="67"/>
      <c r="E67" s="67"/>
      <c r="F67" s="67"/>
      <c r="G67" s="67"/>
      <c r="H67" s="67"/>
      <c r="I67" s="67"/>
      <c r="J67" s="67"/>
      <c r="K67" s="67"/>
      <c r="L67" s="67"/>
      <c r="M67" s="67"/>
      <c r="N67" s="69"/>
    </row>
    <row r="68" spans="1:15" ht="25.5">
      <c r="B68" s="844" t="s">
        <v>1047</v>
      </c>
      <c r="C68" s="845"/>
      <c r="D68" s="845"/>
      <c r="E68" s="845"/>
      <c r="F68" s="845"/>
      <c r="G68" s="845"/>
      <c r="H68" s="845"/>
      <c r="I68" s="79" t="s">
        <v>1048</v>
      </c>
      <c r="J68" s="81" t="s">
        <v>1494</v>
      </c>
      <c r="K68" s="80" t="s">
        <v>1050</v>
      </c>
      <c r="L68" s="846" t="s">
        <v>1034</v>
      </c>
      <c r="M68" s="847"/>
      <c r="N68" s="104" t="s">
        <v>1035</v>
      </c>
    </row>
    <row r="69" spans="1:15">
      <c r="A69" s="170" t="s">
        <v>11</v>
      </c>
      <c r="B69" s="55" t="str">
        <f>VLOOKUP(A69,'MANO DE OBRA'!A8:D68,3,FALSE)</f>
        <v>Obrero (4)</v>
      </c>
      <c r="C69" s="53"/>
      <c r="D69" s="53"/>
      <c r="E69" s="53"/>
      <c r="F69" s="53"/>
      <c r="G69" s="53"/>
      <c r="H69" s="53"/>
      <c r="I69" s="304">
        <f>K69/J69*100</f>
        <v>98362.266666666663</v>
      </c>
      <c r="J69" s="305">
        <v>185</v>
      </c>
      <c r="K69" s="306">
        <f>VLOOKUP(A69,'MANO DE OBRA'!A8:D99,4,FALSE)</f>
        <v>181970.19333333333</v>
      </c>
      <c r="L69" s="56"/>
      <c r="M69" s="446">
        <v>12</v>
      </c>
      <c r="N69" s="407">
        <f>K69/M69</f>
        <v>15164.182777777778</v>
      </c>
      <c r="O69" s="112"/>
    </row>
    <row r="70" spans="1:15">
      <c r="A70" s="170" t="s">
        <v>30</v>
      </c>
      <c r="B70" s="55" t="str">
        <f>VLOOKUP(A70,'MANO DE OBRA'!A8:D69,3,FALSE)</f>
        <v>Oficial</v>
      </c>
      <c r="C70" s="53"/>
      <c r="D70" s="53"/>
      <c r="E70" s="53"/>
      <c r="F70" s="53"/>
      <c r="G70" s="53"/>
      <c r="H70" s="53"/>
      <c r="I70" s="304">
        <f>K70/J70*100</f>
        <v>49181.133333333331</v>
      </c>
      <c r="J70" s="305">
        <v>185</v>
      </c>
      <c r="K70" s="306">
        <f>VLOOKUP(A70,'MANO DE OBRA'!A8:D100,4,FALSE)</f>
        <v>90985.096666666665</v>
      </c>
      <c r="L70" s="56"/>
      <c r="M70" s="446">
        <v>12</v>
      </c>
      <c r="N70" s="407">
        <f>K70/M70</f>
        <v>7582.091388888889</v>
      </c>
    </row>
    <row r="71" spans="1:15">
      <c r="B71" s="55"/>
      <c r="C71" s="53"/>
      <c r="D71" s="53"/>
      <c r="E71" s="53"/>
      <c r="F71" s="53"/>
      <c r="G71" s="53"/>
      <c r="H71" s="53"/>
      <c r="I71" s="304"/>
      <c r="J71" s="305"/>
      <c r="K71" s="306"/>
      <c r="L71" s="56"/>
      <c r="M71" s="444"/>
      <c r="N71" s="407"/>
    </row>
    <row r="72" spans="1:15">
      <c r="B72" s="55"/>
      <c r="C72" s="53"/>
      <c r="D72" s="53"/>
      <c r="E72" s="53"/>
      <c r="F72" s="53"/>
      <c r="G72" s="53"/>
      <c r="H72" s="53"/>
      <c r="I72" s="291"/>
      <c r="J72" s="309"/>
      <c r="K72" s="310"/>
      <c r="L72" s="330"/>
      <c r="M72" s="312"/>
      <c r="N72" s="308"/>
    </row>
    <row r="73" spans="1:15">
      <c r="B73" s="55"/>
      <c r="C73" s="53"/>
      <c r="D73" s="53"/>
      <c r="E73" s="53"/>
      <c r="F73" s="53"/>
      <c r="G73" s="53"/>
      <c r="H73" s="53"/>
      <c r="I73" s="291"/>
      <c r="J73" s="309"/>
      <c r="K73" s="310"/>
      <c r="L73" s="330"/>
      <c r="M73" s="312"/>
      <c r="N73" s="308"/>
    </row>
    <row r="74" spans="1:15" ht="15.75" thickBot="1">
      <c r="B74" s="805"/>
      <c r="C74" s="806"/>
      <c r="D74" s="806"/>
      <c r="E74" s="806"/>
      <c r="F74" s="806"/>
      <c r="G74" s="806"/>
      <c r="H74" s="806"/>
      <c r="I74" s="132"/>
      <c r="J74" s="132"/>
      <c r="K74" s="132"/>
      <c r="L74" s="906"/>
      <c r="M74" s="906"/>
      <c r="N74" s="51"/>
    </row>
    <row r="75" spans="1:15" ht="15.75" thickBot="1">
      <c r="B75" s="824" t="s">
        <v>1037</v>
      </c>
      <c r="C75" s="825"/>
      <c r="D75" s="825"/>
      <c r="E75" s="825"/>
      <c r="F75" s="825"/>
      <c r="G75" s="825"/>
      <c r="H75" s="825"/>
      <c r="I75" s="825"/>
      <c r="J75" s="825"/>
      <c r="K75" s="825"/>
      <c r="L75" s="825"/>
      <c r="M75" s="826"/>
      <c r="N75" s="313">
        <f>SUM(N69:N74)</f>
        <v>22746.274166666666</v>
      </c>
    </row>
    <row r="76" spans="1:15" ht="15.75" thickBot="1">
      <c r="B76" s="39"/>
      <c r="C76" s="40"/>
      <c r="D76" s="40"/>
      <c r="E76" s="40"/>
      <c r="F76" s="40"/>
      <c r="G76" s="40"/>
      <c r="H76" s="40"/>
      <c r="I76" s="40"/>
      <c r="J76" s="40"/>
      <c r="K76" s="40"/>
      <c r="L76" s="40"/>
      <c r="M76" s="40"/>
      <c r="N76" s="41"/>
    </row>
    <row r="77" spans="1:15" ht="15.75" thickBot="1">
      <c r="B77" s="818" t="s">
        <v>1051</v>
      </c>
      <c r="C77" s="819"/>
      <c r="D77" s="819"/>
      <c r="E77" s="819"/>
      <c r="F77" s="819"/>
      <c r="G77" s="819"/>
      <c r="H77" s="819"/>
      <c r="I77" s="819"/>
      <c r="J77" s="819"/>
      <c r="K77" s="819"/>
      <c r="L77" s="819"/>
      <c r="M77" s="820"/>
      <c r="N77" s="105">
        <f>N43+N53+N64+N75</f>
        <v>255367.76916097087</v>
      </c>
    </row>
    <row r="78" spans="1:15">
      <c r="B78" s="39"/>
      <c r="C78" s="40"/>
      <c r="D78" s="40"/>
      <c r="E78" s="40"/>
      <c r="F78" s="40"/>
      <c r="G78" s="40"/>
      <c r="H78" s="40"/>
      <c r="I78" s="40"/>
      <c r="J78" s="40"/>
      <c r="K78" s="40"/>
      <c r="L78" s="40"/>
      <c r="M78" s="40"/>
      <c r="N78" s="41"/>
    </row>
    <row r="79" spans="1:15">
      <c r="B79" s="70" t="s">
        <v>1052</v>
      </c>
      <c r="C79" s="71"/>
      <c r="D79" s="71"/>
      <c r="E79" s="71"/>
      <c r="F79" s="71"/>
      <c r="G79" s="71"/>
      <c r="H79" s="71"/>
      <c r="I79" s="71"/>
      <c r="J79" s="71"/>
      <c r="K79" s="71"/>
      <c r="L79" s="71"/>
      <c r="M79" s="71"/>
      <c r="N79" s="72"/>
    </row>
    <row r="80" spans="1:15" ht="15.75" thickBot="1">
      <c r="B80" s="74"/>
      <c r="C80" s="67"/>
      <c r="D80" s="67"/>
      <c r="E80" s="67"/>
      <c r="F80" s="67"/>
      <c r="G80" s="67"/>
      <c r="H80" s="67"/>
      <c r="I80" s="67"/>
      <c r="J80" s="67"/>
      <c r="K80" s="67"/>
      <c r="L80" s="67"/>
      <c r="M80" s="67"/>
      <c r="N80" s="69"/>
    </row>
    <row r="81" spans="1:14">
      <c r="B81" s="809" t="s">
        <v>1053</v>
      </c>
      <c r="C81" s="810"/>
      <c r="D81" s="810"/>
      <c r="E81" s="810"/>
      <c r="F81" s="810"/>
      <c r="G81" s="810"/>
      <c r="H81" s="810"/>
      <c r="I81" s="326"/>
      <c r="J81" s="346"/>
      <c r="K81" s="314" t="s">
        <v>1054</v>
      </c>
      <c r="L81" s="848" t="s">
        <v>1055</v>
      </c>
      <c r="M81" s="849"/>
      <c r="N81" s="315"/>
    </row>
    <row r="82" spans="1:14">
      <c r="B82" s="850" t="s">
        <v>1056</v>
      </c>
      <c r="C82" s="851"/>
      <c r="D82" s="851"/>
      <c r="E82" s="851"/>
      <c r="F82" s="851"/>
      <c r="G82" s="851"/>
      <c r="H82" s="851"/>
      <c r="I82" s="93"/>
      <c r="J82" s="94"/>
      <c r="K82" s="316">
        <v>0.2</v>
      </c>
      <c r="L82" s="852">
        <f>N77*K82</f>
        <v>51073.553832194179</v>
      </c>
      <c r="M82" s="853"/>
      <c r="N82" s="57"/>
    </row>
    <row r="83" spans="1:14">
      <c r="B83" s="95" t="s">
        <v>1057</v>
      </c>
      <c r="C83" s="96"/>
      <c r="D83" s="96"/>
      <c r="E83" s="96"/>
      <c r="F83" s="96"/>
      <c r="G83" s="96"/>
      <c r="H83" s="96"/>
      <c r="I83" s="93"/>
      <c r="J83" s="94"/>
      <c r="K83" s="316">
        <v>0.05</v>
      </c>
      <c r="L83" s="852">
        <f>N77*K83</f>
        <v>12768.388458048545</v>
      </c>
      <c r="M83" s="853"/>
      <c r="N83" s="57"/>
    </row>
    <row r="84" spans="1:14" ht="15.75" thickBot="1">
      <c r="B84" s="97" t="s">
        <v>1058</v>
      </c>
      <c r="C84" s="98"/>
      <c r="D84" s="98"/>
      <c r="E84" s="98"/>
      <c r="F84" s="98"/>
      <c r="G84" s="98"/>
      <c r="H84" s="98"/>
      <c r="I84" s="99"/>
      <c r="J84" s="100"/>
      <c r="K84" s="317">
        <v>0.05</v>
      </c>
      <c r="L84" s="854">
        <f>N77*K84</f>
        <v>12768.388458048545</v>
      </c>
      <c r="M84" s="855"/>
      <c r="N84" s="57"/>
    </row>
    <row r="85" spans="1:14" ht="15.75" thickBot="1">
      <c r="B85" s="818" t="s">
        <v>1037</v>
      </c>
      <c r="C85" s="819"/>
      <c r="D85" s="819"/>
      <c r="E85" s="819"/>
      <c r="F85" s="819"/>
      <c r="G85" s="819"/>
      <c r="H85" s="819"/>
      <c r="I85" s="819"/>
      <c r="J85" s="819"/>
      <c r="K85" s="819"/>
      <c r="L85" s="819"/>
      <c r="M85" s="820"/>
      <c r="N85" s="58">
        <f>L82+L83+L84</f>
        <v>76610.330748291264</v>
      </c>
    </row>
    <row r="86" spans="1:14" ht="15.75" thickBot="1">
      <c r="B86" s="39"/>
      <c r="C86" s="40"/>
      <c r="D86" s="40"/>
      <c r="E86" s="40"/>
      <c r="F86" s="40"/>
      <c r="G86" s="40"/>
      <c r="H86" s="40"/>
      <c r="I86" s="40"/>
      <c r="J86" s="40"/>
      <c r="K86" s="40"/>
      <c r="L86" s="40"/>
      <c r="M86" s="40"/>
      <c r="N86" s="41"/>
    </row>
    <row r="87" spans="1:14" ht="15.75" thickBot="1">
      <c r="A87" t="s">
        <v>2122</v>
      </c>
      <c r="B87" s="818" t="s">
        <v>1059</v>
      </c>
      <c r="C87" s="819"/>
      <c r="D87" s="819"/>
      <c r="E87" s="819"/>
      <c r="F87" s="819"/>
      <c r="G87" s="819"/>
      <c r="H87" s="819"/>
      <c r="I87" s="819"/>
      <c r="J87" s="819"/>
      <c r="K87" s="819"/>
      <c r="L87" s="819"/>
      <c r="M87" s="820"/>
      <c r="N87" s="197">
        <f>N77+N85</f>
        <v>331978.09990926215</v>
      </c>
    </row>
    <row r="88" spans="1:14">
      <c r="B88" s="251"/>
      <c r="C88" s="252"/>
      <c r="D88" s="252"/>
      <c r="E88" s="252"/>
      <c r="F88" s="252"/>
      <c r="G88" s="252"/>
      <c r="H88" s="252"/>
      <c r="I88" s="252"/>
      <c r="J88" s="252"/>
      <c r="K88" s="252"/>
      <c r="L88" s="252"/>
      <c r="M88" s="252"/>
      <c r="N88" s="253"/>
    </row>
    <row r="89" spans="1:14">
      <c r="B89" s="254"/>
      <c r="C89" s="255"/>
      <c r="D89" s="255"/>
      <c r="E89" s="255"/>
      <c r="F89" s="255"/>
      <c r="G89" s="255"/>
      <c r="H89" s="255"/>
      <c r="I89" s="255"/>
      <c r="J89" s="255"/>
      <c r="K89" s="255"/>
      <c r="L89" s="255"/>
      <c r="M89" s="255"/>
      <c r="N89" s="256"/>
    </row>
    <row r="90" spans="1:14">
      <c r="B90" s="254"/>
      <c r="C90" s="255"/>
      <c r="D90" s="255"/>
      <c r="E90" s="255"/>
      <c r="F90" s="255"/>
      <c r="G90" s="255"/>
      <c r="H90" s="255"/>
      <c r="I90" s="255"/>
      <c r="J90" s="255"/>
      <c r="K90" s="255"/>
      <c r="L90" s="255"/>
      <c r="M90" s="255"/>
      <c r="N90" s="256"/>
    </row>
    <row r="91" spans="1:14">
      <c r="B91" s="254"/>
      <c r="C91" s="255"/>
      <c r="D91" s="255"/>
      <c r="E91" s="255"/>
      <c r="F91" s="255"/>
      <c r="G91" s="255"/>
      <c r="H91" s="255"/>
      <c r="I91" s="255"/>
      <c r="J91" s="255"/>
      <c r="K91" s="255"/>
      <c r="L91" s="255"/>
      <c r="M91" s="255"/>
      <c r="N91" s="256"/>
    </row>
    <row r="92" spans="1:14">
      <c r="B92" s="254"/>
      <c r="C92" s="255"/>
      <c r="D92" s="255"/>
      <c r="E92" s="429" t="s">
        <v>1060</v>
      </c>
      <c r="F92" s="429"/>
      <c r="G92" s="429"/>
      <c r="H92" s="429"/>
      <c r="I92" s="429"/>
      <c r="J92" s="429"/>
      <c r="K92" s="255"/>
      <c r="L92" s="255"/>
      <c r="M92" s="255"/>
      <c r="N92" s="256"/>
    </row>
    <row r="93" spans="1:14">
      <c r="B93" s="254"/>
      <c r="C93" s="255"/>
      <c r="D93" s="255"/>
      <c r="E93" s="255" t="s">
        <v>1061</v>
      </c>
      <c r="F93" s="255"/>
      <c r="G93" s="255"/>
      <c r="H93" s="255"/>
      <c r="I93" s="255"/>
      <c r="J93" s="255"/>
      <c r="K93" s="255"/>
      <c r="L93" s="255"/>
      <c r="M93" s="255"/>
      <c r="N93" s="256"/>
    </row>
    <row r="94" spans="1:14">
      <c r="B94" s="254"/>
      <c r="C94" s="255"/>
      <c r="D94" s="255"/>
      <c r="E94" s="255" t="s">
        <v>1062</v>
      </c>
      <c r="F94" s="255"/>
      <c r="G94" s="255"/>
      <c r="H94" s="255"/>
      <c r="I94" s="255"/>
      <c r="J94" s="255"/>
      <c r="K94" s="255"/>
      <c r="L94" s="255"/>
      <c r="M94" s="255"/>
      <c r="N94" s="256"/>
    </row>
    <row r="95" spans="1:14">
      <c r="B95" s="254"/>
      <c r="C95" s="255"/>
      <c r="D95" s="255"/>
      <c r="E95" s="255" t="s">
        <v>1063</v>
      </c>
      <c r="F95" s="255"/>
      <c r="G95" s="255"/>
      <c r="H95" s="255"/>
      <c r="I95" s="255"/>
      <c r="J95" s="255"/>
      <c r="K95" s="255"/>
      <c r="L95" s="255"/>
      <c r="M95" s="255"/>
      <c r="N95" s="256"/>
    </row>
    <row r="96" spans="1:14" ht="15.75" thickBot="1">
      <c r="B96" s="254"/>
      <c r="C96" s="255"/>
      <c r="D96" s="255"/>
      <c r="E96" s="255"/>
      <c r="F96" s="255" t="s">
        <v>1064</v>
      </c>
      <c r="G96" s="255"/>
      <c r="H96" s="255"/>
      <c r="I96" s="255"/>
      <c r="J96" s="255"/>
      <c r="K96" s="255"/>
      <c r="L96" s="255"/>
      <c r="M96" s="255"/>
      <c r="N96" s="256"/>
    </row>
    <row r="97" spans="2:14">
      <c r="B97" s="239" t="s">
        <v>2322</v>
      </c>
      <c r="C97" s="240"/>
      <c r="D97" s="240"/>
      <c r="E97" s="240"/>
      <c r="F97" s="240"/>
      <c r="G97" s="240"/>
      <c r="H97" s="240"/>
      <c r="I97" s="240"/>
      <c r="J97" s="240"/>
      <c r="K97" s="240"/>
      <c r="L97" s="240"/>
      <c r="M97" s="240"/>
      <c r="N97" s="241"/>
    </row>
    <row r="98" spans="2:14">
      <c r="B98" s="257"/>
      <c r="C98" s="258"/>
      <c r="D98" s="258"/>
      <c r="E98" s="258"/>
      <c r="F98" s="258"/>
      <c r="G98" s="258"/>
      <c r="H98" s="258"/>
      <c r="I98" s="258"/>
      <c r="J98" s="258"/>
      <c r="K98" s="258"/>
      <c r="L98" s="258"/>
      <c r="M98" s="258"/>
      <c r="N98" s="259"/>
    </row>
    <row r="99" spans="2:14">
      <c r="B99" s="257"/>
      <c r="C99" s="258"/>
      <c r="D99" s="258"/>
      <c r="E99" s="258"/>
      <c r="F99" s="258"/>
      <c r="G99" s="258"/>
      <c r="H99" s="258"/>
      <c r="I99" s="258"/>
      <c r="J99" s="258"/>
      <c r="K99" s="258"/>
      <c r="L99" s="258"/>
      <c r="M99" s="258"/>
      <c r="N99" s="259"/>
    </row>
    <row r="100" spans="2:14">
      <c r="B100" s="257"/>
      <c r="C100" s="258"/>
      <c r="D100" s="258"/>
      <c r="E100" s="258"/>
      <c r="F100" s="258"/>
      <c r="G100" s="258"/>
      <c r="H100" s="258"/>
      <c r="I100" s="258"/>
      <c r="J100" s="258"/>
      <c r="K100" s="258"/>
      <c r="L100" s="258"/>
      <c r="M100" s="258"/>
      <c r="N100" s="259"/>
    </row>
    <row r="101" spans="2:14" ht="15.75" thickBot="1">
      <c r="B101" s="260"/>
      <c r="C101" s="261"/>
      <c r="D101" s="261"/>
      <c r="E101" s="261"/>
      <c r="F101" s="261"/>
      <c r="G101" s="261"/>
      <c r="H101" s="261"/>
      <c r="I101" s="261"/>
      <c r="J101" s="261"/>
      <c r="K101" s="261"/>
      <c r="L101" s="261"/>
      <c r="M101" s="261"/>
      <c r="N101" s="262"/>
    </row>
    <row r="102" spans="2:14">
      <c r="B102" s="263"/>
      <c r="C102" s="264"/>
      <c r="D102" s="264"/>
      <c r="E102" s="264"/>
      <c r="F102" s="264"/>
      <c r="G102" s="264"/>
      <c r="H102" s="264"/>
      <c r="I102" s="264"/>
      <c r="J102" s="264"/>
      <c r="K102" s="264"/>
      <c r="L102" s="264"/>
      <c r="M102" s="264"/>
      <c r="N102" s="265"/>
    </row>
    <row r="103" spans="2:14">
      <c r="B103" s="266" t="s">
        <v>2323</v>
      </c>
      <c r="C103" s="267"/>
      <c r="D103" s="267"/>
      <c r="E103" s="267"/>
      <c r="F103" s="267"/>
      <c r="G103" s="267"/>
      <c r="H103" s="267"/>
      <c r="I103" s="267"/>
      <c r="J103" s="267"/>
      <c r="K103" s="267"/>
      <c r="L103" s="267"/>
      <c r="M103" s="267"/>
      <c r="N103" s="268"/>
    </row>
    <row r="104" spans="2:14" ht="15" customHeight="1">
      <c r="B104" s="960" t="s">
        <v>2324</v>
      </c>
      <c r="C104" s="961"/>
      <c r="D104" s="961"/>
      <c r="E104" s="961"/>
      <c r="F104" s="961"/>
      <c r="G104" s="961"/>
      <c r="H104" s="961"/>
      <c r="I104" s="961"/>
      <c r="J104" s="961"/>
      <c r="K104" s="961"/>
      <c r="L104" s="961"/>
      <c r="M104" s="961"/>
      <c r="N104" s="962"/>
    </row>
    <row r="105" spans="2:14" ht="15" customHeight="1">
      <c r="B105" s="960"/>
      <c r="C105" s="961"/>
      <c r="D105" s="961"/>
      <c r="E105" s="961"/>
      <c r="F105" s="961"/>
      <c r="G105" s="961"/>
      <c r="H105" s="961"/>
      <c r="I105" s="961"/>
      <c r="J105" s="961"/>
      <c r="K105" s="961"/>
      <c r="L105" s="961"/>
      <c r="M105" s="961"/>
      <c r="N105" s="962"/>
    </row>
    <row r="106" spans="2:14" ht="30" customHeight="1">
      <c r="B106" s="963" t="s">
        <v>2325</v>
      </c>
      <c r="C106" s="964"/>
      <c r="D106" s="964"/>
      <c r="E106" s="964"/>
      <c r="F106" s="964"/>
      <c r="G106" s="964"/>
      <c r="H106" s="964"/>
      <c r="I106" s="964"/>
      <c r="J106" s="964"/>
      <c r="K106" s="964"/>
      <c r="L106" s="964"/>
      <c r="M106" s="964"/>
      <c r="N106" s="965"/>
    </row>
    <row r="107" spans="2:14">
      <c r="B107" s="963"/>
      <c r="C107" s="964"/>
      <c r="D107" s="964"/>
      <c r="E107" s="964"/>
      <c r="F107" s="964"/>
      <c r="G107" s="964"/>
      <c r="H107" s="964"/>
      <c r="I107" s="964"/>
      <c r="J107" s="964"/>
      <c r="K107" s="964"/>
      <c r="L107" s="964"/>
      <c r="M107" s="964"/>
      <c r="N107" s="965"/>
    </row>
    <row r="108" spans="2:14">
      <c r="B108" s="351"/>
      <c r="C108" s="352"/>
      <c r="D108" s="352"/>
      <c r="E108" s="352"/>
      <c r="F108" s="352"/>
      <c r="G108" s="352"/>
      <c r="H108" s="352"/>
      <c r="I108" s="352"/>
      <c r="J108" s="352"/>
      <c r="K108" s="352"/>
      <c r="L108" s="352"/>
      <c r="M108" s="352"/>
      <c r="N108" s="353"/>
    </row>
    <row r="109" spans="2:14">
      <c r="B109" s="351"/>
      <c r="C109" s="352"/>
      <c r="D109" s="352"/>
      <c r="E109" s="352"/>
      <c r="F109" s="352"/>
      <c r="G109" s="352"/>
      <c r="H109" s="352"/>
      <c r="I109" s="352"/>
      <c r="J109" s="352"/>
      <c r="K109" s="352"/>
      <c r="L109" s="352"/>
      <c r="M109" s="352"/>
      <c r="N109" s="353"/>
    </row>
    <row r="110" spans="2:14">
      <c r="B110" s="351"/>
      <c r="C110" s="352"/>
      <c r="D110" s="352"/>
      <c r="E110" s="352"/>
      <c r="F110" s="352"/>
      <c r="G110" s="352"/>
      <c r="H110" s="352"/>
      <c r="I110" s="352"/>
      <c r="J110" s="352"/>
      <c r="K110" s="352"/>
      <c r="L110" s="352"/>
      <c r="M110" s="352"/>
      <c r="N110" s="353"/>
    </row>
    <row r="111" spans="2:14">
      <c r="B111" s="266"/>
      <c r="C111" s="267"/>
      <c r="D111" s="267"/>
      <c r="E111" s="267"/>
      <c r="F111" s="267"/>
      <c r="G111" s="267"/>
      <c r="H111" s="267"/>
      <c r="I111" s="267"/>
      <c r="J111" s="267"/>
      <c r="K111" s="267"/>
      <c r="L111" s="267"/>
      <c r="M111" s="267"/>
      <c r="N111" s="268"/>
    </row>
    <row r="112" spans="2:14">
      <c r="B112" s="254"/>
      <c r="C112" s="255"/>
      <c r="D112" s="255"/>
      <c r="E112" s="255" t="s">
        <v>1060</v>
      </c>
      <c r="F112" s="429"/>
      <c r="G112" s="429"/>
      <c r="H112" s="255"/>
      <c r="I112" s="255"/>
      <c r="J112" s="255"/>
      <c r="K112" s="255"/>
      <c r="L112" s="255"/>
      <c r="M112" s="255"/>
      <c r="N112" s="256"/>
    </row>
    <row r="113" spans="2:14">
      <c r="B113" s="254"/>
      <c r="C113" s="255"/>
      <c r="D113" s="255"/>
      <c r="E113" s="430" t="s">
        <v>1061</v>
      </c>
      <c r="F113" s="255"/>
      <c r="G113" s="255"/>
      <c r="H113" s="430"/>
      <c r="I113" s="430"/>
      <c r="J113" s="430"/>
      <c r="K113" s="255"/>
      <c r="L113" s="255"/>
      <c r="M113" s="255"/>
      <c r="N113" s="256"/>
    </row>
    <row r="114" spans="2:14">
      <c r="B114" s="254"/>
      <c r="C114" s="255"/>
      <c r="D114" s="255"/>
      <c r="E114" s="269" t="s">
        <v>1065</v>
      </c>
      <c r="F114" s="255"/>
      <c r="G114" s="255"/>
      <c r="H114" s="269"/>
      <c r="I114" s="269"/>
      <c r="J114" s="269"/>
      <c r="K114" s="255"/>
      <c r="L114" s="255"/>
      <c r="M114" s="255"/>
      <c r="N114" s="256"/>
    </row>
    <row r="115" spans="2:14">
      <c r="B115" s="270"/>
      <c r="C115" s="267"/>
      <c r="D115" s="267"/>
      <c r="E115" s="255" t="s">
        <v>1063</v>
      </c>
      <c r="F115" s="255"/>
      <c r="G115" s="255"/>
      <c r="H115" s="255"/>
      <c r="I115" s="255"/>
      <c r="J115" s="255"/>
      <c r="K115" s="267"/>
      <c r="L115" s="267"/>
      <c r="M115" s="267"/>
      <c r="N115" s="268"/>
    </row>
    <row r="116" spans="2:14">
      <c r="B116" s="270"/>
      <c r="C116" s="267"/>
      <c r="D116" s="267"/>
      <c r="E116" s="267"/>
      <c r="F116" s="255"/>
      <c r="G116" s="255"/>
      <c r="H116" s="255"/>
      <c r="I116" s="255"/>
      <c r="J116" s="255"/>
      <c r="K116" s="267"/>
      <c r="L116" s="267"/>
      <c r="M116" s="267"/>
      <c r="N116" s="268"/>
    </row>
    <row r="117" spans="2:14">
      <c r="B117" s="270" t="s">
        <v>2326</v>
      </c>
      <c r="C117" s="269"/>
      <c r="D117" s="269"/>
      <c r="E117" s="255"/>
      <c r="F117" s="255"/>
      <c r="G117" s="255"/>
      <c r="H117" s="255"/>
      <c r="I117" s="255"/>
      <c r="J117" s="966"/>
      <c r="K117" s="966"/>
      <c r="L117" s="966"/>
      <c r="M117" s="966"/>
      <c r="N117" s="967"/>
    </row>
    <row r="118" spans="2:14" ht="15.75" thickBot="1">
      <c r="B118" s="431" t="s">
        <v>2327</v>
      </c>
      <c r="C118" s="432"/>
      <c r="D118" s="432"/>
      <c r="E118" s="271"/>
      <c r="F118" s="271"/>
      <c r="G118" s="271"/>
      <c r="H118" s="271"/>
      <c r="I118" s="271"/>
      <c r="J118" s="968"/>
      <c r="K118" s="968"/>
      <c r="L118" s="968"/>
      <c r="M118" s="968"/>
      <c r="N118" s="969"/>
    </row>
  </sheetData>
  <mergeCells count="64">
    <mergeCell ref="B106:N107"/>
    <mergeCell ref="F25:H25"/>
    <mergeCell ref="B27:N27"/>
    <mergeCell ref="L29:M29"/>
    <mergeCell ref="L83:M83"/>
    <mergeCell ref="L84:M84"/>
    <mergeCell ref="B85:M85"/>
    <mergeCell ref="B87:M87"/>
    <mergeCell ref="B104:N105"/>
    <mergeCell ref="B77:M77"/>
    <mergeCell ref="B81:H81"/>
    <mergeCell ref="L81:M81"/>
    <mergeCell ref="B64:M64"/>
    <mergeCell ref="B82:H82"/>
    <mergeCell ref="L82:M82"/>
    <mergeCell ref="B68:H68"/>
    <mergeCell ref="L68:M68"/>
    <mergeCell ref="B74:H74"/>
    <mergeCell ref="L74:M74"/>
    <mergeCell ref="B75:M75"/>
    <mergeCell ref="L57:M57"/>
    <mergeCell ref="L58:M58"/>
    <mergeCell ref="L60:M60"/>
    <mergeCell ref="L61:M61"/>
    <mergeCell ref="L63:M63"/>
    <mergeCell ref="B53:M53"/>
    <mergeCell ref="B10:E10"/>
    <mergeCell ref="I10:J10"/>
    <mergeCell ref="D11:E11"/>
    <mergeCell ref="L42:M42"/>
    <mergeCell ref="B38:H38"/>
    <mergeCell ref="L12:N12"/>
    <mergeCell ref="C30:I30"/>
    <mergeCell ref="L30:M30"/>
    <mergeCell ref="B35:H35"/>
    <mergeCell ref="M5:M6"/>
    <mergeCell ref="C6:J6"/>
    <mergeCell ref="B43:M43"/>
    <mergeCell ref="B47:I47"/>
    <mergeCell ref="L47:M47"/>
    <mergeCell ref="B1:B6"/>
    <mergeCell ref="K5:K6"/>
    <mergeCell ref="B42:H42"/>
    <mergeCell ref="I35:J35"/>
    <mergeCell ref="L35:M35"/>
    <mergeCell ref="B36:H36"/>
    <mergeCell ref="B37:H37"/>
    <mergeCell ref="I42:J42"/>
    <mergeCell ref="N5:N6"/>
    <mergeCell ref="C29:I29"/>
    <mergeCell ref="J117:N118"/>
    <mergeCell ref="L1:N2"/>
    <mergeCell ref="C2:J2"/>
    <mergeCell ref="C3:J3"/>
    <mergeCell ref="K3:K4"/>
    <mergeCell ref="L3:N4"/>
    <mergeCell ref="C4:J4"/>
    <mergeCell ref="C1:J1"/>
    <mergeCell ref="K1:K2"/>
    <mergeCell ref="C5:J5"/>
    <mergeCell ref="L59:M59"/>
    <mergeCell ref="B39:H39"/>
    <mergeCell ref="B41:D41"/>
    <mergeCell ref="L5:L6"/>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88449"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88449" r:id="rId4"/>
      </mc:Fallback>
    </mc:AlternateContent>
  </oleObjects>
</worksheet>
</file>

<file path=xl/worksheets/sheet2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18"/>
  <sheetViews>
    <sheetView zoomScale="75" zoomScaleNormal="75" workbookViewId="0"/>
  </sheetViews>
  <sheetFormatPr baseColWidth="10" defaultRowHeight="15"/>
  <cols>
    <col min="1" max="1" width="9.140625" bestFit="1" customWidth="1"/>
    <col min="2" max="2" width="17" customWidth="1"/>
    <col min="6" max="6" width="14.42578125" customWidth="1"/>
    <col min="9" max="9" width="13.140625" bestFit="1" customWidth="1"/>
    <col min="10" max="10" width="15.5703125" customWidth="1"/>
    <col min="11" max="11" width="17.5703125" bestFit="1" customWidth="1"/>
    <col min="13" max="13" width="12.28515625" bestFit="1" customWidth="1"/>
    <col min="14" max="14" width="17.42578125" customWidth="1"/>
    <col min="15" max="15" width="12" bestFit="1" customWidth="1"/>
  </cols>
  <sheetData>
    <row r="1" spans="2:14" ht="28.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customHeight="1" thickBot="1">
      <c r="A31" t="s">
        <v>1929</v>
      </c>
      <c r="B31" s="86" t="s">
        <v>1762</v>
      </c>
      <c r="C31" s="87" t="s">
        <v>1763</v>
      </c>
      <c r="D31" s="88"/>
      <c r="E31" s="88"/>
      <c r="F31" s="88"/>
      <c r="G31" s="88"/>
      <c r="H31" s="88"/>
      <c r="I31" s="88"/>
      <c r="J31" s="88"/>
      <c r="K31" s="465"/>
      <c r="L31" s="318" t="s">
        <v>144</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348"/>
      <c r="N36" s="284"/>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0.05</v>
      </c>
      <c r="N41" s="356">
        <f>N75*M41</f>
        <v>113.73137083333332</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113.73137083333332</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69" t="s">
        <v>773</v>
      </c>
      <c r="B48" s="49" t="str">
        <f>VLOOKUP(A48,MATERIALES!A5:D373,3,FALSE)</f>
        <v>Tubería de Plástico</v>
      </c>
      <c r="C48" s="293"/>
      <c r="D48" s="293"/>
      <c r="E48" s="293"/>
      <c r="F48" s="293"/>
      <c r="G48" s="293"/>
      <c r="H48" s="293"/>
      <c r="I48" s="280"/>
      <c r="J48" s="236" t="str">
        <f>VLOOKUP(A48,MATERIALES!A4:D640,2,FALSE)</f>
        <v>m</v>
      </c>
      <c r="K48" s="294">
        <v>1</v>
      </c>
      <c r="L48" s="279"/>
      <c r="M48" s="414">
        <f>VLOOKUP(A48,MATERIALES!A5:D396,4,FALSE)</f>
        <v>9633.754820572598</v>
      </c>
      <c r="N48" s="284">
        <f>K48*M48</f>
        <v>9633.754820572598</v>
      </c>
    </row>
    <row r="49" spans="1:14">
      <c r="A49" s="169"/>
      <c r="B49" s="49"/>
      <c r="C49" s="437"/>
      <c r="D49" s="437"/>
      <c r="E49" s="437"/>
      <c r="F49" s="437"/>
      <c r="G49" s="437"/>
      <c r="H49" s="437"/>
      <c r="I49" s="437"/>
      <c r="J49" s="323"/>
      <c r="K49" s="409"/>
      <c r="L49" s="433"/>
      <c r="M49" s="414"/>
      <c r="N49" s="284"/>
    </row>
    <row r="50" spans="1:14">
      <c r="A50" s="169"/>
      <c r="B50" s="49"/>
      <c r="C50" s="437"/>
      <c r="D50" s="437"/>
      <c r="E50" s="437"/>
      <c r="F50" s="437"/>
      <c r="G50" s="437"/>
      <c r="H50" s="437"/>
      <c r="I50" s="437"/>
      <c r="J50" s="323"/>
      <c r="K50" s="409"/>
      <c r="L50" s="433"/>
      <c r="M50" s="414"/>
      <c r="N50" s="284"/>
    </row>
    <row r="51" spans="1:14">
      <c r="A51" s="169"/>
      <c r="B51" s="49"/>
      <c r="C51" s="437"/>
      <c r="D51" s="437"/>
      <c r="E51" s="437"/>
      <c r="F51" s="437"/>
      <c r="G51" s="437"/>
      <c r="H51" s="437"/>
      <c r="I51" s="437"/>
      <c r="J51" s="323"/>
      <c r="K51" s="409"/>
      <c r="L51" s="433"/>
      <c r="M51" s="414"/>
      <c r="N51" s="284"/>
    </row>
    <row r="52" spans="1:14" ht="15.75" thickBot="1">
      <c r="B52" s="49"/>
      <c r="C52" s="322"/>
      <c r="D52" s="322"/>
      <c r="E52" s="322"/>
      <c r="F52" s="322"/>
      <c r="G52" s="322"/>
      <c r="H52" s="322"/>
      <c r="I52" s="322"/>
      <c r="J52" s="447"/>
      <c r="K52" s="132"/>
      <c r="L52" s="337"/>
      <c r="M52" s="414"/>
      <c r="N52" s="284"/>
    </row>
    <row r="53" spans="1:14" ht="15.75" thickBot="1">
      <c r="B53" s="818" t="s">
        <v>1037</v>
      </c>
      <c r="C53" s="819"/>
      <c r="D53" s="819"/>
      <c r="E53" s="819"/>
      <c r="F53" s="819"/>
      <c r="G53" s="819"/>
      <c r="H53" s="819"/>
      <c r="I53" s="819"/>
      <c r="J53" s="819"/>
      <c r="K53" s="819"/>
      <c r="L53" s="819"/>
      <c r="M53" s="820"/>
      <c r="N53" s="406">
        <f>SUM(N48:N52)</f>
        <v>9633.754820572598</v>
      </c>
    </row>
    <row r="54" spans="1:14">
      <c r="B54" s="39"/>
      <c r="C54" s="40"/>
      <c r="D54" s="40"/>
      <c r="E54" s="40"/>
      <c r="F54" s="40"/>
      <c r="G54" s="40"/>
      <c r="H54" s="40"/>
      <c r="I54" s="40"/>
      <c r="J54" s="40"/>
      <c r="K54" s="40"/>
      <c r="L54" s="40"/>
      <c r="M54" s="40"/>
      <c r="N54" s="41"/>
    </row>
    <row r="55" spans="1:14">
      <c r="B55" s="70" t="s">
        <v>1040</v>
      </c>
      <c r="C55" s="71"/>
      <c r="D55" s="71"/>
      <c r="E55" s="71"/>
      <c r="F55" s="71"/>
      <c r="G55" s="71"/>
      <c r="H55" s="71"/>
      <c r="I55" s="71"/>
      <c r="J55" s="71"/>
      <c r="K55" s="71"/>
      <c r="L55" s="71"/>
      <c r="M55" s="71"/>
      <c r="N55" s="72"/>
    </row>
    <row r="56" spans="1:14" ht="15.75" thickBot="1">
      <c r="B56" s="74"/>
      <c r="C56" s="67"/>
      <c r="D56" s="67"/>
      <c r="E56" s="67"/>
      <c r="F56" s="67"/>
      <c r="G56" s="67"/>
      <c r="H56" s="67"/>
      <c r="I56" s="67"/>
      <c r="J56" s="67"/>
      <c r="K56" s="67"/>
      <c r="L56" s="67"/>
      <c r="M56" s="67"/>
      <c r="N56" s="69"/>
    </row>
    <row r="57" spans="1:14" ht="25.5">
      <c r="B57" s="325" t="s">
        <v>1041</v>
      </c>
      <c r="C57" s="326"/>
      <c r="D57" s="326"/>
      <c r="E57" s="326"/>
      <c r="F57" s="326"/>
      <c r="G57" s="326"/>
      <c r="H57" s="79" t="s">
        <v>1029</v>
      </c>
      <c r="I57" s="80" t="s">
        <v>1042</v>
      </c>
      <c r="J57" s="81" t="s">
        <v>1043</v>
      </c>
      <c r="K57" s="79" t="s">
        <v>1044</v>
      </c>
      <c r="L57" s="821" t="s">
        <v>1045</v>
      </c>
      <c r="M57" s="794"/>
      <c r="N57" s="82" t="s">
        <v>1035</v>
      </c>
    </row>
    <row r="58" spans="1:14">
      <c r="B58" s="52"/>
      <c r="C58" s="329"/>
      <c r="D58" s="329"/>
      <c r="E58" s="329"/>
      <c r="F58" s="329"/>
      <c r="G58" s="329"/>
      <c r="H58" s="323"/>
      <c r="I58" s="291"/>
      <c r="J58" s="298"/>
      <c r="K58" s="291"/>
      <c r="L58" s="822"/>
      <c r="M58" s="823"/>
      <c r="N58" s="299"/>
    </row>
    <row r="59" spans="1:14">
      <c r="B59" s="52"/>
      <c r="C59" s="53"/>
      <c r="D59" s="53"/>
      <c r="E59" s="53"/>
      <c r="F59" s="53"/>
      <c r="G59" s="53"/>
      <c r="H59" s="323"/>
      <c r="I59" s="291"/>
      <c r="J59" s="298"/>
      <c r="K59" s="291"/>
      <c r="L59" s="822"/>
      <c r="M59" s="823"/>
      <c r="N59" s="299"/>
    </row>
    <row r="60" spans="1:14">
      <c r="B60" s="52"/>
      <c r="C60" s="53"/>
      <c r="D60" s="53"/>
      <c r="E60" s="53"/>
      <c r="F60" s="53"/>
      <c r="G60" s="53"/>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00"/>
      <c r="I62" s="291"/>
      <c r="J62" s="291"/>
      <c r="K62" s="291"/>
      <c r="L62" s="301"/>
      <c r="M62" s="302"/>
      <c r="N62" s="303"/>
    </row>
    <row r="63" spans="1:14" ht="15.75" thickBot="1">
      <c r="B63" s="459"/>
      <c r="C63" s="460"/>
      <c r="D63" s="460"/>
      <c r="E63" s="460"/>
      <c r="F63" s="460"/>
      <c r="G63" s="460"/>
      <c r="H63" s="54"/>
      <c r="I63" s="132"/>
      <c r="J63" s="132"/>
      <c r="K63" s="132"/>
      <c r="L63" s="807"/>
      <c r="M63" s="808"/>
      <c r="N63" s="133"/>
    </row>
    <row r="64" spans="1:14" ht="15.75" thickBot="1">
      <c r="B64" s="824" t="s">
        <v>1037</v>
      </c>
      <c r="C64" s="825"/>
      <c r="D64" s="825"/>
      <c r="E64" s="825"/>
      <c r="F64" s="825"/>
      <c r="G64" s="825"/>
      <c r="H64" s="825"/>
      <c r="I64" s="825"/>
      <c r="J64" s="825"/>
      <c r="K64" s="825"/>
      <c r="L64" s="825"/>
      <c r="M64" s="826"/>
      <c r="N64" s="110"/>
    </row>
    <row r="65" spans="1:15">
      <c r="B65" s="39"/>
      <c r="C65" s="40"/>
      <c r="D65" s="40"/>
      <c r="E65" s="40"/>
      <c r="F65" s="40"/>
      <c r="G65" s="40"/>
      <c r="H65" s="40"/>
      <c r="I65" s="40"/>
      <c r="J65" s="40"/>
      <c r="K65" s="40"/>
      <c r="L65" s="40"/>
      <c r="M65" s="40"/>
      <c r="N65" s="41"/>
    </row>
    <row r="66" spans="1:15">
      <c r="B66" s="70" t="s">
        <v>1046</v>
      </c>
      <c r="C66" s="71"/>
      <c r="D66" s="71"/>
      <c r="E66" s="71"/>
      <c r="F66" s="71"/>
      <c r="G66" s="71"/>
      <c r="H66" s="71"/>
      <c r="I66" s="71"/>
      <c r="J66" s="71"/>
      <c r="K66" s="71"/>
      <c r="L66" s="71"/>
      <c r="M66" s="71"/>
      <c r="N66" s="72"/>
    </row>
    <row r="67" spans="1:15" ht="15.75" thickBot="1">
      <c r="B67" s="74"/>
      <c r="C67" s="67"/>
      <c r="D67" s="67"/>
      <c r="E67" s="67"/>
      <c r="F67" s="67"/>
      <c r="G67" s="67"/>
      <c r="H67" s="67"/>
      <c r="I67" s="67"/>
      <c r="J67" s="67"/>
      <c r="K67" s="67"/>
      <c r="L67" s="67"/>
      <c r="M67" s="67"/>
      <c r="N67" s="69"/>
    </row>
    <row r="68" spans="1:15" ht="25.5">
      <c r="B68" s="844" t="s">
        <v>1047</v>
      </c>
      <c r="C68" s="845"/>
      <c r="D68" s="845"/>
      <c r="E68" s="845"/>
      <c r="F68" s="845"/>
      <c r="G68" s="845"/>
      <c r="H68" s="845"/>
      <c r="I68" s="79" t="s">
        <v>1048</v>
      </c>
      <c r="J68" s="81" t="s">
        <v>1494</v>
      </c>
      <c r="K68" s="80" t="s">
        <v>1050</v>
      </c>
      <c r="L68" s="846" t="s">
        <v>1034</v>
      </c>
      <c r="M68" s="847"/>
      <c r="N68" s="104" t="s">
        <v>1035</v>
      </c>
    </row>
    <row r="69" spans="1:15">
      <c r="A69" s="170" t="s">
        <v>9</v>
      </c>
      <c r="B69" s="55" t="str">
        <f>VLOOKUP(A69,'MANO DE OBRA'!A8:D68,3,FALSE)</f>
        <v>Obrero (3)</v>
      </c>
      <c r="C69" s="53"/>
      <c r="D69" s="53"/>
      <c r="E69" s="53"/>
      <c r="F69" s="53"/>
      <c r="G69" s="53"/>
      <c r="H69" s="53"/>
      <c r="I69" s="304">
        <f>K69/J69*100</f>
        <v>73771.7</v>
      </c>
      <c r="J69" s="305">
        <v>185</v>
      </c>
      <c r="K69" s="306">
        <f>VLOOKUP(A69,'MANO DE OBRA'!A8:D99,4,FALSE)</f>
        <v>136477.64499999999</v>
      </c>
      <c r="L69" s="56"/>
      <c r="M69" s="446">
        <v>100</v>
      </c>
      <c r="N69" s="407">
        <f>K69/M69</f>
        <v>1364.7764499999998</v>
      </c>
      <c r="O69" s="112"/>
    </row>
    <row r="70" spans="1:15">
      <c r="A70" s="170" t="s">
        <v>30</v>
      </c>
      <c r="B70" s="55" t="str">
        <f>VLOOKUP(A70,'MANO DE OBRA'!A8:D69,3,FALSE)</f>
        <v>Oficial</v>
      </c>
      <c r="C70" s="53"/>
      <c r="D70" s="53"/>
      <c r="E70" s="53"/>
      <c r="F70" s="53"/>
      <c r="G70" s="53"/>
      <c r="H70" s="53"/>
      <c r="I70" s="304">
        <f>K70/J70*100</f>
        <v>49181.133333333331</v>
      </c>
      <c r="J70" s="305">
        <v>185</v>
      </c>
      <c r="K70" s="306">
        <f>VLOOKUP(A70,'MANO DE OBRA'!A8:D100,4,FALSE)</f>
        <v>90985.096666666665</v>
      </c>
      <c r="L70" s="56"/>
      <c r="M70" s="446">
        <v>100</v>
      </c>
      <c r="N70" s="407">
        <f>K70/M70</f>
        <v>909.85096666666664</v>
      </c>
    </row>
    <row r="71" spans="1:15">
      <c r="B71" s="55"/>
      <c r="C71" s="53"/>
      <c r="D71" s="53"/>
      <c r="E71" s="53"/>
      <c r="F71" s="53"/>
      <c r="G71" s="53"/>
      <c r="H71" s="53"/>
      <c r="I71" s="304"/>
      <c r="J71" s="305"/>
      <c r="K71" s="306"/>
      <c r="L71" s="56"/>
      <c r="M71" s="444"/>
      <c r="N71" s="407"/>
    </row>
    <row r="72" spans="1:15">
      <c r="B72" s="55"/>
      <c r="C72" s="53"/>
      <c r="D72" s="53"/>
      <c r="E72" s="53"/>
      <c r="F72" s="53"/>
      <c r="G72" s="53"/>
      <c r="H72" s="53"/>
      <c r="I72" s="291"/>
      <c r="J72" s="309"/>
      <c r="K72" s="310"/>
      <c r="L72" s="330"/>
      <c r="M72" s="312"/>
      <c r="N72" s="308"/>
    </row>
    <row r="73" spans="1:15">
      <c r="B73" s="55"/>
      <c r="C73" s="53"/>
      <c r="D73" s="53"/>
      <c r="E73" s="53"/>
      <c r="F73" s="53"/>
      <c r="G73" s="53"/>
      <c r="H73" s="53"/>
      <c r="I73" s="291"/>
      <c r="J73" s="309"/>
      <c r="K73" s="310"/>
      <c r="L73" s="330"/>
      <c r="M73" s="312"/>
      <c r="N73" s="308"/>
    </row>
    <row r="74" spans="1:15" ht="15.75" thickBot="1">
      <c r="B74" s="805"/>
      <c r="C74" s="806"/>
      <c r="D74" s="806"/>
      <c r="E74" s="806"/>
      <c r="F74" s="806"/>
      <c r="G74" s="806"/>
      <c r="H74" s="806"/>
      <c r="I74" s="132"/>
      <c r="J74" s="132"/>
      <c r="K74" s="132"/>
      <c r="L74" s="906"/>
      <c r="M74" s="906"/>
      <c r="N74" s="51"/>
    </row>
    <row r="75" spans="1:15" ht="15.75" thickBot="1">
      <c r="B75" s="824" t="s">
        <v>1037</v>
      </c>
      <c r="C75" s="825"/>
      <c r="D75" s="825"/>
      <c r="E75" s="825"/>
      <c r="F75" s="825"/>
      <c r="G75" s="825"/>
      <c r="H75" s="825"/>
      <c r="I75" s="825"/>
      <c r="J75" s="825"/>
      <c r="K75" s="825"/>
      <c r="L75" s="825"/>
      <c r="M75" s="826"/>
      <c r="N75" s="313">
        <f>SUM(N69:N74)</f>
        <v>2274.6274166666662</v>
      </c>
    </row>
    <row r="76" spans="1:15" ht="15.75" thickBot="1">
      <c r="B76" s="39"/>
      <c r="C76" s="40"/>
      <c r="D76" s="40"/>
      <c r="E76" s="40"/>
      <c r="F76" s="40"/>
      <c r="G76" s="40"/>
      <c r="H76" s="40"/>
      <c r="I76" s="40"/>
      <c r="J76" s="40"/>
      <c r="K76" s="40"/>
      <c r="L76" s="40"/>
      <c r="M76" s="40"/>
      <c r="N76" s="41"/>
    </row>
    <row r="77" spans="1:15" ht="15.75" thickBot="1">
      <c r="B77" s="818" t="s">
        <v>1051</v>
      </c>
      <c r="C77" s="819"/>
      <c r="D77" s="819"/>
      <c r="E77" s="819"/>
      <c r="F77" s="819"/>
      <c r="G77" s="819"/>
      <c r="H77" s="819"/>
      <c r="I77" s="819"/>
      <c r="J77" s="819"/>
      <c r="K77" s="819"/>
      <c r="L77" s="819"/>
      <c r="M77" s="820"/>
      <c r="N77" s="105">
        <f>N43+N53+N64+N75</f>
        <v>12022.113608072597</v>
      </c>
    </row>
    <row r="78" spans="1:15">
      <c r="B78" s="39"/>
      <c r="C78" s="40"/>
      <c r="D78" s="40"/>
      <c r="E78" s="40"/>
      <c r="F78" s="40"/>
      <c r="G78" s="40"/>
      <c r="H78" s="40"/>
      <c r="I78" s="40"/>
      <c r="J78" s="40"/>
      <c r="K78" s="40"/>
      <c r="L78" s="40"/>
      <c r="M78" s="40"/>
      <c r="N78" s="41"/>
    </row>
    <row r="79" spans="1:15">
      <c r="B79" s="70" t="s">
        <v>1052</v>
      </c>
      <c r="C79" s="71"/>
      <c r="D79" s="71"/>
      <c r="E79" s="71"/>
      <c r="F79" s="71"/>
      <c r="G79" s="71"/>
      <c r="H79" s="71"/>
      <c r="I79" s="71"/>
      <c r="J79" s="71"/>
      <c r="K79" s="71"/>
      <c r="L79" s="71"/>
      <c r="M79" s="71"/>
      <c r="N79" s="72"/>
    </row>
    <row r="80" spans="1:15" ht="15.75" thickBot="1">
      <c r="B80" s="74"/>
      <c r="C80" s="67"/>
      <c r="D80" s="67"/>
      <c r="E80" s="67"/>
      <c r="F80" s="67"/>
      <c r="G80" s="67"/>
      <c r="H80" s="67"/>
      <c r="I80" s="67"/>
      <c r="J80" s="67"/>
      <c r="K80" s="67"/>
      <c r="L80" s="67"/>
      <c r="M80" s="67"/>
      <c r="N80" s="69"/>
    </row>
    <row r="81" spans="1:14">
      <c r="B81" s="809" t="s">
        <v>1053</v>
      </c>
      <c r="C81" s="810"/>
      <c r="D81" s="810"/>
      <c r="E81" s="810"/>
      <c r="F81" s="810"/>
      <c r="G81" s="810"/>
      <c r="H81" s="810"/>
      <c r="I81" s="326"/>
      <c r="J81" s="346"/>
      <c r="K81" s="314" t="s">
        <v>1054</v>
      </c>
      <c r="L81" s="848" t="s">
        <v>1055</v>
      </c>
      <c r="M81" s="849"/>
      <c r="N81" s="315"/>
    </row>
    <row r="82" spans="1:14">
      <c r="B82" s="850" t="s">
        <v>1056</v>
      </c>
      <c r="C82" s="851"/>
      <c r="D82" s="851"/>
      <c r="E82" s="851"/>
      <c r="F82" s="851"/>
      <c r="G82" s="851"/>
      <c r="H82" s="851"/>
      <c r="I82" s="93"/>
      <c r="J82" s="94"/>
      <c r="K82" s="316">
        <v>0.2</v>
      </c>
      <c r="L82" s="852">
        <f>N77*K82</f>
        <v>2404.4227216145196</v>
      </c>
      <c r="M82" s="853"/>
      <c r="N82" s="57"/>
    </row>
    <row r="83" spans="1:14">
      <c r="B83" s="95" t="s">
        <v>1057</v>
      </c>
      <c r="C83" s="96"/>
      <c r="D83" s="96"/>
      <c r="E83" s="96"/>
      <c r="F83" s="96"/>
      <c r="G83" s="96"/>
      <c r="H83" s="96"/>
      <c r="I83" s="93"/>
      <c r="J83" s="94"/>
      <c r="K83" s="316">
        <v>0.05</v>
      </c>
      <c r="L83" s="852">
        <f>N77*K83</f>
        <v>601.10568040362989</v>
      </c>
      <c r="M83" s="853"/>
      <c r="N83" s="57"/>
    </row>
    <row r="84" spans="1:14" ht="15.75" thickBot="1">
      <c r="B84" s="97" t="s">
        <v>1058</v>
      </c>
      <c r="C84" s="98"/>
      <c r="D84" s="98"/>
      <c r="E84" s="98"/>
      <c r="F84" s="98"/>
      <c r="G84" s="98"/>
      <c r="H84" s="98"/>
      <c r="I84" s="99"/>
      <c r="J84" s="100"/>
      <c r="K84" s="317">
        <v>0.05</v>
      </c>
      <c r="L84" s="854">
        <f>N77*K84</f>
        <v>601.10568040362989</v>
      </c>
      <c r="M84" s="855"/>
      <c r="N84" s="57"/>
    </row>
    <row r="85" spans="1:14" ht="15.75" thickBot="1">
      <c r="B85" s="818" t="s">
        <v>1037</v>
      </c>
      <c r="C85" s="819"/>
      <c r="D85" s="819"/>
      <c r="E85" s="819"/>
      <c r="F85" s="819"/>
      <c r="G85" s="819"/>
      <c r="H85" s="819"/>
      <c r="I85" s="819"/>
      <c r="J85" s="819"/>
      <c r="K85" s="819"/>
      <c r="L85" s="819"/>
      <c r="M85" s="820"/>
      <c r="N85" s="58">
        <f>L82+L83+L84</f>
        <v>3606.6340824217791</v>
      </c>
    </row>
    <row r="86" spans="1:14" ht="15.75" thickBot="1">
      <c r="B86" s="39"/>
      <c r="C86" s="40"/>
      <c r="D86" s="40"/>
      <c r="E86" s="40"/>
      <c r="F86" s="40"/>
      <c r="G86" s="40"/>
      <c r="H86" s="40"/>
      <c r="I86" s="40"/>
      <c r="J86" s="40"/>
      <c r="K86" s="40"/>
      <c r="L86" s="40"/>
      <c r="M86" s="40"/>
      <c r="N86" s="41"/>
    </row>
    <row r="87" spans="1:14" ht="15.75" thickBot="1">
      <c r="A87" t="s">
        <v>2122</v>
      </c>
      <c r="B87" s="818" t="s">
        <v>1059</v>
      </c>
      <c r="C87" s="819"/>
      <c r="D87" s="819"/>
      <c r="E87" s="819"/>
      <c r="F87" s="819"/>
      <c r="G87" s="819"/>
      <c r="H87" s="819"/>
      <c r="I87" s="819"/>
      <c r="J87" s="819"/>
      <c r="K87" s="819"/>
      <c r="L87" s="819"/>
      <c r="M87" s="820"/>
      <c r="N87" s="197">
        <f>N77+N85</f>
        <v>15628.747690494376</v>
      </c>
    </row>
    <row r="88" spans="1:14">
      <c r="B88" s="251"/>
      <c r="C88" s="252"/>
      <c r="D88" s="252"/>
      <c r="E88" s="252"/>
      <c r="F88" s="252"/>
      <c r="G88" s="252"/>
      <c r="H88" s="252"/>
      <c r="I88" s="252"/>
      <c r="J88" s="252"/>
      <c r="K88" s="252"/>
      <c r="L88" s="252"/>
      <c r="M88" s="252"/>
      <c r="N88" s="253"/>
    </row>
    <row r="89" spans="1:14">
      <c r="B89" s="254"/>
      <c r="C89" s="255"/>
      <c r="D89" s="255"/>
      <c r="E89" s="255"/>
      <c r="F89" s="255"/>
      <c r="G89" s="255"/>
      <c r="H89" s="255"/>
      <c r="I89" s="255"/>
      <c r="J89" s="255"/>
      <c r="K89" s="255"/>
      <c r="L89" s="255"/>
      <c r="M89" s="255"/>
      <c r="N89" s="256"/>
    </row>
    <row r="90" spans="1:14">
      <c r="B90" s="254"/>
      <c r="C90" s="255"/>
      <c r="D90" s="255"/>
      <c r="E90" s="255"/>
      <c r="F90" s="255"/>
      <c r="G90" s="255"/>
      <c r="H90" s="255"/>
      <c r="I90" s="255"/>
      <c r="J90" s="255"/>
      <c r="K90" s="255"/>
      <c r="L90" s="255"/>
      <c r="M90" s="255"/>
      <c r="N90" s="256"/>
    </row>
    <row r="91" spans="1:14">
      <c r="B91" s="254"/>
      <c r="C91" s="255"/>
      <c r="D91" s="255"/>
      <c r="E91" s="255"/>
      <c r="F91" s="255"/>
      <c r="G91" s="255"/>
      <c r="H91" s="255"/>
      <c r="I91" s="255"/>
      <c r="J91" s="255"/>
      <c r="K91" s="255"/>
      <c r="L91" s="255"/>
      <c r="M91" s="255"/>
      <c r="N91" s="256"/>
    </row>
    <row r="92" spans="1:14">
      <c r="B92" s="254"/>
      <c r="C92" s="255"/>
      <c r="D92" s="255"/>
      <c r="E92" s="429" t="s">
        <v>1060</v>
      </c>
      <c r="F92" s="429"/>
      <c r="G92" s="429"/>
      <c r="H92" s="429"/>
      <c r="I92" s="429"/>
      <c r="J92" s="429"/>
      <c r="K92" s="255"/>
      <c r="L92" s="255"/>
      <c r="M92" s="255"/>
      <c r="N92" s="256"/>
    </row>
    <row r="93" spans="1:14">
      <c r="B93" s="254"/>
      <c r="C93" s="255"/>
      <c r="D93" s="255"/>
      <c r="E93" s="255" t="s">
        <v>1061</v>
      </c>
      <c r="F93" s="255"/>
      <c r="G93" s="255"/>
      <c r="H93" s="255"/>
      <c r="I93" s="255"/>
      <c r="J93" s="255"/>
      <c r="K93" s="255"/>
      <c r="L93" s="255"/>
      <c r="M93" s="255"/>
      <c r="N93" s="256"/>
    </row>
    <row r="94" spans="1:14">
      <c r="B94" s="254"/>
      <c r="C94" s="255"/>
      <c r="D94" s="255"/>
      <c r="E94" s="255" t="s">
        <v>1062</v>
      </c>
      <c r="F94" s="255"/>
      <c r="G94" s="255"/>
      <c r="H94" s="255"/>
      <c r="I94" s="255"/>
      <c r="J94" s="255"/>
      <c r="K94" s="255"/>
      <c r="L94" s="255"/>
      <c r="M94" s="255"/>
      <c r="N94" s="256"/>
    </row>
    <row r="95" spans="1:14">
      <c r="B95" s="254"/>
      <c r="C95" s="255"/>
      <c r="D95" s="255"/>
      <c r="E95" s="255" t="s">
        <v>1063</v>
      </c>
      <c r="F95" s="255"/>
      <c r="G95" s="255"/>
      <c r="H95" s="255"/>
      <c r="I95" s="255"/>
      <c r="J95" s="255"/>
      <c r="K95" s="255"/>
      <c r="L95" s="255"/>
      <c r="M95" s="255"/>
      <c r="N95" s="256"/>
    </row>
    <row r="96" spans="1:14" ht="15.75" thickBot="1">
      <c r="B96" s="254"/>
      <c r="C96" s="255"/>
      <c r="D96" s="255"/>
      <c r="E96" s="255"/>
      <c r="F96" s="255" t="s">
        <v>1064</v>
      </c>
      <c r="G96" s="255"/>
      <c r="H96" s="255"/>
      <c r="I96" s="255"/>
      <c r="J96" s="255"/>
      <c r="K96" s="255"/>
      <c r="L96" s="255"/>
      <c r="M96" s="255"/>
      <c r="N96" s="256"/>
    </row>
    <row r="97" spans="2:14">
      <c r="B97" s="239" t="s">
        <v>2322</v>
      </c>
      <c r="C97" s="240"/>
      <c r="D97" s="240"/>
      <c r="E97" s="240"/>
      <c r="F97" s="240"/>
      <c r="G97" s="240"/>
      <c r="H97" s="240"/>
      <c r="I97" s="240"/>
      <c r="J97" s="240"/>
      <c r="K97" s="240"/>
      <c r="L97" s="240"/>
      <c r="M97" s="240"/>
      <c r="N97" s="241"/>
    </row>
    <row r="98" spans="2:14">
      <c r="B98" s="257"/>
      <c r="C98" s="258"/>
      <c r="D98" s="258"/>
      <c r="E98" s="258"/>
      <c r="F98" s="258"/>
      <c r="G98" s="258"/>
      <c r="H98" s="258"/>
      <c r="I98" s="258"/>
      <c r="J98" s="258"/>
      <c r="K98" s="258"/>
      <c r="L98" s="258"/>
      <c r="M98" s="258"/>
      <c r="N98" s="259"/>
    </row>
    <row r="99" spans="2:14">
      <c r="B99" s="257"/>
      <c r="C99" s="258"/>
      <c r="D99" s="258"/>
      <c r="E99" s="258"/>
      <c r="F99" s="258"/>
      <c r="G99" s="258"/>
      <c r="H99" s="258"/>
      <c r="I99" s="258"/>
      <c r="J99" s="258"/>
      <c r="K99" s="258"/>
      <c r="L99" s="258"/>
      <c r="M99" s="258"/>
      <c r="N99" s="259"/>
    </row>
    <row r="100" spans="2:14">
      <c r="B100" s="257"/>
      <c r="C100" s="258"/>
      <c r="D100" s="258"/>
      <c r="E100" s="258"/>
      <c r="F100" s="258"/>
      <c r="G100" s="258"/>
      <c r="H100" s="258"/>
      <c r="I100" s="258"/>
      <c r="J100" s="258"/>
      <c r="K100" s="258"/>
      <c r="L100" s="258"/>
      <c r="M100" s="258"/>
      <c r="N100" s="259"/>
    </row>
    <row r="101" spans="2:14" ht="15.75" thickBot="1">
      <c r="B101" s="260"/>
      <c r="C101" s="261"/>
      <c r="D101" s="261"/>
      <c r="E101" s="261"/>
      <c r="F101" s="261"/>
      <c r="G101" s="261"/>
      <c r="H101" s="261"/>
      <c r="I101" s="261"/>
      <c r="J101" s="261"/>
      <c r="K101" s="261"/>
      <c r="L101" s="261"/>
      <c r="M101" s="261"/>
      <c r="N101" s="262"/>
    </row>
    <row r="102" spans="2:14">
      <c r="B102" s="263"/>
      <c r="C102" s="264"/>
      <c r="D102" s="264"/>
      <c r="E102" s="264"/>
      <c r="F102" s="264"/>
      <c r="G102" s="264"/>
      <c r="H102" s="264"/>
      <c r="I102" s="264"/>
      <c r="J102" s="264"/>
      <c r="K102" s="264"/>
      <c r="L102" s="264"/>
      <c r="M102" s="264"/>
      <c r="N102" s="265"/>
    </row>
    <row r="103" spans="2:14">
      <c r="B103" s="266" t="s">
        <v>2323</v>
      </c>
      <c r="C103" s="267"/>
      <c r="D103" s="267"/>
      <c r="E103" s="267"/>
      <c r="F103" s="267"/>
      <c r="G103" s="267"/>
      <c r="H103" s="267"/>
      <c r="I103" s="267"/>
      <c r="J103" s="267"/>
      <c r="K103" s="267"/>
      <c r="L103" s="267"/>
      <c r="M103" s="267"/>
      <c r="N103" s="268"/>
    </row>
    <row r="104" spans="2:14" ht="15" customHeight="1">
      <c r="B104" s="960" t="s">
        <v>2324</v>
      </c>
      <c r="C104" s="961"/>
      <c r="D104" s="961"/>
      <c r="E104" s="961"/>
      <c r="F104" s="961"/>
      <c r="G104" s="961"/>
      <c r="H104" s="961"/>
      <c r="I104" s="961"/>
      <c r="J104" s="961"/>
      <c r="K104" s="961"/>
      <c r="L104" s="961"/>
      <c r="M104" s="961"/>
      <c r="N104" s="962"/>
    </row>
    <row r="105" spans="2:14" ht="15" customHeight="1">
      <c r="B105" s="960"/>
      <c r="C105" s="961"/>
      <c r="D105" s="961"/>
      <c r="E105" s="961"/>
      <c r="F105" s="961"/>
      <c r="G105" s="961"/>
      <c r="H105" s="961"/>
      <c r="I105" s="961"/>
      <c r="J105" s="961"/>
      <c r="K105" s="961"/>
      <c r="L105" s="961"/>
      <c r="M105" s="961"/>
      <c r="N105" s="962"/>
    </row>
    <row r="106" spans="2:14" ht="30" customHeight="1">
      <c r="B106" s="963" t="s">
        <v>2325</v>
      </c>
      <c r="C106" s="964"/>
      <c r="D106" s="964"/>
      <c r="E106" s="964"/>
      <c r="F106" s="964"/>
      <c r="G106" s="964"/>
      <c r="H106" s="964"/>
      <c r="I106" s="964"/>
      <c r="J106" s="964"/>
      <c r="K106" s="964"/>
      <c r="L106" s="964"/>
      <c r="M106" s="964"/>
      <c r="N106" s="965"/>
    </row>
    <row r="107" spans="2:14">
      <c r="B107" s="963"/>
      <c r="C107" s="964"/>
      <c r="D107" s="964"/>
      <c r="E107" s="964"/>
      <c r="F107" s="964"/>
      <c r="G107" s="964"/>
      <c r="H107" s="964"/>
      <c r="I107" s="964"/>
      <c r="J107" s="964"/>
      <c r="K107" s="964"/>
      <c r="L107" s="964"/>
      <c r="M107" s="964"/>
      <c r="N107" s="965"/>
    </row>
    <row r="108" spans="2:14">
      <c r="B108" s="351"/>
      <c r="C108" s="352"/>
      <c r="D108" s="352"/>
      <c r="E108" s="352"/>
      <c r="F108" s="352"/>
      <c r="G108" s="352"/>
      <c r="H108" s="352"/>
      <c r="I108" s="352"/>
      <c r="J108" s="352"/>
      <c r="K108" s="352"/>
      <c r="L108" s="352"/>
      <c r="M108" s="352"/>
      <c r="N108" s="353"/>
    </row>
    <row r="109" spans="2:14">
      <c r="B109" s="351"/>
      <c r="C109" s="352"/>
      <c r="D109" s="352"/>
      <c r="E109" s="352"/>
      <c r="F109" s="352"/>
      <c r="G109" s="352"/>
      <c r="H109" s="352"/>
      <c r="I109" s="352"/>
      <c r="J109" s="352"/>
      <c r="K109" s="352"/>
      <c r="L109" s="352"/>
      <c r="M109" s="352"/>
      <c r="N109" s="353"/>
    </row>
    <row r="110" spans="2:14">
      <c r="B110" s="351"/>
      <c r="C110" s="352"/>
      <c r="D110" s="352"/>
      <c r="E110" s="352"/>
      <c r="F110" s="352"/>
      <c r="G110" s="352"/>
      <c r="H110" s="352"/>
      <c r="I110" s="352"/>
      <c r="J110" s="352"/>
      <c r="K110" s="352"/>
      <c r="L110" s="352"/>
      <c r="M110" s="352"/>
      <c r="N110" s="353"/>
    </row>
    <row r="111" spans="2:14">
      <c r="B111" s="266"/>
      <c r="C111" s="267"/>
      <c r="D111" s="267"/>
      <c r="E111" s="267"/>
      <c r="F111" s="267"/>
      <c r="G111" s="267"/>
      <c r="H111" s="267"/>
      <c r="I111" s="267"/>
      <c r="J111" s="267"/>
      <c r="K111" s="267"/>
      <c r="L111" s="267"/>
      <c r="M111" s="267"/>
      <c r="N111" s="268"/>
    </row>
    <row r="112" spans="2:14">
      <c r="B112" s="254"/>
      <c r="C112" s="255"/>
      <c r="D112" s="255"/>
      <c r="E112" s="255" t="s">
        <v>1060</v>
      </c>
      <c r="F112" s="429"/>
      <c r="G112" s="429"/>
      <c r="H112" s="255"/>
      <c r="I112" s="255"/>
      <c r="J112" s="255"/>
      <c r="K112" s="255"/>
      <c r="L112" s="255"/>
      <c r="M112" s="255"/>
      <c r="N112" s="256"/>
    </row>
    <row r="113" spans="2:14">
      <c r="B113" s="254"/>
      <c r="C113" s="255"/>
      <c r="D113" s="255"/>
      <c r="E113" s="430" t="s">
        <v>1061</v>
      </c>
      <c r="F113" s="255"/>
      <c r="G113" s="255"/>
      <c r="H113" s="430"/>
      <c r="I113" s="430"/>
      <c r="J113" s="430"/>
      <c r="K113" s="255"/>
      <c r="L113" s="255"/>
      <c r="M113" s="255"/>
      <c r="N113" s="256"/>
    </row>
    <row r="114" spans="2:14">
      <c r="B114" s="254"/>
      <c r="C114" s="255"/>
      <c r="D114" s="255"/>
      <c r="E114" s="269" t="s">
        <v>1065</v>
      </c>
      <c r="F114" s="255"/>
      <c r="G114" s="255"/>
      <c r="H114" s="269"/>
      <c r="I114" s="269"/>
      <c r="J114" s="269"/>
      <c r="K114" s="255"/>
      <c r="L114" s="255"/>
      <c r="M114" s="255"/>
      <c r="N114" s="256"/>
    </row>
    <row r="115" spans="2:14">
      <c r="B115" s="270"/>
      <c r="C115" s="267"/>
      <c r="D115" s="267"/>
      <c r="E115" s="255" t="s">
        <v>1063</v>
      </c>
      <c r="F115" s="255"/>
      <c r="G115" s="255"/>
      <c r="H115" s="255"/>
      <c r="I115" s="255"/>
      <c r="J115" s="255"/>
      <c r="K115" s="267"/>
      <c r="L115" s="267"/>
      <c r="M115" s="267"/>
      <c r="N115" s="268"/>
    </row>
    <row r="116" spans="2:14">
      <c r="B116" s="270"/>
      <c r="C116" s="267"/>
      <c r="D116" s="267"/>
      <c r="E116" s="267"/>
      <c r="F116" s="255"/>
      <c r="G116" s="255"/>
      <c r="H116" s="255"/>
      <c r="I116" s="255"/>
      <c r="J116" s="255"/>
      <c r="K116" s="267"/>
      <c r="L116" s="267"/>
      <c r="M116" s="267"/>
      <c r="N116" s="268"/>
    </row>
    <row r="117" spans="2:14">
      <c r="B117" s="270" t="s">
        <v>2326</v>
      </c>
      <c r="C117" s="269"/>
      <c r="D117" s="269"/>
      <c r="E117" s="255"/>
      <c r="F117" s="255"/>
      <c r="G117" s="255"/>
      <c r="H117" s="255"/>
      <c r="I117" s="255"/>
      <c r="J117" s="966"/>
      <c r="K117" s="966"/>
      <c r="L117" s="966"/>
      <c r="M117" s="966"/>
      <c r="N117" s="967"/>
    </row>
    <row r="118" spans="2:14" ht="15.75" thickBot="1">
      <c r="B118" s="431" t="s">
        <v>2327</v>
      </c>
      <c r="C118" s="432"/>
      <c r="D118" s="432"/>
      <c r="E118" s="271"/>
      <c r="F118" s="271"/>
      <c r="G118" s="271"/>
      <c r="H118" s="271"/>
      <c r="I118" s="271"/>
      <c r="J118" s="968"/>
      <c r="K118" s="968"/>
      <c r="L118" s="968"/>
      <c r="M118" s="968"/>
      <c r="N118" s="969"/>
    </row>
  </sheetData>
  <mergeCells count="64">
    <mergeCell ref="B106:N107"/>
    <mergeCell ref="F25:H25"/>
    <mergeCell ref="B27:N27"/>
    <mergeCell ref="L29:M29"/>
    <mergeCell ref="L83:M83"/>
    <mergeCell ref="L84:M84"/>
    <mergeCell ref="B85:M85"/>
    <mergeCell ref="B87:M87"/>
    <mergeCell ref="B104:N105"/>
    <mergeCell ref="B77:M77"/>
    <mergeCell ref="B81:H81"/>
    <mergeCell ref="L81:M81"/>
    <mergeCell ref="B64:M64"/>
    <mergeCell ref="B82:H82"/>
    <mergeCell ref="L82:M82"/>
    <mergeCell ref="B68:H68"/>
    <mergeCell ref="L68:M68"/>
    <mergeCell ref="B74:H74"/>
    <mergeCell ref="L74:M74"/>
    <mergeCell ref="B75:M75"/>
    <mergeCell ref="L57:M57"/>
    <mergeCell ref="L58:M58"/>
    <mergeCell ref="L60:M60"/>
    <mergeCell ref="L61:M61"/>
    <mergeCell ref="L63:M63"/>
    <mergeCell ref="B53:M53"/>
    <mergeCell ref="B10:E10"/>
    <mergeCell ref="I10:J10"/>
    <mergeCell ref="D11:E11"/>
    <mergeCell ref="L42:M42"/>
    <mergeCell ref="B38:H38"/>
    <mergeCell ref="L12:N12"/>
    <mergeCell ref="C30:I30"/>
    <mergeCell ref="L30:M30"/>
    <mergeCell ref="B35:H35"/>
    <mergeCell ref="M5:M6"/>
    <mergeCell ref="C6:J6"/>
    <mergeCell ref="B43:M43"/>
    <mergeCell ref="B47:I47"/>
    <mergeCell ref="L47:M47"/>
    <mergeCell ref="B1:B6"/>
    <mergeCell ref="K5:K6"/>
    <mergeCell ref="B42:H42"/>
    <mergeCell ref="I35:J35"/>
    <mergeCell ref="L35:M35"/>
    <mergeCell ref="B36:H36"/>
    <mergeCell ref="B37:H37"/>
    <mergeCell ref="I42:J42"/>
    <mergeCell ref="N5:N6"/>
    <mergeCell ref="C29:I29"/>
    <mergeCell ref="J117:N118"/>
    <mergeCell ref="L1:N2"/>
    <mergeCell ref="C2:J2"/>
    <mergeCell ref="C3:J3"/>
    <mergeCell ref="K3:K4"/>
    <mergeCell ref="L3:N4"/>
    <mergeCell ref="C4:J4"/>
    <mergeCell ref="C1:J1"/>
    <mergeCell ref="K1:K2"/>
    <mergeCell ref="C5:J5"/>
    <mergeCell ref="L59:M59"/>
    <mergeCell ref="B39:H39"/>
    <mergeCell ref="B41:D41"/>
    <mergeCell ref="L5:L6"/>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90497"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90497" r:id="rId4"/>
      </mc:Fallback>
    </mc:AlternateContent>
  </oleObjects>
</worksheet>
</file>

<file path=xl/worksheets/sheet2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18"/>
  <sheetViews>
    <sheetView zoomScale="75" zoomScaleNormal="75" workbookViewId="0"/>
  </sheetViews>
  <sheetFormatPr baseColWidth="10" defaultRowHeight="15"/>
  <cols>
    <col min="1" max="1" width="10.28515625" bestFit="1" customWidth="1"/>
    <col min="2" max="2" width="17" customWidth="1"/>
    <col min="6" max="6" width="14.42578125" customWidth="1"/>
    <col min="9" max="9" width="13.140625" bestFit="1" customWidth="1"/>
    <col min="10" max="10" width="15.5703125" customWidth="1"/>
    <col min="11" max="11" width="17.5703125" bestFit="1" customWidth="1"/>
    <col min="13" max="13" width="13.8554687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983" t="s">
        <v>1028</v>
      </c>
      <c r="D30" s="984"/>
      <c r="E30" s="984"/>
      <c r="F30" s="984"/>
      <c r="G30" s="984"/>
      <c r="H30" s="984"/>
      <c r="I30" s="984"/>
      <c r="J30" s="466"/>
      <c r="K30" s="319"/>
      <c r="L30" s="829" t="s">
        <v>1029</v>
      </c>
      <c r="M30" s="830"/>
      <c r="N30" s="77" t="s">
        <v>1030</v>
      </c>
    </row>
    <row r="31" spans="1:14" ht="30" customHeight="1" thickBot="1">
      <c r="A31" t="s">
        <v>1929</v>
      </c>
      <c r="B31" s="86" t="s">
        <v>1216</v>
      </c>
      <c r="C31" s="981" t="s">
        <v>2243</v>
      </c>
      <c r="D31" s="982"/>
      <c r="E31" s="982"/>
      <c r="F31" s="982"/>
      <c r="G31" s="982"/>
      <c r="H31" s="982"/>
      <c r="I31" s="982"/>
      <c r="J31" s="982"/>
      <c r="K31" s="489"/>
      <c r="L31" s="318" t="s">
        <v>388</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348"/>
      <c r="N36" s="284"/>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0.05</v>
      </c>
      <c r="N41" s="356">
        <f>N75*M41</f>
        <v>1705.9705624999999</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1705.9705624999999</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69" t="s">
        <v>630</v>
      </c>
      <c r="B48" s="49" t="str">
        <f>VLOOKUP(A48,MATERIALES!A5:D373,3,FALSE)</f>
        <v xml:space="preserve">Piedra para gavión
</v>
      </c>
      <c r="C48" s="293"/>
      <c r="D48" s="293"/>
      <c r="E48" s="293"/>
      <c r="F48" s="293"/>
      <c r="G48" s="293"/>
      <c r="H48" s="293"/>
      <c r="I48" s="293"/>
      <c r="J48" s="323" t="str">
        <f>VLOOKUP(A48,MATERIALES!A4:D640,2,FALSE)</f>
        <v>m3</v>
      </c>
      <c r="K48" s="294">
        <v>1.1000000000000001</v>
      </c>
      <c r="L48" s="279"/>
      <c r="M48" s="414">
        <f>VLOOKUP(A48,MATERIALES!A5:D396,4,FALSE)</f>
        <v>45220</v>
      </c>
      <c r="N48" s="284">
        <f>K48*M48</f>
        <v>49742.000000000007</v>
      </c>
    </row>
    <row r="49" spans="1:14">
      <c r="A49" s="169" t="s">
        <v>853</v>
      </c>
      <c r="B49" s="49" t="str">
        <f>VLOOKUP(A49,MATERIALES!A6:D373,3,FALSE)</f>
        <v>Alambre galvanizado No. 12</v>
      </c>
      <c r="C49" s="437"/>
      <c r="D49" s="437"/>
      <c r="E49" s="437"/>
      <c r="F49" s="437"/>
      <c r="G49" s="437"/>
      <c r="H49" s="437"/>
      <c r="I49" s="437"/>
      <c r="J49" s="324" t="str">
        <f>VLOOKUP(A49,MATERIALES!A5:D641,2,FALSE)</f>
        <v>kg</v>
      </c>
      <c r="K49" s="409">
        <v>1.1499999999999999</v>
      </c>
      <c r="L49" s="433"/>
      <c r="M49" s="414">
        <f>VLOOKUP(A49,MATERIALES!A6:D397,4,FALSE)</f>
        <v>4600</v>
      </c>
      <c r="N49" s="284">
        <f>K49*M49</f>
        <v>5290</v>
      </c>
    </row>
    <row r="50" spans="1:14">
      <c r="A50" s="169" t="s">
        <v>608</v>
      </c>
      <c r="B50" s="49" t="str">
        <f>VLOOKUP(A50,MATERIALES!A6:D373,3,FALSE)</f>
        <v>Mortero 1:3 De recubrimiento</v>
      </c>
      <c r="C50" s="437"/>
      <c r="D50" s="437"/>
      <c r="E50" s="437"/>
      <c r="F50" s="437"/>
      <c r="G50" s="437"/>
      <c r="H50" s="437"/>
      <c r="I50" s="437"/>
      <c r="J50" s="324" t="str">
        <f>VLOOKUP(A50,MATERIALES!A6:D642,2,FALSE)</f>
        <v>m3</v>
      </c>
      <c r="K50" s="409">
        <v>0.12</v>
      </c>
      <c r="L50" s="433"/>
      <c r="M50" s="414">
        <f>VLOOKUP(A50,MATERIALES!A6:D398,4,FALSE)</f>
        <v>234366.57198835653</v>
      </c>
      <c r="N50" s="284">
        <f>K50*M50</f>
        <v>28123.988638602783</v>
      </c>
    </row>
    <row r="51" spans="1:14">
      <c r="A51" s="169" t="s">
        <v>941</v>
      </c>
      <c r="B51" s="49" t="str">
        <f>VLOOKUP(A51,MATERIALES!A6:D373,3,FALSE)</f>
        <v xml:space="preserve">Formaleta (gaviones, juntas de bordillos, juntas de cunetas, muros, concretos clase D,E, F y G)
</v>
      </c>
      <c r="C51" s="437"/>
      <c r="D51" s="437"/>
      <c r="E51" s="437"/>
      <c r="F51" s="437"/>
      <c r="G51" s="437"/>
      <c r="H51" s="437"/>
      <c r="I51" s="437"/>
      <c r="J51" s="324" t="str">
        <f>VLOOKUP(A51,MATERIALES!A6:D643,2,FALSE)</f>
        <v>m2</v>
      </c>
      <c r="K51" s="409">
        <v>2</v>
      </c>
      <c r="L51" s="433"/>
      <c r="M51" s="414">
        <f>VLOOKUP(A51,MATERIALES!A6:D399,4,FALSE)</f>
        <v>4267.015774259763</v>
      </c>
      <c r="N51" s="284">
        <f>K51*M51</f>
        <v>8534.031548519526</v>
      </c>
    </row>
    <row r="52" spans="1:14" ht="15.75" thickBot="1">
      <c r="A52" t="s">
        <v>1005</v>
      </c>
      <c r="B52" s="49" t="str">
        <f>VLOOKUP(A52,MATERIALES!A7:D373,3,FALSE)</f>
        <v>Malla para gaviones (2M3)</v>
      </c>
      <c r="C52" s="322"/>
      <c r="D52" s="322"/>
      <c r="E52" s="322"/>
      <c r="F52" s="322"/>
      <c r="G52" s="322"/>
      <c r="H52" s="322"/>
      <c r="I52" s="322"/>
      <c r="J52" s="445" t="str">
        <f>VLOOKUP(A52,MATERIALES!A6:D644,2,FALSE)</f>
        <v>u</v>
      </c>
      <c r="K52" s="132">
        <v>0.5</v>
      </c>
      <c r="L52" s="337"/>
      <c r="M52" s="414">
        <f>VLOOKUP(A52,MATERIALES!A7:D400,4,FALSE)</f>
        <v>70000</v>
      </c>
      <c r="N52" s="284">
        <f>K52*M52</f>
        <v>35000</v>
      </c>
    </row>
    <row r="53" spans="1:14" ht="15.75" thickBot="1">
      <c r="B53" s="818" t="s">
        <v>1037</v>
      </c>
      <c r="C53" s="819"/>
      <c r="D53" s="819"/>
      <c r="E53" s="819"/>
      <c r="F53" s="819"/>
      <c r="G53" s="819"/>
      <c r="H53" s="819"/>
      <c r="I53" s="819"/>
      <c r="J53" s="819"/>
      <c r="K53" s="819"/>
      <c r="L53" s="819"/>
      <c r="M53" s="820"/>
      <c r="N53" s="406">
        <f>SUM(N48:N52)</f>
        <v>126690.02018712233</v>
      </c>
    </row>
    <row r="54" spans="1:14">
      <c r="B54" s="39"/>
      <c r="C54" s="40"/>
      <c r="D54" s="40"/>
      <c r="E54" s="40"/>
      <c r="F54" s="40"/>
      <c r="G54" s="40"/>
      <c r="H54" s="40"/>
      <c r="I54" s="40"/>
      <c r="J54" s="40"/>
      <c r="K54" s="40"/>
      <c r="L54" s="40"/>
      <c r="M54" s="40"/>
      <c r="N54" s="41"/>
    </row>
    <row r="55" spans="1:14">
      <c r="B55" s="70" t="s">
        <v>1040</v>
      </c>
      <c r="C55" s="71"/>
      <c r="D55" s="71"/>
      <c r="E55" s="71"/>
      <c r="F55" s="71"/>
      <c r="G55" s="71"/>
      <c r="H55" s="71"/>
      <c r="I55" s="71"/>
      <c r="J55" s="71"/>
      <c r="K55" s="71"/>
      <c r="L55" s="71"/>
      <c r="M55" s="71"/>
      <c r="N55" s="72"/>
    </row>
    <row r="56" spans="1:14" ht="15.75" thickBot="1">
      <c r="B56" s="74"/>
      <c r="C56" s="67"/>
      <c r="D56" s="67"/>
      <c r="E56" s="67"/>
      <c r="F56" s="67"/>
      <c r="G56" s="67"/>
      <c r="H56" s="67"/>
      <c r="I56" s="67"/>
      <c r="J56" s="67"/>
      <c r="K56" s="67"/>
      <c r="L56" s="67"/>
      <c r="M56" s="67"/>
      <c r="N56" s="69"/>
    </row>
    <row r="57" spans="1:14" ht="25.5">
      <c r="B57" s="325" t="s">
        <v>1041</v>
      </c>
      <c r="C57" s="326"/>
      <c r="D57" s="326"/>
      <c r="E57" s="326"/>
      <c r="F57" s="326"/>
      <c r="G57" s="326"/>
      <c r="H57" s="79" t="s">
        <v>1029</v>
      </c>
      <c r="I57" s="80" t="s">
        <v>1042</v>
      </c>
      <c r="J57" s="81" t="s">
        <v>1043</v>
      </c>
      <c r="K57" s="79" t="s">
        <v>1044</v>
      </c>
      <c r="L57" s="821" t="s">
        <v>1045</v>
      </c>
      <c r="M57" s="794"/>
      <c r="N57" s="82" t="s">
        <v>1035</v>
      </c>
    </row>
    <row r="58" spans="1:14">
      <c r="A58" t="s">
        <v>1395</v>
      </c>
      <c r="B58" s="52" t="str">
        <f>VLOOKUP(A58,TRANSPORTE!A1:D117,3,FALSE)</f>
        <v>Transporte de piedra para gaviones</v>
      </c>
      <c r="C58" s="329"/>
      <c r="D58" s="329"/>
      <c r="E58" s="329"/>
      <c r="F58" s="329"/>
      <c r="G58" s="329"/>
      <c r="H58" s="323" t="s">
        <v>339</v>
      </c>
      <c r="I58" s="291">
        <v>1.1000000000000001</v>
      </c>
      <c r="J58" s="298">
        <v>1</v>
      </c>
      <c r="K58" s="291">
        <f>I58*J58</f>
        <v>1.1000000000000001</v>
      </c>
      <c r="L58" s="822">
        <f>VLOOKUP(A58,TRANSPORTE!A1:D117,4,FALSE)</f>
        <v>946.969696969697</v>
      </c>
      <c r="M58" s="823"/>
      <c r="N58" s="299">
        <f>K58*L58</f>
        <v>1041.6666666666667</v>
      </c>
    </row>
    <row r="59" spans="1:14">
      <c r="B59" s="52"/>
      <c r="C59" s="53"/>
      <c r="D59" s="53"/>
      <c r="E59" s="53"/>
      <c r="F59" s="53"/>
      <c r="G59" s="53"/>
      <c r="H59" s="323"/>
      <c r="I59" s="291"/>
      <c r="J59" s="298"/>
      <c r="K59" s="291"/>
      <c r="L59" s="822"/>
      <c r="M59" s="823"/>
      <c r="N59" s="299"/>
    </row>
    <row r="60" spans="1:14">
      <c r="B60" s="52"/>
      <c r="C60" s="53"/>
      <c r="D60" s="53"/>
      <c r="E60" s="53"/>
      <c r="F60" s="53"/>
      <c r="G60" s="53"/>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00"/>
      <c r="I62" s="291"/>
      <c r="J62" s="291"/>
      <c r="K62" s="291"/>
      <c r="L62" s="301"/>
      <c r="M62" s="302"/>
      <c r="N62" s="303"/>
    </row>
    <row r="63" spans="1:14" ht="15.75" thickBot="1">
      <c r="B63" s="321"/>
      <c r="C63" s="322"/>
      <c r="D63" s="322"/>
      <c r="E63" s="322"/>
      <c r="F63" s="322"/>
      <c r="G63" s="460"/>
      <c r="H63" s="54"/>
      <c r="I63" s="132"/>
      <c r="J63" s="132"/>
      <c r="K63" s="132"/>
      <c r="L63" s="807"/>
      <c r="M63" s="808"/>
      <c r="N63" s="133"/>
    </row>
    <row r="64" spans="1:14" ht="15.75" thickBot="1">
      <c r="B64" s="824" t="s">
        <v>1037</v>
      </c>
      <c r="C64" s="825"/>
      <c r="D64" s="825"/>
      <c r="E64" s="825"/>
      <c r="F64" s="825"/>
      <c r="G64" s="825"/>
      <c r="H64" s="825"/>
      <c r="I64" s="825"/>
      <c r="J64" s="825"/>
      <c r="K64" s="825"/>
      <c r="L64" s="825"/>
      <c r="M64" s="826"/>
      <c r="N64" s="110">
        <f>N58+N59+N60+N61+N62</f>
        <v>1041.6666666666667</v>
      </c>
    </row>
    <row r="65" spans="1:15">
      <c r="B65" s="39"/>
      <c r="C65" s="40"/>
      <c r="D65" s="40"/>
      <c r="E65" s="40"/>
      <c r="F65" s="40"/>
      <c r="G65" s="40"/>
      <c r="H65" s="40"/>
      <c r="I65" s="40"/>
      <c r="J65" s="40"/>
      <c r="K65" s="40"/>
      <c r="L65" s="40"/>
      <c r="M65" s="40"/>
      <c r="N65" s="41"/>
    </row>
    <row r="66" spans="1:15">
      <c r="B66" s="70" t="s">
        <v>1046</v>
      </c>
      <c r="C66" s="71"/>
      <c r="D66" s="71"/>
      <c r="E66" s="71"/>
      <c r="F66" s="71"/>
      <c r="G66" s="71"/>
      <c r="H66" s="71"/>
      <c r="I66" s="71"/>
      <c r="J66" s="71"/>
      <c r="K66" s="71"/>
      <c r="L66" s="71"/>
      <c r="M66" s="71"/>
      <c r="N66" s="72"/>
    </row>
    <row r="67" spans="1:15" ht="15.75" thickBot="1">
      <c r="B67" s="74"/>
      <c r="C67" s="67"/>
      <c r="D67" s="67"/>
      <c r="E67" s="67"/>
      <c r="F67" s="67"/>
      <c r="G67" s="67"/>
      <c r="H67" s="67"/>
      <c r="I67" s="67"/>
      <c r="J67" s="67"/>
      <c r="K67" s="67"/>
      <c r="L67" s="67"/>
      <c r="M67" s="67"/>
      <c r="N67" s="69"/>
    </row>
    <row r="68" spans="1:15" ht="25.5">
      <c r="B68" s="844" t="s">
        <v>1047</v>
      </c>
      <c r="C68" s="845"/>
      <c r="D68" s="845"/>
      <c r="E68" s="845"/>
      <c r="F68" s="845"/>
      <c r="G68" s="845"/>
      <c r="H68" s="845"/>
      <c r="I68" s="79" t="s">
        <v>1048</v>
      </c>
      <c r="J68" s="81" t="s">
        <v>1494</v>
      </c>
      <c r="K68" s="80" t="s">
        <v>1050</v>
      </c>
      <c r="L68" s="846" t="s">
        <v>1034</v>
      </c>
      <c r="M68" s="847"/>
      <c r="N68" s="104" t="s">
        <v>1035</v>
      </c>
    </row>
    <row r="69" spans="1:15">
      <c r="A69" s="170" t="s">
        <v>11</v>
      </c>
      <c r="B69" s="55" t="str">
        <f>VLOOKUP(A69,'MANO DE OBRA'!A8:D68,3,FALSE)</f>
        <v>Obrero (4)</v>
      </c>
      <c r="C69" s="53"/>
      <c r="D69" s="53"/>
      <c r="E69" s="53"/>
      <c r="F69" s="53"/>
      <c r="G69" s="53"/>
      <c r="H69" s="53"/>
      <c r="I69" s="304">
        <f>K69/J69*100</f>
        <v>98362.266666666663</v>
      </c>
      <c r="J69" s="305">
        <v>185</v>
      </c>
      <c r="K69" s="306">
        <f>VLOOKUP(A69,'MANO DE OBRA'!A8:D99,4,FALSE)</f>
        <v>181970.19333333333</v>
      </c>
      <c r="L69" s="56"/>
      <c r="M69" s="446">
        <v>8</v>
      </c>
      <c r="N69" s="407">
        <f>K69/M69</f>
        <v>22746.274166666666</v>
      </c>
      <c r="O69" s="112"/>
    </row>
    <row r="70" spans="1:15">
      <c r="A70" s="170" t="s">
        <v>30</v>
      </c>
      <c r="B70" s="55" t="str">
        <f>VLOOKUP(A70,'MANO DE OBRA'!A8:D69,3,FALSE)</f>
        <v>Oficial</v>
      </c>
      <c r="C70" s="53"/>
      <c r="D70" s="53"/>
      <c r="E70" s="53"/>
      <c r="F70" s="53"/>
      <c r="G70" s="53"/>
      <c r="H70" s="53"/>
      <c r="I70" s="304">
        <f>K70/J70*100</f>
        <v>49181.133333333331</v>
      </c>
      <c r="J70" s="305">
        <v>185</v>
      </c>
      <c r="K70" s="306">
        <f>VLOOKUP(A70,'MANO DE OBRA'!A8:D100,4,FALSE)</f>
        <v>90985.096666666665</v>
      </c>
      <c r="L70" s="56"/>
      <c r="M70" s="446">
        <v>8</v>
      </c>
      <c r="N70" s="407">
        <f>K70/M70</f>
        <v>11373.137083333333</v>
      </c>
    </row>
    <row r="71" spans="1:15">
      <c r="B71" s="55"/>
      <c r="C71" s="53"/>
      <c r="D71" s="53"/>
      <c r="E71" s="53"/>
      <c r="F71" s="53"/>
      <c r="G71" s="53"/>
      <c r="H71" s="53"/>
      <c r="I71" s="304"/>
      <c r="J71" s="305"/>
      <c r="K71" s="306"/>
      <c r="L71" s="56"/>
      <c r="M71" s="444"/>
      <c r="N71" s="407"/>
    </row>
    <row r="72" spans="1:15">
      <c r="B72" s="55"/>
      <c r="C72" s="53"/>
      <c r="D72" s="53"/>
      <c r="E72" s="53"/>
      <c r="F72" s="53"/>
      <c r="G72" s="53"/>
      <c r="H72" s="53"/>
      <c r="I72" s="291"/>
      <c r="J72" s="309"/>
      <c r="K72" s="310"/>
      <c r="L72" s="330"/>
      <c r="M72" s="312"/>
      <c r="N72" s="308"/>
    </row>
    <row r="73" spans="1:15">
      <c r="B73" s="55"/>
      <c r="C73" s="53"/>
      <c r="D73" s="53"/>
      <c r="E73" s="53"/>
      <c r="F73" s="53"/>
      <c r="G73" s="53"/>
      <c r="H73" s="53"/>
      <c r="I73" s="291"/>
      <c r="J73" s="309"/>
      <c r="K73" s="310"/>
      <c r="L73" s="330"/>
      <c r="M73" s="312"/>
      <c r="N73" s="308"/>
    </row>
    <row r="74" spans="1:15" ht="15.75" thickBot="1">
      <c r="B74" s="805"/>
      <c r="C74" s="806"/>
      <c r="D74" s="806"/>
      <c r="E74" s="806"/>
      <c r="F74" s="806"/>
      <c r="G74" s="806"/>
      <c r="H74" s="806"/>
      <c r="I74" s="132"/>
      <c r="J74" s="132"/>
      <c r="K74" s="132"/>
      <c r="L74" s="906"/>
      <c r="M74" s="906"/>
      <c r="N74" s="133"/>
    </row>
    <row r="75" spans="1:15" ht="15.75" thickBot="1">
      <c r="B75" s="824" t="s">
        <v>1037</v>
      </c>
      <c r="C75" s="825"/>
      <c r="D75" s="825"/>
      <c r="E75" s="825"/>
      <c r="F75" s="825"/>
      <c r="G75" s="825"/>
      <c r="H75" s="825"/>
      <c r="I75" s="825"/>
      <c r="J75" s="825"/>
      <c r="K75" s="825"/>
      <c r="L75" s="825"/>
      <c r="M75" s="826"/>
      <c r="N75" s="472">
        <f>SUM(N69:N74)</f>
        <v>34119.411249999997</v>
      </c>
    </row>
    <row r="76" spans="1:15" ht="15.75" thickBot="1">
      <c r="B76" s="39"/>
      <c r="C76" s="40"/>
      <c r="D76" s="40"/>
      <c r="E76" s="40"/>
      <c r="F76" s="40"/>
      <c r="G76" s="40"/>
      <c r="H76" s="40"/>
      <c r="I76" s="40"/>
      <c r="J76" s="40"/>
      <c r="K76" s="40"/>
      <c r="L76" s="40"/>
      <c r="M76" s="40"/>
      <c r="N76" s="41"/>
    </row>
    <row r="77" spans="1:15" ht="15.75" thickBot="1">
      <c r="B77" s="818" t="s">
        <v>1051</v>
      </c>
      <c r="C77" s="819"/>
      <c r="D77" s="819"/>
      <c r="E77" s="819"/>
      <c r="F77" s="819"/>
      <c r="G77" s="819"/>
      <c r="H77" s="819"/>
      <c r="I77" s="819"/>
      <c r="J77" s="819"/>
      <c r="K77" s="819"/>
      <c r="L77" s="819"/>
      <c r="M77" s="820"/>
      <c r="N77" s="105">
        <f>N43+N53+N64+N75</f>
        <v>163557.06866628901</v>
      </c>
    </row>
    <row r="78" spans="1:15">
      <c r="B78" s="39"/>
      <c r="C78" s="40"/>
      <c r="D78" s="40"/>
      <c r="E78" s="40"/>
      <c r="F78" s="40"/>
      <c r="G78" s="40"/>
      <c r="H78" s="40"/>
      <c r="I78" s="40"/>
      <c r="J78" s="40"/>
      <c r="K78" s="40"/>
      <c r="L78" s="40"/>
      <c r="M78" s="40"/>
      <c r="N78" s="41"/>
    </row>
    <row r="79" spans="1:15">
      <c r="B79" s="70" t="s">
        <v>1052</v>
      </c>
      <c r="C79" s="71"/>
      <c r="D79" s="71"/>
      <c r="E79" s="71"/>
      <c r="F79" s="71"/>
      <c r="G79" s="71"/>
      <c r="H79" s="71"/>
      <c r="I79" s="71"/>
      <c r="J79" s="71"/>
      <c r="K79" s="71"/>
      <c r="L79" s="71"/>
      <c r="M79" s="71"/>
      <c r="N79" s="72"/>
    </row>
    <row r="80" spans="1:15" ht="15.75" thickBot="1">
      <c r="B80" s="74"/>
      <c r="C80" s="67"/>
      <c r="D80" s="67"/>
      <c r="E80" s="67"/>
      <c r="F80" s="67"/>
      <c r="G80" s="67"/>
      <c r="H80" s="67"/>
      <c r="I80" s="67"/>
      <c r="J80" s="67"/>
      <c r="K80" s="67"/>
      <c r="L80" s="67"/>
      <c r="M80" s="67"/>
      <c r="N80" s="69"/>
    </row>
    <row r="81" spans="1:14">
      <c r="B81" s="809" t="s">
        <v>1053</v>
      </c>
      <c r="C81" s="810"/>
      <c r="D81" s="810"/>
      <c r="E81" s="810"/>
      <c r="F81" s="810"/>
      <c r="G81" s="810"/>
      <c r="H81" s="810"/>
      <c r="I81" s="326"/>
      <c r="J81" s="346"/>
      <c r="K81" s="314" t="s">
        <v>1054</v>
      </c>
      <c r="L81" s="848" t="s">
        <v>1055</v>
      </c>
      <c r="M81" s="849"/>
      <c r="N81" s="315"/>
    </row>
    <row r="82" spans="1:14">
      <c r="B82" s="850" t="s">
        <v>1056</v>
      </c>
      <c r="C82" s="851"/>
      <c r="D82" s="851"/>
      <c r="E82" s="851"/>
      <c r="F82" s="851"/>
      <c r="G82" s="851"/>
      <c r="H82" s="851"/>
      <c r="I82" s="93"/>
      <c r="J82" s="94"/>
      <c r="K82" s="316">
        <v>0.2</v>
      </c>
      <c r="L82" s="852">
        <f>N77*K82</f>
        <v>32711.413733257803</v>
      </c>
      <c r="M82" s="853"/>
      <c r="N82" s="57"/>
    </row>
    <row r="83" spans="1:14">
      <c r="B83" s="95" t="s">
        <v>1057</v>
      </c>
      <c r="C83" s="96"/>
      <c r="D83" s="96"/>
      <c r="E83" s="96"/>
      <c r="F83" s="96"/>
      <c r="G83" s="96"/>
      <c r="H83" s="96"/>
      <c r="I83" s="93"/>
      <c r="J83" s="94"/>
      <c r="K83" s="316">
        <v>0.05</v>
      </c>
      <c r="L83" s="852">
        <f>N77*K83</f>
        <v>8177.8534333144507</v>
      </c>
      <c r="M83" s="853"/>
      <c r="N83" s="57"/>
    </row>
    <row r="84" spans="1:14" ht="15.75" thickBot="1">
      <c r="B84" s="97" t="s">
        <v>1058</v>
      </c>
      <c r="C84" s="98"/>
      <c r="D84" s="98"/>
      <c r="E84" s="98"/>
      <c r="F84" s="98"/>
      <c r="G84" s="98"/>
      <c r="H84" s="98"/>
      <c r="I84" s="99"/>
      <c r="J84" s="100"/>
      <c r="K84" s="317">
        <v>0.05</v>
      </c>
      <c r="L84" s="854">
        <f>N77*K84</f>
        <v>8177.8534333144507</v>
      </c>
      <c r="M84" s="855"/>
      <c r="N84" s="57"/>
    </row>
    <row r="85" spans="1:14" ht="15.75" thickBot="1">
      <c r="B85" s="818" t="s">
        <v>1037</v>
      </c>
      <c r="C85" s="819"/>
      <c r="D85" s="819"/>
      <c r="E85" s="819"/>
      <c r="F85" s="819"/>
      <c r="G85" s="819"/>
      <c r="H85" s="819"/>
      <c r="I85" s="819"/>
      <c r="J85" s="819"/>
      <c r="K85" s="819"/>
      <c r="L85" s="819"/>
      <c r="M85" s="820"/>
      <c r="N85" s="58">
        <f>L82+L83+L84</f>
        <v>49067.120599886701</v>
      </c>
    </row>
    <row r="86" spans="1:14" ht="15.75" thickBot="1">
      <c r="B86" s="39"/>
      <c r="C86" s="40"/>
      <c r="D86" s="40"/>
      <c r="E86" s="40"/>
      <c r="F86" s="40"/>
      <c r="G86" s="40"/>
      <c r="H86" s="40"/>
      <c r="I86" s="40"/>
      <c r="J86" s="40"/>
      <c r="K86" s="40"/>
      <c r="L86" s="40"/>
      <c r="M86" s="40"/>
      <c r="N86" s="41"/>
    </row>
    <row r="87" spans="1:14" ht="15.75" thickBot="1">
      <c r="A87" t="s">
        <v>2122</v>
      </c>
      <c r="B87" s="818" t="s">
        <v>1059</v>
      </c>
      <c r="C87" s="819"/>
      <c r="D87" s="819"/>
      <c r="E87" s="819"/>
      <c r="F87" s="819"/>
      <c r="G87" s="819"/>
      <c r="H87" s="819"/>
      <c r="I87" s="819"/>
      <c r="J87" s="819"/>
      <c r="K87" s="819"/>
      <c r="L87" s="819"/>
      <c r="M87" s="820"/>
      <c r="N87" s="197">
        <f>N77+N85</f>
        <v>212624.1892661757</v>
      </c>
    </row>
    <row r="88" spans="1:14">
      <c r="B88" s="251"/>
      <c r="C88" s="252"/>
      <c r="D88" s="252"/>
      <c r="E88" s="252"/>
      <c r="F88" s="252"/>
      <c r="G88" s="252"/>
      <c r="H88" s="252"/>
      <c r="I88" s="252"/>
      <c r="J88" s="252"/>
      <c r="K88" s="252"/>
      <c r="L88" s="252"/>
      <c r="M88" s="252"/>
      <c r="N88" s="253"/>
    </row>
    <row r="89" spans="1:14">
      <c r="B89" s="254"/>
      <c r="C89" s="255"/>
      <c r="D89" s="255"/>
      <c r="E89" s="255"/>
      <c r="F89" s="255"/>
      <c r="G89" s="255"/>
      <c r="H89" s="255"/>
      <c r="I89" s="255"/>
      <c r="J89" s="255"/>
      <c r="K89" s="255"/>
      <c r="L89" s="255"/>
      <c r="M89" s="255"/>
      <c r="N89" s="256"/>
    </row>
    <row r="90" spans="1:14">
      <c r="B90" s="254"/>
      <c r="C90" s="255"/>
      <c r="D90" s="255"/>
      <c r="E90" s="255"/>
      <c r="F90" s="255"/>
      <c r="G90" s="255"/>
      <c r="H90" s="255"/>
      <c r="I90" s="255"/>
      <c r="J90" s="255"/>
      <c r="K90" s="255"/>
      <c r="L90" s="255"/>
      <c r="M90" s="255"/>
      <c r="N90" s="256"/>
    </row>
    <row r="91" spans="1:14">
      <c r="B91" s="254"/>
      <c r="C91" s="255"/>
      <c r="D91" s="255"/>
      <c r="E91" s="255"/>
      <c r="F91" s="255"/>
      <c r="G91" s="255"/>
      <c r="H91" s="255"/>
      <c r="I91" s="255"/>
      <c r="J91" s="255"/>
      <c r="K91" s="255"/>
      <c r="L91" s="255"/>
      <c r="M91" s="255"/>
      <c r="N91" s="256"/>
    </row>
    <row r="92" spans="1:14">
      <c r="B92" s="254"/>
      <c r="C92" s="255"/>
      <c r="D92" s="255"/>
      <c r="E92" s="429" t="s">
        <v>1060</v>
      </c>
      <c r="F92" s="429"/>
      <c r="G92" s="429"/>
      <c r="H92" s="429"/>
      <c r="I92" s="429"/>
      <c r="J92" s="429"/>
      <c r="K92" s="255"/>
      <c r="L92" s="255"/>
      <c r="M92" s="255"/>
      <c r="N92" s="256"/>
    </row>
    <row r="93" spans="1:14">
      <c r="B93" s="254"/>
      <c r="C93" s="255"/>
      <c r="D93" s="255"/>
      <c r="E93" s="255" t="s">
        <v>1061</v>
      </c>
      <c r="F93" s="255"/>
      <c r="G93" s="255"/>
      <c r="H93" s="255"/>
      <c r="I93" s="255"/>
      <c r="J93" s="255"/>
      <c r="K93" s="255"/>
      <c r="L93" s="255"/>
      <c r="M93" s="255"/>
      <c r="N93" s="256"/>
    </row>
    <row r="94" spans="1:14">
      <c r="B94" s="254"/>
      <c r="C94" s="255"/>
      <c r="D94" s="255"/>
      <c r="E94" s="255" t="s">
        <v>1062</v>
      </c>
      <c r="F94" s="255"/>
      <c r="G94" s="255"/>
      <c r="H94" s="255"/>
      <c r="I94" s="255"/>
      <c r="J94" s="255"/>
      <c r="K94" s="255"/>
      <c r="L94" s="255"/>
      <c r="M94" s="255"/>
      <c r="N94" s="256"/>
    </row>
    <row r="95" spans="1:14">
      <c r="B95" s="254"/>
      <c r="C95" s="255"/>
      <c r="D95" s="255"/>
      <c r="E95" s="255" t="s">
        <v>1063</v>
      </c>
      <c r="F95" s="255"/>
      <c r="G95" s="255"/>
      <c r="H95" s="255"/>
      <c r="I95" s="255"/>
      <c r="J95" s="255"/>
      <c r="K95" s="255"/>
      <c r="L95" s="255"/>
      <c r="M95" s="255"/>
      <c r="N95" s="256"/>
    </row>
    <row r="96" spans="1:14" ht="15.75" thickBot="1">
      <c r="B96" s="254"/>
      <c r="C96" s="255"/>
      <c r="D96" s="255"/>
      <c r="E96" s="255"/>
      <c r="F96" s="255" t="s">
        <v>1064</v>
      </c>
      <c r="G96" s="255"/>
      <c r="H96" s="255"/>
      <c r="I96" s="255"/>
      <c r="J96" s="255"/>
      <c r="K96" s="255"/>
      <c r="L96" s="255"/>
      <c r="M96" s="255"/>
      <c r="N96" s="256"/>
    </row>
    <row r="97" spans="2:14">
      <c r="B97" s="239" t="s">
        <v>2322</v>
      </c>
      <c r="C97" s="240"/>
      <c r="D97" s="240"/>
      <c r="E97" s="240"/>
      <c r="F97" s="240"/>
      <c r="G97" s="240"/>
      <c r="H97" s="240"/>
      <c r="I97" s="240"/>
      <c r="J97" s="240"/>
      <c r="K97" s="240"/>
      <c r="L97" s="240"/>
      <c r="M97" s="240"/>
      <c r="N97" s="241"/>
    </row>
    <row r="98" spans="2:14">
      <c r="B98" s="257"/>
      <c r="C98" s="258"/>
      <c r="D98" s="258"/>
      <c r="E98" s="258"/>
      <c r="F98" s="258"/>
      <c r="G98" s="258"/>
      <c r="H98" s="258"/>
      <c r="I98" s="258"/>
      <c r="J98" s="258"/>
      <c r="K98" s="258"/>
      <c r="L98" s="258"/>
      <c r="M98" s="258"/>
      <c r="N98" s="259"/>
    </row>
    <row r="99" spans="2:14">
      <c r="B99" s="257"/>
      <c r="C99" s="258"/>
      <c r="D99" s="258"/>
      <c r="E99" s="258"/>
      <c r="F99" s="258"/>
      <c r="G99" s="258"/>
      <c r="H99" s="258"/>
      <c r="I99" s="258"/>
      <c r="J99" s="258"/>
      <c r="K99" s="258"/>
      <c r="L99" s="258"/>
      <c r="M99" s="258"/>
      <c r="N99" s="259"/>
    </row>
    <row r="100" spans="2:14">
      <c r="B100" s="257"/>
      <c r="C100" s="258"/>
      <c r="D100" s="258"/>
      <c r="E100" s="258"/>
      <c r="F100" s="258"/>
      <c r="G100" s="258"/>
      <c r="H100" s="258"/>
      <c r="I100" s="258"/>
      <c r="J100" s="258"/>
      <c r="K100" s="258"/>
      <c r="L100" s="258"/>
      <c r="M100" s="258"/>
      <c r="N100" s="259"/>
    </row>
    <row r="101" spans="2:14" ht="15.75" thickBot="1">
      <c r="B101" s="260"/>
      <c r="C101" s="261"/>
      <c r="D101" s="261"/>
      <c r="E101" s="261"/>
      <c r="F101" s="261"/>
      <c r="G101" s="261"/>
      <c r="H101" s="261"/>
      <c r="I101" s="261"/>
      <c r="J101" s="261"/>
      <c r="K101" s="261"/>
      <c r="L101" s="261"/>
      <c r="M101" s="261"/>
      <c r="N101" s="262"/>
    </row>
    <row r="102" spans="2:14">
      <c r="B102" s="263"/>
      <c r="C102" s="264"/>
      <c r="D102" s="264"/>
      <c r="E102" s="264"/>
      <c r="F102" s="264"/>
      <c r="G102" s="264"/>
      <c r="H102" s="264"/>
      <c r="I102" s="264"/>
      <c r="J102" s="264"/>
      <c r="K102" s="264"/>
      <c r="L102" s="264"/>
      <c r="M102" s="264"/>
      <c r="N102" s="265"/>
    </row>
    <row r="103" spans="2:14">
      <c r="B103" s="266" t="s">
        <v>2323</v>
      </c>
      <c r="C103" s="267"/>
      <c r="D103" s="267"/>
      <c r="E103" s="267"/>
      <c r="F103" s="267"/>
      <c r="G103" s="267"/>
      <c r="H103" s="267"/>
      <c r="I103" s="267"/>
      <c r="J103" s="267"/>
      <c r="K103" s="267"/>
      <c r="L103" s="267"/>
      <c r="M103" s="267"/>
      <c r="N103" s="268"/>
    </row>
    <row r="104" spans="2:14" ht="15" customHeight="1">
      <c r="B104" s="960" t="s">
        <v>2324</v>
      </c>
      <c r="C104" s="961"/>
      <c r="D104" s="961"/>
      <c r="E104" s="961"/>
      <c r="F104" s="961"/>
      <c r="G104" s="961"/>
      <c r="H104" s="961"/>
      <c r="I104" s="961"/>
      <c r="J104" s="961"/>
      <c r="K104" s="961"/>
      <c r="L104" s="961"/>
      <c r="M104" s="961"/>
      <c r="N104" s="962"/>
    </row>
    <row r="105" spans="2:14" ht="15" customHeight="1">
      <c r="B105" s="960"/>
      <c r="C105" s="961"/>
      <c r="D105" s="961"/>
      <c r="E105" s="961"/>
      <c r="F105" s="961"/>
      <c r="G105" s="961"/>
      <c r="H105" s="961"/>
      <c r="I105" s="961"/>
      <c r="J105" s="961"/>
      <c r="K105" s="961"/>
      <c r="L105" s="961"/>
      <c r="M105" s="961"/>
      <c r="N105" s="962"/>
    </row>
    <row r="106" spans="2:14" ht="30" customHeight="1">
      <c r="B106" s="963" t="s">
        <v>2325</v>
      </c>
      <c r="C106" s="964"/>
      <c r="D106" s="964"/>
      <c r="E106" s="964"/>
      <c r="F106" s="964"/>
      <c r="G106" s="964"/>
      <c r="H106" s="964"/>
      <c r="I106" s="964"/>
      <c r="J106" s="964"/>
      <c r="K106" s="964"/>
      <c r="L106" s="964"/>
      <c r="M106" s="964"/>
      <c r="N106" s="965"/>
    </row>
    <row r="107" spans="2:14">
      <c r="B107" s="963"/>
      <c r="C107" s="964"/>
      <c r="D107" s="964"/>
      <c r="E107" s="964"/>
      <c r="F107" s="964"/>
      <c r="G107" s="964"/>
      <c r="H107" s="964"/>
      <c r="I107" s="964"/>
      <c r="J107" s="964"/>
      <c r="K107" s="964"/>
      <c r="L107" s="964"/>
      <c r="M107" s="964"/>
      <c r="N107" s="965"/>
    </row>
    <row r="108" spans="2:14">
      <c r="B108" s="351"/>
      <c r="C108" s="352"/>
      <c r="D108" s="352"/>
      <c r="E108" s="352"/>
      <c r="F108" s="352"/>
      <c r="G108" s="352"/>
      <c r="H108" s="352"/>
      <c r="I108" s="352"/>
      <c r="J108" s="352"/>
      <c r="K108" s="352"/>
      <c r="L108" s="352"/>
      <c r="M108" s="352"/>
      <c r="N108" s="353"/>
    </row>
    <row r="109" spans="2:14">
      <c r="B109" s="351"/>
      <c r="C109" s="352"/>
      <c r="D109" s="352"/>
      <c r="E109" s="352"/>
      <c r="F109" s="352"/>
      <c r="G109" s="352"/>
      <c r="H109" s="352"/>
      <c r="I109" s="352"/>
      <c r="J109" s="352"/>
      <c r="K109" s="352"/>
      <c r="L109" s="352"/>
      <c r="M109" s="352"/>
      <c r="N109" s="353"/>
    </row>
    <row r="110" spans="2:14">
      <c r="B110" s="351"/>
      <c r="C110" s="352"/>
      <c r="D110" s="352"/>
      <c r="E110" s="352"/>
      <c r="F110" s="352"/>
      <c r="G110" s="352"/>
      <c r="H110" s="352"/>
      <c r="I110" s="352"/>
      <c r="J110" s="352"/>
      <c r="K110" s="352"/>
      <c r="L110" s="352"/>
      <c r="M110" s="352"/>
      <c r="N110" s="353"/>
    </row>
    <row r="111" spans="2:14">
      <c r="B111" s="266"/>
      <c r="C111" s="267"/>
      <c r="D111" s="267"/>
      <c r="E111" s="267"/>
      <c r="F111" s="267"/>
      <c r="G111" s="267"/>
      <c r="H111" s="267"/>
      <c r="I111" s="267"/>
      <c r="J111" s="267"/>
      <c r="K111" s="267"/>
      <c r="L111" s="267"/>
      <c r="M111" s="267"/>
      <c r="N111" s="268"/>
    </row>
    <row r="112" spans="2:14">
      <c r="B112" s="254"/>
      <c r="C112" s="255"/>
      <c r="D112" s="255"/>
      <c r="E112" s="255" t="s">
        <v>1060</v>
      </c>
      <c r="F112" s="429"/>
      <c r="G112" s="429"/>
      <c r="H112" s="255"/>
      <c r="I112" s="255"/>
      <c r="J112" s="255"/>
      <c r="K112" s="255"/>
      <c r="L112" s="255"/>
      <c r="M112" s="255"/>
      <c r="N112" s="256"/>
    </row>
    <row r="113" spans="2:14">
      <c r="B113" s="254"/>
      <c r="C113" s="255"/>
      <c r="D113" s="255"/>
      <c r="E113" s="430" t="s">
        <v>1061</v>
      </c>
      <c r="F113" s="255"/>
      <c r="G113" s="255"/>
      <c r="H113" s="430"/>
      <c r="I113" s="430"/>
      <c r="J113" s="430"/>
      <c r="K113" s="255"/>
      <c r="L113" s="255"/>
      <c r="M113" s="255"/>
      <c r="N113" s="256"/>
    </row>
    <row r="114" spans="2:14">
      <c r="B114" s="254"/>
      <c r="C114" s="255"/>
      <c r="D114" s="255"/>
      <c r="E114" s="269" t="s">
        <v>1065</v>
      </c>
      <c r="F114" s="255"/>
      <c r="G114" s="255"/>
      <c r="H114" s="269"/>
      <c r="I114" s="269"/>
      <c r="J114" s="269"/>
      <c r="K114" s="255"/>
      <c r="L114" s="255"/>
      <c r="M114" s="255"/>
      <c r="N114" s="256"/>
    </row>
    <row r="115" spans="2:14">
      <c r="B115" s="270"/>
      <c r="C115" s="267"/>
      <c r="D115" s="267"/>
      <c r="E115" s="255" t="s">
        <v>1063</v>
      </c>
      <c r="F115" s="255"/>
      <c r="G115" s="255"/>
      <c r="H115" s="255"/>
      <c r="I115" s="255"/>
      <c r="J115" s="255"/>
      <c r="K115" s="267"/>
      <c r="L115" s="267"/>
      <c r="M115" s="267"/>
      <c r="N115" s="268"/>
    </row>
    <row r="116" spans="2:14">
      <c r="B116" s="270"/>
      <c r="C116" s="267"/>
      <c r="D116" s="267"/>
      <c r="E116" s="267"/>
      <c r="F116" s="255"/>
      <c r="G116" s="255"/>
      <c r="H116" s="255"/>
      <c r="I116" s="255"/>
      <c r="J116" s="255"/>
      <c r="K116" s="267"/>
      <c r="L116" s="267"/>
      <c r="M116" s="267"/>
      <c r="N116" s="268"/>
    </row>
    <row r="117" spans="2:14">
      <c r="B117" s="270" t="s">
        <v>2326</v>
      </c>
      <c r="C117" s="269"/>
      <c r="D117" s="269"/>
      <c r="E117" s="255"/>
      <c r="F117" s="255"/>
      <c r="G117" s="255"/>
      <c r="H117" s="255"/>
      <c r="I117" s="255"/>
      <c r="J117" s="966"/>
      <c r="K117" s="966"/>
      <c r="L117" s="966"/>
      <c r="M117" s="966"/>
      <c r="N117" s="967"/>
    </row>
    <row r="118" spans="2:14" ht="15.75" thickBot="1">
      <c r="B118" s="431" t="s">
        <v>2327</v>
      </c>
      <c r="C118" s="432"/>
      <c r="D118" s="432"/>
      <c r="E118" s="271"/>
      <c r="F118" s="271"/>
      <c r="G118" s="271"/>
      <c r="H118" s="271"/>
      <c r="I118" s="271"/>
      <c r="J118" s="968"/>
      <c r="K118" s="968"/>
      <c r="L118" s="968"/>
      <c r="M118" s="968"/>
      <c r="N118" s="969"/>
    </row>
  </sheetData>
  <mergeCells count="65">
    <mergeCell ref="B106:N107"/>
    <mergeCell ref="F25:H25"/>
    <mergeCell ref="B27:N27"/>
    <mergeCell ref="L29:M29"/>
    <mergeCell ref="L83:M83"/>
    <mergeCell ref="L84:M84"/>
    <mergeCell ref="B85:M85"/>
    <mergeCell ref="B87:M87"/>
    <mergeCell ref="B104:N105"/>
    <mergeCell ref="B77:M77"/>
    <mergeCell ref="B81:H81"/>
    <mergeCell ref="L81:M81"/>
    <mergeCell ref="B64:M64"/>
    <mergeCell ref="B82:H82"/>
    <mergeCell ref="L82:M82"/>
    <mergeCell ref="B68:H68"/>
    <mergeCell ref="L68:M68"/>
    <mergeCell ref="B74:H74"/>
    <mergeCell ref="L74:M74"/>
    <mergeCell ref="B75:M75"/>
    <mergeCell ref="L57:M57"/>
    <mergeCell ref="L58:M58"/>
    <mergeCell ref="L60:M60"/>
    <mergeCell ref="L61:M61"/>
    <mergeCell ref="L63:M63"/>
    <mergeCell ref="B53:M53"/>
    <mergeCell ref="B10:E10"/>
    <mergeCell ref="I10:J10"/>
    <mergeCell ref="D11:E11"/>
    <mergeCell ref="L42:M42"/>
    <mergeCell ref="B38:H38"/>
    <mergeCell ref="L12:N12"/>
    <mergeCell ref="C30:I30"/>
    <mergeCell ref="L30:M30"/>
    <mergeCell ref="B37:H37"/>
    <mergeCell ref="B47:I47"/>
    <mergeCell ref="L47:M47"/>
    <mergeCell ref="C29:I29"/>
    <mergeCell ref="L5:L6"/>
    <mergeCell ref="M5:M6"/>
    <mergeCell ref="L1:N2"/>
    <mergeCell ref="C2:J2"/>
    <mergeCell ref="C3:J3"/>
    <mergeCell ref="K3:K4"/>
    <mergeCell ref="L3:N4"/>
    <mergeCell ref="C4:J4"/>
    <mergeCell ref="C1:J1"/>
    <mergeCell ref="K1:K2"/>
    <mergeCell ref="N5:N6"/>
    <mergeCell ref="J117:N118"/>
    <mergeCell ref="C5:J5"/>
    <mergeCell ref="L59:M59"/>
    <mergeCell ref="B39:H39"/>
    <mergeCell ref="B41:D41"/>
    <mergeCell ref="B42:H42"/>
    <mergeCell ref="I42:J42"/>
    <mergeCell ref="C31:J31"/>
    <mergeCell ref="B35:H35"/>
    <mergeCell ref="I35:J35"/>
    <mergeCell ref="L35:M35"/>
    <mergeCell ref="B36:H36"/>
    <mergeCell ref="C6:J6"/>
    <mergeCell ref="B43:M43"/>
    <mergeCell ref="B1:B6"/>
    <mergeCell ref="K5:K6"/>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91521"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91521" r:id="rId4"/>
      </mc:Fallback>
    </mc:AlternateContent>
  </oleObjects>
</worksheet>
</file>

<file path=xl/worksheets/sheet2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18"/>
  <sheetViews>
    <sheetView zoomScale="75" zoomScaleNormal="75" workbookViewId="0"/>
  </sheetViews>
  <sheetFormatPr baseColWidth="10" defaultRowHeight="15"/>
  <cols>
    <col min="1" max="1" width="10.28515625" bestFit="1" customWidth="1"/>
    <col min="2" max="2" width="17" customWidth="1"/>
    <col min="6" max="6" width="14.42578125" customWidth="1"/>
    <col min="9" max="9" width="13.140625" bestFit="1" customWidth="1"/>
    <col min="10" max="10" width="15.5703125" customWidth="1"/>
    <col min="11" max="11" width="17.5703125" bestFit="1" customWidth="1"/>
    <col min="13" max="13" width="13.8554687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983" t="s">
        <v>1028</v>
      </c>
      <c r="D30" s="984"/>
      <c r="E30" s="984"/>
      <c r="F30" s="984"/>
      <c r="G30" s="984"/>
      <c r="H30" s="984"/>
      <c r="I30" s="984"/>
      <c r="J30" s="466"/>
      <c r="K30" s="319"/>
      <c r="L30" s="829" t="s">
        <v>1029</v>
      </c>
      <c r="M30" s="830"/>
      <c r="N30" s="77" t="s">
        <v>1030</v>
      </c>
    </row>
    <row r="31" spans="1:14" ht="27" customHeight="1" thickBot="1">
      <c r="A31" t="s">
        <v>1929</v>
      </c>
      <c r="B31" s="86" t="s">
        <v>1217</v>
      </c>
      <c r="C31" s="981" t="s">
        <v>2244</v>
      </c>
      <c r="D31" s="982"/>
      <c r="E31" s="982"/>
      <c r="F31" s="982"/>
      <c r="G31" s="982"/>
      <c r="H31" s="982"/>
      <c r="I31" s="982"/>
      <c r="J31" s="982"/>
      <c r="K31" s="489"/>
      <c r="L31" s="318" t="s">
        <v>388</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348"/>
      <c r="N36" s="284"/>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0.05</v>
      </c>
      <c r="N41" s="356">
        <f>N75*M41</f>
        <v>1705.9705624999999</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1705.9705624999999</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69" t="s">
        <v>630</v>
      </c>
      <c r="B48" s="49" t="str">
        <f>VLOOKUP(A48,MATERIALES!A5:D373,3,FALSE)</f>
        <v xml:space="preserve">Piedra para gavión
</v>
      </c>
      <c r="C48" s="293"/>
      <c r="D48" s="293"/>
      <c r="E48" s="293"/>
      <c r="F48" s="293"/>
      <c r="G48" s="293"/>
      <c r="H48" s="293"/>
      <c r="I48" s="293"/>
      <c r="J48" s="323" t="str">
        <f>VLOOKUP(A48,MATERIALES!A4:D640,2,FALSE)</f>
        <v>m3</v>
      </c>
      <c r="K48" s="294">
        <v>1.1000000000000001</v>
      </c>
      <c r="L48" s="279"/>
      <c r="M48" s="414">
        <f>VLOOKUP(A48,MATERIALES!A5:D396,4,FALSE)</f>
        <v>45220</v>
      </c>
      <c r="N48" s="284">
        <f>K48*M48</f>
        <v>49742.000000000007</v>
      </c>
    </row>
    <row r="49" spans="1:14">
      <c r="A49" s="169" t="s">
        <v>853</v>
      </c>
      <c r="B49" s="49" t="str">
        <f>VLOOKUP(A49,MATERIALES!A6:D373,3,FALSE)</f>
        <v>Alambre galvanizado No. 12</v>
      </c>
      <c r="C49" s="437"/>
      <c r="D49" s="437"/>
      <c r="E49" s="437"/>
      <c r="F49" s="437"/>
      <c r="G49" s="437"/>
      <c r="H49" s="437"/>
      <c r="I49" s="437"/>
      <c r="J49" s="324" t="str">
        <f>VLOOKUP(A49,MATERIALES!A5:D641,2,FALSE)</f>
        <v>kg</v>
      </c>
      <c r="K49" s="409">
        <v>1.1499999999999999</v>
      </c>
      <c r="L49" s="433"/>
      <c r="M49" s="414">
        <f>VLOOKUP(A49,MATERIALES!A6:D397,4,FALSE)</f>
        <v>4600</v>
      </c>
      <c r="N49" s="284">
        <f>K49*M49</f>
        <v>5290</v>
      </c>
    </row>
    <row r="50" spans="1:14">
      <c r="A50" s="169" t="s">
        <v>608</v>
      </c>
      <c r="B50" s="49" t="str">
        <f>VLOOKUP(A50,MATERIALES!A6:D373,3,FALSE)</f>
        <v>Mortero 1:3 De recubrimiento</v>
      </c>
      <c r="C50" s="437"/>
      <c r="D50" s="437"/>
      <c r="E50" s="437"/>
      <c r="F50" s="437"/>
      <c r="G50" s="437"/>
      <c r="H50" s="437"/>
      <c r="I50" s="437"/>
      <c r="J50" s="324" t="str">
        <f>VLOOKUP(A50,MATERIALES!A6:D642,2,FALSE)</f>
        <v>m3</v>
      </c>
      <c r="K50" s="409">
        <v>0.12</v>
      </c>
      <c r="L50" s="433"/>
      <c r="M50" s="414">
        <f>VLOOKUP(A50,MATERIALES!A6:D398,4,FALSE)</f>
        <v>234366.57198835653</v>
      </c>
      <c r="N50" s="284">
        <f>K50*M50</f>
        <v>28123.988638602783</v>
      </c>
    </row>
    <row r="51" spans="1:14">
      <c r="A51" s="169" t="s">
        <v>941</v>
      </c>
      <c r="B51" s="49" t="str">
        <f>VLOOKUP(A51,MATERIALES!A6:D373,3,FALSE)</f>
        <v xml:space="preserve">Formaleta (gaviones, juntas de bordillos, juntas de cunetas, muros, concretos clase D,E, F y G)
</v>
      </c>
      <c r="C51" s="437"/>
      <c r="D51" s="437"/>
      <c r="E51" s="437"/>
      <c r="F51" s="437"/>
      <c r="G51" s="437"/>
      <c r="H51" s="437"/>
      <c r="I51" s="437"/>
      <c r="J51" s="324" t="str">
        <f>VLOOKUP(A51,MATERIALES!A6:D643,2,FALSE)</f>
        <v>m2</v>
      </c>
      <c r="K51" s="409">
        <v>2</v>
      </c>
      <c r="L51" s="433"/>
      <c r="M51" s="414">
        <f>VLOOKUP(A51,MATERIALES!A6:D399,4,FALSE)</f>
        <v>4267.015774259763</v>
      </c>
      <c r="N51" s="284">
        <f>K51*M51</f>
        <v>8534.031548519526</v>
      </c>
    </row>
    <row r="52" spans="1:14" ht="15.75" thickBot="1">
      <c r="A52" t="s">
        <v>1009</v>
      </c>
      <c r="B52" s="49" t="str">
        <f>VLOOKUP(A52,MATERIALES!A7:D373,3,FALSE)</f>
        <v>Malla Ciclónica Para Gaviones Galvanizada Aleación Zn-5A1-Mm Cal 12 (2M3)</v>
      </c>
      <c r="C52" s="322"/>
      <c r="D52" s="322"/>
      <c r="E52" s="322"/>
      <c r="F52" s="322"/>
      <c r="G52" s="322"/>
      <c r="H52" s="322"/>
      <c r="I52" s="322"/>
      <c r="J52" s="445" t="str">
        <f>VLOOKUP(A52,MATERIALES!A6:D644,2,FALSE)</f>
        <v>u</v>
      </c>
      <c r="K52" s="132">
        <v>0.5</v>
      </c>
      <c r="L52" s="337"/>
      <c r="M52" s="414">
        <f>VLOOKUP(A52,MATERIALES!A7:D400,4,FALSE)</f>
        <v>120151.17723610339</v>
      </c>
      <c r="N52" s="284">
        <f>K52*M52</f>
        <v>60075.588618051697</v>
      </c>
    </row>
    <row r="53" spans="1:14" ht="15.75" thickBot="1">
      <c r="B53" s="818" t="s">
        <v>1037</v>
      </c>
      <c r="C53" s="819"/>
      <c r="D53" s="819"/>
      <c r="E53" s="819"/>
      <c r="F53" s="819"/>
      <c r="G53" s="819"/>
      <c r="H53" s="819"/>
      <c r="I53" s="819"/>
      <c r="J53" s="819"/>
      <c r="K53" s="819"/>
      <c r="L53" s="819"/>
      <c r="M53" s="820"/>
      <c r="N53" s="406">
        <f>SUM(N48:N52)</f>
        <v>151765.60880517401</v>
      </c>
    </row>
    <row r="54" spans="1:14">
      <c r="B54" s="39"/>
      <c r="C54" s="40"/>
      <c r="D54" s="40"/>
      <c r="E54" s="40"/>
      <c r="F54" s="40"/>
      <c r="G54" s="40"/>
      <c r="H54" s="40"/>
      <c r="I54" s="40"/>
      <c r="J54" s="40"/>
      <c r="K54" s="40"/>
      <c r="L54" s="40"/>
      <c r="M54" s="40"/>
      <c r="N54" s="41"/>
    </row>
    <row r="55" spans="1:14">
      <c r="B55" s="70" t="s">
        <v>1040</v>
      </c>
      <c r="C55" s="71"/>
      <c r="D55" s="71"/>
      <c r="E55" s="71"/>
      <c r="F55" s="71"/>
      <c r="G55" s="71"/>
      <c r="H55" s="71"/>
      <c r="I55" s="71"/>
      <c r="J55" s="71"/>
      <c r="K55" s="71"/>
      <c r="L55" s="71"/>
      <c r="M55" s="71"/>
      <c r="N55" s="72"/>
    </row>
    <row r="56" spans="1:14" ht="15.75" thickBot="1">
      <c r="B56" s="74"/>
      <c r="C56" s="67"/>
      <c r="D56" s="67"/>
      <c r="E56" s="67"/>
      <c r="F56" s="67"/>
      <c r="G56" s="67"/>
      <c r="H56" s="67"/>
      <c r="I56" s="67"/>
      <c r="J56" s="67"/>
      <c r="K56" s="67"/>
      <c r="L56" s="67"/>
      <c r="M56" s="67"/>
      <c r="N56" s="69"/>
    </row>
    <row r="57" spans="1:14" ht="25.5">
      <c r="B57" s="325" t="s">
        <v>1041</v>
      </c>
      <c r="C57" s="326"/>
      <c r="D57" s="326"/>
      <c r="E57" s="326"/>
      <c r="F57" s="326"/>
      <c r="G57" s="326"/>
      <c r="H57" s="79" t="s">
        <v>1029</v>
      </c>
      <c r="I57" s="80" t="s">
        <v>1042</v>
      </c>
      <c r="J57" s="81" t="s">
        <v>1043</v>
      </c>
      <c r="K57" s="79" t="s">
        <v>1044</v>
      </c>
      <c r="L57" s="821" t="s">
        <v>1045</v>
      </c>
      <c r="M57" s="794"/>
      <c r="N57" s="82" t="s">
        <v>1035</v>
      </c>
    </row>
    <row r="58" spans="1:14">
      <c r="A58" t="s">
        <v>1395</v>
      </c>
      <c r="B58" s="52" t="str">
        <f>VLOOKUP(A58,TRANSPORTE!A1:D117,3,FALSE)</f>
        <v>Transporte de piedra para gaviones</v>
      </c>
      <c r="C58" s="329"/>
      <c r="D58" s="329"/>
      <c r="E58" s="329"/>
      <c r="F58" s="329"/>
      <c r="G58" s="329"/>
      <c r="H58" s="323" t="s">
        <v>339</v>
      </c>
      <c r="I58" s="291">
        <v>1.1000000000000001</v>
      </c>
      <c r="J58" s="298">
        <v>1</v>
      </c>
      <c r="K58" s="291">
        <f>I58*J58</f>
        <v>1.1000000000000001</v>
      </c>
      <c r="L58" s="822">
        <f>VLOOKUP(A58,TRANSPORTE!A1:D117,4,FALSE)</f>
        <v>946.969696969697</v>
      </c>
      <c r="M58" s="823"/>
      <c r="N58" s="299">
        <f>K58*L58</f>
        <v>1041.6666666666667</v>
      </c>
    </row>
    <row r="59" spans="1:14">
      <c r="B59" s="52"/>
      <c r="C59" s="53"/>
      <c r="D59" s="53"/>
      <c r="E59" s="53"/>
      <c r="F59" s="53"/>
      <c r="G59" s="53"/>
      <c r="H59" s="323"/>
      <c r="I59" s="291"/>
      <c r="J59" s="298"/>
      <c r="K59" s="291"/>
      <c r="L59" s="822"/>
      <c r="M59" s="823"/>
      <c r="N59" s="299"/>
    </row>
    <row r="60" spans="1:14">
      <c r="B60" s="52"/>
      <c r="C60" s="53"/>
      <c r="D60" s="53"/>
      <c r="E60" s="53"/>
      <c r="F60" s="53"/>
      <c r="G60" s="53"/>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00"/>
      <c r="I62" s="291"/>
      <c r="J62" s="291"/>
      <c r="K62" s="291"/>
      <c r="L62" s="301"/>
      <c r="M62" s="302"/>
      <c r="N62" s="303"/>
    </row>
    <row r="63" spans="1:14" ht="15.75" thickBot="1">
      <c r="B63" s="459"/>
      <c r="C63" s="460"/>
      <c r="D63" s="460"/>
      <c r="E63" s="460"/>
      <c r="F63" s="460"/>
      <c r="G63" s="460"/>
      <c r="H63" s="54"/>
      <c r="I63" s="132"/>
      <c r="J63" s="132"/>
      <c r="K63" s="132"/>
      <c r="L63" s="807"/>
      <c r="M63" s="808"/>
      <c r="N63" s="133"/>
    </row>
    <row r="64" spans="1:14" ht="15.75" thickBot="1">
      <c r="B64" s="824" t="s">
        <v>1037</v>
      </c>
      <c r="C64" s="825"/>
      <c r="D64" s="825"/>
      <c r="E64" s="825"/>
      <c r="F64" s="825"/>
      <c r="G64" s="825"/>
      <c r="H64" s="825"/>
      <c r="I64" s="825"/>
      <c r="J64" s="825"/>
      <c r="K64" s="825"/>
      <c r="L64" s="825"/>
      <c r="M64" s="826"/>
      <c r="N64" s="110">
        <f>N58+N59+N60+N61+N62</f>
        <v>1041.6666666666667</v>
      </c>
    </row>
    <row r="65" spans="1:15">
      <c r="B65" s="39"/>
      <c r="C65" s="40"/>
      <c r="D65" s="40"/>
      <c r="E65" s="40"/>
      <c r="F65" s="40"/>
      <c r="G65" s="40"/>
      <c r="H65" s="40"/>
      <c r="I65" s="40"/>
      <c r="J65" s="40"/>
      <c r="K65" s="40"/>
      <c r="L65" s="40"/>
      <c r="M65" s="40"/>
      <c r="N65" s="41"/>
    </row>
    <row r="66" spans="1:15">
      <c r="B66" s="70" t="s">
        <v>1046</v>
      </c>
      <c r="C66" s="71"/>
      <c r="D66" s="71"/>
      <c r="E66" s="71"/>
      <c r="F66" s="71"/>
      <c r="G66" s="71"/>
      <c r="H66" s="71"/>
      <c r="I66" s="71"/>
      <c r="J66" s="71"/>
      <c r="K66" s="71"/>
      <c r="L66" s="71"/>
      <c r="M66" s="71"/>
      <c r="N66" s="72"/>
    </row>
    <row r="67" spans="1:15" ht="15.75" thickBot="1">
      <c r="B67" s="74"/>
      <c r="C67" s="67"/>
      <c r="D67" s="67"/>
      <c r="E67" s="67"/>
      <c r="F67" s="67"/>
      <c r="G67" s="67"/>
      <c r="H67" s="67"/>
      <c r="I67" s="67"/>
      <c r="J67" s="67"/>
      <c r="K67" s="67"/>
      <c r="L67" s="67"/>
      <c r="M67" s="67"/>
      <c r="N67" s="69"/>
    </row>
    <row r="68" spans="1:15" ht="25.5">
      <c r="B68" s="844" t="s">
        <v>1047</v>
      </c>
      <c r="C68" s="845"/>
      <c r="D68" s="845"/>
      <c r="E68" s="845"/>
      <c r="F68" s="845"/>
      <c r="G68" s="845"/>
      <c r="H68" s="845"/>
      <c r="I68" s="79" t="s">
        <v>1048</v>
      </c>
      <c r="J68" s="81" t="s">
        <v>1494</v>
      </c>
      <c r="K68" s="80" t="s">
        <v>1050</v>
      </c>
      <c r="L68" s="846" t="s">
        <v>1034</v>
      </c>
      <c r="M68" s="847"/>
      <c r="N68" s="104" t="s">
        <v>1035</v>
      </c>
    </row>
    <row r="69" spans="1:15">
      <c r="A69" s="170" t="s">
        <v>11</v>
      </c>
      <c r="B69" s="55" t="str">
        <f>VLOOKUP(A69,'MANO DE OBRA'!A8:D68,3,FALSE)</f>
        <v>Obrero (4)</v>
      </c>
      <c r="C69" s="53"/>
      <c r="D69" s="53"/>
      <c r="E69" s="53"/>
      <c r="F69" s="53"/>
      <c r="G69" s="53"/>
      <c r="H69" s="53"/>
      <c r="I69" s="304">
        <f>K69/J69*100</f>
        <v>98362.266666666663</v>
      </c>
      <c r="J69" s="305">
        <v>185</v>
      </c>
      <c r="K69" s="306">
        <f>VLOOKUP(A69,'MANO DE OBRA'!A8:D99,4,FALSE)</f>
        <v>181970.19333333333</v>
      </c>
      <c r="L69" s="56"/>
      <c r="M69" s="446">
        <v>8</v>
      </c>
      <c r="N69" s="407">
        <f>K69/M69</f>
        <v>22746.274166666666</v>
      </c>
      <c r="O69" s="112"/>
    </row>
    <row r="70" spans="1:15">
      <c r="A70" s="170" t="s">
        <v>30</v>
      </c>
      <c r="B70" s="55" t="str">
        <f>VLOOKUP(A70,'MANO DE OBRA'!A8:D69,3,FALSE)</f>
        <v>Oficial</v>
      </c>
      <c r="C70" s="53"/>
      <c r="D70" s="53"/>
      <c r="E70" s="53"/>
      <c r="F70" s="53"/>
      <c r="G70" s="53"/>
      <c r="H70" s="53"/>
      <c r="I70" s="304">
        <f>K70/J70*100</f>
        <v>49181.133333333331</v>
      </c>
      <c r="J70" s="305">
        <v>185</v>
      </c>
      <c r="K70" s="306">
        <f>VLOOKUP(A70,'MANO DE OBRA'!A8:D100,4,FALSE)</f>
        <v>90985.096666666665</v>
      </c>
      <c r="L70" s="56"/>
      <c r="M70" s="446">
        <v>8</v>
      </c>
      <c r="N70" s="407">
        <f>K70/M70</f>
        <v>11373.137083333333</v>
      </c>
    </row>
    <row r="71" spans="1:15">
      <c r="B71" s="55"/>
      <c r="C71" s="53"/>
      <c r="D71" s="53"/>
      <c r="E71" s="53"/>
      <c r="F71" s="53"/>
      <c r="G71" s="53"/>
      <c r="H71" s="53"/>
      <c r="I71" s="304"/>
      <c r="J71" s="305"/>
      <c r="K71" s="306"/>
      <c r="L71" s="56"/>
      <c r="M71" s="444"/>
      <c r="N71" s="407"/>
    </row>
    <row r="72" spans="1:15">
      <c r="B72" s="55"/>
      <c r="C72" s="53"/>
      <c r="D72" s="53"/>
      <c r="E72" s="53"/>
      <c r="F72" s="53"/>
      <c r="G72" s="53"/>
      <c r="H72" s="53"/>
      <c r="I72" s="291"/>
      <c r="J72" s="309"/>
      <c r="K72" s="310"/>
      <c r="L72" s="330"/>
      <c r="M72" s="312"/>
      <c r="N72" s="308"/>
    </row>
    <row r="73" spans="1:15">
      <c r="B73" s="55"/>
      <c r="C73" s="53"/>
      <c r="D73" s="53"/>
      <c r="E73" s="53"/>
      <c r="F73" s="53"/>
      <c r="G73" s="53"/>
      <c r="H73" s="53"/>
      <c r="I73" s="291"/>
      <c r="J73" s="309"/>
      <c r="K73" s="310"/>
      <c r="L73" s="330"/>
      <c r="M73" s="312"/>
      <c r="N73" s="308"/>
    </row>
    <row r="74" spans="1:15" ht="15.75" thickBot="1">
      <c r="B74" s="805"/>
      <c r="C74" s="806"/>
      <c r="D74" s="806"/>
      <c r="E74" s="806"/>
      <c r="F74" s="806"/>
      <c r="G74" s="806"/>
      <c r="H74" s="806"/>
      <c r="I74" s="132"/>
      <c r="J74" s="132"/>
      <c r="K74" s="132"/>
      <c r="L74" s="906"/>
      <c r="M74" s="906"/>
      <c r="N74" s="51"/>
    </row>
    <row r="75" spans="1:15" ht="15.75" thickBot="1">
      <c r="B75" s="824" t="s">
        <v>1037</v>
      </c>
      <c r="C75" s="825"/>
      <c r="D75" s="825"/>
      <c r="E75" s="825"/>
      <c r="F75" s="825"/>
      <c r="G75" s="825"/>
      <c r="H75" s="825"/>
      <c r="I75" s="825"/>
      <c r="J75" s="825"/>
      <c r="K75" s="825"/>
      <c r="L75" s="825"/>
      <c r="M75" s="826"/>
      <c r="N75" s="313">
        <f>SUM(N69:N74)</f>
        <v>34119.411249999997</v>
      </c>
    </row>
    <row r="76" spans="1:15" ht="15.75" thickBot="1">
      <c r="B76" s="39"/>
      <c r="C76" s="40"/>
      <c r="D76" s="40"/>
      <c r="E76" s="40"/>
      <c r="F76" s="40"/>
      <c r="G76" s="40"/>
      <c r="H76" s="40"/>
      <c r="I76" s="40"/>
      <c r="J76" s="40"/>
      <c r="K76" s="40"/>
      <c r="L76" s="40"/>
      <c r="M76" s="40"/>
      <c r="N76" s="41"/>
    </row>
    <row r="77" spans="1:15" ht="15.75" thickBot="1">
      <c r="B77" s="818" t="s">
        <v>1051</v>
      </c>
      <c r="C77" s="819"/>
      <c r="D77" s="819"/>
      <c r="E77" s="819"/>
      <c r="F77" s="819"/>
      <c r="G77" s="819"/>
      <c r="H77" s="819"/>
      <c r="I77" s="819"/>
      <c r="J77" s="819"/>
      <c r="K77" s="819"/>
      <c r="L77" s="819"/>
      <c r="M77" s="820"/>
      <c r="N77" s="105">
        <f>N43+N53+N64+N75</f>
        <v>188632.65728434068</v>
      </c>
    </row>
    <row r="78" spans="1:15">
      <c r="B78" s="39"/>
      <c r="C78" s="40"/>
      <c r="D78" s="40"/>
      <c r="E78" s="40"/>
      <c r="F78" s="40"/>
      <c r="G78" s="40"/>
      <c r="H78" s="40"/>
      <c r="I78" s="40"/>
      <c r="J78" s="40"/>
      <c r="K78" s="40"/>
      <c r="L78" s="40"/>
      <c r="M78" s="40"/>
      <c r="N78" s="41"/>
    </row>
    <row r="79" spans="1:15">
      <c r="B79" s="70" t="s">
        <v>1052</v>
      </c>
      <c r="C79" s="71"/>
      <c r="D79" s="71"/>
      <c r="E79" s="71"/>
      <c r="F79" s="71"/>
      <c r="G79" s="71"/>
      <c r="H79" s="71"/>
      <c r="I79" s="71"/>
      <c r="J79" s="71"/>
      <c r="K79" s="71"/>
      <c r="L79" s="71"/>
      <c r="M79" s="71"/>
      <c r="N79" s="72"/>
    </row>
    <row r="80" spans="1:15" ht="15.75" thickBot="1">
      <c r="B80" s="74"/>
      <c r="C80" s="67"/>
      <c r="D80" s="67"/>
      <c r="E80" s="67"/>
      <c r="F80" s="67"/>
      <c r="G80" s="67"/>
      <c r="H80" s="67"/>
      <c r="I80" s="67"/>
      <c r="J80" s="67"/>
      <c r="K80" s="67"/>
      <c r="L80" s="67"/>
      <c r="M80" s="67"/>
      <c r="N80" s="69"/>
    </row>
    <row r="81" spans="1:14">
      <c r="B81" s="809" t="s">
        <v>1053</v>
      </c>
      <c r="C81" s="810"/>
      <c r="D81" s="810"/>
      <c r="E81" s="810"/>
      <c r="F81" s="810"/>
      <c r="G81" s="810"/>
      <c r="H81" s="810"/>
      <c r="I81" s="326"/>
      <c r="J81" s="346"/>
      <c r="K81" s="314" t="s">
        <v>1054</v>
      </c>
      <c r="L81" s="848" t="s">
        <v>1055</v>
      </c>
      <c r="M81" s="849"/>
      <c r="N81" s="315"/>
    </row>
    <row r="82" spans="1:14">
      <c r="B82" s="850" t="s">
        <v>1056</v>
      </c>
      <c r="C82" s="851"/>
      <c r="D82" s="851"/>
      <c r="E82" s="851"/>
      <c r="F82" s="851"/>
      <c r="G82" s="851"/>
      <c r="H82" s="851"/>
      <c r="I82" s="93"/>
      <c r="J82" s="94"/>
      <c r="K82" s="316">
        <v>0.2</v>
      </c>
      <c r="L82" s="852">
        <f>N77*K82</f>
        <v>37726.531456868135</v>
      </c>
      <c r="M82" s="853"/>
      <c r="N82" s="57"/>
    </row>
    <row r="83" spans="1:14">
      <c r="B83" s="95" t="s">
        <v>1057</v>
      </c>
      <c r="C83" s="96"/>
      <c r="D83" s="96"/>
      <c r="E83" s="96"/>
      <c r="F83" s="96"/>
      <c r="G83" s="96"/>
      <c r="H83" s="96"/>
      <c r="I83" s="93"/>
      <c r="J83" s="94"/>
      <c r="K83" s="316">
        <v>0.05</v>
      </c>
      <c r="L83" s="852">
        <f>N77*K83</f>
        <v>9431.6328642170338</v>
      </c>
      <c r="M83" s="853"/>
      <c r="N83" s="57"/>
    </row>
    <row r="84" spans="1:14" ht="15.75" thickBot="1">
      <c r="B84" s="97" t="s">
        <v>1058</v>
      </c>
      <c r="C84" s="98"/>
      <c r="D84" s="98"/>
      <c r="E84" s="98"/>
      <c r="F84" s="98"/>
      <c r="G84" s="98"/>
      <c r="H84" s="98"/>
      <c r="I84" s="99"/>
      <c r="J84" s="100"/>
      <c r="K84" s="317">
        <v>0.05</v>
      </c>
      <c r="L84" s="854">
        <f>N77*K84</f>
        <v>9431.6328642170338</v>
      </c>
      <c r="M84" s="855"/>
      <c r="N84" s="57"/>
    </row>
    <row r="85" spans="1:14" ht="15.75" thickBot="1">
      <c r="B85" s="818" t="s">
        <v>1037</v>
      </c>
      <c r="C85" s="819"/>
      <c r="D85" s="819"/>
      <c r="E85" s="819"/>
      <c r="F85" s="819"/>
      <c r="G85" s="819"/>
      <c r="H85" s="819"/>
      <c r="I85" s="819"/>
      <c r="J85" s="819"/>
      <c r="K85" s="819"/>
      <c r="L85" s="819"/>
      <c r="M85" s="820"/>
      <c r="N85" s="58">
        <f>L82+L83+L84</f>
        <v>56589.797185302203</v>
      </c>
    </row>
    <row r="86" spans="1:14" ht="15.75" thickBot="1">
      <c r="B86" s="39"/>
      <c r="C86" s="40"/>
      <c r="D86" s="40"/>
      <c r="E86" s="40"/>
      <c r="F86" s="40"/>
      <c r="G86" s="40"/>
      <c r="H86" s="40"/>
      <c r="I86" s="40"/>
      <c r="J86" s="40"/>
      <c r="K86" s="40"/>
      <c r="L86" s="40"/>
      <c r="M86" s="40"/>
      <c r="N86" s="41"/>
    </row>
    <row r="87" spans="1:14" ht="15.75" thickBot="1">
      <c r="A87" t="s">
        <v>2122</v>
      </c>
      <c r="B87" s="818" t="s">
        <v>1059</v>
      </c>
      <c r="C87" s="819"/>
      <c r="D87" s="819"/>
      <c r="E87" s="819"/>
      <c r="F87" s="819"/>
      <c r="G87" s="819"/>
      <c r="H87" s="819"/>
      <c r="I87" s="819"/>
      <c r="J87" s="819"/>
      <c r="K87" s="819"/>
      <c r="L87" s="819"/>
      <c r="M87" s="820"/>
      <c r="N87" s="197">
        <f>N77+N85</f>
        <v>245222.45446964289</v>
      </c>
    </row>
    <row r="88" spans="1:14">
      <c r="B88" s="251"/>
      <c r="C88" s="252"/>
      <c r="D88" s="252"/>
      <c r="E88" s="252"/>
      <c r="F88" s="252"/>
      <c r="G88" s="252"/>
      <c r="H88" s="252"/>
      <c r="I88" s="252"/>
      <c r="J88" s="252"/>
      <c r="K88" s="252"/>
      <c r="L88" s="252"/>
      <c r="M88" s="252"/>
      <c r="N88" s="253"/>
    </row>
    <row r="89" spans="1:14">
      <c r="B89" s="254"/>
      <c r="C89" s="255"/>
      <c r="D89" s="255"/>
      <c r="E89" s="255"/>
      <c r="F89" s="255"/>
      <c r="G89" s="255"/>
      <c r="H89" s="255"/>
      <c r="I89" s="255"/>
      <c r="J89" s="255"/>
      <c r="K89" s="255"/>
      <c r="L89" s="255"/>
      <c r="M89" s="255"/>
      <c r="N89" s="256"/>
    </row>
    <row r="90" spans="1:14">
      <c r="B90" s="254"/>
      <c r="C90" s="255"/>
      <c r="D90" s="255"/>
      <c r="E90" s="255"/>
      <c r="F90" s="255"/>
      <c r="G90" s="255"/>
      <c r="H90" s="255"/>
      <c r="I90" s="255"/>
      <c r="J90" s="255"/>
      <c r="K90" s="255"/>
      <c r="L90" s="255"/>
      <c r="M90" s="255"/>
      <c r="N90" s="256"/>
    </row>
    <row r="91" spans="1:14">
      <c r="B91" s="254"/>
      <c r="C91" s="255"/>
      <c r="D91" s="255"/>
      <c r="E91" s="255"/>
      <c r="F91" s="255"/>
      <c r="G91" s="255"/>
      <c r="H91" s="255"/>
      <c r="I91" s="255"/>
      <c r="J91" s="255"/>
      <c r="K91" s="255"/>
      <c r="L91" s="255"/>
      <c r="M91" s="255"/>
      <c r="N91" s="256"/>
    </row>
    <row r="92" spans="1:14">
      <c r="B92" s="254"/>
      <c r="C92" s="255"/>
      <c r="D92" s="255"/>
      <c r="E92" s="429" t="s">
        <v>1060</v>
      </c>
      <c r="F92" s="429"/>
      <c r="G92" s="429"/>
      <c r="H92" s="429"/>
      <c r="I92" s="429"/>
      <c r="J92" s="429"/>
      <c r="K92" s="255"/>
      <c r="L92" s="255"/>
      <c r="M92" s="255"/>
      <c r="N92" s="256"/>
    </row>
    <row r="93" spans="1:14">
      <c r="B93" s="254"/>
      <c r="C93" s="255"/>
      <c r="D93" s="255"/>
      <c r="E93" s="255" t="s">
        <v>1061</v>
      </c>
      <c r="F93" s="255"/>
      <c r="G93" s="255"/>
      <c r="H93" s="255"/>
      <c r="I93" s="255"/>
      <c r="J93" s="255"/>
      <c r="K93" s="255"/>
      <c r="L93" s="255"/>
      <c r="M93" s="255"/>
      <c r="N93" s="256"/>
    </row>
    <row r="94" spans="1:14">
      <c r="B94" s="254"/>
      <c r="C94" s="255"/>
      <c r="D94" s="255"/>
      <c r="E94" s="255" t="s">
        <v>1062</v>
      </c>
      <c r="F94" s="255"/>
      <c r="G94" s="255"/>
      <c r="H94" s="255"/>
      <c r="I94" s="255"/>
      <c r="J94" s="255"/>
      <c r="K94" s="255"/>
      <c r="L94" s="255"/>
      <c r="M94" s="255"/>
      <c r="N94" s="256"/>
    </row>
    <row r="95" spans="1:14">
      <c r="B95" s="254"/>
      <c r="C95" s="255"/>
      <c r="D95" s="255"/>
      <c r="E95" s="255" t="s">
        <v>1063</v>
      </c>
      <c r="F95" s="255"/>
      <c r="G95" s="255"/>
      <c r="H95" s="255"/>
      <c r="I95" s="255"/>
      <c r="J95" s="255"/>
      <c r="K95" s="255"/>
      <c r="L95" s="255"/>
      <c r="M95" s="255"/>
      <c r="N95" s="256"/>
    </row>
    <row r="96" spans="1:14" ht="15.75" thickBot="1">
      <c r="B96" s="254"/>
      <c r="C96" s="255"/>
      <c r="D96" s="255"/>
      <c r="E96" s="255"/>
      <c r="F96" s="255" t="s">
        <v>1064</v>
      </c>
      <c r="G96" s="255"/>
      <c r="H96" s="255"/>
      <c r="I96" s="255"/>
      <c r="J96" s="255"/>
      <c r="K96" s="255"/>
      <c r="L96" s="255"/>
      <c r="M96" s="255"/>
      <c r="N96" s="256"/>
    </row>
    <row r="97" spans="2:14">
      <c r="B97" s="239" t="s">
        <v>2322</v>
      </c>
      <c r="C97" s="240"/>
      <c r="D97" s="240"/>
      <c r="E97" s="240"/>
      <c r="F97" s="240"/>
      <c r="G97" s="240"/>
      <c r="H97" s="240"/>
      <c r="I97" s="240"/>
      <c r="J97" s="240"/>
      <c r="K97" s="240"/>
      <c r="L97" s="240"/>
      <c r="M97" s="240"/>
      <c r="N97" s="241"/>
    </row>
    <row r="98" spans="2:14">
      <c r="B98" s="257"/>
      <c r="C98" s="258"/>
      <c r="D98" s="258"/>
      <c r="E98" s="258"/>
      <c r="F98" s="258"/>
      <c r="G98" s="258"/>
      <c r="H98" s="258"/>
      <c r="I98" s="258"/>
      <c r="J98" s="258"/>
      <c r="K98" s="258"/>
      <c r="L98" s="258"/>
      <c r="M98" s="258"/>
      <c r="N98" s="259"/>
    </row>
    <row r="99" spans="2:14">
      <c r="B99" s="257"/>
      <c r="C99" s="258"/>
      <c r="D99" s="258"/>
      <c r="E99" s="258"/>
      <c r="F99" s="258"/>
      <c r="G99" s="258"/>
      <c r="H99" s="258"/>
      <c r="I99" s="258"/>
      <c r="J99" s="258"/>
      <c r="K99" s="258"/>
      <c r="L99" s="258"/>
      <c r="M99" s="258"/>
      <c r="N99" s="259"/>
    </row>
    <row r="100" spans="2:14">
      <c r="B100" s="257"/>
      <c r="C100" s="258"/>
      <c r="D100" s="258"/>
      <c r="E100" s="258"/>
      <c r="F100" s="258"/>
      <c r="G100" s="258"/>
      <c r="H100" s="258"/>
      <c r="I100" s="258"/>
      <c r="J100" s="258"/>
      <c r="K100" s="258"/>
      <c r="L100" s="258"/>
      <c r="M100" s="258"/>
      <c r="N100" s="259"/>
    </row>
    <row r="101" spans="2:14" ht="15.75" thickBot="1">
      <c r="B101" s="260"/>
      <c r="C101" s="261"/>
      <c r="D101" s="261"/>
      <c r="E101" s="261"/>
      <c r="F101" s="261"/>
      <c r="G101" s="261"/>
      <c r="H101" s="261"/>
      <c r="I101" s="261"/>
      <c r="J101" s="261"/>
      <c r="K101" s="261"/>
      <c r="L101" s="261"/>
      <c r="M101" s="261"/>
      <c r="N101" s="262"/>
    </row>
    <row r="102" spans="2:14">
      <c r="B102" s="263"/>
      <c r="C102" s="264"/>
      <c r="D102" s="264"/>
      <c r="E102" s="264"/>
      <c r="F102" s="264"/>
      <c r="G102" s="264"/>
      <c r="H102" s="264"/>
      <c r="I102" s="264"/>
      <c r="J102" s="264"/>
      <c r="K102" s="264"/>
      <c r="L102" s="264"/>
      <c r="M102" s="264"/>
      <c r="N102" s="265"/>
    </row>
    <row r="103" spans="2:14">
      <c r="B103" s="266" t="s">
        <v>2323</v>
      </c>
      <c r="C103" s="267"/>
      <c r="D103" s="267"/>
      <c r="E103" s="267"/>
      <c r="F103" s="267"/>
      <c r="G103" s="267"/>
      <c r="H103" s="267"/>
      <c r="I103" s="267"/>
      <c r="J103" s="267"/>
      <c r="K103" s="267"/>
      <c r="L103" s="267"/>
      <c r="M103" s="267"/>
      <c r="N103" s="268"/>
    </row>
    <row r="104" spans="2:14" ht="15" customHeight="1">
      <c r="B104" s="960" t="s">
        <v>2324</v>
      </c>
      <c r="C104" s="961"/>
      <c r="D104" s="961"/>
      <c r="E104" s="961"/>
      <c r="F104" s="961"/>
      <c r="G104" s="961"/>
      <c r="H104" s="961"/>
      <c r="I104" s="961"/>
      <c r="J104" s="961"/>
      <c r="K104" s="961"/>
      <c r="L104" s="961"/>
      <c r="M104" s="961"/>
      <c r="N104" s="962"/>
    </row>
    <row r="105" spans="2:14" ht="15" customHeight="1">
      <c r="B105" s="960"/>
      <c r="C105" s="961"/>
      <c r="D105" s="961"/>
      <c r="E105" s="961"/>
      <c r="F105" s="961"/>
      <c r="G105" s="961"/>
      <c r="H105" s="961"/>
      <c r="I105" s="961"/>
      <c r="J105" s="961"/>
      <c r="K105" s="961"/>
      <c r="L105" s="961"/>
      <c r="M105" s="961"/>
      <c r="N105" s="962"/>
    </row>
    <row r="106" spans="2:14" ht="30" customHeight="1">
      <c r="B106" s="963" t="s">
        <v>2325</v>
      </c>
      <c r="C106" s="964"/>
      <c r="D106" s="964"/>
      <c r="E106" s="964"/>
      <c r="F106" s="964"/>
      <c r="G106" s="964"/>
      <c r="H106" s="964"/>
      <c r="I106" s="964"/>
      <c r="J106" s="964"/>
      <c r="K106" s="964"/>
      <c r="L106" s="964"/>
      <c r="M106" s="964"/>
      <c r="N106" s="965"/>
    </row>
    <row r="107" spans="2:14">
      <c r="B107" s="963"/>
      <c r="C107" s="964"/>
      <c r="D107" s="964"/>
      <c r="E107" s="964"/>
      <c r="F107" s="964"/>
      <c r="G107" s="964"/>
      <c r="H107" s="964"/>
      <c r="I107" s="964"/>
      <c r="J107" s="964"/>
      <c r="K107" s="964"/>
      <c r="L107" s="964"/>
      <c r="M107" s="964"/>
      <c r="N107" s="965"/>
    </row>
    <row r="108" spans="2:14">
      <c r="B108" s="351"/>
      <c r="C108" s="352"/>
      <c r="D108" s="352"/>
      <c r="E108" s="352"/>
      <c r="F108" s="352"/>
      <c r="G108" s="352"/>
      <c r="H108" s="352"/>
      <c r="I108" s="352"/>
      <c r="J108" s="352"/>
      <c r="K108" s="352"/>
      <c r="L108" s="352"/>
      <c r="M108" s="352"/>
      <c r="N108" s="353"/>
    </row>
    <row r="109" spans="2:14">
      <c r="B109" s="351"/>
      <c r="C109" s="352"/>
      <c r="D109" s="352"/>
      <c r="E109" s="352"/>
      <c r="F109" s="352"/>
      <c r="G109" s="352"/>
      <c r="H109" s="352"/>
      <c r="I109" s="352"/>
      <c r="J109" s="352"/>
      <c r="K109" s="352"/>
      <c r="L109" s="352"/>
      <c r="M109" s="352"/>
      <c r="N109" s="353"/>
    </row>
    <row r="110" spans="2:14">
      <c r="B110" s="351"/>
      <c r="C110" s="352"/>
      <c r="D110" s="352"/>
      <c r="E110" s="352"/>
      <c r="F110" s="352"/>
      <c r="G110" s="352"/>
      <c r="H110" s="352"/>
      <c r="I110" s="352"/>
      <c r="J110" s="352"/>
      <c r="K110" s="352"/>
      <c r="L110" s="352"/>
      <c r="M110" s="352"/>
      <c r="N110" s="353"/>
    </row>
    <row r="111" spans="2:14">
      <c r="B111" s="266"/>
      <c r="C111" s="267"/>
      <c r="D111" s="267"/>
      <c r="E111" s="267"/>
      <c r="F111" s="267"/>
      <c r="G111" s="267"/>
      <c r="H111" s="267"/>
      <c r="I111" s="267"/>
      <c r="J111" s="267"/>
      <c r="K111" s="267"/>
      <c r="L111" s="267"/>
      <c r="M111" s="267"/>
      <c r="N111" s="268"/>
    </row>
    <row r="112" spans="2:14">
      <c r="B112" s="254"/>
      <c r="C112" s="255"/>
      <c r="D112" s="255"/>
      <c r="E112" s="255" t="s">
        <v>1060</v>
      </c>
      <c r="F112" s="429"/>
      <c r="G112" s="429"/>
      <c r="H112" s="255"/>
      <c r="I112" s="255"/>
      <c r="J112" s="255"/>
      <c r="K112" s="255"/>
      <c r="L112" s="255"/>
      <c r="M112" s="255"/>
      <c r="N112" s="256"/>
    </row>
    <row r="113" spans="2:14">
      <c r="B113" s="254"/>
      <c r="C113" s="255"/>
      <c r="D113" s="255"/>
      <c r="E113" s="430" t="s">
        <v>1061</v>
      </c>
      <c r="F113" s="255"/>
      <c r="G113" s="255"/>
      <c r="H113" s="430"/>
      <c r="I113" s="430"/>
      <c r="J113" s="430"/>
      <c r="K113" s="255"/>
      <c r="L113" s="255"/>
      <c r="M113" s="255"/>
      <c r="N113" s="256"/>
    </row>
    <row r="114" spans="2:14">
      <c r="B114" s="254"/>
      <c r="C114" s="255"/>
      <c r="D114" s="255"/>
      <c r="E114" s="269" t="s">
        <v>1065</v>
      </c>
      <c r="F114" s="255"/>
      <c r="G114" s="255"/>
      <c r="H114" s="269"/>
      <c r="I114" s="269"/>
      <c r="J114" s="269"/>
      <c r="K114" s="255"/>
      <c r="L114" s="255"/>
      <c r="M114" s="255"/>
      <c r="N114" s="256"/>
    </row>
    <row r="115" spans="2:14">
      <c r="B115" s="270"/>
      <c r="C115" s="267"/>
      <c r="D115" s="267"/>
      <c r="E115" s="255" t="s">
        <v>1063</v>
      </c>
      <c r="F115" s="255"/>
      <c r="G115" s="255"/>
      <c r="H115" s="255"/>
      <c r="I115" s="255"/>
      <c r="J115" s="255"/>
      <c r="K115" s="267"/>
      <c r="L115" s="267"/>
      <c r="M115" s="267"/>
      <c r="N115" s="268"/>
    </row>
    <row r="116" spans="2:14">
      <c r="B116" s="270"/>
      <c r="C116" s="267"/>
      <c r="D116" s="267"/>
      <c r="E116" s="267"/>
      <c r="F116" s="255"/>
      <c r="G116" s="255"/>
      <c r="H116" s="255"/>
      <c r="I116" s="255"/>
      <c r="J116" s="255"/>
      <c r="K116" s="267"/>
      <c r="L116" s="267"/>
      <c r="M116" s="267"/>
      <c r="N116" s="268"/>
    </row>
    <row r="117" spans="2:14">
      <c r="B117" s="270" t="s">
        <v>2326</v>
      </c>
      <c r="C117" s="269"/>
      <c r="D117" s="269"/>
      <c r="E117" s="255"/>
      <c r="F117" s="255"/>
      <c r="G117" s="255"/>
      <c r="H117" s="255"/>
      <c r="I117" s="255"/>
      <c r="J117" s="966"/>
      <c r="K117" s="966"/>
      <c r="L117" s="966"/>
      <c r="M117" s="966"/>
      <c r="N117" s="967"/>
    </row>
    <row r="118" spans="2:14" ht="15.75" thickBot="1">
      <c r="B118" s="431" t="s">
        <v>2327</v>
      </c>
      <c r="C118" s="432"/>
      <c r="D118" s="432"/>
      <c r="E118" s="271"/>
      <c r="F118" s="271"/>
      <c r="G118" s="271"/>
      <c r="H118" s="271"/>
      <c r="I118" s="271"/>
      <c r="J118" s="968"/>
      <c r="K118" s="968"/>
      <c r="L118" s="968"/>
      <c r="M118" s="968"/>
      <c r="N118" s="969"/>
    </row>
  </sheetData>
  <mergeCells count="65">
    <mergeCell ref="B106:N107"/>
    <mergeCell ref="F25:H25"/>
    <mergeCell ref="B27:N27"/>
    <mergeCell ref="L29:M29"/>
    <mergeCell ref="L83:M83"/>
    <mergeCell ref="L84:M84"/>
    <mergeCell ref="B85:M85"/>
    <mergeCell ref="B87:M87"/>
    <mergeCell ref="B104:N105"/>
    <mergeCell ref="B77:M77"/>
    <mergeCell ref="B81:H81"/>
    <mergeCell ref="L81:M81"/>
    <mergeCell ref="B64:M64"/>
    <mergeCell ref="B82:H82"/>
    <mergeCell ref="L82:M82"/>
    <mergeCell ref="B68:H68"/>
    <mergeCell ref="L68:M68"/>
    <mergeCell ref="B74:H74"/>
    <mergeCell ref="L74:M74"/>
    <mergeCell ref="B75:M75"/>
    <mergeCell ref="L57:M57"/>
    <mergeCell ref="L58:M58"/>
    <mergeCell ref="L60:M60"/>
    <mergeCell ref="L61:M61"/>
    <mergeCell ref="L63:M63"/>
    <mergeCell ref="B53:M53"/>
    <mergeCell ref="B10:E10"/>
    <mergeCell ref="I10:J10"/>
    <mergeCell ref="D11:E11"/>
    <mergeCell ref="L42:M42"/>
    <mergeCell ref="B38:H38"/>
    <mergeCell ref="L12:N12"/>
    <mergeCell ref="C30:I30"/>
    <mergeCell ref="L30:M30"/>
    <mergeCell ref="B37:H37"/>
    <mergeCell ref="B47:I47"/>
    <mergeCell ref="L47:M47"/>
    <mergeCell ref="C29:I29"/>
    <mergeCell ref="L5:L6"/>
    <mergeCell ref="M5:M6"/>
    <mergeCell ref="L1:N2"/>
    <mergeCell ref="C2:J2"/>
    <mergeCell ref="C3:J3"/>
    <mergeCell ref="K3:K4"/>
    <mergeCell ref="L3:N4"/>
    <mergeCell ref="C4:J4"/>
    <mergeCell ref="C1:J1"/>
    <mergeCell ref="K1:K2"/>
    <mergeCell ref="N5:N6"/>
    <mergeCell ref="J117:N118"/>
    <mergeCell ref="C5:J5"/>
    <mergeCell ref="L59:M59"/>
    <mergeCell ref="B39:H39"/>
    <mergeCell ref="B41:D41"/>
    <mergeCell ref="B42:H42"/>
    <mergeCell ref="I42:J42"/>
    <mergeCell ref="C31:J31"/>
    <mergeCell ref="B35:H35"/>
    <mergeCell ref="I35:J35"/>
    <mergeCell ref="L35:M35"/>
    <mergeCell ref="B36:H36"/>
    <mergeCell ref="C6:J6"/>
    <mergeCell ref="B43:M43"/>
    <mergeCell ref="B1:B6"/>
    <mergeCell ref="K5:K6"/>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92545"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92545" r:id="rId4"/>
      </mc:Fallback>
    </mc:AlternateContent>
  </oleObjects>
</worksheet>
</file>

<file path=xl/worksheets/sheet2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18"/>
  <sheetViews>
    <sheetView zoomScale="75" zoomScaleNormal="75" workbookViewId="0"/>
  </sheetViews>
  <sheetFormatPr baseColWidth="10" defaultRowHeight="15"/>
  <cols>
    <col min="1" max="1" width="10.28515625" bestFit="1" customWidth="1"/>
    <col min="2" max="2" width="17" customWidth="1"/>
    <col min="6" max="6" width="14.42578125" customWidth="1"/>
    <col min="9" max="9" width="13.140625" bestFit="1" customWidth="1"/>
    <col min="10" max="10" width="15.5703125" customWidth="1"/>
    <col min="11" max="11" width="17.5703125" bestFit="1" customWidth="1"/>
    <col min="13" max="13" width="13.8554687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983" t="s">
        <v>1028</v>
      </c>
      <c r="D30" s="984"/>
      <c r="E30" s="984"/>
      <c r="F30" s="984"/>
      <c r="G30" s="984"/>
      <c r="H30" s="984"/>
      <c r="I30" s="984"/>
      <c r="J30" s="466"/>
      <c r="K30" s="319"/>
      <c r="L30" s="829" t="s">
        <v>1029</v>
      </c>
      <c r="M30" s="830"/>
      <c r="N30" s="77" t="s">
        <v>1030</v>
      </c>
    </row>
    <row r="31" spans="1:14" ht="27" customHeight="1" thickBot="1">
      <c r="A31" t="s">
        <v>1929</v>
      </c>
      <c r="B31" s="86" t="s">
        <v>1764</v>
      </c>
      <c r="C31" s="981" t="s">
        <v>2245</v>
      </c>
      <c r="D31" s="982"/>
      <c r="E31" s="982"/>
      <c r="F31" s="982"/>
      <c r="G31" s="982"/>
      <c r="H31" s="982"/>
      <c r="I31" s="982"/>
      <c r="J31" s="982"/>
      <c r="K31" s="489"/>
      <c r="L31" s="318" t="s">
        <v>388</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348"/>
      <c r="N36" s="284"/>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0.05</v>
      </c>
      <c r="N41" s="356">
        <f>N75*M41</f>
        <v>1705.9705624999999</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1705.9705624999999</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69" t="s">
        <v>630</v>
      </c>
      <c r="B48" s="49" t="str">
        <f>VLOOKUP(A48,MATERIALES!A5:D373,3,FALSE)</f>
        <v xml:space="preserve">Piedra para gavión
</v>
      </c>
      <c r="C48" s="293"/>
      <c r="D48" s="293"/>
      <c r="E48" s="293"/>
      <c r="F48" s="293"/>
      <c r="G48" s="293"/>
      <c r="H48" s="293"/>
      <c r="I48" s="293"/>
      <c r="J48" s="323" t="str">
        <f>VLOOKUP(A48,MATERIALES!A4:D640,2,FALSE)</f>
        <v>m3</v>
      </c>
      <c r="K48" s="294">
        <v>1.1000000000000001</v>
      </c>
      <c r="L48" s="279"/>
      <c r="M48" s="414">
        <f>VLOOKUP(A48,MATERIALES!A5:D396,4,FALSE)</f>
        <v>45220</v>
      </c>
      <c r="N48" s="284">
        <f>K48*M48</f>
        <v>49742.000000000007</v>
      </c>
    </row>
    <row r="49" spans="1:14">
      <c r="A49" s="169" t="s">
        <v>853</v>
      </c>
      <c r="B49" s="49" t="str">
        <f>VLOOKUP(A49,MATERIALES!A6:D373,3,FALSE)</f>
        <v>Alambre galvanizado No. 12</v>
      </c>
      <c r="C49" s="437"/>
      <c r="D49" s="437"/>
      <c r="E49" s="437"/>
      <c r="F49" s="437"/>
      <c r="G49" s="437"/>
      <c r="H49" s="437"/>
      <c r="I49" s="437"/>
      <c r="J49" s="324" t="str">
        <f>VLOOKUP(A49,MATERIALES!A5:D641,2,FALSE)</f>
        <v>kg</v>
      </c>
      <c r="K49" s="409">
        <v>1.1499999999999999</v>
      </c>
      <c r="L49" s="433"/>
      <c r="M49" s="414">
        <f>VLOOKUP(A49,MATERIALES!A6:D397,4,FALSE)</f>
        <v>4600</v>
      </c>
      <c r="N49" s="284">
        <f>K49*M49</f>
        <v>5290</v>
      </c>
    </row>
    <row r="50" spans="1:14">
      <c r="A50" s="169" t="s">
        <v>608</v>
      </c>
      <c r="B50" s="49" t="str">
        <f>VLOOKUP(A50,MATERIALES!A6:D373,3,FALSE)</f>
        <v>Mortero 1:3 De recubrimiento</v>
      </c>
      <c r="C50" s="437"/>
      <c r="D50" s="437"/>
      <c r="E50" s="437"/>
      <c r="F50" s="437"/>
      <c r="G50" s="437"/>
      <c r="H50" s="437"/>
      <c r="I50" s="437"/>
      <c r="J50" s="324" t="str">
        <f>VLOOKUP(A50,MATERIALES!A6:D642,2,FALSE)</f>
        <v>m3</v>
      </c>
      <c r="K50" s="409">
        <v>0.12</v>
      </c>
      <c r="L50" s="433"/>
      <c r="M50" s="414">
        <f>VLOOKUP(A50,MATERIALES!A6:D398,4,FALSE)</f>
        <v>234366.57198835653</v>
      </c>
      <c r="N50" s="284">
        <f>K50*M50</f>
        <v>28123.988638602783</v>
      </c>
    </row>
    <row r="51" spans="1:14">
      <c r="A51" s="169" t="s">
        <v>941</v>
      </c>
      <c r="B51" s="49" t="str">
        <f>VLOOKUP(A51,MATERIALES!A6:D373,3,FALSE)</f>
        <v xml:space="preserve">Formaleta (gaviones, juntas de bordillos, juntas de cunetas, muros, concretos clase D,E, F y G)
</v>
      </c>
      <c r="C51" s="437"/>
      <c r="D51" s="437"/>
      <c r="E51" s="437"/>
      <c r="F51" s="437"/>
      <c r="G51" s="437"/>
      <c r="H51" s="437"/>
      <c r="I51" s="437"/>
      <c r="J51" s="324" t="str">
        <f>VLOOKUP(A51,MATERIALES!A6:D643,2,FALSE)</f>
        <v>m2</v>
      </c>
      <c r="K51" s="409">
        <v>2</v>
      </c>
      <c r="L51" s="433"/>
      <c r="M51" s="414">
        <f>VLOOKUP(A51,MATERIALES!A6:D399,4,FALSE)</f>
        <v>4267.015774259763</v>
      </c>
      <c r="N51" s="284">
        <f>K51*M51</f>
        <v>8534.031548519526</v>
      </c>
    </row>
    <row r="52" spans="1:14" ht="15.75" thickBot="1">
      <c r="A52" t="s">
        <v>1011</v>
      </c>
      <c r="B52" s="49" t="str">
        <f>VLOOKUP(A52,MATERIALES!A7:D373,3,FALSE)</f>
        <v>Malla Ciclónica Para Gaviones Galvanizada Y Plastificada Con Pvc Cal 12 (2M3)</v>
      </c>
      <c r="C52" s="322"/>
      <c r="D52" s="322"/>
      <c r="E52" s="322"/>
      <c r="F52" s="322"/>
      <c r="G52" s="322"/>
      <c r="H52" s="322"/>
      <c r="I52" s="322"/>
      <c r="J52" s="445" t="str">
        <f>VLOOKUP(A52,MATERIALES!A6:D644,2,FALSE)</f>
        <v>u</v>
      </c>
      <c r="K52" s="132">
        <v>0.5</v>
      </c>
      <c r="L52" s="337"/>
      <c r="M52" s="414">
        <f>VLOOKUP(A52,MATERIALES!A7:D400,4,FALSE)</f>
        <v>94279.207460661142</v>
      </c>
      <c r="N52" s="284">
        <f>K52*M52</f>
        <v>47139.603730330571</v>
      </c>
    </row>
    <row r="53" spans="1:14" ht="15.75" thickBot="1">
      <c r="B53" s="818" t="s">
        <v>1037</v>
      </c>
      <c r="C53" s="819"/>
      <c r="D53" s="819"/>
      <c r="E53" s="819"/>
      <c r="F53" s="819"/>
      <c r="G53" s="819"/>
      <c r="H53" s="819"/>
      <c r="I53" s="819"/>
      <c r="J53" s="819"/>
      <c r="K53" s="819"/>
      <c r="L53" s="819"/>
      <c r="M53" s="820"/>
      <c r="N53" s="406">
        <f>SUM(N48:N52)</f>
        <v>138829.6239174529</v>
      </c>
    </row>
    <row r="54" spans="1:14">
      <c r="B54" s="39"/>
      <c r="C54" s="40"/>
      <c r="D54" s="40"/>
      <c r="E54" s="40"/>
      <c r="F54" s="40"/>
      <c r="G54" s="40"/>
      <c r="H54" s="40"/>
      <c r="I54" s="40"/>
      <c r="J54" s="40"/>
      <c r="K54" s="40"/>
      <c r="L54" s="40"/>
      <c r="M54" s="40"/>
      <c r="N54" s="41"/>
    </row>
    <row r="55" spans="1:14">
      <c r="B55" s="70" t="s">
        <v>1040</v>
      </c>
      <c r="C55" s="71"/>
      <c r="D55" s="71"/>
      <c r="E55" s="71"/>
      <c r="F55" s="71"/>
      <c r="G55" s="71"/>
      <c r="H55" s="71"/>
      <c r="I55" s="71"/>
      <c r="J55" s="71"/>
      <c r="K55" s="71"/>
      <c r="L55" s="71"/>
      <c r="M55" s="71"/>
      <c r="N55" s="72"/>
    </row>
    <row r="56" spans="1:14" ht="15.75" thickBot="1">
      <c r="B56" s="74"/>
      <c r="C56" s="67"/>
      <c r="D56" s="67"/>
      <c r="E56" s="67"/>
      <c r="F56" s="67"/>
      <c r="G56" s="67"/>
      <c r="H56" s="67"/>
      <c r="I56" s="67"/>
      <c r="J56" s="67"/>
      <c r="K56" s="67"/>
      <c r="L56" s="67"/>
      <c r="M56" s="67"/>
      <c r="N56" s="69"/>
    </row>
    <row r="57" spans="1:14" ht="25.5">
      <c r="B57" s="325" t="s">
        <v>1041</v>
      </c>
      <c r="C57" s="326"/>
      <c r="D57" s="326"/>
      <c r="E57" s="326"/>
      <c r="F57" s="326"/>
      <c r="G57" s="326"/>
      <c r="H57" s="79" t="s">
        <v>1029</v>
      </c>
      <c r="I57" s="80" t="s">
        <v>1042</v>
      </c>
      <c r="J57" s="81" t="s">
        <v>1043</v>
      </c>
      <c r="K57" s="79" t="s">
        <v>1044</v>
      </c>
      <c r="L57" s="821" t="s">
        <v>1045</v>
      </c>
      <c r="M57" s="794"/>
      <c r="N57" s="82" t="s">
        <v>1035</v>
      </c>
    </row>
    <row r="58" spans="1:14">
      <c r="A58" t="s">
        <v>1395</v>
      </c>
      <c r="B58" s="52" t="str">
        <f>VLOOKUP(A58,TRANSPORTE!A1:D117,3,FALSE)</f>
        <v>Transporte de piedra para gaviones</v>
      </c>
      <c r="C58" s="329"/>
      <c r="D58" s="329"/>
      <c r="E58" s="329"/>
      <c r="F58" s="329"/>
      <c r="G58" s="329"/>
      <c r="H58" s="323" t="s">
        <v>339</v>
      </c>
      <c r="I58" s="291">
        <v>1.1000000000000001</v>
      </c>
      <c r="J58" s="298">
        <v>1</v>
      </c>
      <c r="K58" s="291">
        <f>I58*J58</f>
        <v>1.1000000000000001</v>
      </c>
      <c r="L58" s="822">
        <f>VLOOKUP(A58,TRANSPORTE!A1:D117,4,FALSE)</f>
        <v>946.969696969697</v>
      </c>
      <c r="M58" s="823"/>
      <c r="N58" s="299">
        <f>K58*L58</f>
        <v>1041.6666666666667</v>
      </c>
    </row>
    <row r="59" spans="1:14">
      <c r="B59" s="52"/>
      <c r="C59" s="53"/>
      <c r="D59" s="53"/>
      <c r="E59" s="53"/>
      <c r="F59" s="53"/>
      <c r="G59" s="53"/>
      <c r="H59" s="323"/>
      <c r="I59" s="291"/>
      <c r="J59" s="298"/>
      <c r="K59" s="291"/>
      <c r="L59" s="822"/>
      <c r="M59" s="823"/>
      <c r="N59" s="299"/>
    </row>
    <row r="60" spans="1:14">
      <c r="B60" s="52"/>
      <c r="C60" s="53"/>
      <c r="D60" s="53"/>
      <c r="E60" s="53"/>
      <c r="F60" s="53"/>
      <c r="G60" s="53"/>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00"/>
      <c r="I62" s="291"/>
      <c r="J62" s="291"/>
      <c r="K62" s="291"/>
      <c r="L62" s="301"/>
      <c r="M62" s="302"/>
      <c r="N62" s="303"/>
    </row>
    <row r="63" spans="1:14" ht="15.75" thickBot="1">
      <c r="B63" s="459"/>
      <c r="C63" s="460"/>
      <c r="D63" s="460"/>
      <c r="E63" s="460"/>
      <c r="F63" s="460"/>
      <c r="G63" s="460"/>
      <c r="H63" s="54"/>
      <c r="I63" s="132"/>
      <c r="J63" s="132"/>
      <c r="K63" s="132"/>
      <c r="L63" s="807"/>
      <c r="M63" s="808"/>
      <c r="N63" s="133"/>
    </row>
    <row r="64" spans="1:14" ht="15.75" thickBot="1">
      <c r="B64" s="824" t="s">
        <v>1037</v>
      </c>
      <c r="C64" s="825"/>
      <c r="D64" s="825"/>
      <c r="E64" s="825"/>
      <c r="F64" s="825"/>
      <c r="G64" s="825"/>
      <c r="H64" s="825"/>
      <c r="I64" s="825"/>
      <c r="J64" s="825"/>
      <c r="K64" s="825"/>
      <c r="L64" s="825"/>
      <c r="M64" s="826"/>
      <c r="N64" s="110">
        <f>N58+N59+N60+N61+N62</f>
        <v>1041.6666666666667</v>
      </c>
    </row>
    <row r="65" spans="1:15">
      <c r="B65" s="39"/>
      <c r="C65" s="40"/>
      <c r="D65" s="40"/>
      <c r="E65" s="40"/>
      <c r="F65" s="40"/>
      <c r="G65" s="40"/>
      <c r="H65" s="40"/>
      <c r="I65" s="40"/>
      <c r="J65" s="40"/>
      <c r="K65" s="40"/>
      <c r="L65" s="40"/>
      <c r="M65" s="40"/>
      <c r="N65" s="41"/>
    </row>
    <row r="66" spans="1:15">
      <c r="B66" s="70" t="s">
        <v>1046</v>
      </c>
      <c r="C66" s="71"/>
      <c r="D66" s="71"/>
      <c r="E66" s="71"/>
      <c r="F66" s="71"/>
      <c r="G66" s="71"/>
      <c r="H66" s="71"/>
      <c r="I66" s="71"/>
      <c r="J66" s="71"/>
      <c r="K66" s="71"/>
      <c r="L66" s="71"/>
      <c r="M66" s="71"/>
      <c r="N66" s="72"/>
    </row>
    <row r="67" spans="1:15" ht="15.75" thickBot="1">
      <c r="B67" s="74"/>
      <c r="C67" s="67"/>
      <c r="D67" s="67"/>
      <c r="E67" s="67"/>
      <c r="F67" s="67"/>
      <c r="G67" s="67"/>
      <c r="H67" s="67"/>
      <c r="I67" s="67"/>
      <c r="J67" s="67"/>
      <c r="K67" s="67"/>
      <c r="L67" s="67"/>
      <c r="M67" s="67"/>
      <c r="N67" s="69"/>
    </row>
    <row r="68" spans="1:15" ht="25.5">
      <c r="B68" s="844" t="s">
        <v>1047</v>
      </c>
      <c r="C68" s="845"/>
      <c r="D68" s="845"/>
      <c r="E68" s="845"/>
      <c r="F68" s="845"/>
      <c r="G68" s="845"/>
      <c r="H68" s="845"/>
      <c r="I68" s="79" t="s">
        <v>1048</v>
      </c>
      <c r="J68" s="81" t="s">
        <v>1494</v>
      </c>
      <c r="K68" s="80" t="s">
        <v>1050</v>
      </c>
      <c r="L68" s="846" t="s">
        <v>1034</v>
      </c>
      <c r="M68" s="970"/>
      <c r="N68" s="104" t="s">
        <v>1035</v>
      </c>
    </row>
    <row r="69" spans="1:15">
      <c r="A69" s="170" t="s">
        <v>11</v>
      </c>
      <c r="B69" s="55" t="str">
        <f>VLOOKUP(A69,'MANO DE OBRA'!A8:D68,3,FALSE)</f>
        <v>Obrero (4)</v>
      </c>
      <c r="C69" s="53"/>
      <c r="D69" s="53"/>
      <c r="E69" s="53"/>
      <c r="F69" s="53"/>
      <c r="G69" s="53"/>
      <c r="H69" s="53"/>
      <c r="I69" s="304">
        <f>K69/J69*100</f>
        <v>98362.266666666663</v>
      </c>
      <c r="J69" s="305">
        <v>185</v>
      </c>
      <c r="K69" s="306">
        <f>VLOOKUP(A69,'MANO DE OBRA'!A8:D99,4,FALSE)</f>
        <v>181970.19333333333</v>
      </c>
      <c r="L69" s="56"/>
      <c r="M69" s="446">
        <v>8</v>
      </c>
      <c r="N69" s="407">
        <f>K69/M69</f>
        <v>22746.274166666666</v>
      </c>
      <c r="O69" s="112"/>
    </row>
    <row r="70" spans="1:15">
      <c r="A70" s="170" t="s">
        <v>30</v>
      </c>
      <c r="B70" s="55" t="str">
        <f>VLOOKUP(A70,'MANO DE OBRA'!A8:D69,3,FALSE)</f>
        <v>Oficial</v>
      </c>
      <c r="C70" s="53"/>
      <c r="D70" s="53"/>
      <c r="E70" s="53"/>
      <c r="F70" s="53"/>
      <c r="G70" s="53"/>
      <c r="H70" s="53"/>
      <c r="I70" s="304">
        <f>K70/J70*100</f>
        <v>49181.133333333331</v>
      </c>
      <c r="J70" s="305">
        <v>185</v>
      </c>
      <c r="K70" s="306">
        <f>VLOOKUP(A70,'MANO DE OBRA'!A8:D100,4,FALSE)</f>
        <v>90985.096666666665</v>
      </c>
      <c r="L70" s="56"/>
      <c r="M70" s="446">
        <v>8</v>
      </c>
      <c r="N70" s="407">
        <f>K70/M70</f>
        <v>11373.137083333333</v>
      </c>
    </row>
    <row r="71" spans="1:15">
      <c r="B71" s="55"/>
      <c r="C71" s="53"/>
      <c r="D71" s="53"/>
      <c r="E71" s="53"/>
      <c r="F71" s="53"/>
      <c r="G71" s="53"/>
      <c r="H71" s="53"/>
      <c r="I71" s="304"/>
      <c r="J71" s="305"/>
      <c r="K71" s="306"/>
      <c r="L71" s="56"/>
      <c r="M71" s="444"/>
      <c r="N71" s="407"/>
    </row>
    <row r="72" spans="1:15">
      <c r="B72" s="55"/>
      <c r="C72" s="53"/>
      <c r="D72" s="53"/>
      <c r="E72" s="53"/>
      <c r="F72" s="53"/>
      <c r="G72" s="53"/>
      <c r="H72" s="53"/>
      <c r="I72" s="291"/>
      <c r="J72" s="309"/>
      <c r="K72" s="310"/>
      <c r="L72" s="330"/>
      <c r="M72" s="312"/>
      <c r="N72" s="308"/>
    </row>
    <row r="73" spans="1:15">
      <c r="B73" s="55"/>
      <c r="C73" s="53"/>
      <c r="D73" s="53"/>
      <c r="E73" s="53"/>
      <c r="F73" s="53"/>
      <c r="G73" s="53"/>
      <c r="H73" s="53"/>
      <c r="I73" s="291"/>
      <c r="J73" s="309"/>
      <c r="K73" s="310"/>
      <c r="L73" s="330"/>
      <c r="M73" s="312"/>
      <c r="N73" s="308"/>
    </row>
    <row r="74" spans="1:15" ht="15.75" thickBot="1">
      <c r="B74" s="805"/>
      <c r="C74" s="806"/>
      <c r="D74" s="806"/>
      <c r="E74" s="806"/>
      <c r="F74" s="806"/>
      <c r="G74" s="806"/>
      <c r="H74" s="806"/>
      <c r="I74" s="132"/>
      <c r="J74" s="132"/>
      <c r="K74" s="132"/>
      <c r="L74" s="906"/>
      <c r="M74" s="906"/>
      <c r="N74" s="133"/>
    </row>
    <row r="75" spans="1:15" ht="15.75" thickBot="1">
      <c r="B75" s="824" t="s">
        <v>1037</v>
      </c>
      <c r="C75" s="825"/>
      <c r="D75" s="825"/>
      <c r="E75" s="825"/>
      <c r="F75" s="825"/>
      <c r="G75" s="825"/>
      <c r="H75" s="825"/>
      <c r="I75" s="825"/>
      <c r="J75" s="825"/>
      <c r="K75" s="825"/>
      <c r="L75" s="825"/>
      <c r="M75" s="826"/>
      <c r="N75" s="472">
        <f>SUM(N69:N74)</f>
        <v>34119.411249999997</v>
      </c>
    </row>
    <row r="76" spans="1:15" ht="15.75" thickBot="1">
      <c r="B76" s="39"/>
      <c r="C76" s="40"/>
      <c r="D76" s="40"/>
      <c r="E76" s="40"/>
      <c r="F76" s="40"/>
      <c r="G76" s="40"/>
      <c r="H76" s="40"/>
      <c r="I76" s="40"/>
      <c r="J76" s="40"/>
      <c r="K76" s="40"/>
      <c r="L76" s="40"/>
      <c r="M76" s="40"/>
      <c r="N76" s="41"/>
    </row>
    <row r="77" spans="1:15" ht="15.75" thickBot="1">
      <c r="B77" s="818" t="s">
        <v>1051</v>
      </c>
      <c r="C77" s="819"/>
      <c r="D77" s="819"/>
      <c r="E77" s="819"/>
      <c r="F77" s="819"/>
      <c r="G77" s="819"/>
      <c r="H77" s="819"/>
      <c r="I77" s="819"/>
      <c r="J77" s="819"/>
      <c r="K77" s="819"/>
      <c r="L77" s="819"/>
      <c r="M77" s="820"/>
      <c r="N77" s="105">
        <f>N43+N53+N64+N75</f>
        <v>175696.67239661957</v>
      </c>
    </row>
    <row r="78" spans="1:15">
      <c r="B78" s="39"/>
      <c r="C78" s="40"/>
      <c r="D78" s="40"/>
      <c r="E78" s="40"/>
      <c r="F78" s="40"/>
      <c r="G78" s="40"/>
      <c r="H78" s="40"/>
      <c r="I78" s="40"/>
      <c r="J78" s="40"/>
      <c r="K78" s="40"/>
      <c r="L78" s="40"/>
      <c r="M78" s="40"/>
      <c r="N78" s="41"/>
    </row>
    <row r="79" spans="1:15">
      <c r="B79" s="70" t="s">
        <v>1052</v>
      </c>
      <c r="C79" s="71"/>
      <c r="D79" s="71"/>
      <c r="E79" s="71"/>
      <c r="F79" s="71"/>
      <c r="G79" s="71"/>
      <c r="H79" s="71"/>
      <c r="I79" s="71"/>
      <c r="J79" s="71"/>
      <c r="K79" s="71"/>
      <c r="L79" s="71"/>
      <c r="M79" s="71"/>
      <c r="N79" s="72"/>
    </row>
    <row r="80" spans="1:15" ht="15.75" thickBot="1">
      <c r="B80" s="74"/>
      <c r="C80" s="67"/>
      <c r="D80" s="67"/>
      <c r="E80" s="67"/>
      <c r="F80" s="67"/>
      <c r="G80" s="67"/>
      <c r="H80" s="67"/>
      <c r="I80" s="67"/>
      <c r="J80" s="67"/>
      <c r="K80" s="67"/>
      <c r="L80" s="67"/>
      <c r="M80" s="67"/>
      <c r="N80" s="69"/>
    </row>
    <row r="81" spans="1:14">
      <c r="B81" s="809" t="s">
        <v>1053</v>
      </c>
      <c r="C81" s="810"/>
      <c r="D81" s="810"/>
      <c r="E81" s="810"/>
      <c r="F81" s="810"/>
      <c r="G81" s="810"/>
      <c r="H81" s="810"/>
      <c r="I81" s="326"/>
      <c r="J81" s="346"/>
      <c r="K81" s="314" t="s">
        <v>1054</v>
      </c>
      <c r="L81" s="848" t="s">
        <v>1055</v>
      </c>
      <c r="M81" s="849"/>
      <c r="N81" s="315"/>
    </row>
    <row r="82" spans="1:14">
      <c r="B82" s="850" t="s">
        <v>1056</v>
      </c>
      <c r="C82" s="851"/>
      <c r="D82" s="851"/>
      <c r="E82" s="851"/>
      <c r="F82" s="851"/>
      <c r="G82" s="851"/>
      <c r="H82" s="851"/>
      <c r="I82" s="93"/>
      <c r="J82" s="94"/>
      <c r="K82" s="316">
        <v>0.2</v>
      </c>
      <c r="L82" s="852">
        <f>N77*K82</f>
        <v>35139.334479323916</v>
      </c>
      <c r="M82" s="853"/>
      <c r="N82" s="57"/>
    </row>
    <row r="83" spans="1:14">
      <c r="B83" s="95" t="s">
        <v>1057</v>
      </c>
      <c r="C83" s="96"/>
      <c r="D83" s="96"/>
      <c r="E83" s="96"/>
      <c r="F83" s="96"/>
      <c r="G83" s="96"/>
      <c r="H83" s="96"/>
      <c r="I83" s="93"/>
      <c r="J83" s="94"/>
      <c r="K83" s="316">
        <v>0.05</v>
      </c>
      <c r="L83" s="852">
        <f>N77*K83</f>
        <v>8784.8336198309789</v>
      </c>
      <c r="M83" s="853"/>
      <c r="N83" s="57"/>
    </row>
    <row r="84" spans="1:14" ht="15.75" thickBot="1">
      <c r="B84" s="97" t="s">
        <v>1058</v>
      </c>
      <c r="C84" s="98"/>
      <c r="D84" s="98"/>
      <c r="E84" s="98"/>
      <c r="F84" s="98"/>
      <c r="G84" s="98"/>
      <c r="H84" s="98"/>
      <c r="I84" s="99"/>
      <c r="J84" s="100"/>
      <c r="K84" s="317">
        <v>0.05</v>
      </c>
      <c r="L84" s="854">
        <f>N77*K84</f>
        <v>8784.8336198309789</v>
      </c>
      <c r="M84" s="855"/>
      <c r="N84" s="57"/>
    </row>
    <row r="85" spans="1:14" ht="15.75" thickBot="1">
      <c r="B85" s="818" t="s">
        <v>1037</v>
      </c>
      <c r="C85" s="819"/>
      <c r="D85" s="819"/>
      <c r="E85" s="819"/>
      <c r="F85" s="819"/>
      <c r="G85" s="819"/>
      <c r="H85" s="819"/>
      <c r="I85" s="819"/>
      <c r="J85" s="819"/>
      <c r="K85" s="819"/>
      <c r="L85" s="819"/>
      <c r="M85" s="820"/>
      <c r="N85" s="58">
        <f>L82+L83+L84</f>
        <v>52709.00171898587</v>
      </c>
    </row>
    <row r="86" spans="1:14" ht="15.75" thickBot="1">
      <c r="B86" s="39"/>
      <c r="C86" s="40"/>
      <c r="D86" s="40"/>
      <c r="E86" s="40"/>
      <c r="F86" s="40"/>
      <c r="G86" s="40"/>
      <c r="H86" s="40"/>
      <c r="I86" s="40"/>
      <c r="J86" s="40"/>
      <c r="K86" s="40"/>
      <c r="L86" s="40"/>
      <c r="M86" s="40"/>
      <c r="N86" s="41"/>
    </row>
    <row r="87" spans="1:14" ht="15.75" thickBot="1">
      <c r="A87" t="s">
        <v>2122</v>
      </c>
      <c r="B87" s="818" t="s">
        <v>1059</v>
      </c>
      <c r="C87" s="819"/>
      <c r="D87" s="819"/>
      <c r="E87" s="819"/>
      <c r="F87" s="819"/>
      <c r="G87" s="819"/>
      <c r="H87" s="819"/>
      <c r="I87" s="819"/>
      <c r="J87" s="819"/>
      <c r="K87" s="819"/>
      <c r="L87" s="819"/>
      <c r="M87" s="820"/>
      <c r="N87" s="197">
        <f>N77+N85</f>
        <v>228405.67411560545</v>
      </c>
    </row>
    <row r="88" spans="1:14">
      <c r="B88" s="251"/>
      <c r="C88" s="252"/>
      <c r="D88" s="252"/>
      <c r="E88" s="252"/>
      <c r="F88" s="252"/>
      <c r="G88" s="252"/>
      <c r="H88" s="252"/>
      <c r="I88" s="252"/>
      <c r="J88" s="252"/>
      <c r="K88" s="252"/>
      <c r="L88" s="252"/>
      <c r="M88" s="252"/>
      <c r="N88" s="253"/>
    </row>
    <row r="89" spans="1:14">
      <c r="B89" s="254"/>
      <c r="C89" s="255"/>
      <c r="D89" s="255"/>
      <c r="E89" s="255"/>
      <c r="F89" s="255"/>
      <c r="G89" s="255"/>
      <c r="H89" s="255"/>
      <c r="I89" s="255"/>
      <c r="J89" s="255"/>
      <c r="K89" s="255"/>
      <c r="L89" s="255"/>
      <c r="M89" s="255"/>
      <c r="N89" s="256"/>
    </row>
    <row r="90" spans="1:14">
      <c r="B90" s="254"/>
      <c r="C90" s="255"/>
      <c r="D90" s="255"/>
      <c r="E90" s="255"/>
      <c r="F90" s="255"/>
      <c r="G90" s="255"/>
      <c r="H90" s="255"/>
      <c r="I90" s="255"/>
      <c r="J90" s="255"/>
      <c r="K90" s="255"/>
      <c r="L90" s="255"/>
      <c r="M90" s="255"/>
      <c r="N90" s="256"/>
    </row>
    <row r="91" spans="1:14">
      <c r="B91" s="254"/>
      <c r="C91" s="255"/>
      <c r="D91" s="255"/>
      <c r="E91" s="255"/>
      <c r="F91" s="255"/>
      <c r="G91" s="255"/>
      <c r="H91" s="255"/>
      <c r="I91" s="255"/>
      <c r="J91" s="255"/>
      <c r="K91" s="255"/>
      <c r="L91" s="255"/>
      <c r="M91" s="255"/>
      <c r="N91" s="256"/>
    </row>
    <row r="92" spans="1:14">
      <c r="B92" s="254"/>
      <c r="C92" s="255"/>
      <c r="D92" s="255"/>
      <c r="E92" s="429" t="s">
        <v>1060</v>
      </c>
      <c r="F92" s="429"/>
      <c r="G92" s="429"/>
      <c r="H92" s="429"/>
      <c r="I92" s="429"/>
      <c r="J92" s="429"/>
      <c r="K92" s="255"/>
      <c r="L92" s="255"/>
      <c r="M92" s="255"/>
      <c r="N92" s="256"/>
    </row>
    <row r="93" spans="1:14">
      <c r="B93" s="254"/>
      <c r="C93" s="255"/>
      <c r="D93" s="255"/>
      <c r="E93" s="255" t="s">
        <v>1061</v>
      </c>
      <c r="F93" s="255"/>
      <c r="G93" s="255"/>
      <c r="H93" s="255"/>
      <c r="I93" s="255"/>
      <c r="J93" s="255"/>
      <c r="K93" s="255"/>
      <c r="L93" s="255"/>
      <c r="M93" s="255"/>
      <c r="N93" s="256"/>
    </row>
    <row r="94" spans="1:14">
      <c r="B94" s="254"/>
      <c r="C94" s="255"/>
      <c r="D94" s="255"/>
      <c r="E94" s="255" t="s">
        <v>1062</v>
      </c>
      <c r="F94" s="255"/>
      <c r="G94" s="255"/>
      <c r="H94" s="255"/>
      <c r="I94" s="255"/>
      <c r="J94" s="255"/>
      <c r="K94" s="255"/>
      <c r="L94" s="255"/>
      <c r="M94" s="255"/>
      <c r="N94" s="256"/>
    </row>
    <row r="95" spans="1:14">
      <c r="B95" s="254"/>
      <c r="C95" s="255"/>
      <c r="D95" s="255"/>
      <c r="E95" s="255" t="s">
        <v>1063</v>
      </c>
      <c r="F95" s="255"/>
      <c r="G95" s="255"/>
      <c r="H95" s="255"/>
      <c r="I95" s="255"/>
      <c r="J95" s="255"/>
      <c r="K95" s="255"/>
      <c r="L95" s="255"/>
      <c r="M95" s="255"/>
      <c r="N95" s="256"/>
    </row>
    <row r="96" spans="1:14" ht="15.75" thickBot="1">
      <c r="B96" s="254"/>
      <c r="C96" s="255"/>
      <c r="D96" s="255"/>
      <c r="E96" s="255"/>
      <c r="F96" s="255" t="s">
        <v>1064</v>
      </c>
      <c r="G96" s="255"/>
      <c r="H96" s="255"/>
      <c r="I96" s="255"/>
      <c r="J96" s="255"/>
      <c r="K96" s="255"/>
      <c r="L96" s="255"/>
      <c r="M96" s="255"/>
      <c r="N96" s="256"/>
    </row>
    <row r="97" spans="2:14">
      <c r="B97" s="239" t="s">
        <v>2322</v>
      </c>
      <c r="C97" s="240"/>
      <c r="D97" s="240"/>
      <c r="E97" s="240"/>
      <c r="F97" s="240"/>
      <c r="G97" s="240"/>
      <c r="H97" s="240"/>
      <c r="I97" s="240"/>
      <c r="J97" s="240"/>
      <c r="K97" s="240"/>
      <c r="L97" s="240"/>
      <c r="M97" s="240"/>
      <c r="N97" s="241"/>
    </row>
    <row r="98" spans="2:14">
      <c r="B98" s="257"/>
      <c r="C98" s="258"/>
      <c r="D98" s="258"/>
      <c r="E98" s="258"/>
      <c r="F98" s="258"/>
      <c r="G98" s="258"/>
      <c r="H98" s="258"/>
      <c r="I98" s="258"/>
      <c r="J98" s="258"/>
      <c r="K98" s="258"/>
      <c r="L98" s="258"/>
      <c r="M98" s="258"/>
      <c r="N98" s="259"/>
    </row>
    <row r="99" spans="2:14">
      <c r="B99" s="257"/>
      <c r="C99" s="258"/>
      <c r="D99" s="258"/>
      <c r="E99" s="258"/>
      <c r="F99" s="258"/>
      <c r="G99" s="258"/>
      <c r="H99" s="258"/>
      <c r="I99" s="258"/>
      <c r="J99" s="258"/>
      <c r="K99" s="258"/>
      <c r="L99" s="258"/>
      <c r="M99" s="258"/>
      <c r="N99" s="259"/>
    </row>
    <row r="100" spans="2:14">
      <c r="B100" s="257"/>
      <c r="C100" s="258"/>
      <c r="D100" s="258"/>
      <c r="E100" s="258"/>
      <c r="F100" s="258"/>
      <c r="G100" s="258"/>
      <c r="H100" s="258"/>
      <c r="I100" s="258"/>
      <c r="J100" s="258"/>
      <c r="K100" s="258"/>
      <c r="L100" s="258"/>
      <c r="M100" s="258"/>
      <c r="N100" s="259"/>
    </row>
    <row r="101" spans="2:14" ht="15.75" thickBot="1">
      <c r="B101" s="260"/>
      <c r="C101" s="261"/>
      <c r="D101" s="261"/>
      <c r="E101" s="261"/>
      <c r="F101" s="261"/>
      <c r="G101" s="261"/>
      <c r="H101" s="261"/>
      <c r="I101" s="261"/>
      <c r="J101" s="261"/>
      <c r="K101" s="261"/>
      <c r="L101" s="261"/>
      <c r="M101" s="261"/>
      <c r="N101" s="262"/>
    </row>
    <row r="102" spans="2:14">
      <c r="B102" s="263"/>
      <c r="C102" s="264"/>
      <c r="D102" s="264"/>
      <c r="E102" s="264"/>
      <c r="F102" s="264"/>
      <c r="G102" s="264"/>
      <c r="H102" s="264"/>
      <c r="I102" s="264"/>
      <c r="J102" s="264"/>
      <c r="K102" s="264"/>
      <c r="L102" s="264"/>
      <c r="M102" s="264"/>
      <c r="N102" s="265"/>
    </row>
    <row r="103" spans="2:14">
      <c r="B103" s="266" t="s">
        <v>2323</v>
      </c>
      <c r="C103" s="267"/>
      <c r="D103" s="267"/>
      <c r="E103" s="267"/>
      <c r="F103" s="267"/>
      <c r="G103" s="267"/>
      <c r="H103" s="267"/>
      <c r="I103" s="267"/>
      <c r="J103" s="267"/>
      <c r="K103" s="267"/>
      <c r="L103" s="267"/>
      <c r="M103" s="267"/>
      <c r="N103" s="268"/>
    </row>
    <row r="104" spans="2:14" ht="15" customHeight="1">
      <c r="B104" s="960" t="s">
        <v>2324</v>
      </c>
      <c r="C104" s="961"/>
      <c r="D104" s="961"/>
      <c r="E104" s="961"/>
      <c r="F104" s="961"/>
      <c r="G104" s="961"/>
      <c r="H104" s="961"/>
      <c r="I104" s="961"/>
      <c r="J104" s="961"/>
      <c r="K104" s="961"/>
      <c r="L104" s="961"/>
      <c r="M104" s="961"/>
      <c r="N104" s="962"/>
    </row>
    <row r="105" spans="2:14" ht="15" customHeight="1">
      <c r="B105" s="960"/>
      <c r="C105" s="961"/>
      <c r="D105" s="961"/>
      <c r="E105" s="961"/>
      <c r="F105" s="961"/>
      <c r="G105" s="961"/>
      <c r="H105" s="961"/>
      <c r="I105" s="961"/>
      <c r="J105" s="961"/>
      <c r="K105" s="961"/>
      <c r="L105" s="961"/>
      <c r="M105" s="961"/>
      <c r="N105" s="962"/>
    </row>
    <row r="106" spans="2:14" ht="30" customHeight="1">
      <c r="B106" s="963" t="s">
        <v>2325</v>
      </c>
      <c r="C106" s="964"/>
      <c r="D106" s="964"/>
      <c r="E106" s="964"/>
      <c r="F106" s="964"/>
      <c r="G106" s="964"/>
      <c r="H106" s="964"/>
      <c r="I106" s="964"/>
      <c r="J106" s="964"/>
      <c r="K106" s="964"/>
      <c r="L106" s="964"/>
      <c r="M106" s="964"/>
      <c r="N106" s="965"/>
    </row>
    <row r="107" spans="2:14">
      <c r="B107" s="963"/>
      <c r="C107" s="964"/>
      <c r="D107" s="964"/>
      <c r="E107" s="964"/>
      <c r="F107" s="964"/>
      <c r="G107" s="964"/>
      <c r="H107" s="964"/>
      <c r="I107" s="964"/>
      <c r="J107" s="964"/>
      <c r="K107" s="964"/>
      <c r="L107" s="964"/>
      <c r="M107" s="964"/>
      <c r="N107" s="965"/>
    </row>
    <row r="108" spans="2:14">
      <c r="B108" s="351"/>
      <c r="C108" s="352"/>
      <c r="D108" s="352"/>
      <c r="E108" s="352"/>
      <c r="F108" s="352"/>
      <c r="G108" s="352"/>
      <c r="H108" s="352"/>
      <c r="I108" s="352"/>
      <c r="J108" s="352"/>
      <c r="K108" s="352"/>
      <c r="L108" s="352"/>
      <c r="M108" s="352"/>
      <c r="N108" s="353"/>
    </row>
    <row r="109" spans="2:14">
      <c r="B109" s="351"/>
      <c r="C109" s="352"/>
      <c r="D109" s="352"/>
      <c r="E109" s="352"/>
      <c r="F109" s="352"/>
      <c r="G109" s="352"/>
      <c r="H109" s="352"/>
      <c r="I109" s="352"/>
      <c r="J109" s="352"/>
      <c r="K109" s="352"/>
      <c r="L109" s="352"/>
      <c r="M109" s="352"/>
      <c r="N109" s="353"/>
    </row>
    <row r="110" spans="2:14">
      <c r="B110" s="351"/>
      <c r="C110" s="352"/>
      <c r="D110" s="352"/>
      <c r="E110" s="352"/>
      <c r="F110" s="352"/>
      <c r="G110" s="352"/>
      <c r="H110" s="352"/>
      <c r="I110" s="352"/>
      <c r="J110" s="352"/>
      <c r="K110" s="352"/>
      <c r="L110" s="352"/>
      <c r="M110" s="352"/>
      <c r="N110" s="353"/>
    </row>
    <row r="111" spans="2:14">
      <c r="B111" s="266"/>
      <c r="C111" s="267"/>
      <c r="D111" s="267"/>
      <c r="E111" s="267"/>
      <c r="F111" s="267"/>
      <c r="G111" s="267"/>
      <c r="H111" s="267"/>
      <c r="I111" s="267"/>
      <c r="J111" s="267"/>
      <c r="K111" s="267"/>
      <c r="L111" s="267"/>
      <c r="M111" s="267"/>
      <c r="N111" s="268"/>
    </row>
    <row r="112" spans="2:14">
      <c r="B112" s="254"/>
      <c r="C112" s="255"/>
      <c r="D112" s="255"/>
      <c r="E112" s="255" t="s">
        <v>1060</v>
      </c>
      <c r="F112" s="429"/>
      <c r="G112" s="429"/>
      <c r="H112" s="255"/>
      <c r="I112" s="255"/>
      <c r="J112" s="255"/>
      <c r="K112" s="255"/>
      <c r="L112" s="255"/>
      <c r="M112" s="255"/>
      <c r="N112" s="256"/>
    </row>
    <row r="113" spans="2:14">
      <c r="B113" s="254"/>
      <c r="C113" s="255"/>
      <c r="D113" s="255"/>
      <c r="E113" s="430" t="s">
        <v>1061</v>
      </c>
      <c r="F113" s="255"/>
      <c r="G113" s="255"/>
      <c r="H113" s="430"/>
      <c r="I113" s="430"/>
      <c r="J113" s="430"/>
      <c r="K113" s="255"/>
      <c r="L113" s="255"/>
      <c r="M113" s="255"/>
      <c r="N113" s="256"/>
    </row>
    <row r="114" spans="2:14">
      <c r="B114" s="254"/>
      <c r="C114" s="255"/>
      <c r="D114" s="255"/>
      <c r="E114" s="269" t="s">
        <v>1065</v>
      </c>
      <c r="F114" s="255"/>
      <c r="G114" s="255"/>
      <c r="H114" s="269"/>
      <c r="I114" s="269"/>
      <c r="J114" s="269"/>
      <c r="K114" s="255"/>
      <c r="L114" s="255"/>
      <c r="M114" s="255"/>
      <c r="N114" s="256"/>
    </row>
    <row r="115" spans="2:14">
      <c r="B115" s="270"/>
      <c r="C115" s="267"/>
      <c r="D115" s="267"/>
      <c r="E115" s="255" t="s">
        <v>1063</v>
      </c>
      <c r="F115" s="255"/>
      <c r="G115" s="255"/>
      <c r="H115" s="255"/>
      <c r="I115" s="255"/>
      <c r="J115" s="255"/>
      <c r="K115" s="267"/>
      <c r="L115" s="267"/>
      <c r="M115" s="267"/>
      <c r="N115" s="268"/>
    </row>
    <row r="116" spans="2:14">
      <c r="B116" s="270"/>
      <c r="C116" s="267"/>
      <c r="D116" s="267"/>
      <c r="E116" s="267"/>
      <c r="F116" s="255"/>
      <c r="G116" s="255"/>
      <c r="H116" s="255"/>
      <c r="I116" s="255"/>
      <c r="J116" s="255"/>
      <c r="K116" s="267"/>
      <c r="L116" s="267"/>
      <c r="M116" s="267"/>
      <c r="N116" s="268"/>
    </row>
    <row r="117" spans="2:14">
      <c r="B117" s="270" t="s">
        <v>2326</v>
      </c>
      <c r="C117" s="269"/>
      <c r="D117" s="269"/>
      <c r="E117" s="255"/>
      <c r="F117" s="255"/>
      <c r="G117" s="255"/>
      <c r="H117" s="255"/>
      <c r="I117" s="255"/>
      <c r="J117" s="966"/>
      <c r="K117" s="966"/>
      <c r="L117" s="966"/>
      <c r="M117" s="966"/>
      <c r="N117" s="967"/>
    </row>
    <row r="118" spans="2:14" ht="15.75" thickBot="1">
      <c r="B118" s="431" t="s">
        <v>2327</v>
      </c>
      <c r="C118" s="432"/>
      <c r="D118" s="432"/>
      <c r="E118" s="271"/>
      <c r="F118" s="271"/>
      <c r="G118" s="271"/>
      <c r="H118" s="271"/>
      <c r="I118" s="271"/>
      <c r="J118" s="968"/>
      <c r="K118" s="968"/>
      <c r="L118" s="968"/>
      <c r="M118" s="968"/>
      <c r="N118" s="969"/>
    </row>
  </sheetData>
  <mergeCells count="65">
    <mergeCell ref="B106:N107"/>
    <mergeCell ref="F25:H25"/>
    <mergeCell ref="B27:N27"/>
    <mergeCell ref="L29:M29"/>
    <mergeCell ref="L83:M83"/>
    <mergeCell ref="L84:M84"/>
    <mergeCell ref="B85:M85"/>
    <mergeCell ref="B87:M87"/>
    <mergeCell ref="B104:N105"/>
    <mergeCell ref="B77:M77"/>
    <mergeCell ref="B81:H81"/>
    <mergeCell ref="L81:M81"/>
    <mergeCell ref="B64:M64"/>
    <mergeCell ref="B82:H82"/>
    <mergeCell ref="L82:M82"/>
    <mergeCell ref="B68:H68"/>
    <mergeCell ref="L68:M68"/>
    <mergeCell ref="B74:H74"/>
    <mergeCell ref="L74:M74"/>
    <mergeCell ref="B75:M75"/>
    <mergeCell ref="L57:M57"/>
    <mergeCell ref="L58:M58"/>
    <mergeCell ref="L60:M60"/>
    <mergeCell ref="L61:M61"/>
    <mergeCell ref="L63:M63"/>
    <mergeCell ref="B53:M53"/>
    <mergeCell ref="B10:E10"/>
    <mergeCell ref="I10:J10"/>
    <mergeCell ref="D11:E11"/>
    <mergeCell ref="L42:M42"/>
    <mergeCell ref="B38:H38"/>
    <mergeCell ref="L12:N12"/>
    <mergeCell ref="C30:I30"/>
    <mergeCell ref="L30:M30"/>
    <mergeCell ref="B37:H37"/>
    <mergeCell ref="B47:I47"/>
    <mergeCell ref="L47:M47"/>
    <mergeCell ref="C29:I29"/>
    <mergeCell ref="L5:L6"/>
    <mergeCell ref="M5:M6"/>
    <mergeCell ref="L1:N2"/>
    <mergeCell ref="C2:J2"/>
    <mergeCell ref="C3:J3"/>
    <mergeCell ref="K3:K4"/>
    <mergeCell ref="L3:N4"/>
    <mergeCell ref="C4:J4"/>
    <mergeCell ref="C1:J1"/>
    <mergeCell ref="K1:K2"/>
    <mergeCell ref="N5:N6"/>
    <mergeCell ref="J117:N118"/>
    <mergeCell ref="C5:J5"/>
    <mergeCell ref="L59:M59"/>
    <mergeCell ref="B39:H39"/>
    <mergeCell ref="B41:D41"/>
    <mergeCell ref="B42:H42"/>
    <mergeCell ref="I42:J42"/>
    <mergeCell ref="C31:J31"/>
    <mergeCell ref="B35:H35"/>
    <mergeCell ref="I35:J35"/>
    <mergeCell ref="L35:M35"/>
    <mergeCell ref="B36:H36"/>
    <mergeCell ref="C6:J6"/>
    <mergeCell ref="B43:M43"/>
    <mergeCell ref="B1:B6"/>
    <mergeCell ref="K5:K6"/>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93569"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93569" r:id="rId4"/>
      </mc:Fallback>
    </mc:AlternateContent>
  </oleObjects>
</worksheet>
</file>

<file path=xl/worksheets/sheet2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18"/>
  <sheetViews>
    <sheetView zoomScale="75" zoomScaleNormal="75" workbookViewId="0"/>
  </sheetViews>
  <sheetFormatPr baseColWidth="10" defaultRowHeight="15"/>
  <cols>
    <col min="1" max="1" width="10.28515625" bestFit="1" customWidth="1"/>
    <col min="2" max="2" width="17" customWidth="1"/>
    <col min="6" max="6" width="14.42578125" customWidth="1"/>
    <col min="9" max="9" width="13.140625" bestFit="1" customWidth="1"/>
    <col min="10" max="10" width="15.5703125" customWidth="1"/>
    <col min="11" max="11" width="17.5703125" bestFit="1" customWidth="1"/>
    <col min="13" max="13" width="13.85546875" bestFit="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983" t="s">
        <v>1028</v>
      </c>
      <c r="D30" s="984"/>
      <c r="E30" s="984"/>
      <c r="F30" s="984"/>
      <c r="G30" s="984"/>
      <c r="H30" s="984"/>
      <c r="I30" s="984"/>
      <c r="J30" s="466"/>
      <c r="K30" s="319"/>
      <c r="L30" s="829" t="s">
        <v>1029</v>
      </c>
      <c r="M30" s="830"/>
      <c r="N30" s="77" t="s">
        <v>1030</v>
      </c>
    </row>
    <row r="31" spans="1:14" ht="28.5" customHeight="1" thickBot="1">
      <c r="A31" t="s">
        <v>1929</v>
      </c>
      <c r="B31" s="86" t="s">
        <v>1765</v>
      </c>
      <c r="C31" s="981" t="s">
        <v>2246</v>
      </c>
      <c r="D31" s="982"/>
      <c r="E31" s="982"/>
      <c r="F31" s="982"/>
      <c r="G31" s="982"/>
      <c r="H31" s="982"/>
      <c r="I31" s="982"/>
      <c r="J31" s="982"/>
      <c r="K31" s="489"/>
      <c r="L31" s="318" t="s">
        <v>388</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348"/>
      <c r="N36" s="284"/>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0.05</v>
      </c>
      <c r="N41" s="356">
        <f>N75*M41</f>
        <v>1705.9705624999999</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1705.9705624999999</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69" t="s">
        <v>630</v>
      </c>
      <c r="B48" s="49" t="str">
        <f>VLOOKUP(A48,MATERIALES!A5:D373,3,FALSE)</f>
        <v xml:space="preserve">Piedra para gavión
</v>
      </c>
      <c r="C48" s="293"/>
      <c r="D48" s="293"/>
      <c r="E48" s="293"/>
      <c r="F48" s="293"/>
      <c r="G48" s="293"/>
      <c r="H48" s="293"/>
      <c r="I48" s="293"/>
      <c r="J48" s="323" t="str">
        <f>VLOOKUP(A48,MATERIALES!A4:D640,2,FALSE)</f>
        <v>m3</v>
      </c>
      <c r="K48" s="294">
        <v>1.1000000000000001</v>
      </c>
      <c r="L48" s="279"/>
      <c r="M48" s="414">
        <f>VLOOKUP(A48,MATERIALES!A5:D396,4,FALSE)</f>
        <v>45220</v>
      </c>
      <c r="N48" s="284">
        <f>K48*M48</f>
        <v>49742.000000000007</v>
      </c>
    </row>
    <row r="49" spans="1:14">
      <c r="A49" s="169" t="s">
        <v>853</v>
      </c>
      <c r="B49" s="49" t="str">
        <f>VLOOKUP(A49,MATERIALES!A6:D373,3,FALSE)</f>
        <v>Alambre galvanizado No. 12</v>
      </c>
      <c r="C49" s="437"/>
      <c r="D49" s="437"/>
      <c r="E49" s="437"/>
      <c r="F49" s="437"/>
      <c r="G49" s="437"/>
      <c r="H49" s="437"/>
      <c r="I49" s="437"/>
      <c r="J49" s="324" t="str">
        <f>VLOOKUP(A49,MATERIALES!A5:D641,2,FALSE)</f>
        <v>kg</v>
      </c>
      <c r="K49" s="409">
        <v>1.1499999999999999</v>
      </c>
      <c r="L49" s="433"/>
      <c r="M49" s="414">
        <f>VLOOKUP(A49,MATERIALES!A6:D397,4,FALSE)</f>
        <v>4600</v>
      </c>
      <c r="N49" s="284">
        <f>K49*M49</f>
        <v>5290</v>
      </c>
    </row>
    <row r="50" spans="1:14">
      <c r="A50" s="169" t="s">
        <v>608</v>
      </c>
      <c r="B50" s="49" t="str">
        <f>VLOOKUP(A50,MATERIALES!A6:D373,3,FALSE)</f>
        <v>Mortero 1:3 De recubrimiento</v>
      </c>
      <c r="C50" s="437"/>
      <c r="D50" s="437"/>
      <c r="E50" s="437"/>
      <c r="F50" s="437"/>
      <c r="G50" s="437"/>
      <c r="H50" s="437"/>
      <c r="I50" s="437"/>
      <c r="J50" s="324" t="str">
        <f>VLOOKUP(A50,MATERIALES!A6:D642,2,FALSE)</f>
        <v>m3</v>
      </c>
      <c r="K50" s="409">
        <v>0.12</v>
      </c>
      <c r="L50" s="433"/>
      <c r="M50" s="414">
        <f>VLOOKUP(A50,MATERIALES!A6:D398,4,FALSE)</f>
        <v>234366.57198835653</v>
      </c>
      <c r="N50" s="284">
        <f>K50*M50</f>
        <v>28123.988638602783</v>
      </c>
    </row>
    <row r="51" spans="1:14">
      <c r="A51" s="169" t="s">
        <v>941</v>
      </c>
      <c r="B51" s="49" t="str">
        <f>VLOOKUP(A51,MATERIALES!A6:D373,3,FALSE)</f>
        <v xml:space="preserve">Formaleta (gaviones, juntas de bordillos, juntas de cunetas, muros, concretos clase D,E, F y G)
</v>
      </c>
      <c r="C51" s="437"/>
      <c r="D51" s="437"/>
      <c r="E51" s="437"/>
      <c r="F51" s="437"/>
      <c r="G51" s="437"/>
      <c r="H51" s="437"/>
      <c r="I51" s="437"/>
      <c r="J51" s="324" t="str">
        <f>VLOOKUP(A51,MATERIALES!A6:D643,2,FALSE)</f>
        <v>m2</v>
      </c>
      <c r="K51" s="409">
        <v>2</v>
      </c>
      <c r="L51" s="433"/>
      <c r="M51" s="414">
        <f>VLOOKUP(A51,MATERIALES!A6:D399,4,FALSE)</f>
        <v>4267.015774259763</v>
      </c>
      <c r="N51" s="284">
        <f>K51*M51</f>
        <v>8534.031548519526</v>
      </c>
    </row>
    <row r="52" spans="1:14" ht="15.75" thickBot="1">
      <c r="A52" t="s">
        <v>1013</v>
      </c>
      <c r="B52" s="49" t="str">
        <f>VLOOKUP(A52,MATERIALES!A7:D373,3,FALSE)</f>
        <v>Malla Ciclónica Para Gaviones Galvanizada Aleación Zn-5A1-Mm Y Plastificada Pvc Cal 12 (2M3)</v>
      </c>
      <c r="C52" s="322"/>
      <c r="D52" s="322"/>
      <c r="E52" s="322"/>
      <c r="F52" s="322"/>
      <c r="G52" s="322"/>
      <c r="H52" s="322"/>
      <c r="I52" s="322"/>
      <c r="J52" s="445" t="str">
        <f>VLOOKUP(A52,MATERIALES!A6:D644,2,FALSE)</f>
        <v>u</v>
      </c>
      <c r="K52" s="132">
        <v>0.5</v>
      </c>
      <c r="L52" s="337"/>
      <c r="M52" s="414">
        <f>VLOOKUP(A52,MATERIALES!A7:D400,4,FALSE)</f>
        <v>151222.50000000003</v>
      </c>
      <c r="N52" s="284">
        <f>K52*M52</f>
        <v>75611.250000000015</v>
      </c>
    </row>
    <row r="53" spans="1:14" ht="15.75" thickBot="1">
      <c r="B53" s="818" t="s">
        <v>1037</v>
      </c>
      <c r="C53" s="819"/>
      <c r="D53" s="819"/>
      <c r="E53" s="819"/>
      <c r="F53" s="819"/>
      <c r="G53" s="819"/>
      <c r="H53" s="819"/>
      <c r="I53" s="819"/>
      <c r="J53" s="819"/>
      <c r="K53" s="819"/>
      <c r="L53" s="819"/>
      <c r="M53" s="820"/>
      <c r="N53" s="406">
        <f>SUM(N48:N52)</f>
        <v>167301.27018712234</v>
      </c>
    </row>
    <row r="54" spans="1:14">
      <c r="B54" s="39"/>
      <c r="C54" s="40"/>
      <c r="D54" s="40"/>
      <c r="E54" s="40"/>
      <c r="F54" s="40"/>
      <c r="G54" s="40"/>
      <c r="H54" s="40"/>
      <c r="I54" s="40"/>
      <c r="J54" s="40"/>
      <c r="K54" s="40"/>
      <c r="L54" s="40"/>
      <c r="M54" s="40"/>
      <c r="N54" s="41"/>
    </row>
    <row r="55" spans="1:14">
      <c r="B55" s="70" t="s">
        <v>1040</v>
      </c>
      <c r="C55" s="71"/>
      <c r="D55" s="71"/>
      <c r="E55" s="71"/>
      <c r="F55" s="71"/>
      <c r="G55" s="71"/>
      <c r="H55" s="71"/>
      <c r="I55" s="71"/>
      <c r="J55" s="71"/>
      <c r="K55" s="71"/>
      <c r="L55" s="71"/>
      <c r="M55" s="71"/>
      <c r="N55" s="72"/>
    </row>
    <row r="56" spans="1:14" ht="15.75" thickBot="1">
      <c r="B56" s="74"/>
      <c r="C56" s="67"/>
      <c r="D56" s="67"/>
      <c r="E56" s="67"/>
      <c r="F56" s="67"/>
      <c r="G56" s="67"/>
      <c r="H56" s="67"/>
      <c r="I56" s="67"/>
      <c r="J56" s="67"/>
      <c r="K56" s="67"/>
      <c r="L56" s="67"/>
      <c r="M56" s="67"/>
      <c r="N56" s="69"/>
    </row>
    <row r="57" spans="1:14" ht="25.5">
      <c r="B57" s="325" t="s">
        <v>1041</v>
      </c>
      <c r="C57" s="326"/>
      <c r="D57" s="326"/>
      <c r="E57" s="326"/>
      <c r="F57" s="326"/>
      <c r="G57" s="326"/>
      <c r="H57" s="79" t="s">
        <v>1029</v>
      </c>
      <c r="I57" s="80" t="s">
        <v>1042</v>
      </c>
      <c r="J57" s="81" t="s">
        <v>1043</v>
      </c>
      <c r="K57" s="79" t="s">
        <v>1044</v>
      </c>
      <c r="L57" s="821" t="s">
        <v>1045</v>
      </c>
      <c r="M57" s="794"/>
      <c r="N57" s="82" t="s">
        <v>1035</v>
      </c>
    </row>
    <row r="58" spans="1:14">
      <c r="A58" t="s">
        <v>1395</v>
      </c>
      <c r="B58" s="52" t="str">
        <f>VLOOKUP(A58,TRANSPORTE!A1:D117,3,FALSE)</f>
        <v>Transporte de piedra para gaviones</v>
      </c>
      <c r="C58" s="329"/>
      <c r="D58" s="329"/>
      <c r="E58" s="329"/>
      <c r="F58" s="329"/>
      <c r="G58" s="329"/>
      <c r="H58" s="323" t="s">
        <v>339</v>
      </c>
      <c r="I58" s="291">
        <v>1.1000000000000001</v>
      </c>
      <c r="J58" s="298">
        <v>1</v>
      </c>
      <c r="K58" s="291">
        <f>I58*J58</f>
        <v>1.1000000000000001</v>
      </c>
      <c r="L58" s="822">
        <f>VLOOKUP(A58,TRANSPORTE!A1:D117,4,FALSE)</f>
        <v>946.969696969697</v>
      </c>
      <c r="M58" s="823"/>
      <c r="N58" s="299">
        <f>K58*L58</f>
        <v>1041.6666666666667</v>
      </c>
    </row>
    <row r="59" spans="1:14">
      <c r="B59" s="52"/>
      <c r="C59" s="53"/>
      <c r="D59" s="53"/>
      <c r="E59" s="53"/>
      <c r="F59" s="53"/>
      <c r="G59" s="53"/>
      <c r="H59" s="323"/>
      <c r="I59" s="291"/>
      <c r="J59" s="298"/>
      <c r="K59" s="291"/>
      <c r="L59" s="822"/>
      <c r="M59" s="823"/>
      <c r="N59" s="299"/>
    </row>
    <row r="60" spans="1:14">
      <c r="B60" s="52"/>
      <c r="C60" s="53"/>
      <c r="D60" s="53"/>
      <c r="E60" s="53"/>
      <c r="F60" s="53"/>
      <c r="G60" s="53"/>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00"/>
      <c r="I62" s="291"/>
      <c r="J62" s="291"/>
      <c r="K62" s="291"/>
      <c r="L62" s="301"/>
      <c r="M62" s="302"/>
      <c r="N62" s="303"/>
    </row>
    <row r="63" spans="1:14" ht="15.75" thickBot="1">
      <c r="B63" s="459"/>
      <c r="C63" s="460"/>
      <c r="D63" s="460"/>
      <c r="E63" s="460"/>
      <c r="F63" s="460"/>
      <c r="G63" s="460"/>
      <c r="H63" s="54"/>
      <c r="I63" s="132"/>
      <c r="J63" s="132"/>
      <c r="K63" s="132"/>
      <c r="L63" s="807"/>
      <c r="M63" s="808"/>
      <c r="N63" s="133"/>
    </row>
    <row r="64" spans="1:14" ht="15.75" thickBot="1">
      <c r="B64" s="824" t="s">
        <v>1037</v>
      </c>
      <c r="C64" s="825"/>
      <c r="D64" s="825"/>
      <c r="E64" s="825"/>
      <c r="F64" s="825"/>
      <c r="G64" s="825"/>
      <c r="H64" s="825"/>
      <c r="I64" s="825"/>
      <c r="J64" s="825"/>
      <c r="K64" s="825"/>
      <c r="L64" s="825"/>
      <c r="M64" s="826"/>
      <c r="N64" s="110">
        <f>N58+N59+N60+N61+N62</f>
        <v>1041.6666666666667</v>
      </c>
    </row>
    <row r="65" spans="1:15">
      <c r="B65" s="39"/>
      <c r="C65" s="40"/>
      <c r="D65" s="40"/>
      <c r="E65" s="40"/>
      <c r="F65" s="40"/>
      <c r="G65" s="40"/>
      <c r="H65" s="40"/>
      <c r="I65" s="40"/>
      <c r="J65" s="40"/>
      <c r="K65" s="40"/>
      <c r="L65" s="40"/>
      <c r="M65" s="40"/>
      <c r="N65" s="41"/>
    </row>
    <row r="66" spans="1:15">
      <c r="B66" s="70" t="s">
        <v>1046</v>
      </c>
      <c r="C66" s="71"/>
      <c r="D66" s="71"/>
      <c r="E66" s="71"/>
      <c r="F66" s="71"/>
      <c r="G66" s="71"/>
      <c r="H66" s="71"/>
      <c r="I66" s="71"/>
      <c r="J66" s="71"/>
      <c r="K66" s="71"/>
      <c r="L66" s="71"/>
      <c r="M66" s="71"/>
      <c r="N66" s="72"/>
    </row>
    <row r="67" spans="1:15" ht="15.75" thickBot="1">
      <c r="B67" s="74"/>
      <c r="C67" s="67"/>
      <c r="D67" s="67"/>
      <c r="E67" s="67"/>
      <c r="F67" s="67"/>
      <c r="G67" s="67"/>
      <c r="H67" s="67"/>
      <c r="I67" s="67"/>
      <c r="J67" s="67"/>
      <c r="K67" s="67"/>
      <c r="L67" s="67"/>
      <c r="M67" s="67"/>
      <c r="N67" s="69"/>
    </row>
    <row r="68" spans="1:15" ht="25.5">
      <c r="B68" s="844" t="s">
        <v>1047</v>
      </c>
      <c r="C68" s="845"/>
      <c r="D68" s="845"/>
      <c r="E68" s="845"/>
      <c r="F68" s="845"/>
      <c r="G68" s="845"/>
      <c r="H68" s="845"/>
      <c r="I68" s="79" t="s">
        <v>1048</v>
      </c>
      <c r="J68" s="81" t="s">
        <v>1494</v>
      </c>
      <c r="K68" s="80" t="s">
        <v>1050</v>
      </c>
      <c r="L68" s="846" t="s">
        <v>1034</v>
      </c>
      <c r="M68" s="970"/>
      <c r="N68" s="104" t="s">
        <v>1035</v>
      </c>
    </row>
    <row r="69" spans="1:15">
      <c r="A69" s="170" t="s">
        <v>11</v>
      </c>
      <c r="B69" s="55" t="str">
        <f>VLOOKUP(A69,'MANO DE OBRA'!A8:D68,3,FALSE)</f>
        <v>Obrero (4)</v>
      </c>
      <c r="C69" s="53"/>
      <c r="D69" s="53"/>
      <c r="E69" s="53"/>
      <c r="F69" s="53"/>
      <c r="G69" s="53"/>
      <c r="H69" s="53"/>
      <c r="I69" s="304">
        <f>K69/J69*100</f>
        <v>98362.266666666663</v>
      </c>
      <c r="J69" s="305">
        <v>185</v>
      </c>
      <c r="K69" s="306">
        <f>VLOOKUP(A69,'MANO DE OBRA'!A8:D99,4,FALSE)</f>
        <v>181970.19333333333</v>
      </c>
      <c r="L69" s="56"/>
      <c r="M69" s="446">
        <v>8</v>
      </c>
      <c r="N69" s="407">
        <f>K69/M69</f>
        <v>22746.274166666666</v>
      </c>
      <c r="O69" s="112"/>
    </row>
    <row r="70" spans="1:15">
      <c r="A70" s="170" t="s">
        <v>30</v>
      </c>
      <c r="B70" s="55" t="str">
        <f>VLOOKUP(A70,'MANO DE OBRA'!A8:D69,3,FALSE)</f>
        <v>Oficial</v>
      </c>
      <c r="C70" s="53"/>
      <c r="D70" s="53"/>
      <c r="E70" s="53"/>
      <c r="F70" s="53"/>
      <c r="G70" s="53"/>
      <c r="H70" s="53"/>
      <c r="I70" s="304">
        <f>K70/J70*100</f>
        <v>49181.133333333331</v>
      </c>
      <c r="J70" s="305">
        <v>185</v>
      </c>
      <c r="K70" s="306">
        <f>VLOOKUP(A70,'MANO DE OBRA'!A8:D100,4,FALSE)</f>
        <v>90985.096666666665</v>
      </c>
      <c r="L70" s="56"/>
      <c r="M70" s="446">
        <v>8</v>
      </c>
      <c r="N70" s="407">
        <f>K70/M70</f>
        <v>11373.137083333333</v>
      </c>
    </row>
    <row r="71" spans="1:15">
      <c r="B71" s="55"/>
      <c r="C71" s="53"/>
      <c r="D71" s="53"/>
      <c r="E71" s="53"/>
      <c r="F71" s="53"/>
      <c r="G71" s="53"/>
      <c r="H71" s="53"/>
      <c r="I71" s="304"/>
      <c r="J71" s="305"/>
      <c r="K71" s="306"/>
      <c r="L71" s="56"/>
      <c r="M71" s="444"/>
      <c r="N71" s="407"/>
    </row>
    <row r="72" spans="1:15">
      <c r="B72" s="55"/>
      <c r="C72" s="53"/>
      <c r="D72" s="53"/>
      <c r="E72" s="53"/>
      <c r="F72" s="53"/>
      <c r="G72" s="53"/>
      <c r="H72" s="53"/>
      <c r="I72" s="291"/>
      <c r="J72" s="309"/>
      <c r="K72" s="310"/>
      <c r="L72" s="330"/>
      <c r="M72" s="312"/>
      <c r="N72" s="308"/>
    </row>
    <row r="73" spans="1:15">
      <c r="B73" s="55"/>
      <c r="C73" s="53"/>
      <c r="D73" s="53"/>
      <c r="E73" s="53"/>
      <c r="F73" s="53"/>
      <c r="G73" s="53"/>
      <c r="H73" s="53"/>
      <c r="I73" s="291"/>
      <c r="J73" s="309"/>
      <c r="K73" s="310"/>
      <c r="L73" s="330"/>
      <c r="M73" s="312"/>
      <c r="N73" s="308"/>
    </row>
    <row r="74" spans="1:15" ht="15.75" thickBot="1">
      <c r="B74" s="805"/>
      <c r="C74" s="806"/>
      <c r="D74" s="806"/>
      <c r="E74" s="806"/>
      <c r="F74" s="806"/>
      <c r="G74" s="806"/>
      <c r="H74" s="806"/>
      <c r="I74" s="132"/>
      <c r="J74" s="132"/>
      <c r="K74" s="132"/>
      <c r="L74" s="906"/>
      <c r="M74" s="906"/>
      <c r="N74" s="133"/>
    </row>
    <row r="75" spans="1:15" ht="15.75" thickBot="1">
      <c r="B75" s="824" t="s">
        <v>1037</v>
      </c>
      <c r="C75" s="825"/>
      <c r="D75" s="825"/>
      <c r="E75" s="825"/>
      <c r="F75" s="825"/>
      <c r="G75" s="825"/>
      <c r="H75" s="825"/>
      <c r="I75" s="825"/>
      <c r="J75" s="825"/>
      <c r="K75" s="825"/>
      <c r="L75" s="825"/>
      <c r="M75" s="826"/>
      <c r="N75" s="472">
        <f>SUM(N69:N74)</f>
        <v>34119.411249999997</v>
      </c>
    </row>
    <row r="76" spans="1:15" ht="15.75" thickBot="1">
      <c r="B76" s="39"/>
      <c r="C76" s="40"/>
      <c r="D76" s="40"/>
      <c r="E76" s="40"/>
      <c r="F76" s="40"/>
      <c r="G76" s="40"/>
      <c r="H76" s="40"/>
      <c r="I76" s="40"/>
      <c r="J76" s="40"/>
      <c r="K76" s="40"/>
      <c r="L76" s="40"/>
      <c r="M76" s="40"/>
      <c r="N76" s="41"/>
    </row>
    <row r="77" spans="1:15" ht="15.75" thickBot="1">
      <c r="B77" s="818" t="s">
        <v>1051</v>
      </c>
      <c r="C77" s="819"/>
      <c r="D77" s="819"/>
      <c r="E77" s="819"/>
      <c r="F77" s="819"/>
      <c r="G77" s="819"/>
      <c r="H77" s="819"/>
      <c r="I77" s="819"/>
      <c r="J77" s="819"/>
      <c r="K77" s="819"/>
      <c r="L77" s="819"/>
      <c r="M77" s="820"/>
      <c r="N77" s="105">
        <f>N43+N53+N64+N75</f>
        <v>204168.31866628901</v>
      </c>
    </row>
    <row r="78" spans="1:15">
      <c r="B78" s="39"/>
      <c r="C78" s="40"/>
      <c r="D78" s="40"/>
      <c r="E78" s="40"/>
      <c r="F78" s="40"/>
      <c r="G78" s="40"/>
      <c r="H78" s="40"/>
      <c r="I78" s="40"/>
      <c r="J78" s="40"/>
      <c r="K78" s="40"/>
      <c r="L78" s="40"/>
      <c r="M78" s="40"/>
      <c r="N78" s="41"/>
    </row>
    <row r="79" spans="1:15">
      <c r="B79" s="70" t="s">
        <v>1052</v>
      </c>
      <c r="C79" s="71"/>
      <c r="D79" s="71"/>
      <c r="E79" s="71"/>
      <c r="F79" s="71"/>
      <c r="G79" s="71"/>
      <c r="H79" s="71"/>
      <c r="I79" s="71"/>
      <c r="J79" s="71"/>
      <c r="K79" s="71"/>
      <c r="L79" s="71"/>
      <c r="M79" s="71"/>
      <c r="N79" s="72"/>
    </row>
    <row r="80" spans="1:15" ht="15.75" thickBot="1">
      <c r="B80" s="74"/>
      <c r="C80" s="67"/>
      <c r="D80" s="67"/>
      <c r="E80" s="67"/>
      <c r="F80" s="67"/>
      <c r="G80" s="67"/>
      <c r="H80" s="67"/>
      <c r="I80" s="67"/>
      <c r="J80" s="67"/>
      <c r="K80" s="67"/>
      <c r="L80" s="67"/>
      <c r="M80" s="67"/>
      <c r="N80" s="69"/>
    </row>
    <row r="81" spans="1:14">
      <c r="B81" s="809" t="s">
        <v>1053</v>
      </c>
      <c r="C81" s="810"/>
      <c r="D81" s="810"/>
      <c r="E81" s="810"/>
      <c r="F81" s="810"/>
      <c r="G81" s="810"/>
      <c r="H81" s="810"/>
      <c r="I81" s="326"/>
      <c r="J81" s="346"/>
      <c r="K81" s="314" t="s">
        <v>1054</v>
      </c>
      <c r="L81" s="848" t="s">
        <v>1055</v>
      </c>
      <c r="M81" s="849"/>
      <c r="N81" s="315"/>
    </row>
    <row r="82" spans="1:14">
      <c r="B82" s="850" t="s">
        <v>1056</v>
      </c>
      <c r="C82" s="851"/>
      <c r="D82" s="851"/>
      <c r="E82" s="851"/>
      <c r="F82" s="851"/>
      <c r="G82" s="851"/>
      <c r="H82" s="851"/>
      <c r="I82" s="93"/>
      <c r="J82" s="94"/>
      <c r="K82" s="316">
        <v>0.2</v>
      </c>
      <c r="L82" s="852">
        <f>N77*K82</f>
        <v>40833.663733257803</v>
      </c>
      <c r="M82" s="853"/>
      <c r="N82" s="57"/>
    </row>
    <row r="83" spans="1:14">
      <c r="B83" s="95" t="s">
        <v>1057</v>
      </c>
      <c r="C83" s="96"/>
      <c r="D83" s="96"/>
      <c r="E83" s="96"/>
      <c r="F83" s="96"/>
      <c r="G83" s="96"/>
      <c r="H83" s="96"/>
      <c r="I83" s="93"/>
      <c r="J83" s="94"/>
      <c r="K83" s="316">
        <v>0.05</v>
      </c>
      <c r="L83" s="852">
        <f>N77*K83</f>
        <v>10208.415933314451</v>
      </c>
      <c r="M83" s="853"/>
      <c r="N83" s="57"/>
    </row>
    <row r="84" spans="1:14" ht="15.75" thickBot="1">
      <c r="B84" s="97" t="s">
        <v>1058</v>
      </c>
      <c r="C84" s="98"/>
      <c r="D84" s="98"/>
      <c r="E84" s="98"/>
      <c r="F84" s="98"/>
      <c r="G84" s="98"/>
      <c r="H84" s="98"/>
      <c r="I84" s="99"/>
      <c r="J84" s="100"/>
      <c r="K84" s="317">
        <v>0.05</v>
      </c>
      <c r="L84" s="854">
        <f>N77*K84</f>
        <v>10208.415933314451</v>
      </c>
      <c r="M84" s="855"/>
      <c r="N84" s="57"/>
    </row>
    <row r="85" spans="1:14" ht="15.75" thickBot="1">
      <c r="B85" s="818" t="s">
        <v>1037</v>
      </c>
      <c r="C85" s="819"/>
      <c r="D85" s="819"/>
      <c r="E85" s="819"/>
      <c r="F85" s="819"/>
      <c r="G85" s="819"/>
      <c r="H85" s="819"/>
      <c r="I85" s="819"/>
      <c r="J85" s="819"/>
      <c r="K85" s="819"/>
      <c r="L85" s="819"/>
      <c r="M85" s="820"/>
      <c r="N85" s="58">
        <f>L82+L83+L84</f>
        <v>61250.495599886701</v>
      </c>
    </row>
    <row r="86" spans="1:14" ht="15.75" thickBot="1">
      <c r="B86" s="39"/>
      <c r="C86" s="40"/>
      <c r="D86" s="40"/>
      <c r="E86" s="40"/>
      <c r="F86" s="40"/>
      <c r="G86" s="40"/>
      <c r="H86" s="40"/>
      <c r="I86" s="40"/>
      <c r="J86" s="40"/>
      <c r="K86" s="40"/>
      <c r="L86" s="40"/>
      <c r="M86" s="40"/>
      <c r="N86" s="41"/>
    </row>
    <row r="87" spans="1:14" ht="15.75" thickBot="1">
      <c r="A87" t="s">
        <v>2122</v>
      </c>
      <c r="B87" s="818" t="s">
        <v>1059</v>
      </c>
      <c r="C87" s="819"/>
      <c r="D87" s="819"/>
      <c r="E87" s="819"/>
      <c r="F87" s="819"/>
      <c r="G87" s="819"/>
      <c r="H87" s="819"/>
      <c r="I87" s="819"/>
      <c r="J87" s="819"/>
      <c r="K87" s="819"/>
      <c r="L87" s="819"/>
      <c r="M87" s="820"/>
      <c r="N87" s="197">
        <f>N77+N85</f>
        <v>265418.81426617573</v>
      </c>
    </row>
    <row r="88" spans="1:14">
      <c r="B88" s="251"/>
      <c r="C88" s="252"/>
      <c r="D88" s="252"/>
      <c r="E88" s="252"/>
      <c r="F88" s="252"/>
      <c r="G88" s="252"/>
      <c r="H88" s="252"/>
      <c r="I88" s="252"/>
      <c r="J88" s="252"/>
      <c r="K88" s="252"/>
      <c r="L88" s="252"/>
      <c r="M88" s="252"/>
      <c r="N88" s="253"/>
    </row>
    <row r="89" spans="1:14">
      <c r="B89" s="254"/>
      <c r="C89" s="255"/>
      <c r="D89" s="255"/>
      <c r="E89" s="255"/>
      <c r="F89" s="255"/>
      <c r="G89" s="255"/>
      <c r="H89" s="255"/>
      <c r="I89" s="255"/>
      <c r="J89" s="255"/>
      <c r="K89" s="255"/>
      <c r="L89" s="255"/>
      <c r="M89" s="255"/>
      <c r="N89" s="256"/>
    </row>
    <row r="90" spans="1:14">
      <c r="B90" s="254"/>
      <c r="C90" s="255"/>
      <c r="D90" s="255"/>
      <c r="E90" s="255"/>
      <c r="F90" s="255"/>
      <c r="G90" s="255"/>
      <c r="H90" s="255"/>
      <c r="I90" s="255"/>
      <c r="J90" s="255"/>
      <c r="K90" s="255"/>
      <c r="L90" s="255"/>
      <c r="M90" s="255"/>
      <c r="N90" s="256"/>
    </row>
    <row r="91" spans="1:14">
      <c r="B91" s="254"/>
      <c r="C91" s="255"/>
      <c r="D91" s="255"/>
      <c r="E91" s="255"/>
      <c r="F91" s="255"/>
      <c r="G91" s="255"/>
      <c r="H91" s="255"/>
      <c r="I91" s="255"/>
      <c r="J91" s="255"/>
      <c r="K91" s="255"/>
      <c r="L91" s="255"/>
      <c r="M91" s="255"/>
      <c r="N91" s="256"/>
    </row>
    <row r="92" spans="1:14">
      <c r="B92" s="254"/>
      <c r="C92" s="255"/>
      <c r="D92" s="255"/>
      <c r="E92" s="429" t="s">
        <v>1060</v>
      </c>
      <c r="F92" s="429"/>
      <c r="G92" s="429"/>
      <c r="H92" s="429"/>
      <c r="I92" s="429"/>
      <c r="J92" s="429"/>
      <c r="K92" s="255"/>
      <c r="L92" s="255"/>
      <c r="M92" s="255"/>
      <c r="N92" s="256"/>
    </row>
    <row r="93" spans="1:14">
      <c r="B93" s="254"/>
      <c r="C93" s="255"/>
      <c r="D93" s="255"/>
      <c r="E93" s="255" t="s">
        <v>1061</v>
      </c>
      <c r="F93" s="255"/>
      <c r="G93" s="255"/>
      <c r="H93" s="255"/>
      <c r="I93" s="255"/>
      <c r="J93" s="255"/>
      <c r="K93" s="255"/>
      <c r="L93" s="255"/>
      <c r="M93" s="255"/>
      <c r="N93" s="256"/>
    </row>
    <row r="94" spans="1:14">
      <c r="B94" s="254"/>
      <c r="C94" s="255"/>
      <c r="D94" s="255"/>
      <c r="E94" s="255" t="s">
        <v>1062</v>
      </c>
      <c r="F94" s="255"/>
      <c r="G94" s="255"/>
      <c r="H94" s="255"/>
      <c r="I94" s="255"/>
      <c r="J94" s="255"/>
      <c r="K94" s="255"/>
      <c r="L94" s="255"/>
      <c r="M94" s="255"/>
      <c r="N94" s="256"/>
    </row>
    <row r="95" spans="1:14">
      <c r="B95" s="254"/>
      <c r="C95" s="255"/>
      <c r="D95" s="255"/>
      <c r="E95" s="255" t="s">
        <v>1063</v>
      </c>
      <c r="F95" s="255"/>
      <c r="G95" s="255"/>
      <c r="H95" s="255"/>
      <c r="I95" s="255"/>
      <c r="J95" s="255"/>
      <c r="K95" s="255"/>
      <c r="L95" s="255"/>
      <c r="M95" s="255"/>
      <c r="N95" s="256"/>
    </row>
    <row r="96" spans="1:14" ht="15.75" thickBot="1">
      <c r="B96" s="254"/>
      <c r="C96" s="255"/>
      <c r="D96" s="255"/>
      <c r="E96" s="255"/>
      <c r="F96" s="255" t="s">
        <v>1064</v>
      </c>
      <c r="G96" s="255"/>
      <c r="H96" s="255"/>
      <c r="I96" s="255"/>
      <c r="J96" s="255"/>
      <c r="K96" s="255"/>
      <c r="L96" s="255"/>
      <c r="M96" s="255"/>
      <c r="N96" s="256"/>
    </row>
    <row r="97" spans="2:14">
      <c r="B97" s="239" t="s">
        <v>2322</v>
      </c>
      <c r="C97" s="240"/>
      <c r="D97" s="240"/>
      <c r="E97" s="240"/>
      <c r="F97" s="240"/>
      <c r="G97" s="240"/>
      <c r="H97" s="240"/>
      <c r="I97" s="240"/>
      <c r="J97" s="240"/>
      <c r="K97" s="240"/>
      <c r="L97" s="240"/>
      <c r="M97" s="240"/>
      <c r="N97" s="241"/>
    </row>
    <row r="98" spans="2:14">
      <c r="B98" s="257"/>
      <c r="C98" s="258"/>
      <c r="D98" s="258"/>
      <c r="E98" s="258"/>
      <c r="F98" s="258"/>
      <c r="G98" s="258"/>
      <c r="H98" s="258"/>
      <c r="I98" s="258"/>
      <c r="J98" s="258"/>
      <c r="K98" s="258"/>
      <c r="L98" s="258"/>
      <c r="M98" s="258"/>
      <c r="N98" s="259"/>
    </row>
    <row r="99" spans="2:14">
      <c r="B99" s="257"/>
      <c r="C99" s="258"/>
      <c r="D99" s="258"/>
      <c r="E99" s="258"/>
      <c r="F99" s="258"/>
      <c r="G99" s="258"/>
      <c r="H99" s="258"/>
      <c r="I99" s="258"/>
      <c r="J99" s="258"/>
      <c r="K99" s="258"/>
      <c r="L99" s="258"/>
      <c r="M99" s="258"/>
      <c r="N99" s="259"/>
    </row>
    <row r="100" spans="2:14">
      <c r="B100" s="257"/>
      <c r="C100" s="258"/>
      <c r="D100" s="258"/>
      <c r="E100" s="258"/>
      <c r="F100" s="258"/>
      <c r="G100" s="258"/>
      <c r="H100" s="258"/>
      <c r="I100" s="258"/>
      <c r="J100" s="258"/>
      <c r="K100" s="258"/>
      <c r="L100" s="258"/>
      <c r="M100" s="258"/>
      <c r="N100" s="259"/>
    </row>
    <row r="101" spans="2:14" ht="15.75" thickBot="1">
      <c r="B101" s="260"/>
      <c r="C101" s="261"/>
      <c r="D101" s="261"/>
      <c r="E101" s="261"/>
      <c r="F101" s="261"/>
      <c r="G101" s="261"/>
      <c r="H101" s="261"/>
      <c r="I101" s="261"/>
      <c r="J101" s="261"/>
      <c r="K101" s="261"/>
      <c r="L101" s="261"/>
      <c r="M101" s="261"/>
      <c r="N101" s="262"/>
    </row>
    <row r="102" spans="2:14">
      <c r="B102" s="263"/>
      <c r="C102" s="264"/>
      <c r="D102" s="264"/>
      <c r="E102" s="264"/>
      <c r="F102" s="264"/>
      <c r="G102" s="264"/>
      <c r="H102" s="264"/>
      <c r="I102" s="264"/>
      <c r="J102" s="264"/>
      <c r="K102" s="264"/>
      <c r="L102" s="264"/>
      <c r="M102" s="264"/>
      <c r="N102" s="265"/>
    </row>
    <row r="103" spans="2:14">
      <c r="B103" s="266" t="s">
        <v>2323</v>
      </c>
      <c r="C103" s="267"/>
      <c r="D103" s="267"/>
      <c r="E103" s="267"/>
      <c r="F103" s="267"/>
      <c r="G103" s="267"/>
      <c r="H103" s="267"/>
      <c r="I103" s="267"/>
      <c r="J103" s="267"/>
      <c r="K103" s="267"/>
      <c r="L103" s="267"/>
      <c r="M103" s="267"/>
      <c r="N103" s="268"/>
    </row>
    <row r="104" spans="2:14" ht="15" customHeight="1">
      <c r="B104" s="960" t="s">
        <v>2324</v>
      </c>
      <c r="C104" s="961"/>
      <c r="D104" s="961"/>
      <c r="E104" s="961"/>
      <c r="F104" s="961"/>
      <c r="G104" s="961"/>
      <c r="H104" s="961"/>
      <c r="I104" s="961"/>
      <c r="J104" s="961"/>
      <c r="K104" s="961"/>
      <c r="L104" s="961"/>
      <c r="M104" s="961"/>
      <c r="N104" s="962"/>
    </row>
    <row r="105" spans="2:14" ht="15" customHeight="1">
      <c r="B105" s="960"/>
      <c r="C105" s="961"/>
      <c r="D105" s="961"/>
      <c r="E105" s="961"/>
      <c r="F105" s="961"/>
      <c r="G105" s="961"/>
      <c r="H105" s="961"/>
      <c r="I105" s="961"/>
      <c r="J105" s="961"/>
      <c r="K105" s="961"/>
      <c r="L105" s="961"/>
      <c r="M105" s="961"/>
      <c r="N105" s="962"/>
    </row>
    <row r="106" spans="2:14" ht="30" customHeight="1">
      <c r="B106" s="963" t="s">
        <v>2325</v>
      </c>
      <c r="C106" s="964"/>
      <c r="D106" s="964"/>
      <c r="E106" s="964"/>
      <c r="F106" s="964"/>
      <c r="G106" s="964"/>
      <c r="H106" s="964"/>
      <c r="I106" s="964"/>
      <c r="J106" s="964"/>
      <c r="K106" s="964"/>
      <c r="L106" s="964"/>
      <c r="M106" s="964"/>
      <c r="N106" s="965"/>
    </row>
    <row r="107" spans="2:14">
      <c r="B107" s="963"/>
      <c r="C107" s="964"/>
      <c r="D107" s="964"/>
      <c r="E107" s="964"/>
      <c r="F107" s="964"/>
      <c r="G107" s="964"/>
      <c r="H107" s="964"/>
      <c r="I107" s="964"/>
      <c r="J107" s="964"/>
      <c r="K107" s="964"/>
      <c r="L107" s="964"/>
      <c r="M107" s="964"/>
      <c r="N107" s="965"/>
    </row>
    <row r="108" spans="2:14">
      <c r="B108" s="351"/>
      <c r="C108" s="352"/>
      <c r="D108" s="352"/>
      <c r="E108" s="352"/>
      <c r="F108" s="352"/>
      <c r="G108" s="352"/>
      <c r="H108" s="352"/>
      <c r="I108" s="352"/>
      <c r="J108" s="352"/>
      <c r="K108" s="352"/>
      <c r="L108" s="352"/>
      <c r="M108" s="352"/>
      <c r="N108" s="353"/>
    </row>
    <row r="109" spans="2:14">
      <c r="B109" s="351"/>
      <c r="C109" s="352"/>
      <c r="D109" s="352"/>
      <c r="E109" s="352"/>
      <c r="F109" s="352"/>
      <c r="G109" s="352"/>
      <c r="H109" s="352"/>
      <c r="I109" s="352"/>
      <c r="J109" s="352"/>
      <c r="K109" s="352"/>
      <c r="L109" s="352"/>
      <c r="M109" s="352"/>
      <c r="N109" s="353"/>
    </row>
    <row r="110" spans="2:14">
      <c r="B110" s="351"/>
      <c r="C110" s="352"/>
      <c r="D110" s="352"/>
      <c r="E110" s="352"/>
      <c r="F110" s="352"/>
      <c r="G110" s="352"/>
      <c r="H110" s="352"/>
      <c r="I110" s="352"/>
      <c r="J110" s="352"/>
      <c r="K110" s="352"/>
      <c r="L110" s="352"/>
      <c r="M110" s="352"/>
      <c r="N110" s="353"/>
    </row>
    <row r="111" spans="2:14">
      <c r="B111" s="266"/>
      <c r="C111" s="267"/>
      <c r="D111" s="267"/>
      <c r="E111" s="267"/>
      <c r="F111" s="267"/>
      <c r="G111" s="267"/>
      <c r="H111" s="267"/>
      <c r="I111" s="267"/>
      <c r="J111" s="267"/>
      <c r="K111" s="267"/>
      <c r="L111" s="267"/>
      <c r="M111" s="267"/>
      <c r="N111" s="268"/>
    </row>
    <row r="112" spans="2:14">
      <c r="B112" s="254"/>
      <c r="C112" s="255"/>
      <c r="D112" s="255"/>
      <c r="E112" s="255" t="s">
        <v>1060</v>
      </c>
      <c r="F112" s="429"/>
      <c r="G112" s="429"/>
      <c r="H112" s="255"/>
      <c r="I112" s="255"/>
      <c r="J112" s="255"/>
      <c r="K112" s="255"/>
      <c r="L112" s="255"/>
      <c r="M112" s="255"/>
      <c r="N112" s="256"/>
    </row>
    <row r="113" spans="2:14">
      <c r="B113" s="254"/>
      <c r="C113" s="255"/>
      <c r="D113" s="255"/>
      <c r="E113" s="430" t="s">
        <v>1061</v>
      </c>
      <c r="F113" s="255"/>
      <c r="G113" s="255"/>
      <c r="H113" s="430"/>
      <c r="I113" s="430"/>
      <c r="J113" s="430"/>
      <c r="K113" s="255"/>
      <c r="L113" s="255"/>
      <c r="M113" s="255"/>
      <c r="N113" s="256"/>
    </row>
    <row r="114" spans="2:14">
      <c r="B114" s="254"/>
      <c r="C114" s="255"/>
      <c r="D114" s="255"/>
      <c r="E114" s="269" t="s">
        <v>1065</v>
      </c>
      <c r="F114" s="255"/>
      <c r="G114" s="255"/>
      <c r="H114" s="269"/>
      <c r="I114" s="269"/>
      <c r="J114" s="269"/>
      <c r="K114" s="255"/>
      <c r="L114" s="255"/>
      <c r="M114" s="255"/>
      <c r="N114" s="256"/>
    </row>
    <row r="115" spans="2:14">
      <c r="B115" s="270"/>
      <c r="C115" s="267"/>
      <c r="D115" s="267"/>
      <c r="E115" s="255" t="s">
        <v>1063</v>
      </c>
      <c r="F115" s="255"/>
      <c r="G115" s="255"/>
      <c r="H115" s="255"/>
      <c r="I115" s="255"/>
      <c r="J115" s="255"/>
      <c r="K115" s="267"/>
      <c r="L115" s="267"/>
      <c r="M115" s="267"/>
      <c r="N115" s="268"/>
    </row>
    <row r="116" spans="2:14">
      <c r="B116" s="270"/>
      <c r="C116" s="267"/>
      <c r="D116" s="267"/>
      <c r="E116" s="267"/>
      <c r="F116" s="255"/>
      <c r="G116" s="255"/>
      <c r="H116" s="255"/>
      <c r="I116" s="255"/>
      <c r="J116" s="255"/>
      <c r="K116" s="267"/>
      <c r="L116" s="267"/>
      <c r="M116" s="267"/>
      <c r="N116" s="268"/>
    </row>
    <row r="117" spans="2:14">
      <c r="B117" s="270" t="s">
        <v>2326</v>
      </c>
      <c r="C117" s="269"/>
      <c r="D117" s="269"/>
      <c r="E117" s="255"/>
      <c r="F117" s="255"/>
      <c r="G117" s="255"/>
      <c r="H117" s="255"/>
      <c r="I117" s="255"/>
      <c r="J117" s="966"/>
      <c r="K117" s="966"/>
      <c r="L117" s="966"/>
      <c r="M117" s="966"/>
      <c r="N117" s="967"/>
    </row>
    <row r="118" spans="2:14" ht="15.75" thickBot="1">
      <c r="B118" s="431" t="s">
        <v>2327</v>
      </c>
      <c r="C118" s="432"/>
      <c r="D118" s="432"/>
      <c r="E118" s="271"/>
      <c r="F118" s="271"/>
      <c r="G118" s="271"/>
      <c r="H118" s="271"/>
      <c r="I118" s="271"/>
      <c r="J118" s="968"/>
      <c r="K118" s="968"/>
      <c r="L118" s="968"/>
      <c r="M118" s="968"/>
      <c r="N118" s="969"/>
    </row>
  </sheetData>
  <mergeCells count="65">
    <mergeCell ref="B106:N107"/>
    <mergeCell ref="F25:H25"/>
    <mergeCell ref="B27:N27"/>
    <mergeCell ref="L29:M29"/>
    <mergeCell ref="L83:M83"/>
    <mergeCell ref="L84:M84"/>
    <mergeCell ref="B85:M85"/>
    <mergeCell ref="B87:M87"/>
    <mergeCell ref="B104:N105"/>
    <mergeCell ref="B77:M77"/>
    <mergeCell ref="B81:H81"/>
    <mergeCell ref="L81:M81"/>
    <mergeCell ref="B64:M64"/>
    <mergeCell ref="B82:H82"/>
    <mergeCell ref="L82:M82"/>
    <mergeCell ref="B68:H68"/>
    <mergeCell ref="L68:M68"/>
    <mergeCell ref="B74:H74"/>
    <mergeCell ref="L74:M74"/>
    <mergeCell ref="B75:M75"/>
    <mergeCell ref="L57:M57"/>
    <mergeCell ref="L58:M58"/>
    <mergeCell ref="L60:M60"/>
    <mergeCell ref="L61:M61"/>
    <mergeCell ref="L63:M63"/>
    <mergeCell ref="B53:M53"/>
    <mergeCell ref="B10:E10"/>
    <mergeCell ref="I10:J10"/>
    <mergeCell ref="D11:E11"/>
    <mergeCell ref="L42:M42"/>
    <mergeCell ref="B38:H38"/>
    <mergeCell ref="L12:N12"/>
    <mergeCell ref="C30:I30"/>
    <mergeCell ref="L30:M30"/>
    <mergeCell ref="B37:H37"/>
    <mergeCell ref="B47:I47"/>
    <mergeCell ref="L47:M47"/>
    <mergeCell ref="C29:I29"/>
    <mergeCell ref="L5:L6"/>
    <mergeCell ref="M5:M6"/>
    <mergeCell ref="L1:N2"/>
    <mergeCell ref="C2:J2"/>
    <mergeCell ref="C3:J3"/>
    <mergeCell ref="K3:K4"/>
    <mergeCell ref="L3:N4"/>
    <mergeCell ref="C4:J4"/>
    <mergeCell ref="C1:J1"/>
    <mergeCell ref="K1:K2"/>
    <mergeCell ref="N5:N6"/>
    <mergeCell ref="J117:N118"/>
    <mergeCell ref="C5:J5"/>
    <mergeCell ref="L59:M59"/>
    <mergeCell ref="B39:H39"/>
    <mergeCell ref="B41:D41"/>
    <mergeCell ref="B42:H42"/>
    <mergeCell ref="I42:J42"/>
    <mergeCell ref="C31:J31"/>
    <mergeCell ref="B35:H35"/>
    <mergeCell ref="I35:J35"/>
    <mergeCell ref="L35:M35"/>
    <mergeCell ref="B36:H36"/>
    <mergeCell ref="C6:J6"/>
    <mergeCell ref="B43:M43"/>
    <mergeCell ref="B1:B6"/>
    <mergeCell ref="K5:K6"/>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94593"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94593" r:id="rId4"/>
      </mc:Fallback>
    </mc:AlternateContent>
  </oleObjects>
</worksheet>
</file>

<file path=xl/worksheets/sheet2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20"/>
  <sheetViews>
    <sheetView zoomScale="75" zoomScaleNormal="75" workbookViewId="0"/>
  </sheetViews>
  <sheetFormatPr baseColWidth="10" defaultRowHeight="15"/>
  <cols>
    <col min="1" max="1" width="10.42578125" bestFit="1" customWidth="1"/>
    <col min="2" max="2" width="16.5703125" customWidth="1"/>
    <col min="6" max="6" width="15.5703125" customWidth="1"/>
    <col min="9" max="9" width="13.85546875" bestFit="1" customWidth="1"/>
    <col min="10" max="10" width="15.5703125" customWidth="1"/>
    <col min="11" max="11" width="18.5703125" customWidth="1"/>
    <col min="13" max="13" width="13.42578125" customWidth="1"/>
    <col min="14" max="14" width="17.42578125" customWidth="1"/>
    <col min="15" max="15" width="12" bestFit="1" customWidth="1"/>
  </cols>
  <sheetData>
    <row r="1" spans="2:14" ht="27.7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30"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thickBot="1">
      <c r="A31" t="s">
        <v>1929</v>
      </c>
      <c r="B31" s="86" t="s">
        <v>1766</v>
      </c>
      <c r="C31" s="87" t="s">
        <v>2247</v>
      </c>
      <c r="D31" s="88"/>
      <c r="E31" s="88"/>
      <c r="F31" s="88"/>
      <c r="G31" s="88"/>
      <c r="H31" s="88"/>
      <c r="I31" s="88"/>
      <c r="J31" s="88"/>
      <c r="K31" s="465"/>
      <c r="L31" s="318" t="s">
        <v>388</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257</v>
      </c>
      <c r="B36" s="831" t="str">
        <f>VLOOKUP(A36,EQUIPOS!A6:D154,3,FALSE)</f>
        <v>Mezcladora de concreto 1 bulto</v>
      </c>
      <c r="C36" s="832"/>
      <c r="D36" s="832"/>
      <c r="E36" s="832"/>
      <c r="F36" s="832"/>
      <c r="G36" s="832"/>
      <c r="H36" s="833"/>
      <c r="I36" s="279"/>
      <c r="J36" s="280"/>
      <c r="K36" s="281">
        <f>VLOOKUP(A36,EQUIPOS!A6:D163,4,FALSE)</f>
        <v>5625</v>
      </c>
      <c r="L36" s="282"/>
      <c r="M36" s="348">
        <v>1</v>
      </c>
      <c r="N36" s="284">
        <f>K36*M36</f>
        <v>5625</v>
      </c>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0.05</v>
      </c>
      <c r="N41" s="356">
        <f>N77*M41</f>
        <v>2843.2842708333337</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8468.2842708333337</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69" t="s">
        <v>824</v>
      </c>
      <c r="B48" s="49" t="str">
        <f>VLOOKUP(A48,MATERIALES!A5:D373,3,FALSE)</f>
        <v>Agregado para concreto hidráulico</v>
      </c>
      <c r="C48" s="293"/>
      <c r="D48" s="293"/>
      <c r="E48" s="293"/>
      <c r="F48" s="293"/>
      <c r="G48" s="293"/>
      <c r="H48" s="293"/>
      <c r="I48" s="293"/>
      <c r="J48" s="323" t="str">
        <f>VLOOKUP(A48,MATERIALES!A4:D640,2,FALSE)</f>
        <v>m3</v>
      </c>
      <c r="K48" s="294">
        <v>0.504</v>
      </c>
      <c r="L48" s="279"/>
      <c r="M48" s="414">
        <f>VLOOKUP(A48,MATERIALES!A5:D396,4,FALSE)</f>
        <v>55110.850091930661</v>
      </c>
      <c r="N48" s="284">
        <f t="shared" ref="N48:N53" si="0">K48*M48</f>
        <v>27775.868446333054</v>
      </c>
    </row>
    <row r="49" spans="1:14">
      <c r="A49" s="169" t="s">
        <v>941</v>
      </c>
      <c r="B49" s="49" t="str">
        <f>VLOOKUP(A49,MATERIALES!A6:D373,3,FALSE)</f>
        <v xml:space="preserve">Formaleta (gaviones, juntas de bordillos, juntas de cunetas, muros, concretos clase D,E, F y G)
</v>
      </c>
      <c r="C49" s="437"/>
      <c r="D49" s="437"/>
      <c r="E49" s="437"/>
      <c r="F49" s="437"/>
      <c r="G49" s="437"/>
      <c r="H49" s="437"/>
      <c r="I49" s="437"/>
      <c r="J49" s="324" t="str">
        <f>VLOOKUP(A49,MATERIALES!A5:D641,2,FALSE)</f>
        <v>m2</v>
      </c>
      <c r="K49" s="409">
        <v>2</v>
      </c>
      <c r="L49" s="433"/>
      <c r="M49" s="414">
        <f>VLOOKUP(A49,MATERIALES!A6:D397,4,FALSE)</f>
        <v>4267.015774259763</v>
      </c>
      <c r="N49" s="284">
        <f t="shared" si="0"/>
        <v>8534.031548519526</v>
      </c>
    </row>
    <row r="50" spans="1:14">
      <c r="A50" s="169" t="s">
        <v>845</v>
      </c>
      <c r="B50" s="49" t="str">
        <f>VLOOKUP(A50,MATERIALES!A6:D373,3,FALSE)</f>
        <v>Agua</v>
      </c>
      <c r="C50" s="437"/>
      <c r="D50" s="437"/>
      <c r="E50" s="437"/>
      <c r="F50" s="437"/>
      <c r="G50" s="437"/>
      <c r="H50" s="437"/>
      <c r="I50" s="437"/>
      <c r="J50" s="324" t="str">
        <f>VLOOKUP(A50,MATERIALES!A6:D642,2,FALSE)</f>
        <v>lt</v>
      </c>
      <c r="K50" s="409">
        <v>111</v>
      </c>
      <c r="L50" s="433"/>
      <c r="M50" s="414">
        <f>VLOOKUP(A50,MATERIALES!A6:D398,4,FALSE)</f>
        <v>35.656490152579906</v>
      </c>
      <c r="N50" s="284">
        <f t="shared" si="0"/>
        <v>3957.8704069363694</v>
      </c>
    </row>
    <row r="51" spans="1:14">
      <c r="A51" s="169" t="s">
        <v>625</v>
      </c>
      <c r="B51" s="49" t="str">
        <f>VLOOKUP(A51,MATERIALES!A6:D373,3,FALSE)</f>
        <v xml:space="preserve">Piedra para concreto ciclópeo (rajón o canto rodado)
</v>
      </c>
      <c r="C51" s="437"/>
      <c r="D51" s="437"/>
      <c r="E51" s="437"/>
      <c r="F51" s="437"/>
      <c r="G51" s="437"/>
      <c r="H51" s="437"/>
      <c r="I51" s="437"/>
      <c r="J51" s="324" t="str">
        <f>VLOOKUP(A51,MATERIALES!A6:D643,2,FALSE)</f>
        <v>m3</v>
      </c>
      <c r="K51" s="409">
        <v>0.4</v>
      </c>
      <c r="L51" s="433"/>
      <c r="M51" s="414">
        <f>VLOOKUP(A51,MATERIALES!A6:D399,4,FALSE)</f>
        <v>45000</v>
      </c>
      <c r="N51" s="284">
        <f t="shared" si="0"/>
        <v>18000</v>
      </c>
    </row>
    <row r="52" spans="1:14">
      <c r="A52" t="s">
        <v>873</v>
      </c>
      <c r="B52" s="332" t="str">
        <f>VLOOKUP(A52,MATERIALES!A7:D373,3,FALSE)</f>
        <v>Arena lavada</v>
      </c>
      <c r="C52" s="53"/>
      <c r="D52" s="53"/>
      <c r="E52" s="53"/>
      <c r="F52" s="53"/>
      <c r="G52" s="53"/>
      <c r="H52" s="53"/>
      <c r="I52" s="53"/>
      <c r="J52" s="324" t="str">
        <f>VLOOKUP(A52,MATERIALES!A6:D644,2,FALSE)</f>
        <v>m3</v>
      </c>
      <c r="K52" s="175">
        <v>0.378</v>
      </c>
      <c r="L52" s="330"/>
      <c r="M52" s="438">
        <f>VLOOKUP(A52,MATERIALES!A7:D400,4,FALSE)</f>
        <v>50000</v>
      </c>
      <c r="N52" s="285">
        <f t="shared" si="0"/>
        <v>18900</v>
      </c>
    </row>
    <row r="53" spans="1:14">
      <c r="A53" t="s">
        <v>875</v>
      </c>
      <c r="B53" s="174" t="str">
        <f>VLOOKUP(A53,MATERIALES!A8:D373,3,FALSE)</f>
        <v xml:space="preserve">Cemento gris
</v>
      </c>
      <c r="C53" s="329"/>
      <c r="D53" s="329"/>
      <c r="E53" s="329"/>
      <c r="F53" s="329"/>
      <c r="G53" s="329"/>
      <c r="H53" s="329"/>
      <c r="I53" s="329"/>
      <c r="J53" s="324" t="str">
        <f>VLOOKUP(A53,MATERIALES!A7:D645,2,FALSE)</f>
        <v>kg</v>
      </c>
      <c r="K53" s="50">
        <v>156</v>
      </c>
      <c r="L53" s="330"/>
      <c r="M53" s="438">
        <f>VLOOKUP(A53,MATERIALES!A8:D401,4,FALSE)</f>
        <v>470</v>
      </c>
      <c r="N53" s="285">
        <f t="shared" si="0"/>
        <v>73320</v>
      </c>
    </row>
    <row r="54" spans="1:14">
      <c r="B54" s="332"/>
      <c r="C54" s="329"/>
      <c r="D54" s="329"/>
      <c r="E54" s="329"/>
      <c r="F54" s="329"/>
      <c r="G54" s="329"/>
      <c r="H54" s="329"/>
      <c r="I54" s="329"/>
      <c r="J54" s="323"/>
      <c r="K54" s="50"/>
      <c r="L54" s="330"/>
      <c r="M54" s="438"/>
      <c r="N54" s="285"/>
    </row>
    <row r="55" spans="1:14" ht="15.75" thickBot="1">
      <c r="B55" s="824" t="s">
        <v>1037</v>
      </c>
      <c r="C55" s="825"/>
      <c r="D55" s="825"/>
      <c r="E55" s="825"/>
      <c r="F55" s="825"/>
      <c r="G55" s="825"/>
      <c r="H55" s="825"/>
      <c r="I55" s="825"/>
      <c r="J55" s="825"/>
      <c r="K55" s="825"/>
      <c r="L55" s="825"/>
      <c r="M55" s="826"/>
      <c r="N55" s="110">
        <f>SUM(N48:N54)</f>
        <v>150487.77040178893</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A60" t="s">
        <v>1395</v>
      </c>
      <c r="B60" s="52" t="str">
        <f>VLOOKUP(A60,TRANSPORTE!A1:D117,3,FALSE)</f>
        <v>Transporte de piedra para gaviones</v>
      </c>
      <c r="C60" s="329"/>
      <c r="D60" s="329"/>
      <c r="E60" s="329"/>
      <c r="F60" s="329"/>
      <c r="G60" s="329"/>
      <c r="H60" s="323" t="s">
        <v>339</v>
      </c>
      <c r="I60" s="291">
        <v>0.4</v>
      </c>
      <c r="J60" s="298">
        <v>1</v>
      </c>
      <c r="K60" s="291">
        <f>I60*J60</f>
        <v>0.4</v>
      </c>
      <c r="L60" s="822">
        <f>VLOOKUP(A60,TRANSPORTE!A1:D117,4,FALSE)</f>
        <v>946.969696969697</v>
      </c>
      <c r="M60" s="823"/>
      <c r="N60" s="299">
        <f>K60*L60</f>
        <v>378.78787878787881</v>
      </c>
    </row>
    <row r="61" spans="1:14">
      <c r="A61" t="s">
        <v>1313</v>
      </c>
      <c r="B61" s="52" t="str">
        <f>VLOOKUP(A61,TRANSPORTE!A1:D117,3,FALSE)</f>
        <v>Transporte de arena</v>
      </c>
      <c r="C61" s="53"/>
      <c r="D61" s="53"/>
      <c r="E61" s="53"/>
      <c r="F61" s="53"/>
      <c r="G61" s="53"/>
      <c r="H61" s="323" t="s">
        <v>339</v>
      </c>
      <c r="I61" s="291">
        <v>0.378</v>
      </c>
      <c r="J61" s="298">
        <v>1</v>
      </c>
      <c r="K61" s="291">
        <f>I61*J61</f>
        <v>0.378</v>
      </c>
      <c r="L61" s="822">
        <f>VLOOKUP(A61,TRANSPORTE!A1:D117,4,FALSE)</f>
        <v>946.969696969697</v>
      </c>
      <c r="M61" s="823"/>
      <c r="N61" s="299">
        <f t="shared" ref="N61:N62" si="1">K61*L61</f>
        <v>357.9545454545455</v>
      </c>
    </row>
    <row r="62" spans="1:14">
      <c r="A62" t="s">
        <v>1365</v>
      </c>
      <c r="B62" s="52" t="str">
        <f>VLOOKUP(A62,TRANSPORTE!A1:D117,3,FALSE)</f>
        <v>Transporte de material triturado</v>
      </c>
      <c r="C62" s="53"/>
      <c r="D62" s="53"/>
      <c r="E62" s="53"/>
      <c r="F62" s="53"/>
      <c r="G62" s="53"/>
      <c r="H62" s="323" t="s">
        <v>339</v>
      </c>
      <c r="I62" s="291">
        <v>0.504</v>
      </c>
      <c r="J62" s="298">
        <v>1</v>
      </c>
      <c r="K62" s="291">
        <f>I62*J62</f>
        <v>0.504</v>
      </c>
      <c r="L62" s="822">
        <f>VLOOKUP(A62,TRANSPORTE!A1:D117,4,FALSE)</f>
        <v>946.969696969697</v>
      </c>
      <c r="M62" s="823"/>
      <c r="N62" s="299">
        <f t="shared" si="1"/>
        <v>477.27272727272731</v>
      </c>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459"/>
      <c r="C65" s="460"/>
      <c r="D65" s="460"/>
      <c r="E65" s="460"/>
      <c r="F65" s="460"/>
      <c r="G65" s="460"/>
      <c r="H65" s="54"/>
      <c r="I65" s="132"/>
      <c r="J65" s="132"/>
      <c r="K65" s="132"/>
      <c r="L65" s="807"/>
      <c r="M65" s="808"/>
      <c r="N65" s="133"/>
    </row>
    <row r="66" spans="1:15" ht="15.75" thickBot="1">
      <c r="B66" s="824" t="s">
        <v>1037</v>
      </c>
      <c r="C66" s="825"/>
      <c r="D66" s="825"/>
      <c r="E66" s="825"/>
      <c r="F66" s="825"/>
      <c r="G66" s="825"/>
      <c r="H66" s="825"/>
      <c r="I66" s="825"/>
      <c r="J66" s="825"/>
      <c r="K66" s="825"/>
      <c r="L66" s="825"/>
      <c r="M66" s="826"/>
      <c r="N66" s="110">
        <f>N60+N61+N62+N63+N64</f>
        <v>1214.0151515151515</v>
      </c>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847"/>
      <c r="N70" s="104" t="s">
        <v>1035</v>
      </c>
    </row>
    <row r="71" spans="1:15">
      <c r="A71" s="170" t="s">
        <v>19</v>
      </c>
      <c r="B71" s="55" t="str">
        <f>VLOOKUP(A71,'MANO DE OBRA'!A8:D68,3,FALSE)</f>
        <v>Obrero (8)</v>
      </c>
      <c r="C71" s="53"/>
      <c r="D71" s="53"/>
      <c r="E71" s="53"/>
      <c r="F71" s="53"/>
      <c r="G71" s="53"/>
      <c r="H71" s="53"/>
      <c r="I71" s="304">
        <f>K71/J71*100</f>
        <v>196724.53333333333</v>
      </c>
      <c r="J71" s="305">
        <v>185</v>
      </c>
      <c r="K71" s="306">
        <f>VLOOKUP(A71,'MANO DE OBRA'!A8:D99,4,FALSE)</f>
        <v>363940.38666666666</v>
      </c>
      <c r="L71" s="56"/>
      <c r="M71" s="446">
        <v>8</v>
      </c>
      <c r="N71" s="407">
        <f>K71/M71</f>
        <v>45492.548333333332</v>
      </c>
      <c r="O71" s="112"/>
    </row>
    <row r="72" spans="1:15">
      <c r="A72" s="170" t="s">
        <v>30</v>
      </c>
      <c r="B72" s="55" t="str">
        <f>VLOOKUP(A72,'MANO DE OBRA'!A8:D69,3,FALSE)</f>
        <v>Oficial</v>
      </c>
      <c r="C72" s="53"/>
      <c r="D72" s="53"/>
      <c r="E72" s="53"/>
      <c r="F72" s="53"/>
      <c r="G72" s="53"/>
      <c r="H72" s="53"/>
      <c r="I72" s="304">
        <f>K72/J72*100</f>
        <v>49181.133333333331</v>
      </c>
      <c r="J72" s="305">
        <v>185</v>
      </c>
      <c r="K72" s="306">
        <f>VLOOKUP(A72,'MANO DE OBRA'!A8:D100,4,FALSE)</f>
        <v>90985.096666666665</v>
      </c>
      <c r="L72" s="56"/>
      <c r="M72" s="446">
        <v>8</v>
      </c>
      <c r="N72" s="407">
        <f>K72/M72</f>
        <v>11373.137083333333</v>
      </c>
    </row>
    <row r="73" spans="1:15">
      <c r="B73" s="55"/>
      <c r="C73" s="53"/>
      <c r="D73" s="53"/>
      <c r="E73" s="53"/>
      <c r="F73" s="53"/>
      <c r="G73" s="53"/>
      <c r="H73" s="53"/>
      <c r="I73" s="304"/>
      <c r="J73" s="305"/>
      <c r="K73" s="306"/>
      <c r="L73" s="56"/>
      <c r="M73" s="444"/>
      <c r="N73" s="407"/>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805"/>
      <c r="C76" s="806"/>
      <c r="D76" s="806"/>
      <c r="E76" s="806"/>
      <c r="F76" s="806"/>
      <c r="G76" s="806"/>
      <c r="H76" s="806"/>
      <c r="I76" s="132"/>
      <c r="J76" s="132"/>
      <c r="K76" s="132"/>
      <c r="L76" s="906"/>
      <c r="M76" s="906"/>
      <c r="N76" s="51"/>
    </row>
    <row r="77" spans="1:15" ht="15.75" thickBot="1">
      <c r="B77" s="824" t="s">
        <v>1037</v>
      </c>
      <c r="C77" s="825"/>
      <c r="D77" s="825"/>
      <c r="E77" s="825"/>
      <c r="F77" s="825"/>
      <c r="G77" s="825"/>
      <c r="H77" s="825"/>
      <c r="I77" s="825"/>
      <c r="J77" s="825"/>
      <c r="K77" s="825"/>
      <c r="L77" s="825"/>
      <c r="M77" s="826"/>
      <c r="N77" s="313">
        <f>SUM(N71:N76)</f>
        <v>56865.685416666667</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217035.75524080408</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43407.15104816082</v>
      </c>
      <c r="M84" s="853"/>
      <c r="N84" s="57"/>
    </row>
    <row r="85" spans="1:14">
      <c r="B85" s="95" t="s">
        <v>1057</v>
      </c>
      <c r="C85" s="96"/>
      <c r="D85" s="96"/>
      <c r="E85" s="96"/>
      <c r="F85" s="96"/>
      <c r="G85" s="96"/>
      <c r="H85" s="96"/>
      <c r="I85" s="93"/>
      <c r="J85" s="94"/>
      <c r="K85" s="316">
        <v>0.05</v>
      </c>
      <c r="L85" s="852">
        <f>N79*K85</f>
        <v>10851.787762040205</v>
      </c>
      <c r="M85" s="853"/>
      <c r="N85" s="57"/>
    </row>
    <row r="86" spans="1:14" ht="15.75" thickBot="1">
      <c r="B86" s="97" t="s">
        <v>1058</v>
      </c>
      <c r="C86" s="98"/>
      <c r="D86" s="98"/>
      <c r="E86" s="98"/>
      <c r="F86" s="98"/>
      <c r="G86" s="98"/>
      <c r="H86" s="98"/>
      <c r="I86" s="99"/>
      <c r="J86" s="100"/>
      <c r="K86" s="317">
        <v>0.05</v>
      </c>
      <c r="L86" s="854">
        <f>N79*K86</f>
        <v>10851.787762040205</v>
      </c>
      <c r="M86" s="855"/>
      <c r="N86" s="57"/>
    </row>
    <row r="87" spans="1:14" ht="15.75" thickBot="1">
      <c r="B87" s="818" t="s">
        <v>1037</v>
      </c>
      <c r="C87" s="819"/>
      <c r="D87" s="819"/>
      <c r="E87" s="819"/>
      <c r="F87" s="819"/>
      <c r="G87" s="819"/>
      <c r="H87" s="819"/>
      <c r="I87" s="819"/>
      <c r="J87" s="819"/>
      <c r="K87" s="819"/>
      <c r="L87" s="819"/>
      <c r="M87" s="820"/>
      <c r="N87" s="58">
        <f>L84+L85+L86</f>
        <v>65110.726572241234</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282146.48181304534</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30"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4">
    <mergeCell ref="B108:N109"/>
    <mergeCell ref="F25:H25"/>
    <mergeCell ref="B27:N27"/>
    <mergeCell ref="L29:M29"/>
    <mergeCell ref="L85:M85"/>
    <mergeCell ref="L86:M86"/>
    <mergeCell ref="B87:M87"/>
    <mergeCell ref="B89:M89"/>
    <mergeCell ref="B106:N107"/>
    <mergeCell ref="B79:M79"/>
    <mergeCell ref="B83:H83"/>
    <mergeCell ref="L83:M83"/>
    <mergeCell ref="B66:M66"/>
    <mergeCell ref="B84:H84"/>
    <mergeCell ref="L84:M84"/>
    <mergeCell ref="B70:H70"/>
    <mergeCell ref="L70:M70"/>
    <mergeCell ref="B76:H76"/>
    <mergeCell ref="L76:M76"/>
    <mergeCell ref="B77:M77"/>
    <mergeCell ref="L59:M59"/>
    <mergeCell ref="L60:M60"/>
    <mergeCell ref="L62:M62"/>
    <mergeCell ref="L63:M63"/>
    <mergeCell ref="L65:M65"/>
    <mergeCell ref="B55:M55"/>
    <mergeCell ref="B10:E10"/>
    <mergeCell ref="I10:J10"/>
    <mergeCell ref="D11:E11"/>
    <mergeCell ref="L42:M42"/>
    <mergeCell ref="B38:H38"/>
    <mergeCell ref="L12:N12"/>
    <mergeCell ref="C30:I30"/>
    <mergeCell ref="L30:M30"/>
    <mergeCell ref="B35:H35"/>
    <mergeCell ref="M5:M6"/>
    <mergeCell ref="C6:J6"/>
    <mergeCell ref="B43:M43"/>
    <mergeCell ref="B47:I47"/>
    <mergeCell ref="L47:M47"/>
    <mergeCell ref="B1:B6"/>
    <mergeCell ref="K5:K6"/>
    <mergeCell ref="B42:H42"/>
    <mergeCell ref="I35:J35"/>
    <mergeCell ref="L35:M35"/>
    <mergeCell ref="B36:H36"/>
    <mergeCell ref="B37:H37"/>
    <mergeCell ref="I42:J42"/>
    <mergeCell ref="N5:N6"/>
    <mergeCell ref="C29:I29"/>
    <mergeCell ref="J119:N120"/>
    <mergeCell ref="L1:N2"/>
    <mergeCell ref="C2:J2"/>
    <mergeCell ref="C3:J3"/>
    <mergeCell ref="K3:K4"/>
    <mergeCell ref="L3:N4"/>
    <mergeCell ref="C4:J4"/>
    <mergeCell ref="C1:J1"/>
    <mergeCell ref="K1:K2"/>
    <mergeCell ref="C5:J5"/>
    <mergeCell ref="L61:M61"/>
    <mergeCell ref="B39:H39"/>
    <mergeCell ref="B41:D41"/>
    <mergeCell ref="L5:L6"/>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95617"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95617" r:id="rId4"/>
      </mc:Fallback>
    </mc:AlternateContent>
  </oleObjects>
</worksheet>
</file>

<file path=xl/worksheets/sheet2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20"/>
  <sheetViews>
    <sheetView zoomScale="75" zoomScaleNormal="75" workbookViewId="0"/>
  </sheetViews>
  <sheetFormatPr baseColWidth="10" defaultRowHeight="15"/>
  <cols>
    <col min="1" max="1" width="10.28515625" bestFit="1" customWidth="1"/>
    <col min="2" max="2" width="16.7109375" customWidth="1"/>
    <col min="6" max="6" width="15.5703125" customWidth="1"/>
    <col min="9" max="9" width="13.140625" bestFit="1" customWidth="1"/>
    <col min="10" max="10" width="15.5703125" customWidth="1"/>
    <col min="11" max="11" width="18.5703125" customWidth="1"/>
    <col min="13" max="13" width="14.28515625" bestFit="1" customWidth="1"/>
    <col min="14" max="14" width="17.42578125" customWidth="1"/>
    <col min="15" max="15" width="12" bestFit="1" customWidth="1"/>
  </cols>
  <sheetData>
    <row r="1" spans="2:14" ht="27"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30"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customHeight="1" thickBot="1">
      <c r="A31" t="s">
        <v>1929</v>
      </c>
      <c r="B31" s="86" t="s">
        <v>1218</v>
      </c>
      <c r="C31" s="87" t="s">
        <v>2248</v>
      </c>
      <c r="D31" s="88"/>
      <c r="E31" s="88"/>
      <c r="F31" s="88"/>
      <c r="G31" s="88"/>
      <c r="H31" s="88"/>
      <c r="I31" s="88"/>
      <c r="J31" s="88"/>
      <c r="K31" s="465"/>
      <c r="L31" s="318" t="s">
        <v>388</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348"/>
      <c r="N36" s="284"/>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0.05</v>
      </c>
      <c r="N41" s="356">
        <f>N77*M41</f>
        <v>1137.3137083333334</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1137.3137083333334</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69" t="s">
        <v>877</v>
      </c>
      <c r="B48" s="49" t="str">
        <f>VLOOKUP(A48,MATERIALES!A5:D373,3,FALSE)</f>
        <v>Cemento Asfaltico 60-70</v>
      </c>
      <c r="C48" s="293"/>
      <c r="D48" s="293"/>
      <c r="E48" s="293"/>
      <c r="F48" s="293"/>
      <c r="G48" s="293"/>
      <c r="H48" s="293"/>
      <c r="I48" s="293"/>
      <c r="J48" s="323" t="str">
        <f>VLOOKUP(A48,MATERIALES!A4:D640,2,FALSE)</f>
        <v>kg</v>
      </c>
      <c r="K48" s="294">
        <v>0.5</v>
      </c>
      <c r="L48" s="279"/>
      <c r="M48" s="414">
        <f>VLOOKUP(A48,MATERIALES!A5:D396,4,FALSE)</f>
        <v>1610.07</v>
      </c>
      <c r="N48" s="284">
        <f>K48*M48</f>
        <v>805.03499999999997</v>
      </c>
    </row>
    <row r="49" spans="1:14">
      <c r="A49" s="169" t="s">
        <v>905</v>
      </c>
      <c r="B49" s="49" t="str">
        <f>VLOOKUP(A49,MATERIALES!A6:D373,3,FALSE)</f>
        <v>Concreto Resistencia  14 (Mpa)</v>
      </c>
      <c r="C49" s="437"/>
      <c r="D49" s="437"/>
      <c r="E49" s="437"/>
      <c r="F49" s="437"/>
      <c r="G49" s="437"/>
      <c r="H49" s="437"/>
      <c r="I49" s="437"/>
      <c r="J49" s="324" t="str">
        <f>VLOOKUP(A49,MATERIALES!A5:D641,2,FALSE)</f>
        <v>m3</v>
      </c>
      <c r="K49" s="409">
        <v>1.01</v>
      </c>
      <c r="L49" s="433"/>
      <c r="M49" s="414">
        <f>VLOOKUP(A49,MATERIALES!A6:D397,4,FALSE)</f>
        <v>383537</v>
      </c>
      <c r="N49" s="284">
        <f>K49*M49</f>
        <v>387372.37</v>
      </c>
    </row>
    <row r="50" spans="1:14">
      <c r="A50" s="169" t="s">
        <v>941</v>
      </c>
      <c r="B50" s="49" t="str">
        <f>VLOOKUP(A50,MATERIALES!A6:D373,3,FALSE)</f>
        <v xml:space="preserve">Formaleta (gaviones, juntas de bordillos, juntas de cunetas, muros, concretos clase D,E, F y G)
</v>
      </c>
      <c r="C50" s="437"/>
      <c r="D50" s="437"/>
      <c r="E50" s="437"/>
      <c r="F50" s="437"/>
      <c r="G50" s="437"/>
      <c r="H50" s="437"/>
      <c r="I50" s="437"/>
      <c r="J50" s="324" t="str">
        <f>VLOOKUP(A50,MATERIALES!A6:D642,2,FALSE)</f>
        <v>m2</v>
      </c>
      <c r="K50" s="409">
        <v>0.3</v>
      </c>
      <c r="L50" s="433"/>
      <c r="M50" s="414">
        <f>VLOOKUP(A50,MATERIALES!A6:D398,4,FALSE)</f>
        <v>4267.015774259763</v>
      </c>
      <c r="N50" s="284">
        <f>K50*M50</f>
        <v>1280.1047322779289</v>
      </c>
    </row>
    <row r="51" spans="1:14">
      <c r="A51" s="169"/>
      <c r="B51" s="332"/>
      <c r="C51" s="437"/>
      <c r="D51" s="437"/>
      <c r="E51" s="437"/>
      <c r="F51" s="437"/>
      <c r="G51" s="437"/>
      <c r="H51" s="437"/>
      <c r="I51" s="437"/>
      <c r="J51" s="323"/>
      <c r="K51" s="409"/>
      <c r="L51" s="433"/>
      <c r="M51" s="414"/>
      <c r="N51" s="284"/>
    </row>
    <row r="52" spans="1:14">
      <c r="B52" s="332"/>
      <c r="C52" s="53"/>
      <c r="D52" s="53"/>
      <c r="E52" s="53"/>
      <c r="F52" s="53"/>
      <c r="G52" s="53"/>
      <c r="H52" s="53"/>
      <c r="I52" s="53"/>
      <c r="J52" s="300"/>
      <c r="K52" s="175"/>
      <c r="L52" s="330"/>
      <c r="M52" s="438"/>
      <c r="N52" s="285"/>
    </row>
    <row r="53" spans="1:14">
      <c r="B53" s="332"/>
      <c r="C53" s="329"/>
      <c r="D53" s="329"/>
      <c r="E53" s="329"/>
      <c r="F53" s="329"/>
      <c r="G53" s="329"/>
      <c r="H53" s="329"/>
      <c r="I53" s="329"/>
      <c r="J53" s="323"/>
      <c r="K53" s="50"/>
      <c r="L53" s="330"/>
      <c r="M53" s="438"/>
      <c r="N53" s="285"/>
    </row>
    <row r="54" spans="1:14">
      <c r="B54" s="332"/>
      <c r="C54" s="329"/>
      <c r="D54" s="329"/>
      <c r="E54" s="329"/>
      <c r="F54" s="329"/>
      <c r="G54" s="329"/>
      <c r="H54" s="329"/>
      <c r="I54" s="329"/>
      <c r="J54" s="323"/>
      <c r="K54" s="50"/>
      <c r="L54" s="330"/>
      <c r="M54" s="438"/>
      <c r="N54" s="285"/>
    </row>
    <row r="55" spans="1:14" ht="15.75" thickBot="1">
      <c r="B55" s="824" t="s">
        <v>1037</v>
      </c>
      <c r="C55" s="825"/>
      <c r="D55" s="825"/>
      <c r="E55" s="825"/>
      <c r="F55" s="825"/>
      <c r="G55" s="825"/>
      <c r="H55" s="825"/>
      <c r="I55" s="825"/>
      <c r="J55" s="825"/>
      <c r="K55" s="825"/>
      <c r="L55" s="825"/>
      <c r="M55" s="826"/>
      <c r="N55" s="110">
        <f>SUM(N48:N54)</f>
        <v>389457.50973227789</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A60" t="s">
        <v>1323</v>
      </c>
      <c r="B60" s="52" t="str">
        <f>VLOOKUP(A60,TRANSPORTE!A1:D117,3,FALSE)</f>
        <v>Transporte de concreto</v>
      </c>
      <c r="C60" s="329"/>
      <c r="D60" s="329"/>
      <c r="E60" s="329"/>
      <c r="F60" s="329"/>
      <c r="G60" s="329"/>
      <c r="H60" s="323" t="s">
        <v>339</v>
      </c>
      <c r="I60" s="291">
        <v>1.01</v>
      </c>
      <c r="J60" s="298">
        <v>1</v>
      </c>
      <c r="K60" s="291">
        <f>I60*J60</f>
        <v>1.01</v>
      </c>
      <c r="L60" s="822">
        <f>VLOOKUP(A60,TRANSPORTE!A1:D117,4,FALSE)</f>
        <v>946.969696969697</v>
      </c>
      <c r="M60" s="823"/>
      <c r="N60" s="299">
        <f>K60*L60</f>
        <v>956.43939393939399</v>
      </c>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321"/>
      <c r="C65" s="322"/>
      <c r="D65" s="322"/>
      <c r="E65" s="460"/>
      <c r="F65" s="460"/>
      <c r="G65" s="460"/>
      <c r="H65" s="54"/>
      <c r="I65" s="132"/>
      <c r="J65" s="132"/>
      <c r="K65" s="132"/>
      <c r="L65" s="807"/>
      <c r="M65" s="808"/>
      <c r="N65" s="133"/>
    </row>
    <row r="66" spans="1:15" ht="15.75" thickBot="1">
      <c r="B66" s="824" t="s">
        <v>1037</v>
      </c>
      <c r="C66" s="825"/>
      <c r="D66" s="825"/>
      <c r="E66" s="825"/>
      <c r="F66" s="825"/>
      <c r="G66" s="825"/>
      <c r="H66" s="825"/>
      <c r="I66" s="825"/>
      <c r="J66" s="825"/>
      <c r="K66" s="825"/>
      <c r="L66" s="825"/>
      <c r="M66" s="826"/>
      <c r="N66" s="110">
        <f>N60+N61+N62+N63+N64</f>
        <v>956.43939393939399</v>
      </c>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847"/>
      <c r="N70" s="104" t="s">
        <v>1035</v>
      </c>
    </row>
    <row r="71" spans="1:15">
      <c r="A71" s="170" t="s">
        <v>9</v>
      </c>
      <c r="B71" s="55" t="str">
        <f>VLOOKUP(A71,'MANO DE OBRA'!A8:D68,3,FALSE)</f>
        <v>Obrero (3)</v>
      </c>
      <c r="C71" s="53"/>
      <c r="D71" s="53"/>
      <c r="E71" s="53"/>
      <c r="F71" s="53"/>
      <c r="G71" s="53"/>
      <c r="H71" s="53"/>
      <c r="I71" s="304">
        <f>K71/J71*100</f>
        <v>73771.7</v>
      </c>
      <c r="J71" s="305">
        <v>185</v>
      </c>
      <c r="K71" s="306">
        <f>VLOOKUP(A71,'MANO DE OBRA'!A8:D99,4,FALSE)</f>
        <v>136477.64499999999</v>
      </c>
      <c r="L71" s="56"/>
      <c r="M71" s="446">
        <v>10</v>
      </c>
      <c r="N71" s="407">
        <f>K71/M71</f>
        <v>13647.764499999999</v>
      </c>
      <c r="O71" s="112"/>
    </row>
    <row r="72" spans="1:15">
      <c r="A72" s="170" t="s">
        <v>30</v>
      </c>
      <c r="B72" s="55" t="str">
        <f>VLOOKUP(A72,'MANO DE OBRA'!A8:D69,3,FALSE)</f>
        <v>Oficial</v>
      </c>
      <c r="C72" s="53"/>
      <c r="D72" s="53"/>
      <c r="E72" s="53"/>
      <c r="F72" s="53"/>
      <c r="G72" s="53"/>
      <c r="H72" s="53"/>
      <c r="I72" s="304">
        <f>K72/J72*100</f>
        <v>49181.133333333331</v>
      </c>
      <c r="J72" s="305">
        <v>185</v>
      </c>
      <c r="K72" s="306">
        <f>VLOOKUP(A72,'MANO DE OBRA'!A8:D100,4,FALSE)</f>
        <v>90985.096666666665</v>
      </c>
      <c r="L72" s="56"/>
      <c r="M72" s="446">
        <v>10</v>
      </c>
      <c r="N72" s="407">
        <f>K72/M72</f>
        <v>9098.5096666666668</v>
      </c>
    </row>
    <row r="73" spans="1:15">
      <c r="B73" s="55"/>
      <c r="C73" s="53"/>
      <c r="D73" s="53"/>
      <c r="E73" s="53"/>
      <c r="F73" s="53"/>
      <c r="G73" s="53"/>
      <c r="H73" s="53"/>
      <c r="I73" s="304"/>
      <c r="J73" s="305"/>
      <c r="K73" s="306"/>
      <c r="L73" s="56"/>
      <c r="M73" s="444"/>
      <c r="N73" s="407"/>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805"/>
      <c r="C76" s="806"/>
      <c r="D76" s="806"/>
      <c r="E76" s="806"/>
      <c r="F76" s="806"/>
      <c r="G76" s="806"/>
      <c r="H76" s="806"/>
      <c r="I76" s="132"/>
      <c r="J76" s="132"/>
      <c r="K76" s="132"/>
      <c r="L76" s="906"/>
      <c r="M76" s="906"/>
      <c r="N76" s="51"/>
    </row>
    <row r="77" spans="1:15" ht="15.75" thickBot="1">
      <c r="B77" s="824" t="s">
        <v>1037</v>
      </c>
      <c r="C77" s="825"/>
      <c r="D77" s="825"/>
      <c r="E77" s="825"/>
      <c r="F77" s="825"/>
      <c r="G77" s="825"/>
      <c r="H77" s="825"/>
      <c r="I77" s="825"/>
      <c r="J77" s="825"/>
      <c r="K77" s="825"/>
      <c r="L77" s="825"/>
      <c r="M77" s="826"/>
      <c r="N77" s="313">
        <f>SUM(N71:N76)</f>
        <v>22746.274166666666</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414297.53700121731</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82859.50740024347</v>
      </c>
      <c r="M84" s="853"/>
      <c r="N84" s="57"/>
    </row>
    <row r="85" spans="1:14">
      <c r="B85" s="95" t="s">
        <v>1057</v>
      </c>
      <c r="C85" s="96"/>
      <c r="D85" s="96"/>
      <c r="E85" s="96"/>
      <c r="F85" s="96"/>
      <c r="G85" s="96"/>
      <c r="H85" s="96"/>
      <c r="I85" s="93"/>
      <c r="J85" s="94"/>
      <c r="K85" s="316">
        <v>0.05</v>
      </c>
      <c r="L85" s="852">
        <f>N79*K85</f>
        <v>20714.876850060868</v>
      </c>
      <c r="M85" s="853"/>
      <c r="N85" s="57"/>
    </row>
    <row r="86" spans="1:14" ht="15.75" thickBot="1">
      <c r="B86" s="97" t="s">
        <v>1058</v>
      </c>
      <c r="C86" s="98"/>
      <c r="D86" s="98"/>
      <c r="E86" s="98"/>
      <c r="F86" s="98"/>
      <c r="G86" s="98"/>
      <c r="H86" s="98"/>
      <c r="I86" s="99"/>
      <c r="J86" s="100"/>
      <c r="K86" s="317">
        <v>0.05</v>
      </c>
      <c r="L86" s="854">
        <f>N79*K86</f>
        <v>20714.876850060868</v>
      </c>
      <c r="M86" s="855"/>
      <c r="N86" s="57"/>
    </row>
    <row r="87" spans="1:14" ht="15.75" thickBot="1">
      <c r="B87" s="818" t="s">
        <v>1037</v>
      </c>
      <c r="C87" s="819"/>
      <c r="D87" s="819"/>
      <c r="E87" s="819"/>
      <c r="F87" s="819"/>
      <c r="G87" s="819"/>
      <c r="H87" s="819"/>
      <c r="I87" s="819"/>
      <c r="J87" s="819"/>
      <c r="K87" s="819"/>
      <c r="L87" s="819"/>
      <c r="M87" s="820"/>
      <c r="N87" s="58">
        <f>L84+L85+L86</f>
        <v>124289.26110036521</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538586.79810158256</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30"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4">
    <mergeCell ref="B108:N109"/>
    <mergeCell ref="F25:H25"/>
    <mergeCell ref="B27:N27"/>
    <mergeCell ref="L29:M29"/>
    <mergeCell ref="L85:M85"/>
    <mergeCell ref="L86:M86"/>
    <mergeCell ref="B87:M87"/>
    <mergeCell ref="B89:M89"/>
    <mergeCell ref="B106:N107"/>
    <mergeCell ref="B79:M79"/>
    <mergeCell ref="B83:H83"/>
    <mergeCell ref="L83:M83"/>
    <mergeCell ref="B66:M66"/>
    <mergeCell ref="B84:H84"/>
    <mergeCell ref="L84:M84"/>
    <mergeCell ref="B70:H70"/>
    <mergeCell ref="L70:M70"/>
    <mergeCell ref="B76:H76"/>
    <mergeCell ref="L76:M76"/>
    <mergeCell ref="B77:M77"/>
    <mergeCell ref="L59:M59"/>
    <mergeCell ref="L60:M60"/>
    <mergeCell ref="L62:M62"/>
    <mergeCell ref="L63:M63"/>
    <mergeCell ref="L65:M65"/>
    <mergeCell ref="B55:M55"/>
    <mergeCell ref="B10:E10"/>
    <mergeCell ref="I10:J10"/>
    <mergeCell ref="D11:E11"/>
    <mergeCell ref="L42:M42"/>
    <mergeCell ref="B38:H38"/>
    <mergeCell ref="L12:N12"/>
    <mergeCell ref="C30:I30"/>
    <mergeCell ref="L30:M30"/>
    <mergeCell ref="B35:H35"/>
    <mergeCell ref="M5:M6"/>
    <mergeCell ref="C6:J6"/>
    <mergeCell ref="B43:M43"/>
    <mergeCell ref="B47:I47"/>
    <mergeCell ref="L47:M47"/>
    <mergeCell ref="B1:B6"/>
    <mergeCell ref="K5:K6"/>
    <mergeCell ref="B42:H42"/>
    <mergeCell ref="I35:J35"/>
    <mergeCell ref="L35:M35"/>
    <mergeCell ref="B36:H36"/>
    <mergeCell ref="B37:H37"/>
    <mergeCell ref="I42:J42"/>
    <mergeCell ref="N5:N6"/>
    <mergeCell ref="C29:I29"/>
    <mergeCell ref="J119:N120"/>
    <mergeCell ref="L1:N2"/>
    <mergeCell ref="C2:J2"/>
    <mergeCell ref="C3:J3"/>
    <mergeCell ref="K3:K4"/>
    <mergeCell ref="L3:N4"/>
    <mergeCell ref="C4:J4"/>
    <mergeCell ref="C1:J1"/>
    <mergeCell ref="K1:K2"/>
    <mergeCell ref="C5:J5"/>
    <mergeCell ref="L61:M61"/>
    <mergeCell ref="B39:H39"/>
    <mergeCell ref="B41:D41"/>
    <mergeCell ref="L5:L6"/>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96641"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96641" r:id="rId4"/>
      </mc:Fallback>
    </mc:AlternateContent>
  </oleObjects>
</worksheet>
</file>

<file path=xl/worksheets/sheet2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20"/>
  <sheetViews>
    <sheetView zoomScale="75" zoomScaleNormal="75" workbookViewId="0"/>
  </sheetViews>
  <sheetFormatPr baseColWidth="10" defaultRowHeight="15"/>
  <cols>
    <col min="1" max="1" width="9.140625" bestFit="1" customWidth="1"/>
    <col min="2" max="2" width="17.28515625" customWidth="1"/>
    <col min="6" max="6" width="15.28515625" customWidth="1"/>
    <col min="9" max="9" width="13.140625" bestFit="1" customWidth="1"/>
    <col min="10" max="10" width="16.85546875" customWidth="1"/>
    <col min="11" max="11" width="18.5703125" customWidth="1"/>
    <col min="13" max="13" width="13.42578125" customWidth="1"/>
    <col min="14" max="14" width="17.42578125" customWidth="1"/>
    <col min="15" max="15" width="12" bestFit="1" customWidth="1"/>
  </cols>
  <sheetData>
    <row r="1" spans="2:14" ht="27.7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30"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29.25" customHeight="1" thickBot="1">
      <c r="A31" t="s">
        <v>1929</v>
      </c>
      <c r="B31" s="86" t="s">
        <v>1219</v>
      </c>
      <c r="C31" s="958" t="s">
        <v>2249</v>
      </c>
      <c r="D31" s="959"/>
      <c r="E31" s="959"/>
      <c r="F31" s="959"/>
      <c r="G31" s="959"/>
      <c r="H31" s="959"/>
      <c r="I31" s="959"/>
      <c r="J31" s="985"/>
      <c r="K31" s="465"/>
      <c r="L31" s="318" t="s">
        <v>144</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348"/>
      <c r="N36" s="284"/>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0.05</v>
      </c>
      <c r="N41" s="356">
        <f>N77*M41</f>
        <v>60.656731111111107</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60.656731111111107</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69" t="s">
        <v>877</v>
      </c>
      <c r="B48" s="49" t="str">
        <f>VLOOKUP(A48,MATERIALES!A5:D373,3,FALSE)</f>
        <v>Cemento Asfaltico 60-70</v>
      </c>
      <c r="C48" s="293"/>
      <c r="D48" s="293"/>
      <c r="E48" s="293"/>
      <c r="F48" s="293"/>
      <c r="G48" s="293"/>
      <c r="H48" s="293"/>
      <c r="I48" s="293"/>
      <c r="J48" s="323" t="str">
        <f>VLOOKUP(A48,MATERIALES!A4:D640,2,FALSE)</f>
        <v>kg</v>
      </c>
      <c r="K48" s="294">
        <v>0.05</v>
      </c>
      <c r="L48" s="279"/>
      <c r="M48" s="414">
        <f>VLOOKUP(A48,MATERIALES!A5:D396,4,FALSE)</f>
        <v>1610.07</v>
      </c>
      <c r="N48" s="284">
        <f>K48*M48</f>
        <v>80.503500000000003</v>
      </c>
    </row>
    <row r="49" spans="1:14">
      <c r="A49" s="169" t="s">
        <v>433</v>
      </c>
      <c r="B49" s="49" t="str">
        <f>VLOOKUP(A49,MATERIALES!A6:D373,3,FALSE)</f>
        <v xml:space="preserve">Cuneta prefabricada de concreto tipo V de (0,8*0,3*0,22)
</v>
      </c>
      <c r="C49" s="437"/>
      <c r="D49" s="437"/>
      <c r="E49" s="437"/>
      <c r="F49" s="437"/>
      <c r="G49" s="437"/>
      <c r="H49" s="437"/>
      <c r="I49" s="437"/>
      <c r="J49" s="324" t="str">
        <f>VLOOKUP(A49,MATERIALES!A5:D641,2,FALSE)</f>
        <v>m</v>
      </c>
      <c r="K49" s="409">
        <v>1</v>
      </c>
      <c r="L49" s="433"/>
      <c r="M49" s="414">
        <f>VLOOKUP(A49,MATERIALES!A6:D397,4,FALSE)</f>
        <v>33417</v>
      </c>
      <c r="N49" s="284">
        <f>K49*M49</f>
        <v>33417</v>
      </c>
    </row>
    <row r="50" spans="1:14">
      <c r="A50" s="169"/>
      <c r="B50" s="49"/>
      <c r="C50" s="437"/>
      <c r="D50" s="437"/>
      <c r="E50" s="437"/>
      <c r="F50" s="437"/>
      <c r="G50" s="437"/>
      <c r="H50" s="437"/>
      <c r="I50" s="437"/>
      <c r="J50" s="323"/>
      <c r="K50" s="409"/>
      <c r="L50" s="433"/>
      <c r="M50" s="414"/>
      <c r="N50" s="284"/>
    </row>
    <row r="51" spans="1:14">
      <c r="A51" s="169"/>
      <c r="B51" s="332"/>
      <c r="C51" s="437"/>
      <c r="D51" s="437"/>
      <c r="E51" s="437"/>
      <c r="F51" s="437"/>
      <c r="G51" s="437"/>
      <c r="H51" s="437"/>
      <c r="I51" s="437"/>
      <c r="J51" s="323"/>
      <c r="K51" s="409"/>
      <c r="L51" s="433"/>
      <c r="M51" s="414"/>
      <c r="N51" s="284"/>
    </row>
    <row r="52" spans="1:14">
      <c r="B52" s="332"/>
      <c r="C52" s="53"/>
      <c r="D52" s="53"/>
      <c r="E52" s="53"/>
      <c r="F52" s="53"/>
      <c r="G52" s="53"/>
      <c r="H52" s="53"/>
      <c r="I52" s="53"/>
      <c r="J52" s="300"/>
      <c r="K52" s="175"/>
      <c r="L52" s="330"/>
      <c r="M52" s="438"/>
      <c r="N52" s="285"/>
    </row>
    <row r="53" spans="1:14">
      <c r="B53" s="332"/>
      <c r="C53" s="329"/>
      <c r="D53" s="329"/>
      <c r="E53" s="329"/>
      <c r="F53" s="329"/>
      <c r="G53" s="329"/>
      <c r="H53" s="329"/>
      <c r="I53" s="329"/>
      <c r="J53" s="323"/>
      <c r="K53" s="50"/>
      <c r="L53" s="330"/>
      <c r="M53" s="438"/>
      <c r="N53" s="285"/>
    </row>
    <row r="54" spans="1:14" ht="15.75" thickBot="1">
      <c r="B54" s="490"/>
      <c r="C54" s="53"/>
      <c r="D54" s="53"/>
      <c r="E54" s="53"/>
      <c r="F54" s="53"/>
      <c r="G54" s="53"/>
      <c r="H54" s="53"/>
      <c r="I54" s="53"/>
      <c r="J54" s="300"/>
      <c r="K54" s="175"/>
      <c r="L54" s="491"/>
      <c r="M54" s="492"/>
      <c r="N54" s="493"/>
    </row>
    <row r="55" spans="1:14" ht="15.75" thickBot="1">
      <c r="B55" s="818" t="s">
        <v>1037</v>
      </c>
      <c r="C55" s="819"/>
      <c r="D55" s="819"/>
      <c r="E55" s="819"/>
      <c r="F55" s="819"/>
      <c r="G55" s="819"/>
      <c r="H55" s="819"/>
      <c r="I55" s="819"/>
      <c r="J55" s="819"/>
      <c r="K55" s="819"/>
      <c r="L55" s="819"/>
      <c r="M55" s="820"/>
      <c r="N55" s="406">
        <f>SUM(N48:N54)</f>
        <v>33497.503499999999</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B60" s="52"/>
      <c r="C60" s="329"/>
      <c r="D60" s="329"/>
      <c r="E60" s="329"/>
      <c r="F60" s="329"/>
      <c r="G60" s="329"/>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459"/>
      <c r="C65" s="460"/>
      <c r="D65" s="460"/>
      <c r="E65" s="460"/>
      <c r="F65" s="460"/>
      <c r="G65" s="460"/>
      <c r="H65" s="54"/>
      <c r="I65" s="132"/>
      <c r="J65" s="132"/>
      <c r="K65" s="132"/>
      <c r="L65" s="807"/>
      <c r="M65" s="808"/>
      <c r="N65" s="133"/>
    </row>
    <row r="66" spans="1:15" ht="15.75" thickBot="1">
      <c r="B66" s="824" t="s">
        <v>1037</v>
      </c>
      <c r="C66" s="825"/>
      <c r="D66" s="825"/>
      <c r="E66" s="825"/>
      <c r="F66" s="825"/>
      <c r="G66" s="825"/>
      <c r="H66" s="825"/>
      <c r="I66" s="825"/>
      <c r="J66" s="825"/>
      <c r="K66" s="825"/>
      <c r="L66" s="825"/>
      <c r="M66" s="826"/>
      <c r="N66" s="110"/>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847"/>
      <c r="N70" s="104" t="s">
        <v>1035</v>
      </c>
    </row>
    <row r="71" spans="1:15">
      <c r="A71" s="170" t="s">
        <v>7</v>
      </c>
      <c r="B71" s="55" t="str">
        <f>VLOOKUP(A71,'MANO DE OBRA'!A8:D68,3,FALSE)</f>
        <v>Obrero (2)</v>
      </c>
      <c r="C71" s="53"/>
      <c r="D71" s="53"/>
      <c r="E71" s="53"/>
      <c r="F71" s="53"/>
      <c r="G71" s="53"/>
      <c r="H71" s="53"/>
      <c r="I71" s="304">
        <f>K71/J71*100</f>
        <v>49181.133333333331</v>
      </c>
      <c r="J71" s="305">
        <v>185</v>
      </c>
      <c r="K71" s="306">
        <f>VLOOKUP(A71,'MANO DE OBRA'!A8:D99,4,FALSE)</f>
        <v>90985.096666666665</v>
      </c>
      <c r="L71" s="56"/>
      <c r="M71" s="446">
        <v>150</v>
      </c>
      <c r="N71" s="407">
        <f>K71/M71</f>
        <v>606.56731111111105</v>
      </c>
      <c r="O71" s="112"/>
    </row>
    <row r="72" spans="1:15">
      <c r="A72" s="170" t="s">
        <v>30</v>
      </c>
      <c r="B72" s="55" t="str">
        <f>VLOOKUP(A72,'MANO DE OBRA'!A8:D69,3,FALSE)</f>
        <v>Oficial</v>
      </c>
      <c r="C72" s="53"/>
      <c r="D72" s="53"/>
      <c r="E72" s="53"/>
      <c r="F72" s="53"/>
      <c r="G72" s="53"/>
      <c r="H72" s="53"/>
      <c r="I72" s="304">
        <f>K72/J72*100</f>
        <v>49181.133333333331</v>
      </c>
      <c r="J72" s="305">
        <v>185</v>
      </c>
      <c r="K72" s="306">
        <f>VLOOKUP(A72,'MANO DE OBRA'!A8:D100,4,FALSE)</f>
        <v>90985.096666666665</v>
      </c>
      <c r="L72" s="56"/>
      <c r="M72" s="446">
        <v>150</v>
      </c>
      <c r="N72" s="407">
        <f>K72/M72</f>
        <v>606.56731111111105</v>
      </c>
    </row>
    <row r="73" spans="1:15">
      <c r="B73" s="55"/>
      <c r="C73" s="53"/>
      <c r="D73" s="53"/>
      <c r="E73" s="53"/>
      <c r="F73" s="53"/>
      <c r="G73" s="53"/>
      <c r="H73" s="53"/>
      <c r="I73" s="304"/>
      <c r="J73" s="305"/>
      <c r="K73" s="306"/>
      <c r="L73" s="56"/>
      <c r="M73" s="444"/>
      <c r="N73" s="407"/>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805"/>
      <c r="C76" s="806"/>
      <c r="D76" s="806"/>
      <c r="E76" s="806"/>
      <c r="F76" s="806"/>
      <c r="G76" s="806"/>
      <c r="H76" s="806"/>
      <c r="I76" s="132"/>
      <c r="J76" s="132"/>
      <c r="K76" s="132"/>
      <c r="L76" s="906"/>
      <c r="M76" s="906"/>
      <c r="N76" s="51"/>
    </row>
    <row r="77" spans="1:15" ht="15.75" thickBot="1">
      <c r="B77" s="824" t="s">
        <v>1037</v>
      </c>
      <c r="C77" s="825"/>
      <c r="D77" s="825"/>
      <c r="E77" s="825"/>
      <c r="F77" s="825"/>
      <c r="G77" s="825"/>
      <c r="H77" s="825"/>
      <c r="I77" s="825"/>
      <c r="J77" s="825"/>
      <c r="K77" s="825"/>
      <c r="L77" s="825"/>
      <c r="M77" s="826"/>
      <c r="N77" s="313">
        <f>SUM(N71:N76)</f>
        <v>1213.1346222222221</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34771.294853333333</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6954.2589706666668</v>
      </c>
      <c r="M84" s="853"/>
      <c r="N84" s="57"/>
    </row>
    <row r="85" spans="1:14">
      <c r="B85" s="95" t="s">
        <v>1057</v>
      </c>
      <c r="C85" s="96"/>
      <c r="D85" s="96"/>
      <c r="E85" s="96"/>
      <c r="F85" s="96"/>
      <c r="G85" s="96"/>
      <c r="H85" s="96"/>
      <c r="I85" s="93"/>
      <c r="J85" s="94"/>
      <c r="K85" s="316">
        <v>0.05</v>
      </c>
      <c r="L85" s="852">
        <f>N79*K85</f>
        <v>1738.5647426666667</v>
      </c>
      <c r="M85" s="853"/>
      <c r="N85" s="57"/>
    </row>
    <row r="86" spans="1:14" ht="15.75" thickBot="1">
      <c r="B86" s="97" t="s">
        <v>1058</v>
      </c>
      <c r="C86" s="98"/>
      <c r="D86" s="98"/>
      <c r="E86" s="98"/>
      <c r="F86" s="98"/>
      <c r="G86" s="98"/>
      <c r="H86" s="98"/>
      <c r="I86" s="99"/>
      <c r="J86" s="100"/>
      <c r="K86" s="317">
        <v>0.05</v>
      </c>
      <c r="L86" s="854">
        <f>N79*K86</f>
        <v>1738.5647426666667</v>
      </c>
      <c r="M86" s="855"/>
      <c r="N86" s="57"/>
    </row>
    <row r="87" spans="1:14" ht="15.75" thickBot="1">
      <c r="B87" s="818" t="s">
        <v>1037</v>
      </c>
      <c r="C87" s="819"/>
      <c r="D87" s="819"/>
      <c r="E87" s="819"/>
      <c r="F87" s="819"/>
      <c r="G87" s="819"/>
      <c r="H87" s="819"/>
      <c r="I87" s="819"/>
      <c r="J87" s="819"/>
      <c r="K87" s="819"/>
      <c r="L87" s="819"/>
      <c r="M87" s="820"/>
      <c r="N87" s="58">
        <f>L84+L85+L86</f>
        <v>10431.388456000001</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45202.683309333333</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30"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5">
    <mergeCell ref="B108:N109"/>
    <mergeCell ref="F25:H25"/>
    <mergeCell ref="B27:N27"/>
    <mergeCell ref="L29:M29"/>
    <mergeCell ref="L85:M85"/>
    <mergeCell ref="L86:M86"/>
    <mergeCell ref="B87:M87"/>
    <mergeCell ref="B89:M89"/>
    <mergeCell ref="B106:N107"/>
    <mergeCell ref="B79:M79"/>
    <mergeCell ref="B83:H83"/>
    <mergeCell ref="L83:M83"/>
    <mergeCell ref="B66:M66"/>
    <mergeCell ref="B84:H84"/>
    <mergeCell ref="L84:M84"/>
    <mergeCell ref="B70:H70"/>
    <mergeCell ref="L70:M70"/>
    <mergeCell ref="B76:H76"/>
    <mergeCell ref="L76:M76"/>
    <mergeCell ref="B77:M77"/>
    <mergeCell ref="L59:M59"/>
    <mergeCell ref="L60:M60"/>
    <mergeCell ref="L62:M62"/>
    <mergeCell ref="L63:M63"/>
    <mergeCell ref="L65:M65"/>
    <mergeCell ref="C6:J6"/>
    <mergeCell ref="B43:M43"/>
    <mergeCell ref="B47:I47"/>
    <mergeCell ref="L47:M47"/>
    <mergeCell ref="B55:M55"/>
    <mergeCell ref="B10:E10"/>
    <mergeCell ref="I10:J10"/>
    <mergeCell ref="D11:E11"/>
    <mergeCell ref="L42:M42"/>
    <mergeCell ref="B1:B6"/>
    <mergeCell ref="K5:K6"/>
    <mergeCell ref="B38:H38"/>
    <mergeCell ref="L12:N12"/>
    <mergeCell ref="C30:I30"/>
    <mergeCell ref="L30:M30"/>
    <mergeCell ref="B35:H35"/>
    <mergeCell ref="L1:N2"/>
    <mergeCell ref="C2:J2"/>
    <mergeCell ref="C3:J3"/>
    <mergeCell ref="K3:K4"/>
    <mergeCell ref="L3:N4"/>
    <mergeCell ref="C4:J4"/>
    <mergeCell ref="C1:J1"/>
    <mergeCell ref="K1:K2"/>
    <mergeCell ref="I42:J42"/>
    <mergeCell ref="C31:J31"/>
    <mergeCell ref="N5:N6"/>
    <mergeCell ref="C29:I29"/>
    <mergeCell ref="J119:N120"/>
    <mergeCell ref="C5:J5"/>
    <mergeCell ref="L61:M61"/>
    <mergeCell ref="B39:H39"/>
    <mergeCell ref="B41:D41"/>
    <mergeCell ref="B42:H42"/>
    <mergeCell ref="I35:J35"/>
    <mergeCell ref="L35:M35"/>
    <mergeCell ref="B36:H36"/>
    <mergeCell ref="B37:H37"/>
    <mergeCell ref="L5:L6"/>
    <mergeCell ref="M5:M6"/>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97665"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97665" r:id="rId4"/>
      </mc:Fallback>
    </mc:AlternateContent>
  </oleObjects>
</worksheet>
</file>

<file path=xl/worksheets/sheet2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18"/>
  <sheetViews>
    <sheetView zoomScale="75" zoomScaleNormal="75" workbookViewId="0"/>
  </sheetViews>
  <sheetFormatPr baseColWidth="10" defaultRowHeight="15"/>
  <cols>
    <col min="1" max="1" width="10.42578125" bestFit="1" customWidth="1"/>
    <col min="2" max="2" width="17" customWidth="1"/>
    <col min="6" max="6" width="14.42578125" customWidth="1"/>
    <col min="9" max="9" width="13.140625" bestFit="1" customWidth="1"/>
    <col min="10" max="10" width="15.5703125" customWidth="1"/>
    <col min="11" max="11" width="17.5703125" bestFit="1" customWidth="1"/>
    <col min="13" max="13" width="14.28515625" bestFit="1" customWidth="1"/>
    <col min="14" max="14" width="17.42578125" customWidth="1"/>
    <col min="15" max="15" width="12" bestFit="1" customWidth="1"/>
  </cols>
  <sheetData>
    <row r="1" spans="2:14" ht="27.7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7.25" hidden="1" customHeight="1" thickBot="1">
      <c r="B30" s="77" t="s">
        <v>1027</v>
      </c>
      <c r="C30" s="827" t="s">
        <v>1028</v>
      </c>
      <c r="D30" s="828"/>
      <c r="E30" s="828"/>
      <c r="F30" s="828"/>
      <c r="G30" s="828"/>
      <c r="H30" s="828"/>
      <c r="I30" s="828"/>
      <c r="J30" s="78"/>
      <c r="K30" s="319"/>
      <c r="L30" s="829" t="s">
        <v>1029</v>
      </c>
      <c r="M30" s="830"/>
      <c r="N30" s="77" t="s">
        <v>1030</v>
      </c>
    </row>
    <row r="31" spans="1:14" ht="15.75" customHeight="1" thickBot="1">
      <c r="A31" t="s">
        <v>1929</v>
      </c>
      <c r="B31" s="86" t="s">
        <v>1767</v>
      </c>
      <c r="C31" s="958" t="s">
        <v>2250</v>
      </c>
      <c r="D31" s="959"/>
      <c r="E31" s="959"/>
      <c r="F31" s="959"/>
      <c r="G31" s="959"/>
      <c r="H31" s="959"/>
      <c r="I31" s="959"/>
      <c r="J31" s="985"/>
      <c r="K31" s="465"/>
      <c r="L31" s="318" t="s">
        <v>388</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160</v>
      </c>
      <c r="B36" s="831" t="str">
        <f>VLOOKUP(A36,EQUIPOS!A6:D154,3,FALSE)</f>
        <v>COMPACTADOR MANUAL VIBRATORIO (RANA) con motor de 6 HP</v>
      </c>
      <c r="C36" s="832"/>
      <c r="D36" s="832"/>
      <c r="E36" s="832"/>
      <c r="F36" s="832"/>
      <c r="G36" s="832"/>
      <c r="H36" s="833"/>
      <c r="I36" s="279"/>
      <c r="J36" s="280"/>
      <c r="K36" s="281">
        <f>VLOOKUP(A36,EQUIPOS!A6:D163,4,FALSE)</f>
        <v>7446.5698568969328</v>
      </c>
      <c r="L36" s="282"/>
      <c r="M36" s="348">
        <v>1.25</v>
      </c>
      <c r="N36" s="284">
        <f>K36/M36</f>
        <v>5957.2558855175466</v>
      </c>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0.05</v>
      </c>
      <c r="N41" s="356">
        <f>N75*M41</f>
        <v>1592.2391916666668</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7549.4950771842132</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69" t="s">
        <v>564</v>
      </c>
      <c r="B48" s="49" t="str">
        <f>VLOOKUP(A48,MATERIALES!A5:D373,3,FALSE)</f>
        <v xml:space="preserve">Material seleccionado para Relleno
</v>
      </c>
      <c r="C48" s="293"/>
      <c r="D48" s="293"/>
      <c r="E48" s="293"/>
      <c r="F48" s="293"/>
      <c r="G48" s="293"/>
      <c r="H48" s="293"/>
      <c r="I48" s="293"/>
      <c r="J48" s="323" t="str">
        <f>VLOOKUP(A48,MATERIALES!A4:D640,2,FALSE)</f>
        <v>m3</v>
      </c>
      <c r="K48" s="294">
        <v>0.5</v>
      </c>
      <c r="L48" s="279"/>
      <c r="M48" s="414">
        <f>VLOOKUP(A48,MATERIALES!A5:D396,4,FALSE)</f>
        <v>13811.391991287659</v>
      </c>
      <c r="N48" s="284">
        <f>K48*M48</f>
        <v>6905.6959956438295</v>
      </c>
    </row>
    <row r="49" spans="1:14">
      <c r="A49" s="169" t="s">
        <v>877</v>
      </c>
      <c r="B49" s="49" t="str">
        <f>VLOOKUP(A49,MATERIALES!A6:D373,3,FALSE)</f>
        <v>Cemento Asfaltico 60-70</v>
      </c>
      <c r="C49" s="437"/>
      <c r="D49" s="437"/>
      <c r="E49" s="437"/>
      <c r="F49" s="437"/>
      <c r="G49" s="437"/>
      <c r="H49" s="437"/>
      <c r="I49" s="437"/>
      <c r="J49" s="324" t="str">
        <f>VLOOKUP(A49,MATERIALES!A5:D641,2,FALSE)</f>
        <v>kg</v>
      </c>
      <c r="K49" s="409">
        <v>0.5</v>
      </c>
      <c r="L49" s="433"/>
      <c r="M49" s="414">
        <f>VLOOKUP(A49,MATERIALES!A6:D397,4,FALSE)</f>
        <v>1610.07</v>
      </c>
      <c r="N49" s="284">
        <f>K49*M49</f>
        <v>805.03499999999997</v>
      </c>
    </row>
    <row r="50" spans="1:14">
      <c r="A50" s="169" t="s">
        <v>905</v>
      </c>
      <c r="B50" s="49" t="str">
        <f>VLOOKUP(A50,MATERIALES!A6:D373,3,FALSE)</f>
        <v>Concreto Resistencia  14 (Mpa)</v>
      </c>
      <c r="C50" s="437"/>
      <c r="D50" s="437"/>
      <c r="E50" s="437"/>
      <c r="F50" s="437"/>
      <c r="G50" s="437"/>
      <c r="H50" s="437"/>
      <c r="I50" s="437"/>
      <c r="J50" s="324" t="str">
        <f>VLOOKUP(A50,MATERIALES!A6:D642,2,FALSE)</f>
        <v>m3</v>
      </c>
      <c r="K50" s="409">
        <v>1.01</v>
      </c>
      <c r="L50" s="433"/>
      <c r="M50" s="414">
        <f>VLOOKUP(A50,MATERIALES!A6:D398,4,FALSE)</f>
        <v>383537</v>
      </c>
      <c r="N50" s="284">
        <f>K50*M50</f>
        <v>387372.37</v>
      </c>
    </row>
    <row r="51" spans="1:14">
      <c r="A51" s="169" t="s">
        <v>941</v>
      </c>
      <c r="B51" s="49" t="str">
        <f>VLOOKUP(A51,MATERIALES!A6:D373,3,FALSE)</f>
        <v xml:space="preserve">Formaleta (gaviones, juntas de bordillos, juntas de cunetas, muros, concretos clase D,E, F y G)
</v>
      </c>
      <c r="C51" s="437"/>
      <c r="D51" s="437"/>
      <c r="E51" s="437"/>
      <c r="F51" s="437"/>
      <c r="G51" s="437"/>
      <c r="H51" s="437"/>
      <c r="I51" s="437"/>
      <c r="J51" s="324" t="str">
        <f>VLOOKUP(A51,MATERIALES!A6:D643,2,FALSE)</f>
        <v>m2</v>
      </c>
      <c r="K51" s="409">
        <v>0.3</v>
      </c>
      <c r="L51" s="433"/>
      <c r="M51" s="414">
        <f>VLOOKUP(A51,MATERIALES!A6:D399,4,FALSE)</f>
        <v>4267.015774259763</v>
      </c>
      <c r="N51" s="284">
        <f>K51*M51</f>
        <v>1280.1047322779289</v>
      </c>
    </row>
    <row r="52" spans="1:14" ht="15.75" thickBot="1">
      <c r="B52" s="49"/>
      <c r="C52" s="322"/>
      <c r="D52" s="322"/>
      <c r="E52" s="322"/>
      <c r="F52" s="322"/>
      <c r="G52" s="322"/>
      <c r="H52" s="322"/>
      <c r="I52" s="322"/>
      <c r="J52" s="447"/>
      <c r="K52" s="132"/>
      <c r="L52" s="337"/>
      <c r="M52" s="414"/>
      <c r="N52" s="284"/>
    </row>
    <row r="53" spans="1:14" ht="15.75" thickBot="1">
      <c r="B53" s="818" t="s">
        <v>1037</v>
      </c>
      <c r="C53" s="819"/>
      <c r="D53" s="819"/>
      <c r="E53" s="819"/>
      <c r="F53" s="819"/>
      <c r="G53" s="819"/>
      <c r="H53" s="819"/>
      <c r="I53" s="819"/>
      <c r="J53" s="819"/>
      <c r="K53" s="819"/>
      <c r="L53" s="819"/>
      <c r="M53" s="820"/>
      <c r="N53" s="406">
        <f>SUM(N48:N52)</f>
        <v>396363.20572792174</v>
      </c>
    </row>
    <row r="54" spans="1:14">
      <c r="B54" s="39"/>
      <c r="C54" s="40"/>
      <c r="D54" s="40"/>
      <c r="E54" s="40"/>
      <c r="F54" s="40"/>
      <c r="G54" s="40"/>
      <c r="H54" s="40"/>
      <c r="I54" s="40"/>
      <c r="J54" s="40"/>
      <c r="K54" s="40"/>
      <c r="L54" s="40"/>
      <c r="M54" s="40"/>
      <c r="N54" s="41"/>
    </row>
    <row r="55" spans="1:14">
      <c r="B55" s="70" t="s">
        <v>1040</v>
      </c>
      <c r="C55" s="71"/>
      <c r="D55" s="71"/>
      <c r="E55" s="71"/>
      <c r="F55" s="71"/>
      <c r="G55" s="71"/>
      <c r="H55" s="71"/>
      <c r="I55" s="71"/>
      <c r="J55" s="71"/>
      <c r="K55" s="71"/>
      <c r="L55" s="71"/>
      <c r="M55" s="71"/>
      <c r="N55" s="72"/>
    </row>
    <row r="56" spans="1:14" ht="15.75" thickBot="1">
      <c r="B56" s="74"/>
      <c r="C56" s="67"/>
      <c r="D56" s="67"/>
      <c r="E56" s="67"/>
      <c r="F56" s="67"/>
      <c r="G56" s="67"/>
      <c r="H56" s="67"/>
      <c r="I56" s="67"/>
      <c r="J56" s="67"/>
      <c r="K56" s="67"/>
      <c r="L56" s="67"/>
      <c r="M56" s="67"/>
      <c r="N56" s="69"/>
    </row>
    <row r="57" spans="1:14" ht="25.5">
      <c r="B57" s="325" t="s">
        <v>1041</v>
      </c>
      <c r="C57" s="326"/>
      <c r="D57" s="326"/>
      <c r="E57" s="326"/>
      <c r="F57" s="326"/>
      <c r="G57" s="326"/>
      <c r="H57" s="79" t="s">
        <v>1029</v>
      </c>
      <c r="I57" s="80" t="s">
        <v>1042</v>
      </c>
      <c r="J57" s="81" t="s">
        <v>1043</v>
      </c>
      <c r="K57" s="79" t="s">
        <v>1044</v>
      </c>
      <c r="L57" s="821" t="s">
        <v>1045</v>
      </c>
      <c r="M57" s="794"/>
      <c r="N57" s="82" t="s">
        <v>1035</v>
      </c>
    </row>
    <row r="58" spans="1:14">
      <c r="A58" t="s">
        <v>1323</v>
      </c>
      <c r="B58" s="52" t="str">
        <f>VLOOKUP(A58,TRANSPORTE!A1:D117,3,FALSE)</f>
        <v>Transporte de concreto</v>
      </c>
      <c r="C58" s="329"/>
      <c r="D58" s="329"/>
      <c r="E58" s="329"/>
      <c r="F58" s="329"/>
      <c r="G58" s="329"/>
      <c r="H58" s="323" t="s">
        <v>2105</v>
      </c>
      <c r="I58" s="291">
        <v>1.01</v>
      </c>
      <c r="J58" s="298">
        <v>1</v>
      </c>
      <c r="K58" s="291">
        <f>I58*J58</f>
        <v>1.01</v>
      </c>
      <c r="L58" s="822">
        <f>VLOOKUP(A58,TRANSPORTE!A1:D117,4,FALSE)</f>
        <v>946.969696969697</v>
      </c>
      <c r="M58" s="823"/>
      <c r="N58" s="299">
        <f>K58*L58</f>
        <v>956.43939393939399</v>
      </c>
    </row>
    <row r="59" spans="1:14">
      <c r="A59" t="s">
        <v>1375</v>
      </c>
      <c r="B59" s="52" t="str">
        <f>VLOOKUP(A59,TRANSPORTE!A1:D117,3,FALSE)</f>
        <v>Transporte de material seleccionado para relleno</v>
      </c>
      <c r="C59" s="53"/>
      <c r="D59" s="53"/>
      <c r="E59" s="53"/>
      <c r="F59" s="53"/>
      <c r="G59" s="53"/>
      <c r="H59" s="323" t="s">
        <v>2105</v>
      </c>
      <c r="I59" s="291">
        <v>0.5</v>
      </c>
      <c r="J59" s="298">
        <v>1</v>
      </c>
      <c r="K59" s="291">
        <f>I59*J59</f>
        <v>0.5</v>
      </c>
      <c r="L59" s="822">
        <f>VLOOKUP(A59,TRANSPORTE!A1:D117,4,FALSE)</f>
        <v>946.969696969697</v>
      </c>
      <c r="M59" s="823"/>
      <c r="N59" s="299">
        <f>K59*L59</f>
        <v>473.4848484848485</v>
      </c>
    </row>
    <row r="60" spans="1:14">
      <c r="B60" s="52"/>
      <c r="C60" s="53"/>
      <c r="D60" s="53"/>
      <c r="E60" s="53"/>
      <c r="F60" s="53"/>
      <c r="G60" s="53"/>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00"/>
      <c r="I62" s="291"/>
      <c r="J62" s="291"/>
      <c r="K62" s="291"/>
      <c r="L62" s="301"/>
      <c r="M62" s="302"/>
      <c r="N62" s="303"/>
    </row>
    <row r="63" spans="1:14" ht="15.75" thickBot="1">
      <c r="B63" s="321"/>
      <c r="C63" s="322"/>
      <c r="D63" s="460"/>
      <c r="E63" s="460"/>
      <c r="F63" s="460"/>
      <c r="G63" s="460"/>
      <c r="H63" s="54"/>
      <c r="I63" s="132"/>
      <c r="J63" s="132"/>
      <c r="K63" s="132"/>
      <c r="L63" s="807"/>
      <c r="M63" s="808"/>
      <c r="N63" s="133"/>
    </row>
    <row r="64" spans="1:14" ht="15.75" thickBot="1">
      <c r="B64" s="824" t="s">
        <v>1037</v>
      </c>
      <c r="C64" s="825"/>
      <c r="D64" s="825"/>
      <c r="E64" s="825"/>
      <c r="F64" s="825"/>
      <c r="G64" s="825"/>
      <c r="H64" s="825"/>
      <c r="I64" s="825"/>
      <c r="J64" s="825"/>
      <c r="K64" s="825"/>
      <c r="L64" s="825"/>
      <c r="M64" s="826"/>
      <c r="N64" s="110">
        <f>N58+N59+N60+N61+N62</f>
        <v>1429.9242424242425</v>
      </c>
    </row>
    <row r="65" spans="1:15">
      <c r="B65" s="39"/>
      <c r="C65" s="40"/>
      <c r="D65" s="40"/>
      <c r="E65" s="40"/>
      <c r="F65" s="40"/>
      <c r="G65" s="40"/>
      <c r="H65" s="40"/>
      <c r="I65" s="40"/>
      <c r="J65" s="40"/>
      <c r="K65" s="40"/>
      <c r="L65" s="40"/>
      <c r="M65" s="40"/>
      <c r="N65" s="41"/>
    </row>
    <row r="66" spans="1:15">
      <c r="B66" s="70" t="s">
        <v>1046</v>
      </c>
      <c r="C66" s="71"/>
      <c r="D66" s="71"/>
      <c r="E66" s="71"/>
      <c r="F66" s="71"/>
      <c r="G66" s="71"/>
      <c r="H66" s="71"/>
      <c r="I66" s="71"/>
      <c r="J66" s="71"/>
      <c r="K66" s="71"/>
      <c r="L66" s="71"/>
      <c r="M66" s="71"/>
      <c r="N66" s="72"/>
    </row>
    <row r="67" spans="1:15" ht="15.75" thickBot="1">
      <c r="B67" s="74"/>
      <c r="C67" s="67"/>
      <c r="D67" s="67"/>
      <c r="E67" s="67"/>
      <c r="F67" s="67"/>
      <c r="G67" s="67"/>
      <c r="H67" s="67"/>
      <c r="I67" s="67"/>
      <c r="J67" s="67"/>
      <c r="K67" s="67"/>
      <c r="L67" s="67"/>
      <c r="M67" s="67"/>
      <c r="N67" s="69"/>
    </row>
    <row r="68" spans="1:15" ht="25.5">
      <c r="B68" s="844" t="s">
        <v>1047</v>
      </c>
      <c r="C68" s="845"/>
      <c r="D68" s="845"/>
      <c r="E68" s="845"/>
      <c r="F68" s="845"/>
      <c r="G68" s="845"/>
      <c r="H68" s="845"/>
      <c r="I68" s="79" t="s">
        <v>1048</v>
      </c>
      <c r="J68" s="81" t="s">
        <v>1494</v>
      </c>
      <c r="K68" s="80" t="s">
        <v>1050</v>
      </c>
      <c r="L68" s="846" t="s">
        <v>1034</v>
      </c>
      <c r="M68" s="847"/>
      <c r="N68" s="104" t="s">
        <v>1035</v>
      </c>
    </row>
    <row r="69" spans="1:15">
      <c r="A69" s="170" t="s">
        <v>13</v>
      </c>
      <c r="B69" s="55" t="str">
        <f>VLOOKUP(A69,'MANO DE OBRA'!A8:D68,3,FALSE)</f>
        <v>Obrero (5)</v>
      </c>
      <c r="C69" s="53"/>
      <c r="D69" s="53"/>
      <c r="E69" s="53"/>
      <c r="F69" s="53"/>
      <c r="G69" s="53"/>
      <c r="H69" s="53"/>
      <c r="I69" s="304">
        <f>K69/J69*100</f>
        <v>122952.83333333334</v>
      </c>
      <c r="J69" s="305">
        <v>185</v>
      </c>
      <c r="K69" s="306">
        <f>VLOOKUP(A69,'MANO DE OBRA'!A8:D99,4,FALSE)</f>
        <v>227462.74166666667</v>
      </c>
      <c r="L69" s="56"/>
      <c r="M69" s="446">
        <v>10</v>
      </c>
      <c r="N69" s="407">
        <f>K69/M69</f>
        <v>22746.274166666666</v>
      </c>
      <c r="O69" s="112"/>
    </row>
    <row r="70" spans="1:15">
      <c r="A70" s="170" t="s">
        <v>30</v>
      </c>
      <c r="B70" s="55" t="str">
        <f>VLOOKUP(A70,'MANO DE OBRA'!A8:D69,3,FALSE)</f>
        <v>Oficial</v>
      </c>
      <c r="C70" s="53"/>
      <c r="D70" s="53"/>
      <c r="E70" s="53"/>
      <c r="F70" s="53"/>
      <c r="G70" s="53"/>
      <c r="H70" s="53"/>
      <c r="I70" s="304">
        <f>K70/J70*100</f>
        <v>49181.133333333331</v>
      </c>
      <c r="J70" s="305">
        <v>185</v>
      </c>
      <c r="K70" s="306">
        <f>VLOOKUP(A70,'MANO DE OBRA'!A8:D100,4,FALSE)</f>
        <v>90985.096666666665</v>
      </c>
      <c r="L70" s="56"/>
      <c r="M70" s="446">
        <v>10</v>
      </c>
      <c r="N70" s="407">
        <f>K70/M70</f>
        <v>9098.5096666666668</v>
      </c>
    </row>
    <row r="71" spans="1:15">
      <c r="B71" s="55"/>
      <c r="C71" s="53"/>
      <c r="D71" s="53"/>
      <c r="E71" s="53"/>
      <c r="F71" s="53"/>
      <c r="G71" s="53"/>
      <c r="H71" s="53"/>
      <c r="I71" s="304"/>
      <c r="J71" s="305"/>
      <c r="K71" s="306"/>
      <c r="L71" s="56"/>
      <c r="M71" s="444"/>
      <c r="N71" s="407"/>
    </row>
    <row r="72" spans="1:15">
      <c r="B72" s="55"/>
      <c r="C72" s="53"/>
      <c r="D72" s="53"/>
      <c r="E72" s="53"/>
      <c r="F72" s="53"/>
      <c r="G72" s="53"/>
      <c r="H72" s="53"/>
      <c r="I72" s="291"/>
      <c r="J72" s="309"/>
      <c r="K72" s="310"/>
      <c r="L72" s="330"/>
      <c r="M72" s="312"/>
      <c r="N72" s="308"/>
    </row>
    <row r="73" spans="1:15">
      <c r="B73" s="55"/>
      <c r="C73" s="53"/>
      <c r="D73" s="53"/>
      <c r="E73" s="53"/>
      <c r="F73" s="53"/>
      <c r="G73" s="53"/>
      <c r="H73" s="53"/>
      <c r="I73" s="291"/>
      <c r="J73" s="309"/>
      <c r="K73" s="310"/>
      <c r="L73" s="330"/>
      <c r="M73" s="312"/>
      <c r="N73" s="308"/>
    </row>
    <row r="74" spans="1:15" ht="15.75" thickBot="1">
      <c r="B74" s="805"/>
      <c r="C74" s="806"/>
      <c r="D74" s="806"/>
      <c r="E74" s="806"/>
      <c r="F74" s="806"/>
      <c r="G74" s="806"/>
      <c r="H74" s="806"/>
      <c r="I74" s="132"/>
      <c r="J74" s="132"/>
      <c r="K74" s="132"/>
      <c r="L74" s="906"/>
      <c r="M74" s="906"/>
      <c r="N74" s="133"/>
    </row>
    <row r="75" spans="1:15" ht="15.75" thickBot="1">
      <c r="B75" s="824" t="s">
        <v>1037</v>
      </c>
      <c r="C75" s="825"/>
      <c r="D75" s="825"/>
      <c r="E75" s="825"/>
      <c r="F75" s="825"/>
      <c r="G75" s="825"/>
      <c r="H75" s="825"/>
      <c r="I75" s="825"/>
      <c r="J75" s="825"/>
      <c r="K75" s="825"/>
      <c r="L75" s="825"/>
      <c r="M75" s="826"/>
      <c r="N75" s="472">
        <f>SUM(N69:N74)</f>
        <v>31844.783833333335</v>
      </c>
    </row>
    <row r="76" spans="1:15" ht="15.75" thickBot="1">
      <c r="B76" s="39"/>
      <c r="C76" s="40"/>
      <c r="D76" s="40"/>
      <c r="E76" s="40"/>
      <c r="F76" s="40"/>
      <c r="G76" s="40"/>
      <c r="H76" s="40"/>
      <c r="I76" s="40"/>
      <c r="J76" s="40"/>
      <c r="K76" s="40"/>
      <c r="L76" s="40"/>
      <c r="M76" s="40"/>
      <c r="N76" s="41"/>
    </row>
    <row r="77" spans="1:15" ht="15.75" thickBot="1">
      <c r="B77" s="818" t="s">
        <v>1051</v>
      </c>
      <c r="C77" s="819"/>
      <c r="D77" s="819"/>
      <c r="E77" s="819"/>
      <c r="F77" s="819"/>
      <c r="G77" s="819"/>
      <c r="H77" s="819"/>
      <c r="I77" s="819"/>
      <c r="J77" s="819"/>
      <c r="K77" s="819"/>
      <c r="L77" s="819"/>
      <c r="M77" s="820"/>
      <c r="N77" s="105">
        <f>N43+N53+N64+N75</f>
        <v>437187.40888086357</v>
      </c>
    </row>
    <row r="78" spans="1:15">
      <c r="B78" s="39"/>
      <c r="C78" s="40"/>
      <c r="D78" s="40"/>
      <c r="E78" s="40"/>
      <c r="F78" s="40"/>
      <c r="G78" s="40"/>
      <c r="H78" s="40"/>
      <c r="I78" s="40"/>
      <c r="J78" s="40"/>
      <c r="K78" s="40"/>
      <c r="L78" s="40"/>
      <c r="M78" s="40"/>
      <c r="N78" s="41"/>
    </row>
    <row r="79" spans="1:15">
      <c r="B79" s="70" t="s">
        <v>1052</v>
      </c>
      <c r="C79" s="71"/>
      <c r="D79" s="71"/>
      <c r="E79" s="71"/>
      <c r="F79" s="71"/>
      <c r="G79" s="71"/>
      <c r="H79" s="71"/>
      <c r="I79" s="71"/>
      <c r="J79" s="71"/>
      <c r="K79" s="71"/>
      <c r="L79" s="71"/>
      <c r="M79" s="71"/>
      <c r="N79" s="72"/>
    </row>
    <row r="80" spans="1:15" ht="15.75" thickBot="1">
      <c r="B80" s="74"/>
      <c r="C80" s="67"/>
      <c r="D80" s="67"/>
      <c r="E80" s="67"/>
      <c r="F80" s="67"/>
      <c r="G80" s="67"/>
      <c r="H80" s="67"/>
      <c r="I80" s="67"/>
      <c r="J80" s="67"/>
      <c r="K80" s="67"/>
      <c r="L80" s="67"/>
      <c r="M80" s="67"/>
      <c r="N80" s="69"/>
    </row>
    <row r="81" spans="1:14">
      <c r="B81" s="809" t="s">
        <v>1053</v>
      </c>
      <c r="C81" s="810"/>
      <c r="D81" s="810"/>
      <c r="E81" s="810"/>
      <c r="F81" s="810"/>
      <c r="G81" s="810"/>
      <c r="H81" s="810"/>
      <c r="I81" s="326"/>
      <c r="J81" s="346"/>
      <c r="K81" s="314" t="s">
        <v>1054</v>
      </c>
      <c r="L81" s="848" t="s">
        <v>1055</v>
      </c>
      <c r="M81" s="849"/>
      <c r="N81" s="315"/>
    </row>
    <row r="82" spans="1:14">
      <c r="B82" s="850" t="s">
        <v>1056</v>
      </c>
      <c r="C82" s="851"/>
      <c r="D82" s="851"/>
      <c r="E82" s="851"/>
      <c r="F82" s="851"/>
      <c r="G82" s="851"/>
      <c r="H82" s="851"/>
      <c r="I82" s="93"/>
      <c r="J82" s="94"/>
      <c r="K82" s="316">
        <v>0.2</v>
      </c>
      <c r="L82" s="852">
        <f>N77*K82</f>
        <v>87437.481776172717</v>
      </c>
      <c r="M82" s="853"/>
      <c r="N82" s="57"/>
    </row>
    <row r="83" spans="1:14">
      <c r="B83" s="95" t="s">
        <v>1057</v>
      </c>
      <c r="C83" s="96"/>
      <c r="D83" s="96"/>
      <c r="E83" s="96"/>
      <c r="F83" s="96"/>
      <c r="G83" s="96"/>
      <c r="H83" s="96"/>
      <c r="I83" s="93"/>
      <c r="J83" s="94"/>
      <c r="K83" s="316">
        <v>0.05</v>
      </c>
      <c r="L83" s="852">
        <f>N77*K83</f>
        <v>21859.370444043179</v>
      </c>
      <c r="M83" s="853"/>
      <c r="N83" s="57"/>
    </row>
    <row r="84" spans="1:14" ht="15.75" thickBot="1">
      <c r="B84" s="97" t="s">
        <v>1058</v>
      </c>
      <c r="C84" s="98"/>
      <c r="D84" s="98"/>
      <c r="E84" s="98"/>
      <c r="F84" s="98"/>
      <c r="G84" s="98"/>
      <c r="H84" s="98"/>
      <c r="I84" s="99"/>
      <c r="J84" s="100"/>
      <c r="K84" s="317">
        <v>0.05</v>
      </c>
      <c r="L84" s="854">
        <f>N77*K84</f>
        <v>21859.370444043179</v>
      </c>
      <c r="M84" s="855"/>
      <c r="N84" s="57"/>
    </row>
    <row r="85" spans="1:14" ht="15.75" thickBot="1">
      <c r="B85" s="818" t="s">
        <v>1037</v>
      </c>
      <c r="C85" s="819"/>
      <c r="D85" s="819"/>
      <c r="E85" s="819"/>
      <c r="F85" s="819"/>
      <c r="G85" s="819"/>
      <c r="H85" s="819"/>
      <c r="I85" s="819"/>
      <c r="J85" s="819"/>
      <c r="K85" s="819"/>
      <c r="L85" s="819"/>
      <c r="M85" s="820"/>
      <c r="N85" s="58">
        <f>L82+L83+L84</f>
        <v>131156.22266425908</v>
      </c>
    </row>
    <row r="86" spans="1:14" ht="15.75" thickBot="1">
      <c r="B86" s="39"/>
      <c r="C86" s="40"/>
      <c r="D86" s="40"/>
      <c r="E86" s="40"/>
      <c r="F86" s="40"/>
      <c r="G86" s="40"/>
      <c r="H86" s="40"/>
      <c r="I86" s="40"/>
      <c r="J86" s="40"/>
      <c r="K86" s="40"/>
      <c r="L86" s="40"/>
      <c r="M86" s="40"/>
      <c r="N86" s="41"/>
    </row>
    <row r="87" spans="1:14" ht="15.75" thickBot="1">
      <c r="A87" t="s">
        <v>2122</v>
      </c>
      <c r="B87" s="818" t="s">
        <v>1059</v>
      </c>
      <c r="C87" s="819"/>
      <c r="D87" s="819"/>
      <c r="E87" s="819"/>
      <c r="F87" s="819"/>
      <c r="G87" s="819"/>
      <c r="H87" s="819"/>
      <c r="I87" s="819"/>
      <c r="J87" s="819"/>
      <c r="K87" s="819"/>
      <c r="L87" s="819"/>
      <c r="M87" s="820"/>
      <c r="N87" s="197">
        <f>N77+N85</f>
        <v>568343.63154512271</v>
      </c>
    </row>
    <row r="88" spans="1:14">
      <c r="B88" s="251"/>
      <c r="C88" s="252"/>
      <c r="D88" s="252"/>
      <c r="E88" s="252"/>
      <c r="F88" s="252"/>
      <c r="G88" s="252"/>
      <c r="H88" s="252"/>
      <c r="I88" s="252"/>
      <c r="J88" s="252"/>
      <c r="K88" s="252"/>
      <c r="L88" s="252"/>
      <c r="M88" s="252"/>
      <c r="N88" s="253"/>
    </row>
    <row r="89" spans="1:14">
      <c r="B89" s="254"/>
      <c r="C89" s="255"/>
      <c r="D89" s="255"/>
      <c r="E89" s="255"/>
      <c r="F89" s="255"/>
      <c r="G89" s="255"/>
      <c r="H89" s="255"/>
      <c r="I89" s="255"/>
      <c r="J89" s="255"/>
      <c r="K89" s="255"/>
      <c r="L89" s="255"/>
      <c r="M89" s="255"/>
      <c r="N89" s="256"/>
    </row>
    <row r="90" spans="1:14">
      <c r="B90" s="254"/>
      <c r="C90" s="255"/>
      <c r="D90" s="255"/>
      <c r="E90" s="255"/>
      <c r="F90" s="255"/>
      <c r="G90" s="255"/>
      <c r="H90" s="255"/>
      <c r="I90" s="255"/>
      <c r="J90" s="255"/>
      <c r="K90" s="255"/>
      <c r="L90" s="255"/>
      <c r="M90" s="255"/>
      <c r="N90" s="256"/>
    </row>
    <row r="91" spans="1:14">
      <c r="B91" s="254"/>
      <c r="C91" s="255"/>
      <c r="D91" s="255"/>
      <c r="E91" s="255"/>
      <c r="F91" s="255"/>
      <c r="G91" s="255"/>
      <c r="H91" s="255"/>
      <c r="I91" s="255"/>
      <c r="J91" s="255"/>
      <c r="K91" s="255"/>
      <c r="L91" s="255"/>
      <c r="M91" s="255"/>
      <c r="N91" s="256"/>
    </row>
    <row r="92" spans="1:14">
      <c r="B92" s="254"/>
      <c r="C92" s="255"/>
      <c r="D92" s="255"/>
      <c r="E92" s="429" t="s">
        <v>1060</v>
      </c>
      <c r="F92" s="429"/>
      <c r="G92" s="429"/>
      <c r="H92" s="429"/>
      <c r="I92" s="429"/>
      <c r="J92" s="429"/>
      <c r="K92" s="255"/>
      <c r="L92" s="255"/>
      <c r="M92" s="255"/>
      <c r="N92" s="256"/>
    </row>
    <row r="93" spans="1:14">
      <c r="B93" s="254"/>
      <c r="C93" s="255"/>
      <c r="D93" s="255"/>
      <c r="E93" s="255" t="s">
        <v>1061</v>
      </c>
      <c r="F93" s="255"/>
      <c r="G93" s="255"/>
      <c r="H93" s="255"/>
      <c r="I93" s="255"/>
      <c r="J93" s="255"/>
      <c r="K93" s="255"/>
      <c r="L93" s="255"/>
      <c r="M93" s="255"/>
      <c r="N93" s="256"/>
    </row>
    <row r="94" spans="1:14">
      <c r="B94" s="254"/>
      <c r="C94" s="255"/>
      <c r="D94" s="255"/>
      <c r="E94" s="255" t="s">
        <v>1062</v>
      </c>
      <c r="F94" s="255"/>
      <c r="G94" s="255"/>
      <c r="H94" s="255"/>
      <c r="I94" s="255"/>
      <c r="J94" s="255"/>
      <c r="K94" s="255"/>
      <c r="L94" s="255"/>
      <c r="M94" s="255"/>
      <c r="N94" s="256"/>
    </row>
    <row r="95" spans="1:14">
      <c r="B95" s="254"/>
      <c r="C95" s="255"/>
      <c r="D95" s="255"/>
      <c r="E95" s="255" t="s">
        <v>1063</v>
      </c>
      <c r="F95" s="255"/>
      <c r="G95" s="255"/>
      <c r="H95" s="255"/>
      <c r="I95" s="255"/>
      <c r="J95" s="255"/>
      <c r="K95" s="255"/>
      <c r="L95" s="255"/>
      <c r="M95" s="255"/>
      <c r="N95" s="256"/>
    </row>
    <row r="96" spans="1:14" ht="15.75" thickBot="1">
      <c r="B96" s="254"/>
      <c r="C96" s="255"/>
      <c r="D96" s="255"/>
      <c r="E96" s="255"/>
      <c r="F96" s="255" t="s">
        <v>1064</v>
      </c>
      <c r="G96" s="255"/>
      <c r="H96" s="255"/>
      <c r="I96" s="255"/>
      <c r="J96" s="255"/>
      <c r="K96" s="255"/>
      <c r="L96" s="255"/>
      <c r="M96" s="255"/>
      <c r="N96" s="256"/>
    </row>
    <row r="97" spans="2:14">
      <c r="B97" s="239" t="s">
        <v>2322</v>
      </c>
      <c r="C97" s="240"/>
      <c r="D97" s="240"/>
      <c r="E97" s="240"/>
      <c r="F97" s="240"/>
      <c r="G97" s="240"/>
      <c r="H97" s="240"/>
      <c r="I97" s="240"/>
      <c r="J97" s="240"/>
      <c r="K97" s="240"/>
      <c r="L97" s="240"/>
      <c r="M97" s="240"/>
      <c r="N97" s="241"/>
    </row>
    <row r="98" spans="2:14">
      <c r="B98" s="257"/>
      <c r="C98" s="258"/>
      <c r="D98" s="258"/>
      <c r="E98" s="258"/>
      <c r="F98" s="258"/>
      <c r="G98" s="258"/>
      <c r="H98" s="258"/>
      <c r="I98" s="258"/>
      <c r="J98" s="258"/>
      <c r="K98" s="258"/>
      <c r="L98" s="258"/>
      <c r="M98" s="258"/>
      <c r="N98" s="259"/>
    </row>
    <row r="99" spans="2:14">
      <c r="B99" s="257"/>
      <c r="C99" s="258"/>
      <c r="D99" s="258"/>
      <c r="E99" s="258"/>
      <c r="F99" s="258"/>
      <c r="G99" s="258"/>
      <c r="H99" s="258"/>
      <c r="I99" s="258"/>
      <c r="J99" s="258"/>
      <c r="K99" s="258"/>
      <c r="L99" s="258"/>
      <c r="M99" s="258"/>
      <c r="N99" s="259"/>
    </row>
    <row r="100" spans="2:14">
      <c r="B100" s="257"/>
      <c r="C100" s="258"/>
      <c r="D100" s="258"/>
      <c r="E100" s="258"/>
      <c r="F100" s="258"/>
      <c r="G100" s="258"/>
      <c r="H100" s="258"/>
      <c r="I100" s="258"/>
      <c r="J100" s="258"/>
      <c r="K100" s="258"/>
      <c r="L100" s="258"/>
      <c r="M100" s="258"/>
      <c r="N100" s="259"/>
    </row>
    <row r="101" spans="2:14" ht="15.75" thickBot="1">
      <c r="B101" s="260"/>
      <c r="C101" s="261"/>
      <c r="D101" s="261"/>
      <c r="E101" s="261"/>
      <c r="F101" s="261"/>
      <c r="G101" s="261"/>
      <c r="H101" s="261"/>
      <c r="I101" s="261"/>
      <c r="J101" s="261"/>
      <c r="K101" s="261"/>
      <c r="L101" s="261"/>
      <c r="M101" s="261"/>
      <c r="N101" s="262"/>
    </row>
    <row r="102" spans="2:14">
      <c r="B102" s="263"/>
      <c r="C102" s="264"/>
      <c r="D102" s="264"/>
      <c r="E102" s="264"/>
      <c r="F102" s="264"/>
      <c r="G102" s="264"/>
      <c r="H102" s="264"/>
      <c r="I102" s="264"/>
      <c r="J102" s="264"/>
      <c r="K102" s="264"/>
      <c r="L102" s="264"/>
      <c r="M102" s="264"/>
      <c r="N102" s="265"/>
    </row>
    <row r="103" spans="2:14">
      <c r="B103" s="266" t="s">
        <v>2323</v>
      </c>
      <c r="C103" s="267"/>
      <c r="D103" s="267"/>
      <c r="E103" s="267"/>
      <c r="F103" s="267"/>
      <c r="G103" s="267"/>
      <c r="H103" s="267"/>
      <c r="I103" s="267"/>
      <c r="J103" s="267"/>
      <c r="K103" s="267"/>
      <c r="L103" s="267"/>
      <c r="M103" s="267"/>
      <c r="N103" s="268"/>
    </row>
    <row r="104" spans="2:14" ht="15" customHeight="1">
      <c r="B104" s="960" t="s">
        <v>2324</v>
      </c>
      <c r="C104" s="961"/>
      <c r="D104" s="961"/>
      <c r="E104" s="961"/>
      <c r="F104" s="961"/>
      <c r="G104" s="961"/>
      <c r="H104" s="961"/>
      <c r="I104" s="961"/>
      <c r="J104" s="961"/>
      <c r="K104" s="961"/>
      <c r="L104" s="961"/>
      <c r="M104" s="961"/>
      <c r="N104" s="962"/>
    </row>
    <row r="105" spans="2:14" ht="15" customHeight="1">
      <c r="B105" s="960"/>
      <c r="C105" s="961"/>
      <c r="D105" s="961"/>
      <c r="E105" s="961"/>
      <c r="F105" s="961"/>
      <c r="G105" s="961"/>
      <c r="H105" s="961"/>
      <c r="I105" s="961"/>
      <c r="J105" s="961"/>
      <c r="K105" s="961"/>
      <c r="L105" s="961"/>
      <c r="M105" s="961"/>
      <c r="N105" s="962"/>
    </row>
    <row r="106" spans="2:14" ht="30" customHeight="1">
      <c r="B106" s="963" t="s">
        <v>2325</v>
      </c>
      <c r="C106" s="964"/>
      <c r="D106" s="964"/>
      <c r="E106" s="964"/>
      <c r="F106" s="964"/>
      <c r="G106" s="964"/>
      <c r="H106" s="964"/>
      <c r="I106" s="964"/>
      <c r="J106" s="964"/>
      <c r="K106" s="964"/>
      <c r="L106" s="964"/>
      <c r="M106" s="964"/>
      <c r="N106" s="965"/>
    </row>
    <row r="107" spans="2:14">
      <c r="B107" s="963"/>
      <c r="C107" s="964"/>
      <c r="D107" s="964"/>
      <c r="E107" s="964"/>
      <c r="F107" s="964"/>
      <c r="G107" s="964"/>
      <c r="H107" s="964"/>
      <c r="I107" s="964"/>
      <c r="J107" s="964"/>
      <c r="K107" s="964"/>
      <c r="L107" s="964"/>
      <c r="M107" s="964"/>
      <c r="N107" s="965"/>
    </row>
    <row r="108" spans="2:14">
      <c r="B108" s="351"/>
      <c r="C108" s="352"/>
      <c r="D108" s="352"/>
      <c r="E108" s="352"/>
      <c r="F108" s="352"/>
      <c r="G108" s="352"/>
      <c r="H108" s="352"/>
      <c r="I108" s="352"/>
      <c r="J108" s="352"/>
      <c r="K108" s="352"/>
      <c r="L108" s="352"/>
      <c r="M108" s="352"/>
      <c r="N108" s="353"/>
    </row>
    <row r="109" spans="2:14">
      <c r="B109" s="351"/>
      <c r="C109" s="352"/>
      <c r="D109" s="352"/>
      <c r="E109" s="352"/>
      <c r="F109" s="352"/>
      <c r="G109" s="352"/>
      <c r="H109" s="352"/>
      <c r="I109" s="352"/>
      <c r="J109" s="352"/>
      <c r="K109" s="352"/>
      <c r="L109" s="352"/>
      <c r="M109" s="352"/>
      <c r="N109" s="353"/>
    </row>
    <row r="110" spans="2:14">
      <c r="B110" s="351"/>
      <c r="C110" s="352"/>
      <c r="D110" s="352"/>
      <c r="E110" s="352"/>
      <c r="F110" s="352"/>
      <c r="G110" s="352"/>
      <c r="H110" s="352"/>
      <c r="I110" s="352"/>
      <c r="J110" s="352"/>
      <c r="K110" s="352"/>
      <c r="L110" s="352"/>
      <c r="M110" s="352"/>
      <c r="N110" s="353"/>
    </row>
    <row r="111" spans="2:14">
      <c r="B111" s="266"/>
      <c r="C111" s="267"/>
      <c r="D111" s="267"/>
      <c r="E111" s="267"/>
      <c r="F111" s="267"/>
      <c r="G111" s="267"/>
      <c r="H111" s="267"/>
      <c r="I111" s="267"/>
      <c r="J111" s="267"/>
      <c r="K111" s="267"/>
      <c r="L111" s="267"/>
      <c r="M111" s="267"/>
      <c r="N111" s="268"/>
    </row>
    <row r="112" spans="2:14">
      <c r="B112" s="254"/>
      <c r="C112" s="255"/>
      <c r="D112" s="255"/>
      <c r="E112" s="255" t="s">
        <v>1060</v>
      </c>
      <c r="F112" s="429"/>
      <c r="G112" s="429"/>
      <c r="H112" s="255"/>
      <c r="I112" s="255"/>
      <c r="J112" s="255"/>
      <c r="K112" s="255"/>
      <c r="L112" s="255"/>
      <c r="M112" s="255"/>
      <c r="N112" s="256"/>
    </row>
    <row r="113" spans="2:14">
      <c r="B113" s="254"/>
      <c r="C113" s="255"/>
      <c r="D113" s="255"/>
      <c r="E113" s="430" t="s">
        <v>1061</v>
      </c>
      <c r="F113" s="255"/>
      <c r="G113" s="255"/>
      <c r="H113" s="430"/>
      <c r="I113" s="430"/>
      <c r="J113" s="430"/>
      <c r="K113" s="255"/>
      <c r="L113" s="255"/>
      <c r="M113" s="255"/>
      <c r="N113" s="256"/>
    </row>
    <row r="114" spans="2:14">
      <c r="B114" s="254"/>
      <c r="C114" s="255"/>
      <c r="D114" s="255"/>
      <c r="E114" s="269" t="s">
        <v>1065</v>
      </c>
      <c r="F114" s="255"/>
      <c r="G114" s="255"/>
      <c r="H114" s="269"/>
      <c r="I114" s="269"/>
      <c r="J114" s="269"/>
      <c r="K114" s="255"/>
      <c r="L114" s="255"/>
      <c r="M114" s="255"/>
      <c r="N114" s="256"/>
    </row>
    <row r="115" spans="2:14">
      <c r="B115" s="270"/>
      <c r="C115" s="267"/>
      <c r="D115" s="267"/>
      <c r="E115" s="255" t="s">
        <v>1063</v>
      </c>
      <c r="F115" s="255"/>
      <c r="G115" s="255"/>
      <c r="H115" s="255"/>
      <c r="I115" s="255"/>
      <c r="J115" s="255"/>
      <c r="K115" s="267"/>
      <c r="L115" s="267"/>
      <c r="M115" s="267"/>
      <c r="N115" s="268"/>
    </row>
    <row r="116" spans="2:14">
      <c r="B116" s="270"/>
      <c r="C116" s="267"/>
      <c r="D116" s="267"/>
      <c r="E116" s="267"/>
      <c r="F116" s="255"/>
      <c r="G116" s="255"/>
      <c r="H116" s="255"/>
      <c r="I116" s="255"/>
      <c r="J116" s="255"/>
      <c r="K116" s="267"/>
      <c r="L116" s="267"/>
      <c r="M116" s="267"/>
      <c r="N116" s="268"/>
    </row>
    <row r="117" spans="2:14">
      <c r="B117" s="270" t="s">
        <v>2326</v>
      </c>
      <c r="C117" s="269"/>
      <c r="D117" s="269"/>
      <c r="E117" s="255"/>
      <c r="F117" s="255"/>
      <c r="G117" s="255"/>
      <c r="H117" s="255"/>
      <c r="I117" s="255"/>
      <c r="J117" s="966"/>
      <c r="K117" s="966"/>
      <c r="L117" s="966"/>
      <c r="M117" s="966"/>
      <c r="N117" s="967"/>
    </row>
    <row r="118" spans="2:14" ht="15.75" thickBot="1">
      <c r="B118" s="431" t="s">
        <v>2327</v>
      </c>
      <c r="C118" s="432"/>
      <c r="D118" s="432"/>
      <c r="E118" s="271"/>
      <c r="F118" s="271"/>
      <c r="G118" s="271"/>
      <c r="H118" s="271"/>
      <c r="I118" s="271"/>
      <c r="J118" s="968"/>
      <c r="K118" s="968"/>
      <c r="L118" s="968"/>
      <c r="M118" s="968"/>
      <c r="N118" s="969"/>
    </row>
  </sheetData>
  <mergeCells count="65">
    <mergeCell ref="B106:N107"/>
    <mergeCell ref="F25:H25"/>
    <mergeCell ref="B27:N27"/>
    <mergeCell ref="L29:M29"/>
    <mergeCell ref="L83:M83"/>
    <mergeCell ref="L84:M84"/>
    <mergeCell ref="B85:M85"/>
    <mergeCell ref="B87:M87"/>
    <mergeCell ref="B104:N105"/>
    <mergeCell ref="B77:M77"/>
    <mergeCell ref="B81:H81"/>
    <mergeCell ref="L81:M81"/>
    <mergeCell ref="B64:M64"/>
    <mergeCell ref="B82:H82"/>
    <mergeCell ref="L82:M82"/>
    <mergeCell ref="B68:H68"/>
    <mergeCell ref="L68:M68"/>
    <mergeCell ref="B74:H74"/>
    <mergeCell ref="L74:M74"/>
    <mergeCell ref="B75:M75"/>
    <mergeCell ref="L57:M57"/>
    <mergeCell ref="L58:M58"/>
    <mergeCell ref="L60:M60"/>
    <mergeCell ref="L61:M61"/>
    <mergeCell ref="L63:M63"/>
    <mergeCell ref="C6:J6"/>
    <mergeCell ref="B43:M43"/>
    <mergeCell ref="B47:I47"/>
    <mergeCell ref="L47:M47"/>
    <mergeCell ref="B53:M53"/>
    <mergeCell ref="B10:E10"/>
    <mergeCell ref="I10:J10"/>
    <mergeCell ref="D11:E11"/>
    <mergeCell ref="L42:M42"/>
    <mergeCell ref="B1:B6"/>
    <mergeCell ref="K5:K6"/>
    <mergeCell ref="B38:H38"/>
    <mergeCell ref="L12:N12"/>
    <mergeCell ref="C30:I30"/>
    <mergeCell ref="L30:M30"/>
    <mergeCell ref="B35:H35"/>
    <mergeCell ref="L1:N2"/>
    <mergeCell ref="C2:J2"/>
    <mergeCell ref="C3:J3"/>
    <mergeCell ref="K3:K4"/>
    <mergeCell ref="L3:N4"/>
    <mergeCell ref="C4:J4"/>
    <mergeCell ref="C1:J1"/>
    <mergeCell ref="K1:K2"/>
    <mergeCell ref="I42:J42"/>
    <mergeCell ref="C31:J31"/>
    <mergeCell ref="N5:N6"/>
    <mergeCell ref="C29:I29"/>
    <mergeCell ref="J117:N118"/>
    <mergeCell ref="C5:J5"/>
    <mergeCell ref="L59:M59"/>
    <mergeCell ref="B39:H39"/>
    <mergeCell ref="B41:D41"/>
    <mergeCell ref="B42:H42"/>
    <mergeCell ref="I35:J35"/>
    <mergeCell ref="L35:M35"/>
    <mergeCell ref="B36:H36"/>
    <mergeCell ref="B37:H37"/>
    <mergeCell ref="L5:L6"/>
    <mergeCell ref="M5:M6"/>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98689"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98689" r:id="rId4"/>
      </mc:Fallback>
    </mc:AlternateContent>
  </oleObjects>
</worksheet>
</file>

<file path=xl/worksheets/sheet2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18"/>
  <sheetViews>
    <sheetView zoomScale="75" zoomScaleNormal="75" workbookViewId="0"/>
  </sheetViews>
  <sheetFormatPr baseColWidth="10" defaultRowHeight="15"/>
  <cols>
    <col min="1" max="1" width="10.42578125" bestFit="1" customWidth="1"/>
    <col min="2" max="2" width="17" customWidth="1"/>
    <col min="6" max="6" width="14.42578125" customWidth="1"/>
    <col min="9" max="9" width="13.140625" bestFit="1" customWidth="1"/>
    <col min="10" max="10" width="17.7109375" customWidth="1"/>
    <col min="11" max="11" width="17.5703125" bestFit="1" customWidth="1"/>
    <col min="13" max="13" width="13.140625" bestFit="1" customWidth="1"/>
    <col min="14" max="14" width="17.42578125" customWidth="1"/>
    <col min="15" max="15" width="12" bestFit="1" customWidth="1"/>
  </cols>
  <sheetData>
    <row r="1" spans="2:14" ht="24"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31.5" customHeight="1" thickBot="1">
      <c r="A31" t="s">
        <v>1929</v>
      </c>
      <c r="B31" s="86" t="s">
        <v>1768</v>
      </c>
      <c r="C31" s="958" t="s">
        <v>2251</v>
      </c>
      <c r="D31" s="959"/>
      <c r="E31" s="959"/>
      <c r="F31" s="959"/>
      <c r="G31" s="959"/>
      <c r="H31" s="959"/>
      <c r="I31" s="959"/>
      <c r="J31" s="985"/>
      <c r="K31" s="465"/>
      <c r="L31" s="318" t="s">
        <v>144</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160</v>
      </c>
      <c r="B36" s="831" t="str">
        <f>VLOOKUP(A36,EQUIPOS!A6:D154,3,FALSE)</f>
        <v>COMPACTADOR MANUAL VIBRATORIO (RANA) con motor de 6 HP</v>
      </c>
      <c r="C36" s="832"/>
      <c r="D36" s="832"/>
      <c r="E36" s="832"/>
      <c r="F36" s="832"/>
      <c r="G36" s="832"/>
      <c r="H36" s="833"/>
      <c r="I36" s="279"/>
      <c r="J36" s="280"/>
      <c r="K36" s="281">
        <f>VLOOKUP(A36,EQUIPOS!A6:D163,4,FALSE)</f>
        <v>7446.5698568969328</v>
      </c>
      <c r="L36" s="282"/>
      <c r="M36" s="348">
        <v>18.75</v>
      </c>
      <c r="N36" s="284">
        <f>K36/M36</f>
        <v>397.15039236783645</v>
      </c>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0.05</v>
      </c>
      <c r="N41" s="356">
        <f>N75*M41</f>
        <v>90.985096666666664</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488.13548903450311</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69" t="s">
        <v>564</v>
      </c>
      <c r="B48" s="49" t="str">
        <f>VLOOKUP(A48,MATERIALES!A5:D373,3,FALSE)</f>
        <v xml:space="preserve">Material seleccionado para Relleno
</v>
      </c>
      <c r="C48" s="293"/>
      <c r="D48" s="293"/>
      <c r="E48" s="293"/>
      <c r="F48" s="293"/>
      <c r="G48" s="293"/>
      <c r="H48" s="293"/>
      <c r="I48" s="293"/>
      <c r="J48" s="323" t="str">
        <f>VLOOKUP(A48,MATERIALES!A4:D640,2,FALSE)</f>
        <v>m3</v>
      </c>
      <c r="K48" s="294">
        <v>0.05</v>
      </c>
      <c r="L48" s="279"/>
      <c r="M48" s="414">
        <f>VLOOKUP(A48,MATERIALES!A5:D396,4,FALSE)</f>
        <v>13811.391991287659</v>
      </c>
      <c r="N48" s="284">
        <f>K48*M48</f>
        <v>690.569599564383</v>
      </c>
    </row>
    <row r="49" spans="1:14">
      <c r="A49" s="169" t="s">
        <v>877</v>
      </c>
      <c r="B49" s="49" t="str">
        <f>VLOOKUP(A49,MATERIALES!A6:D373,3,FALSE)</f>
        <v>Cemento Asfaltico 60-70</v>
      </c>
      <c r="C49" s="437"/>
      <c r="D49" s="437"/>
      <c r="E49" s="437"/>
      <c r="F49" s="437"/>
      <c r="G49" s="437"/>
      <c r="H49" s="437"/>
      <c r="I49" s="437"/>
      <c r="J49" s="324" t="str">
        <f>VLOOKUP(A49,MATERIALES!A5:D641,2,FALSE)</f>
        <v>kg</v>
      </c>
      <c r="K49" s="409">
        <v>0.05</v>
      </c>
      <c r="L49" s="433"/>
      <c r="M49" s="414">
        <f>VLOOKUP(A49,MATERIALES!A6:D397,4,FALSE)</f>
        <v>1610.07</v>
      </c>
      <c r="N49" s="284">
        <f>K49*M49</f>
        <v>80.503500000000003</v>
      </c>
    </row>
    <row r="50" spans="1:14">
      <c r="A50" s="169" t="s">
        <v>433</v>
      </c>
      <c r="B50" s="49" t="str">
        <f>VLOOKUP(A50,MATERIALES!A6:D373,3,FALSE)</f>
        <v xml:space="preserve">Cuneta prefabricada de concreto tipo V de (0,8*0,3*0,22)
</v>
      </c>
      <c r="C50" s="437"/>
      <c r="D50" s="437"/>
      <c r="E50" s="437"/>
      <c r="F50" s="437"/>
      <c r="G50" s="437"/>
      <c r="H50" s="437"/>
      <c r="I50" s="437"/>
      <c r="J50" s="324" t="str">
        <f>VLOOKUP(A50,MATERIALES!A6:D642,2,FALSE)</f>
        <v>m</v>
      </c>
      <c r="K50" s="409">
        <v>1</v>
      </c>
      <c r="L50" s="433"/>
      <c r="M50" s="414">
        <f>VLOOKUP(A50,MATERIALES!A6:D398,4,FALSE)</f>
        <v>33417</v>
      </c>
      <c r="N50" s="284">
        <f>K50*M50</f>
        <v>33417</v>
      </c>
    </row>
    <row r="51" spans="1:14">
      <c r="A51" s="169"/>
      <c r="B51" s="49"/>
      <c r="C51" s="437"/>
      <c r="D51" s="437"/>
      <c r="E51" s="437"/>
      <c r="F51" s="437"/>
      <c r="G51" s="437"/>
      <c r="H51" s="437"/>
      <c r="I51" s="437"/>
      <c r="J51" s="323"/>
      <c r="K51" s="409"/>
      <c r="L51" s="433"/>
      <c r="M51" s="414"/>
      <c r="N51" s="284"/>
    </row>
    <row r="52" spans="1:14" ht="15.75" thickBot="1">
      <c r="B52" s="49"/>
      <c r="C52" s="322"/>
      <c r="D52" s="322"/>
      <c r="E52" s="322"/>
      <c r="F52" s="322"/>
      <c r="G52" s="322"/>
      <c r="H52" s="322"/>
      <c r="I52" s="322"/>
      <c r="J52" s="447"/>
      <c r="K52" s="132"/>
      <c r="L52" s="337"/>
      <c r="M52" s="414"/>
      <c r="N52" s="284"/>
    </row>
    <row r="53" spans="1:14" ht="15.75" thickBot="1">
      <c r="B53" s="818" t="s">
        <v>1037</v>
      </c>
      <c r="C53" s="819"/>
      <c r="D53" s="819"/>
      <c r="E53" s="819"/>
      <c r="F53" s="819"/>
      <c r="G53" s="819"/>
      <c r="H53" s="819"/>
      <c r="I53" s="819"/>
      <c r="J53" s="819"/>
      <c r="K53" s="819"/>
      <c r="L53" s="819"/>
      <c r="M53" s="820"/>
      <c r="N53" s="406">
        <f>SUM(N48:N52)</f>
        <v>34188.073099564383</v>
      </c>
    </row>
    <row r="54" spans="1:14">
      <c r="B54" s="39"/>
      <c r="C54" s="40"/>
      <c r="D54" s="40"/>
      <c r="E54" s="40"/>
      <c r="F54" s="40"/>
      <c r="G54" s="40"/>
      <c r="H54" s="40"/>
      <c r="I54" s="40"/>
      <c r="J54" s="40"/>
      <c r="K54" s="40"/>
      <c r="L54" s="40"/>
      <c r="M54" s="40"/>
      <c r="N54" s="41"/>
    </row>
    <row r="55" spans="1:14">
      <c r="B55" s="70" t="s">
        <v>1040</v>
      </c>
      <c r="C55" s="71"/>
      <c r="D55" s="71"/>
      <c r="E55" s="71"/>
      <c r="F55" s="71"/>
      <c r="G55" s="71"/>
      <c r="H55" s="71"/>
      <c r="I55" s="71"/>
      <c r="J55" s="71"/>
      <c r="K55" s="71"/>
      <c r="L55" s="71"/>
      <c r="M55" s="71"/>
      <c r="N55" s="72"/>
    </row>
    <row r="56" spans="1:14" ht="15.75" thickBot="1">
      <c r="B56" s="74"/>
      <c r="C56" s="67"/>
      <c r="D56" s="67"/>
      <c r="E56" s="67"/>
      <c r="F56" s="67"/>
      <c r="G56" s="67"/>
      <c r="H56" s="67"/>
      <c r="I56" s="67"/>
      <c r="J56" s="67"/>
      <c r="K56" s="67"/>
      <c r="L56" s="67"/>
      <c r="M56" s="67"/>
      <c r="N56" s="69"/>
    </row>
    <row r="57" spans="1:14" ht="25.5">
      <c r="B57" s="325" t="s">
        <v>1041</v>
      </c>
      <c r="C57" s="326"/>
      <c r="D57" s="326"/>
      <c r="E57" s="326"/>
      <c r="F57" s="326"/>
      <c r="G57" s="326"/>
      <c r="H57" s="79" t="s">
        <v>1029</v>
      </c>
      <c r="I57" s="80" t="s">
        <v>1042</v>
      </c>
      <c r="J57" s="81" t="s">
        <v>1043</v>
      </c>
      <c r="K57" s="79" t="s">
        <v>1044</v>
      </c>
      <c r="L57" s="821" t="s">
        <v>1045</v>
      </c>
      <c r="M57" s="794"/>
      <c r="N57" s="82" t="s">
        <v>1035</v>
      </c>
    </row>
    <row r="58" spans="1:14">
      <c r="A58" t="s">
        <v>1375</v>
      </c>
      <c r="B58" s="52" t="str">
        <f>VLOOKUP(A58,TRANSPORTE!A1:D117,3,FALSE)</f>
        <v>Transporte de material seleccionado para relleno</v>
      </c>
      <c r="C58" s="329"/>
      <c r="D58" s="329"/>
      <c r="E58" s="329"/>
      <c r="F58" s="329"/>
      <c r="G58" s="329"/>
      <c r="H58" s="323" t="s">
        <v>2105</v>
      </c>
      <c r="I58" s="291">
        <v>0.05</v>
      </c>
      <c r="J58" s="298">
        <v>1</v>
      </c>
      <c r="K58" s="291">
        <f>I58*J58</f>
        <v>0.05</v>
      </c>
      <c r="L58" s="822">
        <f>VLOOKUP(A58,TRANSPORTE!A1:D117,4,FALSE)</f>
        <v>946.969696969697</v>
      </c>
      <c r="M58" s="823"/>
      <c r="N58" s="299">
        <f>K58*L58</f>
        <v>47.348484848484851</v>
      </c>
    </row>
    <row r="59" spans="1:14">
      <c r="B59" s="52"/>
      <c r="C59" s="53"/>
      <c r="D59" s="53"/>
      <c r="E59" s="53"/>
      <c r="F59" s="53"/>
      <c r="G59" s="53"/>
      <c r="H59" s="323"/>
      <c r="I59" s="291"/>
      <c r="J59" s="298"/>
      <c r="K59" s="291"/>
      <c r="L59" s="822"/>
      <c r="M59" s="823"/>
      <c r="N59" s="299"/>
    </row>
    <row r="60" spans="1:14">
      <c r="B60" s="52"/>
      <c r="C60" s="53"/>
      <c r="D60" s="53"/>
      <c r="E60" s="53"/>
      <c r="F60" s="53"/>
      <c r="G60" s="53"/>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00"/>
      <c r="I62" s="291"/>
      <c r="J62" s="291"/>
      <c r="K62" s="291"/>
      <c r="L62" s="301"/>
      <c r="M62" s="302"/>
      <c r="N62" s="303"/>
    </row>
    <row r="63" spans="1:14" ht="15.75" thickBot="1">
      <c r="B63" s="459"/>
      <c r="C63" s="460"/>
      <c r="D63" s="460"/>
      <c r="E63" s="460"/>
      <c r="F63" s="460"/>
      <c r="G63" s="460"/>
      <c r="H63" s="54"/>
      <c r="I63" s="132"/>
      <c r="J63" s="132"/>
      <c r="K63" s="132"/>
      <c r="L63" s="807"/>
      <c r="M63" s="808"/>
      <c r="N63" s="133"/>
    </row>
    <row r="64" spans="1:14" ht="15.75" thickBot="1">
      <c r="B64" s="824" t="s">
        <v>1037</v>
      </c>
      <c r="C64" s="825"/>
      <c r="D64" s="825"/>
      <c r="E64" s="825"/>
      <c r="F64" s="825"/>
      <c r="G64" s="825"/>
      <c r="H64" s="825"/>
      <c r="I64" s="825"/>
      <c r="J64" s="825"/>
      <c r="K64" s="825"/>
      <c r="L64" s="825"/>
      <c r="M64" s="826"/>
      <c r="N64" s="110">
        <f>N58+N59+N60+N61+N62</f>
        <v>47.348484848484851</v>
      </c>
    </row>
    <row r="65" spans="1:15">
      <c r="B65" s="39"/>
      <c r="C65" s="40"/>
      <c r="D65" s="40"/>
      <c r="E65" s="40"/>
      <c r="F65" s="40"/>
      <c r="G65" s="40"/>
      <c r="H65" s="40"/>
      <c r="I65" s="40"/>
      <c r="J65" s="40"/>
      <c r="K65" s="40"/>
      <c r="L65" s="40"/>
      <c r="M65" s="40"/>
      <c r="N65" s="41"/>
    </row>
    <row r="66" spans="1:15">
      <c r="B66" s="70" t="s">
        <v>1046</v>
      </c>
      <c r="C66" s="71"/>
      <c r="D66" s="71"/>
      <c r="E66" s="71"/>
      <c r="F66" s="71"/>
      <c r="G66" s="71"/>
      <c r="H66" s="71"/>
      <c r="I66" s="71"/>
      <c r="J66" s="71"/>
      <c r="K66" s="71"/>
      <c r="L66" s="71"/>
      <c r="M66" s="71"/>
      <c r="N66" s="72"/>
    </row>
    <row r="67" spans="1:15" ht="15.75" thickBot="1">
      <c r="B67" s="74"/>
      <c r="C67" s="67"/>
      <c r="D67" s="67"/>
      <c r="E67" s="67"/>
      <c r="F67" s="67"/>
      <c r="G67" s="67"/>
      <c r="H67" s="67"/>
      <c r="I67" s="67"/>
      <c r="J67" s="67"/>
      <c r="K67" s="67"/>
      <c r="L67" s="67"/>
      <c r="M67" s="67"/>
      <c r="N67" s="69"/>
    </row>
    <row r="68" spans="1:15" ht="25.5">
      <c r="B68" s="844" t="s">
        <v>1047</v>
      </c>
      <c r="C68" s="845"/>
      <c r="D68" s="845"/>
      <c r="E68" s="845"/>
      <c r="F68" s="845"/>
      <c r="G68" s="845"/>
      <c r="H68" s="845"/>
      <c r="I68" s="79" t="s">
        <v>1048</v>
      </c>
      <c r="J68" s="81" t="s">
        <v>1494</v>
      </c>
      <c r="K68" s="80" t="s">
        <v>1050</v>
      </c>
      <c r="L68" s="846" t="s">
        <v>1034</v>
      </c>
      <c r="M68" s="847"/>
      <c r="N68" s="104" t="s">
        <v>1035</v>
      </c>
    </row>
    <row r="69" spans="1:15">
      <c r="A69" s="170" t="s">
        <v>11</v>
      </c>
      <c r="B69" s="55" t="str">
        <f>VLOOKUP(A69,'MANO DE OBRA'!A8:D68,3,FALSE)</f>
        <v>Obrero (4)</v>
      </c>
      <c r="C69" s="53"/>
      <c r="D69" s="53"/>
      <c r="E69" s="53"/>
      <c r="F69" s="53"/>
      <c r="G69" s="53"/>
      <c r="H69" s="53"/>
      <c r="I69" s="304">
        <f>K69/J69*100</f>
        <v>98362.266666666663</v>
      </c>
      <c r="J69" s="305">
        <v>185</v>
      </c>
      <c r="K69" s="306">
        <f>VLOOKUP(A69,'MANO DE OBRA'!A8:D99,4,FALSE)</f>
        <v>181970.19333333333</v>
      </c>
      <c r="L69" s="56"/>
      <c r="M69" s="446">
        <v>150</v>
      </c>
      <c r="N69" s="407">
        <f>K69/M69</f>
        <v>1213.1346222222221</v>
      </c>
      <c r="O69" s="112"/>
    </row>
    <row r="70" spans="1:15">
      <c r="A70" s="170" t="s">
        <v>30</v>
      </c>
      <c r="B70" s="55" t="str">
        <f>VLOOKUP(A70,'MANO DE OBRA'!A8:D69,3,FALSE)</f>
        <v>Oficial</v>
      </c>
      <c r="C70" s="53"/>
      <c r="D70" s="53"/>
      <c r="E70" s="53"/>
      <c r="F70" s="53"/>
      <c r="G70" s="53"/>
      <c r="H70" s="53"/>
      <c r="I70" s="304">
        <f>K70/J70*100</f>
        <v>49181.133333333331</v>
      </c>
      <c r="J70" s="305">
        <v>185</v>
      </c>
      <c r="K70" s="306">
        <f>VLOOKUP(A70,'MANO DE OBRA'!A8:D100,4,FALSE)</f>
        <v>90985.096666666665</v>
      </c>
      <c r="L70" s="56"/>
      <c r="M70" s="446">
        <v>150</v>
      </c>
      <c r="N70" s="407">
        <f>K70/M70</f>
        <v>606.56731111111105</v>
      </c>
    </row>
    <row r="71" spans="1:15">
      <c r="B71" s="55"/>
      <c r="C71" s="53"/>
      <c r="D71" s="53"/>
      <c r="E71" s="53"/>
      <c r="F71" s="53"/>
      <c r="G71" s="53"/>
      <c r="H71" s="53"/>
      <c r="I71" s="304"/>
      <c r="J71" s="305"/>
      <c r="K71" s="306"/>
      <c r="L71" s="56"/>
      <c r="M71" s="444"/>
      <c r="N71" s="407"/>
    </row>
    <row r="72" spans="1:15">
      <c r="B72" s="55"/>
      <c r="C72" s="53"/>
      <c r="D72" s="53"/>
      <c r="E72" s="53"/>
      <c r="F72" s="53"/>
      <c r="G72" s="53"/>
      <c r="H72" s="53"/>
      <c r="I72" s="291"/>
      <c r="J72" s="309"/>
      <c r="K72" s="310"/>
      <c r="L72" s="330"/>
      <c r="M72" s="312"/>
      <c r="N72" s="308"/>
    </row>
    <row r="73" spans="1:15">
      <c r="B73" s="55"/>
      <c r="C73" s="53"/>
      <c r="D73" s="53"/>
      <c r="E73" s="53"/>
      <c r="F73" s="53"/>
      <c r="G73" s="53"/>
      <c r="H73" s="53"/>
      <c r="I73" s="291"/>
      <c r="J73" s="309"/>
      <c r="K73" s="310"/>
      <c r="L73" s="330"/>
      <c r="M73" s="312"/>
      <c r="N73" s="308"/>
    </row>
    <row r="74" spans="1:15" ht="15.75" thickBot="1">
      <c r="B74" s="805"/>
      <c r="C74" s="806"/>
      <c r="D74" s="806"/>
      <c r="E74" s="806"/>
      <c r="F74" s="806"/>
      <c r="G74" s="806"/>
      <c r="H74" s="806"/>
      <c r="I74" s="132"/>
      <c r="J74" s="132"/>
      <c r="K74" s="132"/>
      <c r="L74" s="906"/>
      <c r="M74" s="906"/>
      <c r="N74" s="133"/>
    </row>
    <row r="75" spans="1:15" ht="15.75" thickBot="1">
      <c r="B75" s="824" t="s">
        <v>1037</v>
      </c>
      <c r="C75" s="825"/>
      <c r="D75" s="825"/>
      <c r="E75" s="825"/>
      <c r="F75" s="825"/>
      <c r="G75" s="825"/>
      <c r="H75" s="825"/>
      <c r="I75" s="825"/>
      <c r="J75" s="825"/>
      <c r="K75" s="825"/>
      <c r="L75" s="825"/>
      <c r="M75" s="826"/>
      <c r="N75" s="472">
        <f>SUM(N69:N74)</f>
        <v>1819.7019333333333</v>
      </c>
    </row>
    <row r="76" spans="1:15" ht="15.75" thickBot="1">
      <c r="B76" s="39"/>
      <c r="C76" s="40"/>
      <c r="D76" s="40"/>
      <c r="E76" s="40"/>
      <c r="F76" s="40"/>
      <c r="G76" s="40"/>
      <c r="H76" s="40"/>
      <c r="I76" s="40"/>
      <c r="J76" s="40"/>
      <c r="K76" s="40"/>
      <c r="L76" s="40"/>
      <c r="M76" s="40"/>
      <c r="N76" s="41"/>
    </row>
    <row r="77" spans="1:15" ht="15.75" thickBot="1">
      <c r="B77" s="818" t="s">
        <v>1051</v>
      </c>
      <c r="C77" s="819"/>
      <c r="D77" s="819"/>
      <c r="E77" s="819"/>
      <c r="F77" s="819"/>
      <c r="G77" s="819"/>
      <c r="H77" s="819"/>
      <c r="I77" s="819"/>
      <c r="J77" s="819"/>
      <c r="K77" s="819"/>
      <c r="L77" s="819"/>
      <c r="M77" s="820"/>
      <c r="N77" s="105">
        <f>N43+N53+N64+N75</f>
        <v>36543.259006780703</v>
      </c>
    </row>
    <row r="78" spans="1:15">
      <c r="B78" s="39"/>
      <c r="C78" s="40"/>
      <c r="D78" s="40"/>
      <c r="E78" s="40"/>
      <c r="F78" s="40"/>
      <c r="G78" s="40"/>
      <c r="H78" s="40"/>
      <c r="I78" s="40"/>
      <c r="J78" s="40"/>
      <c r="K78" s="40"/>
      <c r="L78" s="40"/>
      <c r="M78" s="40"/>
      <c r="N78" s="41"/>
    </row>
    <row r="79" spans="1:15">
      <c r="B79" s="70" t="s">
        <v>1052</v>
      </c>
      <c r="C79" s="71"/>
      <c r="D79" s="71"/>
      <c r="E79" s="71"/>
      <c r="F79" s="71"/>
      <c r="G79" s="71"/>
      <c r="H79" s="71"/>
      <c r="I79" s="71"/>
      <c r="J79" s="71"/>
      <c r="K79" s="71"/>
      <c r="L79" s="71"/>
      <c r="M79" s="71"/>
      <c r="N79" s="72"/>
    </row>
    <row r="80" spans="1:15" ht="15.75" thickBot="1">
      <c r="B80" s="74"/>
      <c r="C80" s="67"/>
      <c r="D80" s="67"/>
      <c r="E80" s="67"/>
      <c r="F80" s="67"/>
      <c r="G80" s="67"/>
      <c r="H80" s="67"/>
      <c r="I80" s="67"/>
      <c r="J80" s="67"/>
      <c r="K80" s="67"/>
      <c r="L80" s="67"/>
      <c r="M80" s="67"/>
      <c r="N80" s="69"/>
    </row>
    <row r="81" spans="1:14">
      <c r="B81" s="809" t="s">
        <v>1053</v>
      </c>
      <c r="C81" s="810"/>
      <c r="D81" s="810"/>
      <c r="E81" s="810"/>
      <c r="F81" s="810"/>
      <c r="G81" s="810"/>
      <c r="H81" s="810"/>
      <c r="I81" s="326"/>
      <c r="J81" s="346"/>
      <c r="K81" s="314" t="s">
        <v>1054</v>
      </c>
      <c r="L81" s="848" t="s">
        <v>1055</v>
      </c>
      <c r="M81" s="849"/>
      <c r="N81" s="315"/>
    </row>
    <row r="82" spans="1:14">
      <c r="B82" s="850" t="s">
        <v>1056</v>
      </c>
      <c r="C82" s="851"/>
      <c r="D82" s="851"/>
      <c r="E82" s="851"/>
      <c r="F82" s="851"/>
      <c r="G82" s="851"/>
      <c r="H82" s="851"/>
      <c r="I82" s="93"/>
      <c r="J82" s="94"/>
      <c r="K82" s="316">
        <v>0.2</v>
      </c>
      <c r="L82" s="852">
        <f>N77*K82</f>
        <v>7308.6518013561408</v>
      </c>
      <c r="M82" s="853"/>
      <c r="N82" s="57"/>
    </row>
    <row r="83" spans="1:14">
      <c r="B83" s="95" t="s">
        <v>1057</v>
      </c>
      <c r="C83" s="96"/>
      <c r="D83" s="96"/>
      <c r="E83" s="96"/>
      <c r="F83" s="96"/>
      <c r="G83" s="96"/>
      <c r="H83" s="96"/>
      <c r="I83" s="93"/>
      <c r="J83" s="94"/>
      <c r="K83" s="316">
        <v>0.05</v>
      </c>
      <c r="L83" s="852">
        <f>N77*K83</f>
        <v>1827.1629503390352</v>
      </c>
      <c r="M83" s="853"/>
      <c r="N83" s="57"/>
    </row>
    <row r="84" spans="1:14" ht="15.75" thickBot="1">
      <c r="B84" s="97" t="s">
        <v>1058</v>
      </c>
      <c r="C84" s="98"/>
      <c r="D84" s="98"/>
      <c r="E84" s="98"/>
      <c r="F84" s="98"/>
      <c r="G84" s="98"/>
      <c r="H84" s="98"/>
      <c r="I84" s="99"/>
      <c r="J84" s="100"/>
      <c r="K84" s="317">
        <v>0.05</v>
      </c>
      <c r="L84" s="854">
        <f>N77*K84</f>
        <v>1827.1629503390352</v>
      </c>
      <c r="M84" s="855"/>
      <c r="N84" s="57"/>
    </row>
    <row r="85" spans="1:14" ht="15.75" thickBot="1">
      <c r="B85" s="818" t="s">
        <v>1037</v>
      </c>
      <c r="C85" s="819"/>
      <c r="D85" s="819"/>
      <c r="E85" s="819"/>
      <c r="F85" s="819"/>
      <c r="G85" s="819"/>
      <c r="H85" s="819"/>
      <c r="I85" s="819"/>
      <c r="J85" s="819"/>
      <c r="K85" s="819"/>
      <c r="L85" s="819"/>
      <c r="M85" s="820"/>
      <c r="N85" s="58">
        <f>L82+L83+L84</f>
        <v>10962.977702034212</v>
      </c>
    </row>
    <row r="86" spans="1:14" ht="15.75" thickBot="1">
      <c r="B86" s="39"/>
      <c r="C86" s="40"/>
      <c r="D86" s="40"/>
      <c r="E86" s="40"/>
      <c r="F86" s="40"/>
      <c r="G86" s="40"/>
      <c r="H86" s="40"/>
      <c r="I86" s="40"/>
      <c r="J86" s="40"/>
      <c r="K86" s="40"/>
      <c r="L86" s="40"/>
      <c r="M86" s="40"/>
      <c r="N86" s="41"/>
    </row>
    <row r="87" spans="1:14" ht="15.75" thickBot="1">
      <c r="A87" t="s">
        <v>2122</v>
      </c>
      <c r="B87" s="818" t="s">
        <v>1059</v>
      </c>
      <c r="C87" s="819"/>
      <c r="D87" s="819"/>
      <c r="E87" s="819"/>
      <c r="F87" s="819"/>
      <c r="G87" s="819"/>
      <c r="H87" s="819"/>
      <c r="I87" s="819"/>
      <c r="J87" s="819"/>
      <c r="K87" s="819"/>
      <c r="L87" s="819"/>
      <c r="M87" s="820"/>
      <c r="N87" s="197">
        <f>N77+N85</f>
        <v>47506.236708814919</v>
      </c>
    </row>
    <row r="88" spans="1:14">
      <c r="B88" s="251"/>
      <c r="C88" s="252"/>
      <c r="D88" s="252"/>
      <c r="E88" s="252"/>
      <c r="F88" s="252"/>
      <c r="G88" s="252"/>
      <c r="H88" s="252"/>
      <c r="I88" s="252"/>
      <c r="J88" s="252"/>
      <c r="K88" s="252"/>
      <c r="L88" s="252"/>
      <c r="M88" s="252"/>
      <c r="N88" s="253"/>
    </row>
    <row r="89" spans="1:14">
      <c r="B89" s="254"/>
      <c r="C89" s="255"/>
      <c r="D89" s="255"/>
      <c r="E89" s="255"/>
      <c r="F89" s="255"/>
      <c r="G89" s="255"/>
      <c r="H89" s="255"/>
      <c r="I89" s="255"/>
      <c r="J89" s="255"/>
      <c r="K89" s="255"/>
      <c r="L89" s="255"/>
      <c r="M89" s="255"/>
      <c r="N89" s="256"/>
    </row>
    <row r="90" spans="1:14">
      <c r="B90" s="254"/>
      <c r="C90" s="255"/>
      <c r="D90" s="255"/>
      <c r="E90" s="255"/>
      <c r="F90" s="255"/>
      <c r="G90" s="255"/>
      <c r="H90" s="255"/>
      <c r="I90" s="255"/>
      <c r="J90" s="255"/>
      <c r="K90" s="255"/>
      <c r="L90" s="255"/>
      <c r="M90" s="255"/>
      <c r="N90" s="256"/>
    </row>
    <row r="91" spans="1:14">
      <c r="B91" s="254"/>
      <c r="C91" s="255"/>
      <c r="D91" s="255"/>
      <c r="E91" s="255"/>
      <c r="F91" s="255"/>
      <c r="G91" s="255"/>
      <c r="H91" s="255"/>
      <c r="I91" s="255"/>
      <c r="J91" s="255"/>
      <c r="K91" s="255"/>
      <c r="L91" s="255"/>
      <c r="M91" s="255"/>
      <c r="N91" s="256"/>
    </row>
    <row r="92" spans="1:14">
      <c r="B92" s="254"/>
      <c r="C92" s="255"/>
      <c r="D92" s="255"/>
      <c r="E92" s="429" t="s">
        <v>1060</v>
      </c>
      <c r="F92" s="429"/>
      <c r="G92" s="429"/>
      <c r="H92" s="429"/>
      <c r="I92" s="429"/>
      <c r="J92" s="429"/>
      <c r="K92" s="255"/>
      <c r="L92" s="255"/>
      <c r="M92" s="255"/>
      <c r="N92" s="256"/>
    </row>
    <row r="93" spans="1:14">
      <c r="B93" s="254"/>
      <c r="C93" s="255"/>
      <c r="D93" s="255"/>
      <c r="E93" s="255" t="s">
        <v>1061</v>
      </c>
      <c r="F93" s="255"/>
      <c r="G93" s="255"/>
      <c r="H93" s="255"/>
      <c r="I93" s="255"/>
      <c r="J93" s="255"/>
      <c r="K93" s="255"/>
      <c r="L93" s="255"/>
      <c r="M93" s="255"/>
      <c r="N93" s="256"/>
    </row>
    <row r="94" spans="1:14">
      <c r="B94" s="254"/>
      <c r="C94" s="255"/>
      <c r="D94" s="255"/>
      <c r="E94" s="255" t="s">
        <v>1062</v>
      </c>
      <c r="F94" s="255"/>
      <c r="G94" s="255"/>
      <c r="H94" s="255"/>
      <c r="I94" s="255"/>
      <c r="J94" s="255"/>
      <c r="K94" s="255"/>
      <c r="L94" s="255"/>
      <c r="M94" s="255"/>
      <c r="N94" s="256"/>
    </row>
    <row r="95" spans="1:14">
      <c r="B95" s="254"/>
      <c r="C95" s="255"/>
      <c r="D95" s="255"/>
      <c r="E95" s="255" t="s">
        <v>1063</v>
      </c>
      <c r="F95" s="255"/>
      <c r="G95" s="255"/>
      <c r="H95" s="255"/>
      <c r="I95" s="255"/>
      <c r="J95" s="255"/>
      <c r="K95" s="255"/>
      <c r="L95" s="255"/>
      <c r="M95" s="255"/>
      <c r="N95" s="256"/>
    </row>
    <row r="96" spans="1:14" ht="15.75" thickBot="1">
      <c r="B96" s="254"/>
      <c r="C96" s="255"/>
      <c r="D96" s="255"/>
      <c r="E96" s="255"/>
      <c r="F96" s="255" t="s">
        <v>1064</v>
      </c>
      <c r="G96" s="255"/>
      <c r="H96" s="255"/>
      <c r="I96" s="255"/>
      <c r="J96" s="255"/>
      <c r="K96" s="255"/>
      <c r="L96" s="255"/>
      <c r="M96" s="255"/>
      <c r="N96" s="256"/>
    </row>
    <row r="97" spans="2:14">
      <c r="B97" s="239" t="s">
        <v>2322</v>
      </c>
      <c r="C97" s="240"/>
      <c r="D97" s="240"/>
      <c r="E97" s="240"/>
      <c r="F97" s="240"/>
      <c r="G97" s="240"/>
      <c r="H97" s="240"/>
      <c r="I97" s="240"/>
      <c r="J97" s="240"/>
      <c r="K97" s="240"/>
      <c r="L97" s="240"/>
      <c r="M97" s="240"/>
      <c r="N97" s="241"/>
    </row>
    <row r="98" spans="2:14">
      <c r="B98" s="257"/>
      <c r="C98" s="258"/>
      <c r="D98" s="258"/>
      <c r="E98" s="258"/>
      <c r="F98" s="258"/>
      <c r="G98" s="258"/>
      <c r="H98" s="258"/>
      <c r="I98" s="258"/>
      <c r="J98" s="258"/>
      <c r="K98" s="258"/>
      <c r="L98" s="258"/>
      <c r="M98" s="258"/>
      <c r="N98" s="259"/>
    </row>
    <row r="99" spans="2:14">
      <c r="B99" s="257"/>
      <c r="C99" s="258"/>
      <c r="D99" s="258"/>
      <c r="E99" s="258"/>
      <c r="F99" s="258"/>
      <c r="G99" s="258"/>
      <c r="H99" s="258"/>
      <c r="I99" s="258"/>
      <c r="J99" s="258"/>
      <c r="K99" s="258"/>
      <c r="L99" s="258"/>
      <c r="M99" s="258"/>
      <c r="N99" s="259"/>
    </row>
    <row r="100" spans="2:14">
      <c r="B100" s="257"/>
      <c r="C100" s="258"/>
      <c r="D100" s="258"/>
      <c r="E100" s="258"/>
      <c r="F100" s="258"/>
      <c r="G100" s="258"/>
      <c r="H100" s="258"/>
      <c r="I100" s="258"/>
      <c r="J100" s="258"/>
      <c r="K100" s="258"/>
      <c r="L100" s="258"/>
      <c r="M100" s="258"/>
      <c r="N100" s="259"/>
    </row>
    <row r="101" spans="2:14" ht="15.75" thickBot="1">
      <c r="B101" s="260"/>
      <c r="C101" s="261"/>
      <c r="D101" s="261"/>
      <c r="E101" s="261"/>
      <c r="F101" s="261"/>
      <c r="G101" s="261"/>
      <c r="H101" s="261"/>
      <c r="I101" s="261"/>
      <c r="J101" s="261"/>
      <c r="K101" s="261"/>
      <c r="L101" s="261"/>
      <c r="M101" s="261"/>
      <c r="N101" s="262"/>
    </row>
    <row r="102" spans="2:14">
      <c r="B102" s="263"/>
      <c r="C102" s="264"/>
      <c r="D102" s="264"/>
      <c r="E102" s="264"/>
      <c r="F102" s="264"/>
      <c r="G102" s="264"/>
      <c r="H102" s="264"/>
      <c r="I102" s="264"/>
      <c r="J102" s="264"/>
      <c r="K102" s="264"/>
      <c r="L102" s="264"/>
      <c r="M102" s="264"/>
      <c r="N102" s="265"/>
    </row>
    <row r="103" spans="2:14">
      <c r="B103" s="266" t="s">
        <v>2323</v>
      </c>
      <c r="C103" s="267"/>
      <c r="D103" s="267"/>
      <c r="E103" s="267"/>
      <c r="F103" s="267"/>
      <c r="G103" s="267"/>
      <c r="H103" s="267"/>
      <c r="I103" s="267"/>
      <c r="J103" s="267"/>
      <c r="K103" s="267"/>
      <c r="L103" s="267"/>
      <c r="M103" s="267"/>
      <c r="N103" s="268"/>
    </row>
    <row r="104" spans="2:14" ht="15" customHeight="1">
      <c r="B104" s="960" t="s">
        <v>2324</v>
      </c>
      <c r="C104" s="961"/>
      <c r="D104" s="961"/>
      <c r="E104" s="961"/>
      <c r="F104" s="961"/>
      <c r="G104" s="961"/>
      <c r="H104" s="961"/>
      <c r="I104" s="961"/>
      <c r="J104" s="961"/>
      <c r="K104" s="961"/>
      <c r="L104" s="961"/>
      <c r="M104" s="961"/>
      <c r="N104" s="962"/>
    </row>
    <row r="105" spans="2:14" ht="15" customHeight="1">
      <c r="B105" s="960"/>
      <c r="C105" s="961"/>
      <c r="D105" s="961"/>
      <c r="E105" s="961"/>
      <c r="F105" s="961"/>
      <c r="G105" s="961"/>
      <c r="H105" s="961"/>
      <c r="I105" s="961"/>
      <c r="J105" s="961"/>
      <c r="K105" s="961"/>
      <c r="L105" s="961"/>
      <c r="M105" s="961"/>
      <c r="N105" s="962"/>
    </row>
    <row r="106" spans="2:14" ht="30" customHeight="1">
      <c r="B106" s="963" t="s">
        <v>2325</v>
      </c>
      <c r="C106" s="964"/>
      <c r="D106" s="964"/>
      <c r="E106" s="964"/>
      <c r="F106" s="964"/>
      <c r="G106" s="964"/>
      <c r="H106" s="964"/>
      <c r="I106" s="964"/>
      <c r="J106" s="964"/>
      <c r="K106" s="964"/>
      <c r="L106" s="964"/>
      <c r="M106" s="964"/>
      <c r="N106" s="965"/>
    </row>
    <row r="107" spans="2:14">
      <c r="B107" s="963"/>
      <c r="C107" s="964"/>
      <c r="D107" s="964"/>
      <c r="E107" s="964"/>
      <c r="F107" s="964"/>
      <c r="G107" s="964"/>
      <c r="H107" s="964"/>
      <c r="I107" s="964"/>
      <c r="J107" s="964"/>
      <c r="K107" s="964"/>
      <c r="L107" s="964"/>
      <c r="M107" s="964"/>
      <c r="N107" s="965"/>
    </row>
    <row r="108" spans="2:14">
      <c r="B108" s="351"/>
      <c r="C108" s="352"/>
      <c r="D108" s="352"/>
      <c r="E108" s="352"/>
      <c r="F108" s="352"/>
      <c r="G108" s="352"/>
      <c r="H108" s="352"/>
      <c r="I108" s="352"/>
      <c r="J108" s="352"/>
      <c r="K108" s="352"/>
      <c r="L108" s="352"/>
      <c r="M108" s="352"/>
      <c r="N108" s="353"/>
    </row>
    <row r="109" spans="2:14">
      <c r="B109" s="351"/>
      <c r="C109" s="352"/>
      <c r="D109" s="352"/>
      <c r="E109" s="352"/>
      <c r="F109" s="352"/>
      <c r="G109" s="352"/>
      <c r="H109" s="352"/>
      <c r="I109" s="352"/>
      <c r="J109" s="352"/>
      <c r="K109" s="352"/>
      <c r="L109" s="352"/>
      <c r="M109" s="352"/>
      <c r="N109" s="353"/>
    </row>
    <row r="110" spans="2:14">
      <c r="B110" s="351"/>
      <c r="C110" s="352"/>
      <c r="D110" s="352"/>
      <c r="E110" s="352"/>
      <c r="F110" s="352"/>
      <c r="G110" s="352"/>
      <c r="H110" s="352"/>
      <c r="I110" s="352"/>
      <c r="J110" s="352"/>
      <c r="K110" s="352"/>
      <c r="L110" s="352"/>
      <c r="M110" s="352"/>
      <c r="N110" s="353"/>
    </row>
    <row r="111" spans="2:14">
      <c r="B111" s="266"/>
      <c r="C111" s="267"/>
      <c r="D111" s="267"/>
      <c r="E111" s="267"/>
      <c r="F111" s="267"/>
      <c r="G111" s="267"/>
      <c r="H111" s="267"/>
      <c r="I111" s="267"/>
      <c r="J111" s="267"/>
      <c r="K111" s="267"/>
      <c r="L111" s="267"/>
      <c r="M111" s="267"/>
      <c r="N111" s="268"/>
    </row>
    <row r="112" spans="2:14">
      <c r="B112" s="254"/>
      <c r="C112" s="255"/>
      <c r="D112" s="255"/>
      <c r="E112" s="255" t="s">
        <v>1060</v>
      </c>
      <c r="F112" s="429"/>
      <c r="G112" s="429"/>
      <c r="H112" s="255"/>
      <c r="I112" s="255"/>
      <c r="J112" s="255"/>
      <c r="K112" s="255"/>
      <c r="L112" s="255"/>
      <c r="M112" s="255"/>
      <c r="N112" s="256"/>
    </row>
    <row r="113" spans="2:14">
      <c r="B113" s="254"/>
      <c r="C113" s="255"/>
      <c r="D113" s="255"/>
      <c r="E113" s="430" t="s">
        <v>1061</v>
      </c>
      <c r="F113" s="255"/>
      <c r="G113" s="255"/>
      <c r="H113" s="430"/>
      <c r="I113" s="430"/>
      <c r="J113" s="430"/>
      <c r="K113" s="255"/>
      <c r="L113" s="255"/>
      <c r="M113" s="255"/>
      <c r="N113" s="256"/>
    </row>
    <row r="114" spans="2:14">
      <c r="B114" s="254"/>
      <c r="C114" s="255"/>
      <c r="D114" s="255"/>
      <c r="E114" s="269" t="s">
        <v>1065</v>
      </c>
      <c r="F114" s="255"/>
      <c r="G114" s="255"/>
      <c r="H114" s="269"/>
      <c r="I114" s="269"/>
      <c r="J114" s="269"/>
      <c r="K114" s="255"/>
      <c r="L114" s="255"/>
      <c r="M114" s="255"/>
      <c r="N114" s="256"/>
    </row>
    <row r="115" spans="2:14">
      <c r="B115" s="270"/>
      <c r="C115" s="267"/>
      <c r="D115" s="267"/>
      <c r="E115" s="255" t="s">
        <v>1063</v>
      </c>
      <c r="F115" s="255"/>
      <c r="G115" s="255"/>
      <c r="H115" s="255"/>
      <c r="I115" s="255"/>
      <c r="J115" s="255"/>
      <c r="K115" s="267"/>
      <c r="L115" s="267"/>
      <c r="M115" s="267"/>
      <c r="N115" s="268"/>
    </row>
    <row r="116" spans="2:14">
      <c r="B116" s="270"/>
      <c r="C116" s="267"/>
      <c r="D116" s="267"/>
      <c r="E116" s="267"/>
      <c r="F116" s="255"/>
      <c r="G116" s="255"/>
      <c r="H116" s="255"/>
      <c r="I116" s="255"/>
      <c r="J116" s="255"/>
      <c r="K116" s="267"/>
      <c r="L116" s="267"/>
      <c r="M116" s="267"/>
      <c r="N116" s="268"/>
    </row>
    <row r="117" spans="2:14">
      <c r="B117" s="270" t="s">
        <v>2326</v>
      </c>
      <c r="C117" s="269"/>
      <c r="D117" s="269"/>
      <c r="E117" s="255"/>
      <c r="F117" s="255"/>
      <c r="G117" s="255"/>
      <c r="H117" s="255"/>
      <c r="I117" s="255"/>
      <c r="J117" s="966"/>
      <c r="K117" s="966"/>
      <c r="L117" s="966"/>
      <c r="M117" s="966"/>
      <c r="N117" s="967"/>
    </row>
    <row r="118" spans="2:14" ht="15.75" thickBot="1">
      <c r="B118" s="431" t="s">
        <v>2327</v>
      </c>
      <c r="C118" s="432"/>
      <c r="D118" s="432"/>
      <c r="E118" s="271"/>
      <c r="F118" s="271"/>
      <c r="G118" s="271"/>
      <c r="H118" s="271"/>
      <c r="I118" s="271"/>
      <c r="J118" s="968"/>
      <c r="K118" s="968"/>
      <c r="L118" s="968"/>
      <c r="M118" s="968"/>
      <c r="N118" s="969"/>
    </row>
  </sheetData>
  <mergeCells count="65">
    <mergeCell ref="B106:N107"/>
    <mergeCell ref="F25:H25"/>
    <mergeCell ref="B27:N27"/>
    <mergeCell ref="L29:M29"/>
    <mergeCell ref="L83:M83"/>
    <mergeCell ref="L84:M84"/>
    <mergeCell ref="B85:M85"/>
    <mergeCell ref="B87:M87"/>
    <mergeCell ref="B104:N105"/>
    <mergeCell ref="B77:M77"/>
    <mergeCell ref="B81:H81"/>
    <mergeCell ref="L81:M81"/>
    <mergeCell ref="B64:M64"/>
    <mergeCell ref="B82:H82"/>
    <mergeCell ref="L82:M82"/>
    <mergeCell ref="B68:H68"/>
    <mergeCell ref="L68:M68"/>
    <mergeCell ref="B74:H74"/>
    <mergeCell ref="L74:M74"/>
    <mergeCell ref="B75:M75"/>
    <mergeCell ref="L57:M57"/>
    <mergeCell ref="L58:M58"/>
    <mergeCell ref="L60:M60"/>
    <mergeCell ref="L61:M61"/>
    <mergeCell ref="L63:M63"/>
    <mergeCell ref="C6:J6"/>
    <mergeCell ref="B43:M43"/>
    <mergeCell ref="B47:I47"/>
    <mergeCell ref="L47:M47"/>
    <mergeCell ref="B53:M53"/>
    <mergeCell ref="B10:E10"/>
    <mergeCell ref="I10:J10"/>
    <mergeCell ref="D11:E11"/>
    <mergeCell ref="L42:M42"/>
    <mergeCell ref="B1:B6"/>
    <mergeCell ref="K5:K6"/>
    <mergeCell ref="B38:H38"/>
    <mergeCell ref="L12:N12"/>
    <mergeCell ref="C30:I30"/>
    <mergeCell ref="L30:M30"/>
    <mergeCell ref="B35:H35"/>
    <mergeCell ref="L1:N2"/>
    <mergeCell ref="C2:J2"/>
    <mergeCell ref="C3:J3"/>
    <mergeCell ref="K3:K4"/>
    <mergeCell ref="L3:N4"/>
    <mergeCell ref="C4:J4"/>
    <mergeCell ref="C1:J1"/>
    <mergeCell ref="K1:K2"/>
    <mergeCell ref="I42:J42"/>
    <mergeCell ref="C31:J31"/>
    <mergeCell ref="N5:N6"/>
    <mergeCell ref="C29:I29"/>
    <mergeCell ref="J117:N118"/>
    <mergeCell ref="C5:J5"/>
    <mergeCell ref="L59:M59"/>
    <mergeCell ref="B39:H39"/>
    <mergeCell ref="B41:D41"/>
    <mergeCell ref="B42:H42"/>
    <mergeCell ref="I35:J35"/>
    <mergeCell ref="L35:M35"/>
    <mergeCell ref="B36:H36"/>
    <mergeCell ref="B37:H37"/>
    <mergeCell ref="L5:L6"/>
    <mergeCell ref="M5:M6"/>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499713"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499713" r:id="rId4"/>
      </mc:Fallback>
    </mc:AlternateContent>
  </oleObjects>
</worksheet>
</file>

<file path=xl/worksheets/sheet2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18"/>
  <sheetViews>
    <sheetView zoomScale="75" zoomScaleNormal="75" workbookViewId="0"/>
  </sheetViews>
  <sheetFormatPr baseColWidth="10" defaultRowHeight="15"/>
  <cols>
    <col min="1" max="1" width="10.28515625" bestFit="1" customWidth="1"/>
    <col min="2" max="2" width="17" customWidth="1"/>
    <col min="6" max="6" width="14.42578125" customWidth="1"/>
    <col min="9" max="9" width="13.140625" bestFit="1" customWidth="1"/>
    <col min="10" max="10" width="15.5703125" customWidth="1"/>
    <col min="11" max="11" width="17.5703125" bestFit="1" customWidth="1"/>
    <col min="13" max="13" width="14.28515625" bestFit="1" customWidth="1"/>
    <col min="14" max="14" width="17.42578125" customWidth="1"/>
    <col min="15" max="15" width="12" bestFit="1" customWidth="1"/>
  </cols>
  <sheetData>
    <row r="1" spans="2:14" ht="22.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customHeight="1" thickBot="1">
      <c r="A31" t="s">
        <v>1929</v>
      </c>
      <c r="B31" s="86" t="s">
        <v>1220</v>
      </c>
      <c r="C31" s="87" t="s">
        <v>2252</v>
      </c>
      <c r="D31" s="88"/>
      <c r="E31" s="88"/>
      <c r="F31" s="88"/>
      <c r="G31" s="88"/>
      <c r="H31" s="88"/>
      <c r="I31" s="88"/>
      <c r="J31" s="88"/>
      <c r="K31" s="465"/>
      <c r="L31" s="318" t="s">
        <v>144</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348"/>
      <c r="N36" s="284"/>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0.05</v>
      </c>
      <c r="N41" s="356">
        <f>N75*M41</f>
        <v>113.73137083333332</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113.73137083333332</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69" t="s">
        <v>905</v>
      </c>
      <c r="B48" s="49" t="str">
        <f>VLOOKUP(A48,MATERIALES!A5:D373,3,FALSE)</f>
        <v>Concreto Resistencia  14 (Mpa)</v>
      </c>
      <c r="C48" s="293"/>
      <c r="D48" s="293"/>
      <c r="E48" s="293"/>
      <c r="F48" s="293"/>
      <c r="G48" s="293"/>
      <c r="H48" s="293"/>
      <c r="I48" s="280"/>
      <c r="J48" s="236" t="str">
        <f>VLOOKUP(A48,MATERIALES!A4:D640,2,FALSE)</f>
        <v>m3</v>
      </c>
      <c r="K48" s="294">
        <v>7.0000000000000007E-2</v>
      </c>
      <c r="L48" s="279"/>
      <c r="M48" s="414">
        <f>VLOOKUP(A48,MATERIALES!A5:D396,4,FALSE)</f>
        <v>383537</v>
      </c>
      <c r="N48" s="284">
        <f>K48*M48</f>
        <v>26847.590000000004</v>
      </c>
    </row>
    <row r="49" spans="1:14">
      <c r="A49" s="169" t="s">
        <v>941</v>
      </c>
      <c r="B49" s="49" t="str">
        <f>VLOOKUP(A49,MATERIALES!A6:D373,3,FALSE)</f>
        <v xml:space="preserve">Formaleta (gaviones, juntas de bordillos, juntas de cunetas, muros, concretos clase D,E, F y G)
</v>
      </c>
      <c r="C49" s="437"/>
      <c r="D49" s="437"/>
      <c r="E49" s="437"/>
      <c r="F49" s="437"/>
      <c r="G49" s="437"/>
      <c r="H49" s="437"/>
      <c r="I49" s="437"/>
      <c r="J49" s="323" t="str">
        <f>VLOOKUP(A49,MATERIALES!A5:D641,2,FALSE)</f>
        <v>m2</v>
      </c>
      <c r="K49" s="409">
        <v>0.3</v>
      </c>
      <c r="L49" s="433"/>
      <c r="M49" s="414">
        <f>VLOOKUP(A49,MATERIALES!A6:D397,4,FALSE)</f>
        <v>4267.015774259763</v>
      </c>
      <c r="N49" s="284">
        <f>K49*M49</f>
        <v>1280.1047322779289</v>
      </c>
    </row>
    <row r="50" spans="1:14">
      <c r="A50" s="169"/>
      <c r="B50" s="49"/>
      <c r="C50" s="437"/>
      <c r="D50" s="437"/>
      <c r="E50" s="437"/>
      <c r="F50" s="437"/>
      <c r="G50" s="437"/>
      <c r="H50" s="437"/>
      <c r="I50" s="437"/>
      <c r="J50" s="323"/>
      <c r="K50" s="409"/>
      <c r="L50" s="433"/>
      <c r="M50" s="414"/>
      <c r="N50" s="284"/>
    </row>
    <row r="51" spans="1:14">
      <c r="A51" s="169"/>
      <c r="B51" s="49"/>
      <c r="C51" s="437"/>
      <c r="D51" s="437"/>
      <c r="E51" s="437"/>
      <c r="F51" s="437"/>
      <c r="G51" s="437"/>
      <c r="H51" s="437"/>
      <c r="I51" s="437"/>
      <c r="J51" s="323"/>
      <c r="K51" s="409"/>
      <c r="L51" s="433"/>
      <c r="M51" s="414"/>
      <c r="N51" s="284"/>
    </row>
    <row r="52" spans="1:14" ht="15.75" thickBot="1">
      <c r="B52" s="49"/>
      <c r="C52" s="322"/>
      <c r="D52" s="322"/>
      <c r="E52" s="322"/>
      <c r="F52" s="322"/>
      <c r="G52" s="322"/>
      <c r="H52" s="322"/>
      <c r="I52" s="322"/>
      <c r="J52" s="447"/>
      <c r="K52" s="132"/>
      <c r="L52" s="337"/>
      <c r="M52" s="414"/>
      <c r="N52" s="284"/>
    </row>
    <row r="53" spans="1:14" ht="15.75" thickBot="1">
      <c r="B53" s="818" t="s">
        <v>1037</v>
      </c>
      <c r="C53" s="819"/>
      <c r="D53" s="819"/>
      <c r="E53" s="819"/>
      <c r="F53" s="819"/>
      <c r="G53" s="819"/>
      <c r="H53" s="819"/>
      <c r="I53" s="819"/>
      <c r="J53" s="819"/>
      <c r="K53" s="819"/>
      <c r="L53" s="819"/>
      <c r="M53" s="820"/>
      <c r="N53" s="406">
        <f>SUM(N48:N52)</f>
        <v>28127.694732277934</v>
      </c>
    </row>
    <row r="54" spans="1:14">
      <c r="B54" s="39"/>
      <c r="C54" s="40"/>
      <c r="D54" s="40"/>
      <c r="E54" s="40"/>
      <c r="F54" s="40"/>
      <c r="G54" s="40"/>
      <c r="H54" s="40"/>
      <c r="I54" s="40"/>
      <c r="J54" s="40"/>
      <c r="K54" s="40"/>
      <c r="L54" s="40"/>
      <c r="M54" s="40"/>
      <c r="N54" s="41"/>
    </row>
    <row r="55" spans="1:14">
      <c r="B55" s="70" t="s">
        <v>1040</v>
      </c>
      <c r="C55" s="71"/>
      <c r="D55" s="71"/>
      <c r="E55" s="71"/>
      <c r="F55" s="71"/>
      <c r="G55" s="71"/>
      <c r="H55" s="71"/>
      <c r="I55" s="71"/>
      <c r="J55" s="71"/>
      <c r="K55" s="71"/>
      <c r="L55" s="71"/>
      <c r="M55" s="71"/>
      <c r="N55" s="72"/>
    </row>
    <row r="56" spans="1:14" ht="15.75" thickBot="1">
      <c r="B56" s="74"/>
      <c r="C56" s="67"/>
      <c r="D56" s="67"/>
      <c r="E56" s="67"/>
      <c r="F56" s="67"/>
      <c r="G56" s="67"/>
      <c r="H56" s="67"/>
      <c r="I56" s="67"/>
      <c r="J56" s="67"/>
      <c r="K56" s="67"/>
      <c r="L56" s="67"/>
      <c r="M56" s="67"/>
      <c r="N56" s="69"/>
    </row>
    <row r="57" spans="1:14" ht="25.5">
      <c r="B57" s="325" t="s">
        <v>1041</v>
      </c>
      <c r="C57" s="326"/>
      <c r="D57" s="326"/>
      <c r="E57" s="326"/>
      <c r="F57" s="326"/>
      <c r="G57" s="326"/>
      <c r="H57" s="79" t="s">
        <v>1029</v>
      </c>
      <c r="I57" s="80" t="s">
        <v>1042</v>
      </c>
      <c r="J57" s="81" t="s">
        <v>1043</v>
      </c>
      <c r="K57" s="79" t="s">
        <v>1044</v>
      </c>
      <c r="L57" s="821" t="s">
        <v>1045</v>
      </c>
      <c r="M57" s="794"/>
      <c r="N57" s="82" t="s">
        <v>1035</v>
      </c>
    </row>
    <row r="58" spans="1:14">
      <c r="A58" t="s">
        <v>1323</v>
      </c>
      <c r="B58" s="52" t="str">
        <f>VLOOKUP(A58,TRANSPORTE!A1:D117,3,FALSE)</f>
        <v>Transporte de concreto</v>
      </c>
      <c r="C58" s="329"/>
      <c r="D58" s="329"/>
      <c r="E58" s="329"/>
      <c r="F58" s="329"/>
      <c r="G58" s="329"/>
      <c r="H58" s="323" t="s">
        <v>2105</v>
      </c>
      <c r="I58" s="291">
        <v>7.0000000000000007E-2</v>
      </c>
      <c r="J58" s="298">
        <v>1</v>
      </c>
      <c r="K58" s="291">
        <f>I58*J58</f>
        <v>7.0000000000000007E-2</v>
      </c>
      <c r="L58" s="822">
        <f>VLOOKUP(A58,TRANSPORTE!A1:D117,4,FALSE)</f>
        <v>946.969696969697</v>
      </c>
      <c r="M58" s="823"/>
      <c r="N58" s="299">
        <f>K58*L58</f>
        <v>66.287878787878796</v>
      </c>
    </row>
    <row r="59" spans="1:14">
      <c r="B59" s="52"/>
      <c r="C59" s="53"/>
      <c r="D59" s="53"/>
      <c r="E59" s="53"/>
      <c r="F59" s="53"/>
      <c r="G59" s="53"/>
      <c r="H59" s="323"/>
      <c r="I59" s="291"/>
      <c r="J59" s="298"/>
      <c r="K59" s="291"/>
      <c r="L59" s="822"/>
      <c r="M59" s="823"/>
      <c r="N59" s="299"/>
    </row>
    <row r="60" spans="1:14">
      <c r="B60" s="52"/>
      <c r="C60" s="53"/>
      <c r="D60" s="53"/>
      <c r="E60" s="53"/>
      <c r="F60" s="53"/>
      <c r="G60" s="53"/>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00"/>
      <c r="I62" s="291"/>
      <c r="J62" s="291"/>
      <c r="K62" s="291"/>
      <c r="L62" s="301"/>
      <c r="M62" s="302"/>
      <c r="N62" s="303"/>
    </row>
    <row r="63" spans="1:14" ht="15.75" thickBot="1">
      <c r="B63" s="459"/>
      <c r="C63" s="460"/>
      <c r="D63" s="460"/>
      <c r="E63" s="460"/>
      <c r="F63" s="460"/>
      <c r="G63" s="460"/>
      <c r="H63" s="54"/>
      <c r="I63" s="132"/>
      <c r="J63" s="132"/>
      <c r="K63" s="132"/>
      <c r="L63" s="807"/>
      <c r="M63" s="808"/>
      <c r="N63" s="133"/>
    </row>
    <row r="64" spans="1:14" ht="15.75" thickBot="1">
      <c r="B64" s="824" t="s">
        <v>1037</v>
      </c>
      <c r="C64" s="825"/>
      <c r="D64" s="825"/>
      <c r="E64" s="825"/>
      <c r="F64" s="825"/>
      <c r="G64" s="825"/>
      <c r="H64" s="825"/>
      <c r="I64" s="825"/>
      <c r="J64" s="825"/>
      <c r="K64" s="825"/>
      <c r="L64" s="825"/>
      <c r="M64" s="826"/>
      <c r="N64" s="110">
        <f>N58+N59+N60+N61+N62</f>
        <v>66.287878787878796</v>
      </c>
    </row>
    <row r="65" spans="1:15">
      <c r="B65" s="39"/>
      <c r="C65" s="40"/>
      <c r="D65" s="40"/>
      <c r="E65" s="40"/>
      <c r="F65" s="40"/>
      <c r="G65" s="40"/>
      <c r="H65" s="40"/>
      <c r="I65" s="40"/>
      <c r="J65" s="40"/>
      <c r="K65" s="40"/>
      <c r="L65" s="40"/>
      <c r="M65" s="40"/>
      <c r="N65" s="41"/>
    </row>
    <row r="66" spans="1:15">
      <c r="B66" s="70" t="s">
        <v>1046</v>
      </c>
      <c r="C66" s="71"/>
      <c r="D66" s="71"/>
      <c r="E66" s="71"/>
      <c r="F66" s="71"/>
      <c r="G66" s="71"/>
      <c r="H66" s="71"/>
      <c r="I66" s="71"/>
      <c r="J66" s="71"/>
      <c r="K66" s="71"/>
      <c r="L66" s="71"/>
      <c r="M66" s="71"/>
      <c r="N66" s="72"/>
    </row>
    <row r="67" spans="1:15" ht="15.75" thickBot="1">
      <c r="B67" s="74"/>
      <c r="C67" s="67"/>
      <c r="D67" s="67"/>
      <c r="E67" s="67"/>
      <c r="F67" s="67"/>
      <c r="G67" s="67"/>
      <c r="H67" s="67"/>
      <c r="I67" s="67"/>
      <c r="J67" s="67"/>
      <c r="K67" s="67"/>
      <c r="L67" s="67"/>
      <c r="M67" s="67"/>
      <c r="N67" s="69"/>
    </row>
    <row r="68" spans="1:15" ht="25.5">
      <c r="B68" s="844" t="s">
        <v>1047</v>
      </c>
      <c r="C68" s="845"/>
      <c r="D68" s="845"/>
      <c r="E68" s="845"/>
      <c r="F68" s="845"/>
      <c r="G68" s="845"/>
      <c r="H68" s="845"/>
      <c r="I68" s="79" t="s">
        <v>1048</v>
      </c>
      <c r="J68" s="81" t="s">
        <v>1494</v>
      </c>
      <c r="K68" s="80" t="s">
        <v>1050</v>
      </c>
      <c r="L68" s="846" t="s">
        <v>1034</v>
      </c>
      <c r="M68" s="970"/>
      <c r="N68" s="104" t="s">
        <v>1035</v>
      </c>
    </row>
    <row r="69" spans="1:15">
      <c r="A69" s="170" t="s">
        <v>9</v>
      </c>
      <c r="B69" s="55" t="str">
        <f>VLOOKUP(A69,'MANO DE OBRA'!A8:D68,3,FALSE)</f>
        <v>Obrero (3)</v>
      </c>
      <c r="C69" s="53"/>
      <c r="D69" s="53"/>
      <c r="E69" s="53"/>
      <c r="F69" s="53"/>
      <c r="G69" s="53"/>
      <c r="H69" s="53"/>
      <c r="I69" s="304">
        <f>K69/J69*100</f>
        <v>73771.7</v>
      </c>
      <c r="J69" s="305">
        <v>185</v>
      </c>
      <c r="K69" s="306">
        <f>VLOOKUP(A69,'MANO DE OBRA'!A8:D99,4,FALSE)</f>
        <v>136477.64499999999</v>
      </c>
      <c r="L69" s="56"/>
      <c r="M69" s="443">
        <v>100</v>
      </c>
      <c r="N69" s="407">
        <f>K69/M69</f>
        <v>1364.7764499999998</v>
      </c>
      <c r="O69" s="112"/>
    </row>
    <row r="70" spans="1:15">
      <c r="A70" s="170" t="s">
        <v>30</v>
      </c>
      <c r="B70" s="55" t="str">
        <f>VLOOKUP(A70,'MANO DE OBRA'!A8:D69,3,FALSE)</f>
        <v>Oficial</v>
      </c>
      <c r="C70" s="53"/>
      <c r="D70" s="53"/>
      <c r="E70" s="53"/>
      <c r="F70" s="53"/>
      <c r="G70" s="53"/>
      <c r="H70" s="53"/>
      <c r="I70" s="304">
        <f>K70/J70*100</f>
        <v>49181.133333333331</v>
      </c>
      <c r="J70" s="305">
        <v>185</v>
      </c>
      <c r="K70" s="306">
        <f>VLOOKUP(A70,'MANO DE OBRA'!A8:D100,4,FALSE)</f>
        <v>90985.096666666665</v>
      </c>
      <c r="L70" s="56"/>
      <c r="M70" s="446">
        <v>100</v>
      </c>
      <c r="N70" s="407">
        <f>K70/M70</f>
        <v>909.85096666666664</v>
      </c>
    </row>
    <row r="71" spans="1:15">
      <c r="B71" s="55"/>
      <c r="C71" s="53"/>
      <c r="D71" s="53"/>
      <c r="E71" s="53"/>
      <c r="F71" s="53"/>
      <c r="G71" s="53"/>
      <c r="H71" s="53"/>
      <c r="I71" s="304"/>
      <c r="J71" s="305"/>
      <c r="K71" s="306"/>
      <c r="L71" s="56"/>
      <c r="M71" s="444"/>
      <c r="N71" s="407"/>
    </row>
    <row r="72" spans="1:15">
      <c r="B72" s="55"/>
      <c r="C72" s="53"/>
      <c r="D72" s="53"/>
      <c r="E72" s="53"/>
      <c r="F72" s="53"/>
      <c r="G72" s="53"/>
      <c r="H72" s="53"/>
      <c r="I72" s="291"/>
      <c r="J72" s="309"/>
      <c r="K72" s="310"/>
      <c r="L72" s="330"/>
      <c r="M72" s="312"/>
      <c r="N72" s="308"/>
    </row>
    <row r="73" spans="1:15">
      <c r="B73" s="55"/>
      <c r="C73" s="53"/>
      <c r="D73" s="53"/>
      <c r="E73" s="53"/>
      <c r="F73" s="53"/>
      <c r="G73" s="53"/>
      <c r="H73" s="53"/>
      <c r="I73" s="291"/>
      <c r="J73" s="309"/>
      <c r="K73" s="310"/>
      <c r="L73" s="330"/>
      <c r="M73" s="312"/>
      <c r="N73" s="308"/>
    </row>
    <row r="74" spans="1:15" ht="15.75" thickBot="1">
      <c r="B74" s="805"/>
      <c r="C74" s="806"/>
      <c r="D74" s="806"/>
      <c r="E74" s="806"/>
      <c r="F74" s="806"/>
      <c r="G74" s="806"/>
      <c r="H74" s="806"/>
      <c r="I74" s="132"/>
      <c r="J74" s="132"/>
      <c r="K74" s="132"/>
      <c r="L74" s="906"/>
      <c r="M74" s="906"/>
      <c r="N74" s="133"/>
    </row>
    <row r="75" spans="1:15" ht="15.75" thickBot="1">
      <c r="B75" s="824" t="s">
        <v>1037</v>
      </c>
      <c r="C75" s="825"/>
      <c r="D75" s="825"/>
      <c r="E75" s="825"/>
      <c r="F75" s="825"/>
      <c r="G75" s="825"/>
      <c r="H75" s="825"/>
      <c r="I75" s="825"/>
      <c r="J75" s="825"/>
      <c r="K75" s="825"/>
      <c r="L75" s="825"/>
      <c r="M75" s="826"/>
      <c r="N75" s="472">
        <f>SUM(N69:N74)</f>
        <v>2274.6274166666662</v>
      </c>
    </row>
    <row r="76" spans="1:15" ht="15.75" thickBot="1">
      <c r="B76" s="39"/>
      <c r="C76" s="40"/>
      <c r="D76" s="40"/>
      <c r="E76" s="40"/>
      <c r="F76" s="40"/>
      <c r="G76" s="40"/>
      <c r="H76" s="40"/>
      <c r="I76" s="40"/>
      <c r="J76" s="40"/>
      <c r="K76" s="40"/>
      <c r="L76" s="40"/>
      <c r="M76" s="40"/>
      <c r="N76" s="41"/>
    </row>
    <row r="77" spans="1:15" ht="15.75" thickBot="1">
      <c r="B77" s="818" t="s">
        <v>1051</v>
      </c>
      <c r="C77" s="819"/>
      <c r="D77" s="819"/>
      <c r="E77" s="819"/>
      <c r="F77" s="819"/>
      <c r="G77" s="819"/>
      <c r="H77" s="819"/>
      <c r="I77" s="819"/>
      <c r="J77" s="819"/>
      <c r="K77" s="819"/>
      <c r="L77" s="819"/>
      <c r="M77" s="820"/>
      <c r="N77" s="105">
        <f>N43+N53+N64+N75</f>
        <v>30582.341398565815</v>
      </c>
    </row>
    <row r="78" spans="1:15">
      <c r="B78" s="39"/>
      <c r="C78" s="40"/>
      <c r="D78" s="40"/>
      <c r="E78" s="40"/>
      <c r="F78" s="40"/>
      <c r="G78" s="40"/>
      <c r="H78" s="40"/>
      <c r="I78" s="40"/>
      <c r="J78" s="40"/>
      <c r="K78" s="40"/>
      <c r="L78" s="40"/>
      <c r="M78" s="40"/>
      <c r="N78" s="41"/>
    </row>
    <row r="79" spans="1:15">
      <c r="B79" s="70" t="s">
        <v>1052</v>
      </c>
      <c r="C79" s="71"/>
      <c r="D79" s="71"/>
      <c r="E79" s="71"/>
      <c r="F79" s="71"/>
      <c r="G79" s="71"/>
      <c r="H79" s="71"/>
      <c r="I79" s="71"/>
      <c r="J79" s="71"/>
      <c r="K79" s="71"/>
      <c r="L79" s="71"/>
      <c r="M79" s="71"/>
      <c r="N79" s="72"/>
    </row>
    <row r="80" spans="1:15" ht="15.75" thickBot="1">
      <c r="B80" s="74"/>
      <c r="C80" s="67"/>
      <c r="D80" s="67"/>
      <c r="E80" s="67"/>
      <c r="F80" s="67"/>
      <c r="G80" s="67"/>
      <c r="H80" s="67"/>
      <c r="I80" s="67"/>
      <c r="J80" s="67"/>
      <c r="K80" s="67"/>
      <c r="L80" s="67"/>
      <c r="M80" s="67"/>
      <c r="N80" s="69"/>
    </row>
    <row r="81" spans="1:14">
      <c r="B81" s="809" t="s">
        <v>1053</v>
      </c>
      <c r="C81" s="810"/>
      <c r="D81" s="810"/>
      <c r="E81" s="810"/>
      <c r="F81" s="810"/>
      <c r="G81" s="810"/>
      <c r="H81" s="810"/>
      <c r="I81" s="326"/>
      <c r="J81" s="346"/>
      <c r="K81" s="314" t="s">
        <v>1054</v>
      </c>
      <c r="L81" s="848" t="s">
        <v>1055</v>
      </c>
      <c r="M81" s="849"/>
      <c r="N81" s="315"/>
    </row>
    <row r="82" spans="1:14">
      <c r="B82" s="850" t="s">
        <v>1056</v>
      </c>
      <c r="C82" s="851"/>
      <c r="D82" s="851"/>
      <c r="E82" s="851"/>
      <c r="F82" s="851"/>
      <c r="G82" s="851"/>
      <c r="H82" s="851"/>
      <c r="I82" s="93"/>
      <c r="J82" s="94"/>
      <c r="K82" s="316">
        <v>0.2</v>
      </c>
      <c r="L82" s="852">
        <f>N77*K82</f>
        <v>6116.4682797131636</v>
      </c>
      <c r="M82" s="853"/>
      <c r="N82" s="57"/>
    </row>
    <row r="83" spans="1:14">
      <c r="B83" s="95" t="s">
        <v>1057</v>
      </c>
      <c r="C83" s="96"/>
      <c r="D83" s="96"/>
      <c r="E83" s="96"/>
      <c r="F83" s="96"/>
      <c r="G83" s="96"/>
      <c r="H83" s="96"/>
      <c r="I83" s="93"/>
      <c r="J83" s="94"/>
      <c r="K83" s="316">
        <v>0.05</v>
      </c>
      <c r="L83" s="852">
        <f>N77*K83</f>
        <v>1529.1170699282909</v>
      </c>
      <c r="M83" s="853"/>
      <c r="N83" s="57"/>
    </row>
    <row r="84" spans="1:14" ht="15.75" thickBot="1">
      <c r="B84" s="97" t="s">
        <v>1058</v>
      </c>
      <c r="C84" s="98"/>
      <c r="D84" s="98"/>
      <c r="E84" s="98"/>
      <c r="F84" s="98"/>
      <c r="G84" s="98"/>
      <c r="H84" s="98"/>
      <c r="I84" s="99"/>
      <c r="J84" s="100"/>
      <c r="K84" s="317">
        <v>0.05</v>
      </c>
      <c r="L84" s="854">
        <f>N77*K84</f>
        <v>1529.1170699282909</v>
      </c>
      <c r="M84" s="855"/>
      <c r="N84" s="57"/>
    </row>
    <row r="85" spans="1:14" ht="15.75" thickBot="1">
      <c r="B85" s="818" t="s">
        <v>1037</v>
      </c>
      <c r="C85" s="819"/>
      <c r="D85" s="819"/>
      <c r="E85" s="819"/>
      <c r="F85" s="819"/>
      <c r="G85" s="819"/>
      <c r="H85" s="819"/>
      <c r="I85" s="819"/>
      <c r="J85" s="819"/>
      <c r="K85" s="819"/>
      <c r="L85" s="819"/>
      <c r="M85" s="820"/>
      <c r="N85" s="58">
        <f>L82+L83+L84</f>
        <v>9174.702419569745</v>
      </c>
    </row>
    <row r="86" spans="1:14" ht="15.75" thickBot="1">
      <c r="B86" s="39"/>
      <c r="C86" s="40"/>
      <c r="D86" s="40"/>
      <c r="E86" s="40"/>
      <c r="F86" s="40"/>
      <c r="G86" s="40"/>
      <c r="H86" s="40"/>
      <c r="I86" s="40"/>
      <c r="J86" s="40"/>
      <c r="K86" s="40"/>
      <c r="L86" s="40"/>
      <c r="M86" s="40"/>
      <c r="N86" s="41"/>
    </row>
    <row r="87" spans="1:14" ht="15.75" thickBot="1">
      <c r="A87" t="s">
        <v>2122</v>
      </c>
      <c r="B87" s="818" t="s">
        <v>1059</v>
      </c>
      <c r="C87" s="819"/>
      <c r="D87" s="819"/>
      <c r="E87" s="819"/>
      <c r="F87" s="819"/>
      <c r="G87" s="819"/>
      <c r="H87" s="819"/>
      <c r="I87" s="819"/>
      <c r="J87" s="819"/>
      <c r="K87" s="819"/>
      <c r="L87" s="819"/>
      <c r="M87" s="820"/>
      <c r="N87" s="197">
        <f>N77+N85</f>
        <v>39757.043818135557</v>
      </c>
    </row>
    <row r="88" spans="1:14">
      <c r="B88" s="251"/>
      <c r="C88" s="252"/>
      <c r="D88" s="252"/>
      <c r="E88" s="252"/>
      <c r="F88" s="252"/>
      <c r="G88" s="252"/>
      <c r="H88" s="252"/>
      <c r="I88" s="252"/>
      <c r="J88" s="252"/>
      <c r="K88" s="252"/>
      <c r="L88" s="252"/>
      <c r="M88" s="252"/>
      <c r="N88" s="253"/>
    </row>
    <row r="89" spans="1:14">
      <c r="B89" s="254"/>
      <c r="C89" s="255"/>
      <c r="D89" s="255"/>
      <c r="E89" s="255"/>
      <c r="F89" s="255"/>
      <c r="G89" s="255"/>
      <c r="H89" s="255"/>
      <c r="I89" s="255"/>
      <c r="J89" s="255"/>
      <c r="K89" s="255"/>
      <c r="L89" s="255"/>
      <c r="M89" s="255"/>
      <c r="N89" s="256"/>
    </row>
    <row r="90" spans="1:14">
      <c r="B90" s="254"/>
      <c r="C90" s="255"/>
      <c r="D90" s="255"/>
      <c r="E90" s="255"/>
      <c r="F90" s="255"/>
      <c r="G90" s="255"/>
      <c r="H90" s="255"/>
      <c r="I90" s="255"/>
      <c r="J90" s="255"/>
      <c r="K90" s="255"/>
      <c r="L90" s="255"/>
      <c r="M90" s="255"/>
      <c r="N90" s="256"/>
    </row>
    <row r="91" spans="1:14">
      <c r="B91" s="254"/>
      <c r="C91" s="255"/>
      <c r="D91" s="255"/>
      <c r="E91" s="255"/>
      <c r="F91" s="255"/>
      <c r="G91" s="255"/>
      <c r="H91" s="255"/>
      <c r="I91" s="255"/>
      <c r="J91" s="255"/>
      <c r="K91" s="255"/>
      <c r="L91" s="255"/>
      <c r="M91" s="255"/>
      <c r="N91" s="256"/>
    </row>
    <row r="92" spans="1:14">
      <c r="B92" s="254"/>
      <c r="C92" s="255"/>
      <c r="D92" s="255"/>
      <c r="E92" s="429" t="s">
        <v>1060</v>
      </c>
      <c r="F92" s="429"/>
      <c r="G92" s="429"/>
      <c r="H92" s="429"/>
      <c r="I92" s="429"/>
      <c r="J92" s="429"/>
      <c r="K92" s="255"/>
      <c r="L92" s="255"/>
      <c r="M92" s="255"/>
      <c r="N92" s="256"/>
    </row>
    <row r="93" spans="1:14">
      <c r="B93" s="254"/>
      <c r="C93" s="255"/>
      <c r="D93" s="255"/>
      <c r="E93" s="255" t="s">
        <v>1061</v>
      </c>
      <c r="F93" s="255"/>
      <c r="G93" s="255"/>
      <c r="H93" s="255"/>
      <c r="I93" s="255"/>
      <c r="J93" s="255"/>
      <c r="K93" s="255"/>
      <c r="L93" s="255"/>
      <c r="M93" s="255"/>
      <c r="N93" s="256"/>
    </row>
    <row r="94" spans="1:14">
      <c r="B94" s="254"/>
      <c r="C94" s="255"/>
      <c r="D94" s="255"/>
      <c r="E94" s="255" t="s">
        <v>1062</v>
      </c>
      <c r="F94" s="255"/>
      <c r="G94" s="255"/>
      <c r="H94" s="255"/>
      <c r="I94" s="255"/>
      <c r="J94" s="255"/>
      <c r="K94" s="255"/>
      <c r="L94" s="255"/>
      <c r="M94" s="255"/>
      <c r="N94" s="256"/>
    </row>
    <row r="95" spans="1:14">
      <c r="B95" s="254"/>
      <c r="C95" s="255"/>
      <c r="D95" s="255"/>
      <c r="E95" s="255" t="s">
        <v>1063</v>
      </c>
      <c r="F95" s="255"/>
      <c r="G95" s="255"/>
      <c r="H95" s="255"/>
      <c r="I95" s="255"/>
      <c r="J95" s="255"/>
      <c r="K95" s="255"/>
      <c r="L95" s="255"/>
      <c r="M95" s="255"/>
      <c r="N95" s="256"/>
    </row>
    <row r="96" spans="1:14" ht="15.75" thickBot="1">
      <c r="B96" s="254"/>
      <c r="C96" s="255"/>
      <c r="D96" s="255"/>
      <c r="E96" s="255"/>
      <c r="F96" s="255" t="s">
        <v>1064</v>
      </c>
      <c r="G96" s="255"/>
      <c r="H96" s="255"/>
      <c r="I96" s="255"/>
      <c r="J96" s="255"/>
      <c r="K96" s="255"/>
      <c r="L96" s="255"/>
      <c r="M96" s="255"/>
      <c r="N96" s="256"/>
    </row>
    <row r="97" spans="2:14">
      <c r="B97" s="239" t="s">
        <v>2322</v>
      </c>
      <c r="C97" s="240"/>
      <c r="D97" s="240"/>
      <c r="E97" s="240"/>
      <c r="F97" s="240"/>
      <c r="G97" s="240"/>
      <c r="H97" s="240"/>
      <c r="I97" s="240"/>
      <c r="J97" s="240"/>
      <c r="K97" s="240"/>
      <c r="L97" s="240"/>
      <c r="M97" s="240"/>
      <c r="N97" s="241"/>
    </row>
    <row r="98" spans="2:14">
      <c r="B98" s="257"/>
      <c r="C98" s="258"/>
      <c r="D98" s="258"/>
      <c r="E98" s="258"/>
      <c r="F98" s="258"/>
      <c r="G98" s="258"/>
      <c r="H98" s="258"/>
      <c r="I98" s="258"/>
      <c r="J98" s="258"/>
      <c r="K98" s="258"/>
      <c r="L98" s="258"/>
      <c r="M98" s="258"/>
      <c r="N98" s="259"/>
    </row>
    <row r="99" spans="2:14">
      <c r="B99" s="257"/>
      <c r="C99" s="258"/>
      <c r="D99" s="258"/>
      <c r="E99" s="258"/>
      <c r="F99" s="258"/>
      <c r="G99" s="258"/>
      <c r="H99" s="258"/>
      <c r="I99" s="258"/>
      <c r="J99" s="258"/>
      <c r="K99" s="258"/>
      <c r="L99" s="258"/>
      <c r="M99" s="258"/>
      <c r="N99" s="259"/>
    </row>
    <row r="100" spans="2:14">
      <c r="B100" s="257"/>
      <c r="C100" s="258"/>
      <c r="D100" s="258"/>
      <c r="E100" s="258"/>
      <c r="F100" s="258"/>
      <c r="G100" s="258"/>
      <c r="H100" s="258"/>
      <c r="I100" s="258"/>
      <c r="J100" s="258"/>
      <c r="K100" s="258"/>
      <c r="L100" s="258"/>
      <c r="M100" s="258"/>
      <c r="N100" s="259"/>
    </row>
    <row r="101" spans="2:14" ht="15.75" thickBot="1">
      <c r="B101" s="260"/>
      <c r="C101" s="261"/>
      <c r="D101" s="261"/>
      <c r="E101" s="261"/>
      <c r="F101" s="261"/>
      <c r="G101" s="261"/>
      <c r="H101" s="261"/>
      <c r="I101" s="261"/>
      <c r="J101" s="261"/>
      <c r="K101" s="261"/>
      <c r="L101" s="261"/>
      <c r="M101" s="261"/>
      <c r="N101" s="262"/>
    </row>
    <row r="102" spans="2:14">
      <c r="B102" s="263"/>
      <c r="C102" s="264"/>
      <c r="D102" s="264"/>
      <c r="E102" s="264"/>
      <c r="F102" s="264"/>
      <c r="G102" s="264"/>
      <c r="H102" s="264"/>
      <c r="I102" s="264"/>
      <c r="J102" s="264"/>
      <c r="K102" s="264"/>
      <c r="L102" s="264"/>
      <c r="M102" s="264"/>
      <c r="N102" s="265"/>
    </row>
    <row r="103" spans="2:14">
      <c r="B103" s="266" t="s">
        <v>2323</v>
      </c>
      <c r="C103" s="267"/>
      <c r="D103" s="267"/>
      <c r="E103" s="267"/>
      <c r="F103" s="267"/>
      <c r="G103" s="267"/>
      <c r="H103" s="267"/>
      <c r="I103" s="267"/>
      <c r="J103" s="267"/>
      <c r="K103" s="267"/>
      <c r="L103" s="267"/>
      <c r="M103" s="267"/>
      <c r="N103" s="268"/>
    </row>
    <row r="104" spans="2:14" ht="15" customHeight="1">
      <c r="B104" s="960" t="s">
        <v>2324</v>
      </c>
      <c r="C104" s="961"/>
      <c r="D104" s="961"/>
      <c r="E104" s="961"/>
      <c r="F104" s="961"/>
      <c r="G104" s="961"/>
      <c r="H104" s="961"/>
      <c r="I104" s="961"/>
      <c r="J104" s="961"/>
      <c r="K104" s="961"/>
      <c r="L104" s="961"/>
      <c r="M104" s="961"/>
      <c r="N104" s="962"/>
    </row>
    <row r="105" spans="2:14" ht="15" customHeight="1">
      <c r="B105" s="960"/>
      <c r="C105" s="961"/>
      <c r="D105" s="961"/>
      <c r="E105" s="961"/>
      <c r="F105" s="961"/>
      <c r="G105" s="961"/>
      <c r="H105" s="961"/>
      <c r="I105" s="961"/>
      <c r="J105" s="961"/>
      <c r="K105" s="961"/>
      <c r="L105" s="961"/>
      <c r="M105" s="961"/>
      <c r="N105" s="962"/>
    </row>
    <row r="106" spans="2:14" ht="30" customHeight="1">
      <c r="B106" s="963" t="s">
        <v>2325</v>
      </c>
      <c r="C106" s="964"/>
      <c r="D106" s="964"/>
      <c r="E106" s="964"/>
      <c r="F106" s="964"/>
      <c r="G106" s="964"/>
      <c r="H106" s="964"/>
      <c r="I106" s="964"/>
      <c r="J106" s="964"/>
      <c r="K106" s="964"/>
      <c r="L106" s="964"/>
      <c r="M106" s="964"/>
      <c r="N106" s="965"/>
    </row>
    <row r="107" spans="2:14">
      <c r="B107" s="963"/>
      <c r="C107" s="964"/>
      <c r="D107" s="964"/>
      <c r="E107" s="964"/>
      <c r="F107" s="964"/>
      <c r="G107" s="964"/>
      <c r="H107" s="964"/>
      <c r="I107" s="964"/>
      <c r="J107" s="964"/>
      <c r="K107" s="964"/>
      <c r="L107" s="964"/>
      <c r="M107" s="964"/>
      <c r="N107" s="965"/>
    </row>
    <row r="108" spans="2:14">
      <c r="B108" s="351"/>
      <c r="C108" s="352"/>
      <c r="D108" s="352"/>
      <c r="E108" s="352"/>
      <c r="F108" s="352"/>
      <c r="G108" s="352"/>
      <c r="H108" s="352"/>
      <c r="I108" s="352"/>
      <c r="J108" s="352"/>
      <c r="K108" s="352"/>
      <c r="L108" s="352"/>
      <c r="M108" s="352"/>
      <c r="N108" s="353"/>
    </row>
    <row r="109" spans="2:14">
      <c r="B109" s="351"/>
      <c r="C109" s="352"/>
      <c r="D109" s="352"/>
      <c r="E109" s="352"/>
      <c r="F109" s="352"/>
      <c r="G109" s="352"/>
      <c r="H109" s="352"/>
      <c r="I109" s="352"/>
      <c r="J109" s="352"/>
      <c r="K109" s="352"/>
      <c r="L109" s="352"/>
      <c r="M109" s="352"/>
      <c r="N109" s="353"/>
    </row>
    <row r="110" spans="2:14">
      <c r="B110" s="351"/>
      <c r="C110" s="352"/>
      <c r="D110" s="352"/>
      <c r="E110" s="352"/>
      <c r="F110" s="352"/>
      <c r="G110" s="352"/>
      <c r="H110" s="352"/>
      <c r="I110" s="352"/>
      <c r="J110" s="352"/>
      <c r="K110" s="352"/>
      <c r="L110" s="352"/>
      <c r="M110" s="352"/>
      <c r="N110" s="353"/>
    </row>
    <row r="111" spans="2:14">
      <c r="B111" s="266"/>
      <c r="C111" s="267"/>
      <c r="D111" s="267"/>
      <c r="E111" s="267"/>
      <c r="F111" s="267"/>
      <c r="G111" s="267"/>
      <c r="H111" s="267"/>
      <c r="I111" s="267"/>
      <c r="J111" s="267"/>
      <c r="K111" s="267"/>
      <c r="L111" s="267"/>
      <c r="M111" s="267"/>
      <c r="N111" s="268"/>
    </row>
    <row r="112" spans="2:14">
      <c r="B112" s="254"/>
      <c r="C112" s="255"/>
      <c r="D112" s="255"/>
      <c r="E112" s="255" t="s">
        <v>1060</v>
      </c>
      <c r="F112" s="429"/>
      <c r="G112" s="429"/>
      <c r="H112" s="255"/>
      <c r="I112" s="255"/>
      <c r="J112" s="255"/>
      <c r="K112" s="255"/>
      <c r="L112" s="255"/>
      <c r="M112" s="255"/>
      <c r="N112" s="256"/>
    </row>
    <row r="113" spans="2:14">
      <c r="B113" s="254"/>
      <c r="C113" s="255"/>
      <c r="D113" s="255"/>
      <c r="E113" s="430" t="s">
        <v>1061</v>
      </c>
      <c r="F113" s="255"/>
      <c r="G113" s="255"/>
      <c r="H113" s="430"/>
      <c r="I113" s="430"/>
      <c r="J113" s="430"/>
      <c r="K113" s="255"/>
      <c r="L113" s="255"/>
      <c r="M113" s="255"/>
      <c r="N113" s="256"/>
    </row>
    <row r="114" spans="2:14">
      <c r="B114" s="254"/>
      <c r="C114" s="255"/>
      <c r="D114" s="255"/>
      <c r="E114" s="269" t="s">
        <v>1065</v>
      </c>
      <c r="F114" s="255"/>
      <c r="G114" s="255"/>
      <c r="H114" s="269"/>
      <c r="I114" s="269"/>
      <c r="J114" s="269"/>
      <c r="K114" s="255"/>
      <c r="L114" s="255"/>
      <c r="M114" s="255"/>
      <c r="N114" s="256"/>
    </row>
    <row r="115" spans="2:14">
      <c r="B115" s="270"/>
      <c r="C115" s="267"/>
      <c r="D115" s="267"/>
      <c r="E115" s="255" t="s">
        <v>1063</v>
      </c>
      <c r="F115" s="255"/>
      <c r="G115" s="255"/>
      <c r="H115" s="255"/>
      <c r="I115" s="255"/>
      <c r="J115" s="255"/>
      <c r="K115" s="267"/>
      <c r="L115" s="267"/>
      <c r="M115" s="267"/>
      <c r="N115" s="268"/>
    </row>
    <row r="116" spans="2:14">
      <c r="B116" s="270"/>
      <c r="C116" s="267"/>
      <c r="D116" s="267"/>
      <c r="E116" s="267"/>
      <c r="F116" s="255"/>
      <c r="G116" s="255"/>
      <c r="H116" s="255"/>
      <c r="I116" s="255"/>
      <c r="J116" s="255"/>
      <c r="K116" s="267"/>
      <c r="L116" s="267"/>
      <c r="M116" s="267"/>
      <c r="N116" s="268"/>
    </row>
    <row r="117" spans="2:14">
      <c r="B117" s="270" t="s">
        <v>2326</v>
      </c>
      <c r="C117" s="269"/>
      <c r="D117" s="269"/>
      <c r="E117" s="255"/>
      <c r="F117" s="255"/>
      <c r="G117" s="255"/>
      <c r="H117" s="255"/>
      <c r="I117" s="255"/>
      <c r="J117" s="966"/>
      <c r="K117" s="966"/>
      <c r="L117" s="966"/>
      <c r="M117" s="966"/>
      <c r="N117" s="967"/>
    </row>
    <row r="118" spans="2:14" ht="15.75" thickBot="1">
      <c r="B118" s="431" t="s">
        <v>2327</v>
      </c>
      <c r="C118" s="432"/>
      <c r="D118" s="432"/>
      <c r="E118" s="271"/>
      <c r="F118" s="271"/>
      <c r="G118" s="271"/>
      <c r="H118" s="271"/>
      <c r="I118" s="271"/>
      <c r="J118" s="968"/>
      <c r="K118" s="968"/>
      <c r="L118" s="968"/>
      <c r="M118" s="968"/>
      <c r="N118" s="969"/>
    </row>
  </sheetData>
  <mergeCells count="64">
    <mergeCell ref="B106:N107"/>
    <mergeCell ref="F25:H25"/>
    <mergeCell ref="B27:N27"/>
    <mergeCell ref="L29:M29"/>
    <mergeCell ref="L83:M83"/>
    <mergeCell ref="L84:M84"/>
    <mergeCell ref="B85:M85"/>
    <mergeCell ref="B87:M87"/>
    <mergeCell ref="B104:N105"/>
    <mergeCell ref="B77:M77"/>
    <mergeCell ref="B81:H81"/>
    <mergeCell ref="L81:M81"/>
    <mergeCell ref="B64:M64"/>
    <mergeCell ref="B82:H82"/>
    <mergeCell ref="L82:M82"/>
    <mergeCell ref="B68:H68"/>
    <mergeCell ref="L68:M68"/>
    <mergeCell ref="B74:H74"/>
    <mergeCell ref="L74:M74"/>
    <mergeCell ref="B75:M75"/>
    <mergeCell ref="L57:M57"/>
    <mergeCell ref="L58:M58"/>
    <mergeCell ref="L60:M60"/>
    <mergeCell ref="L61:M61"/>
    <mergeCell ref="L63:M63"/>
    <mergeCell ref="B53:M53"/>
    <mergeCell ref="B10:E10"/>
    <mergeCell ref="I10:J10"/>
    <mergeCell ref="D11:E11"/>
    <mergeCell ref="L42:M42"/>
    <mergeCell ref="B38:H38"/>
    <mergeCell ref="L12:N12"/>
    <mergeCell ref="C30:I30"/>
    <mergeCell ref="L30:M30"/>
    <mergeCell ref="B35:H35"/>
    <mergeCell ref="M5:M6"/>
    <mergeCell ref="C6:J6"/>
    <mergeCell ref="B43:M43"/>
    <mergeCell ref="B47:I47"/>
    <mergeCell ref="L47:M47"/>
    <mergeCell ref="B1:B6"/>
    <mergeCell ref="K5:K6"/>
    <mergeCell ref="B42:H42"/>
    <mergeCell ref="I35:J35"/>
    <mergeCell ref="L35:M35"/>
    <mergeCell ref="B36:H36"/>
    <mergeCell ref="B37:H37"/>
    <mergeCell ref="I42:J42"/>
    <mergeCell ref="N5:N6"/>
    <mergeCell ref="C29:I29"/>
    <mergeCell ref="J117:N118"/>
    <mergeCell ref="L1:N2"/>
    <mergeCell ref="C2:J2"/>
    <mergeCell ref="C3:J3"/>
    <mergeCell ref="K3:K4"/>
    <mergeCell ref="L3:N4"/>
    <mergeCell ref="C4:J4"/>
    <mergeCell ref="C1:J1"/>
    <mergeCell ref="K1:K2"/>
    <mergeCell ref="C5:J5"/>
    <mergeCell ref="L59:M59"/>
    <mergeCell ref="B39:H39"/>
    <mergeCell ref="B41:D41"/>
    <mergeCell ref="L5:L6"/>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500737"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500737" r:id="rId4"/>
      </mc:Fallback>
    </mc:AlternateContent>
  </oleObjects>
</worksheet>
</file>

<file path=xl/worksheets/sheet2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18"/>
  <sheetViews>
    <sheetView zoomScale="75" zoomScaleNormal="75" workbookViewId="0"/>
  </sheetViews>
  <sheetFormatPr baseColWidth="10" defaultRowHeight="15"/>
  <cols>
    <col min="1" max="1" width="9.140625" bestFit="1" customWidth="1"/>
    <col min="2" max="2" width="17" customWidth="1"/>
    <col min="6" max="6" width="14.42578125" customWidth="1"/>
    <col min="7" max="7" width="13.28515625" customWidth="1"/>
    <col min="9" max="9" width="13.5703125" customWidth="1"/>
    <col min="10" max="10" width="16.7109375" customWidth="1"/>
    <col min="11" max="11" width="17.5703125" bestFit="1" customWidth="1"/>
    <col min="13" max="13" width="13.140625" bestFit="1" customWidth="1"/>
    <col min="14" max="14" width="17.42578125" customWidth="1"/>
    <col min="15" max="15" width="12" bestFit="1" customWidth="1"/>
  </cols>
  <sheetData>
    <row r="1" spans="2:14" ht="24.7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customHeight="1" thickBot="1">
      <c r="A31" t="s">
        <v>1929</v>
      </c>
      <c r="B31" s="86" t="s">
        <v>1769</v>
      </c>
      <c r="C31" s="87" t="s">
        <v>2253</v>
      </c>
      <c r="D31" s="88"/>
      <c r="E31" s="88"/>
      <c r="F31" s="88"/>
      <c r="G31" s="88"/>
      <c r="H31" s="88"/>
      <c r="I31" s="88"/>
      <c r="J31" s="88"/>
      <c r="K31" s="465"/>
      <c r="L31" s="318" t="s">
        <v>144</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348"/>
      <c r="N36" s="284"/>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0.05</v>
      </c>
      <c r="N41" s="356">
        <f>N75*M41</f>
        <v>60.656731111111107</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60.656731111111107</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69" t="s">
        <v>402</v>
      </c>
      <c r="B48" s="49" t="str">
        <f>VLOOKUP(A48,MATERIALES!A5:D373,3,FALSE)</f>
        <v>Bordillo Prefabricado En Concreto Ref.A85 Ntc-4109, 0,20 X 0,35 X 0.80 M</v>
      </c>
      <c r="C48" s="293"/>
      <c r="D48" s="293"/>
      <c r="E48" s="293"/>
      <c r="F48" s="293"/>
      <c r="G48" s="293"/>
      <c r="H48" s="293"/>
      <c r="I48" s="280"/>
      <c r="J48" s="236" t="str">
        <f>VLOOKUP(A48,MATERIALES!A4:D640,2,FALSE)</f>
        <v>u</v>
      </c>
      <c r="K48" s="294">
        <v>1.25</v>
      </c>
      <c r="L48" s="279"/>
      <c r="M48" s="414">
        <f>VLOOKUP(A48,MATERIALES!A5:D396,4,FALSE)</f>
        <v>29750</v>
      </c>
      <c r="N48" s="284">
        <f>K48*M48</f>
        <v>37187.5</v>
      </c>
    </row>
    <row r="49" spans="1:14">
      <c r="A49" s="169"/>
      <c r="B49" s="49"/>
      <c r="C49" s="437"/>
      <c r="D49" s="437"/>
      <c r="E49" s="437"/>
      <c r="F49" s="437"/>
      <c r="G49" s="437"/>
      <c r="H49" s="437"/>
      <c r="I49" s="437"/>
      <c r="J49" s="323"/>
      <c r="K49" s="409"/>
      <c r="L49" s="433"/>
      <c r="M49" s="414"/>
      <c r="N49" s="284"/>
    </row>
    <row r="50" spans="1:14">
      <c r="A50" s="169"/>
      <c r="B50" s="49"/>
      <c r="C50" s="437"/>
      <c r="D50" s="437"/>
      <c r="E50" s="437"/>
      <c r="F50" s="437"/>
      <c r="G50" s="437"/>
      <c r="H50" s="437"/>
      <c r="I50" s="437"/>
      <c r="J50" s="323"/>
      <c r="K50" s="409"/>
      <c r="L50" s="433"/>
      <c r="M50" s="414"/>
      <c r="N50" s="284"/>
    </row>
    <row r="51" spans="1:14">
      <c r="A51" s="169"/>
      <c r="B51" s="49"/>
      <c r="C51" s="437"/>
      <c r="D51" s="437"/>
      <c r="E51" s="437"/>
      <c r="F51" s="437"/>
      <c r="G51" s="437"/>
      <c r="H51" s="437"/>
      <c r="I51" s="437"/>
      <c r="J51" s="323"/>
      <c r="K51" s="409"/>
      <c r="L51" s="433"/>
      <c r="M51" s="414"/>
      <c r="N51" s="284"/>
    </row>
    <row r="52" spans="1:14" ht="15.75" thickBot="1">
      <c r="B52" s="49"/>
      <c r="C52" s="322"/>
      <c r="D52" s="322"/>
      <c r="E52" s="322"/>
      <c r="F52" s="322"/>
      <c r="G52" s="322"/>
      <c r="H52" s="322"/>
      <c r="I52" s="322"/>
      <c r="J52" s="447"/>
      <c r="K52" s="132"/>
      <c r="L52" s="337"/>
      <c r="M52" s="414"/>
      <c r="N52" s="284"/>
    </row>
    <row r="53" spans="1:14" ht="15.75" thickBot="1">
      <c r="B53" s="818" t="s">
        <v>1037</v>
      </c>
      <c r="C53" s="819"/>
      <c r="D53" s="819"/>
      <c r="E53" s="819"/>
      <c r="F53" s="819"/>
      <c r="G53" s="819"/>
      <c r="H53" s="819"/>
      <c r="I53" s="819"/>
      <c r="J53" s="819"/>
      <c r="K53" s="819"/>
      <c r="L53" s="819"/>
      <c r="M53" s="820"/>
      <c r="N53" s="406">
        <f>SUM(N48:N52)</f>
        <v>37187.5</v>
      </c>
    </row>
    <row r="54" spans="1:14">
      <c r="B54" s="39"/>
      <c r="C54" s="40"/>
      <c r="D54" s="40"/>
      <c r="E54" s="40"/>
      <c r="F54" s="40"/>
      <c r="G54" s="40"/>
      <c r="H54" s="40"/>
      <c r="I54" s="40"/>
      <c r="J54" s="40"/>
      <c r="K54" s="40"/>
      <c r="L54" s="40"/>
      <c r="M54" s="40"/>
      <c r="N54" s="41"/>
    </row>
    <row r="55" spans="1:14">
      <c r="B55" s="70" t="s">
        <v>1040</v>
      </c>
      <c r="C55" s="71"/>
      <c r="D55" s="71"/>
      <c r="E55" s="71"/>
      <c r="F55" s="71"/>
      <c r="G55" s="71"/>
      <c r="H55" s="71"/>
      <c r="I55" s="71"/>
      <c r="J55" s="71"/>
      <c r="K55" s="71"/>
      <c r="L55" s="71"/>
      <c r="M55" s="71"/>
      <c r="N55" s="72"/>
    </row>
    <row r="56" spans="1:14" ht="15.75" thickBot="1">
      <c r="B56" s="74"/>
      <c r="C56" s="67"/>
      <c r="D56" s="67"/>
      <c r="E56" s="67"/>
      <c r="F56" s="67"/>
      <c r="G56" s="67"/>
      <c r="H56" s="67"/>
      <c r="I56" s="67"/>
      <c r="J56" s="67"/>
      <c r="K56" s="67"/>
      <c r="L56" s="67"/>
      <c r="M56" s="67"/>
      <c r="N56" s="69"/>
    </row>
    <row r="57" spans="1:14" ht="25.5">
      <c r="B57" s="325" t="s">
        <v>1041</v>
      </c>
      <c r="C57" s="326"/>
      <c r="D57" s="326"/>
      <c r="E57" s="326"/>
      <c r="F57" s="326"/>
      <c r="G57" s="326"/>
      <c r="H57" s="79" t="s">
        <v>1029</v>
      </c>
      <c r="I57" s="80" t="s">
        <v>1042</v>
      </c>
      <c r="J57" s="81" t="s">
        <v>1043</v>
      </c>
      <c r="K57" s="79" t="s">
        <v>1044</v>
      </c>
      <c r="L57" s="821" t="s">
        <v>1045</v>
      </c>
      <c r="M57" s="794"/>
      <c r="N57" s="82" t="s">
        <v>1035</v>
      </c>
    </row>
    <row r="58" spans="1:14">
      <c r="B58" s="52"/>
      <c r="C58" s="329"/>
      <c r="D58" s="329"/>
      <c r="E58" s="329"/>
      <c r="F58" s="329"/>
      <c r="G58" s="329"/>
      <c r="H58" s="323"/>
      <c r="I58" s="291"/>
      <c r="J58" s="298"/>
      <c r="K58" s="291"/>
      <c r="L58" s="822"/>
      <c r="M58" s="823"/>
      <c r="N58" s="299"/>
    </row>
    <row r="59" spans="1:14">
      <c r="B59" s="52"/>
      <c r="C59" s="53"/>
      <c r="D59" s="53"/>
      <c r="E59" s="53"/>
      <c r="F59" s="53"/>
      <c r="G59" s="53"/>
      <c r="H59" s="323"/>
      <c r="I59" s="291"/>
      <c r="J59" s="298"/>
      <c r="K59" s="291"/>
      <c r="L59" s="822"/>
      <c r="M59" s="823"/>
      <c r="N59" s="299"/>
    </row>
    <row r="60" spans="1:14">
      <c r="B60" s="52"/>
      <c r="C60" s="53"/>
      <c r="D60" s="53"/>
      <c r="E60" s="53"/>
      <c r="F60" s="53"/>
      <c r="G60" s="53"/>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00"/>
      <c r="I62" s="291"/>
      <c r="J62" s="291"/>
      <c r="K62" s="291"/>
      <c r="L62" s="301"/>
      <c r="M62" s="302"/>
      <c r="N62" s="303"/>
    </row>
    <row r="63" spans="1:14" ht="15.75" thickBot="1">
      <c r="B63" s="459"/>
      <c r="C63" s="460"/>
      <c r="D63" s="460"/>
      <c r="E63" s="460"/>
      <c r="F63" s="460"/>
      <c r="G63" s="460"/>
      <c r="H63" s="54"/>
      <c r="I63" s="132"/>
      <c r="J63" s="132"/>
      <c r="K63" s="132"/>
      <c r="L63" s="807"/>
      <c r="M63" s="808"/>
      <c r="N63" s="133"/>
    </row>
    <row r="64" spans="1:14" ht="15.75" thickBot="1">
      <c r="B64" s="824" t="s">
        <v>1037</v>
      </c>
      <c r="C64" s="825"/>
      <c r="D64" s="825"/>
      <c r="E64" s="825"/>
      <c r="F64" s="825"/>
      <c r="G64" s="825"/>
      <c r="H64" s="825"/>
      <c r="I64" s="825"/>
      <c r="J64" s="825"/>
      <c r="K64" s="825"/>
      <c r="L64" s="825"/>
      <c r="M64" s="826"/>
      <c r="N64" s="110"/>
    </row>
    <row r="65" spans="1:15">
      <c r="B65" s="39"/>
      <c r="C65" s="40"/>
      <c r="D65" s="40"/>
      <c r="E65" s="40"/>
      <c r="F65" s="40"/>
      <c r="G65" s="40"/>
      <c r="H65" s="40"/>
      <c r="I65" s="40"/>
      <c r="J65" s="40"/>
      <c r="K65" s="40"/>
      <c r="L65" s="40"/>
      <c r="M65" s="40"/>
      <c r="N65" s="41"/>
    </row>
    <row r="66" spans="1:15">
      <c r="B66" s="70" t="s">
        <v>1046</v>
      </c>
      <c r="C66" s="71"/>
      <c r="D66" s="71"/>
      <c r="E66" s="71"/>
      <c r="F66" s="71"/>
      <c r="G66" s="71"/>
      <c r="H66" s="71"/>
      <c r="I66" s="71"/>
      <c r="J66" s="71"/>
      <c r="K66" s="71"/>
      <c r="L66" s="71"/>
      <c r="M66" s="71"/>
      <c r="N66" s="72"/>
    </row>
    <row r="67" spans="1:15" ht="15.75" thickBot="1">
      <c r="B67" s="74"/>
      <c r="C67" s="67"/>
      <c r="D67" s="67"/>
      <c r="E67" s="67"/>
      <c r="F67" s="67"/>
      <c r="G67" s="67"/>
      <c r="H67" s="67"/>
      <c r="I67" s="67"/>
      <c r="J67" s="67"/>
      <c r="K67" s="67"/>
      <c r="L67" s="67"/>
      <c r="M67" s="67"/>
      <c r="N67" s="69"/>
    </row>
    <row r="68" spans="1:15" ht="25.5">
      <c r="B68" s="844" t="s">
        <v>1047</v>
      </c>
      <c r="C68" s="845"/>
      <c r="D68" s="845"/>
      <c r="E68" s="845"/>
      <c r="F68" s="845"/>
      <c r="G68" s="845"/>
      <c r="H68" s="845"/>
      <c r="I68" s="79" t="s">
        <v>1048</v>
      </c>
      <c r="J68" s="81" t="s">
        <v>1494</v>
      </c>
      <c r="K68" s="80" t="s">
        <v>1050</v>
      </c>
      <c r="L68" s="846" t="s">
        <v>1034</v>
      </c>
      <c r="M68" s="970"/>
      <c r="N68" s="104" t="s">
        <v>1035</v>
      </c>
    </row>
    <row r="69" spans="1:15">
      <c r="A69" s="170" t="s">
        <v>7</v>
      </c>
      <c r="B69" s="55" t="str">
        <f>VLOOKUP(A69,'MANO DE OBRA'!A8:D68,3,FALSE)</f>
        <v>Obrero (2)</v>
      </c>
      <c r="C69" s="53"/>
      <c r="D69" s="53"/>
      <c r="E69" s="53"/>
      <c r="F69" s="53"/>
      <c r="G69" s="53"/>
      <c r="H69" s="53"/>
      <c r="I69" s="304">
        <f>K69/J69*100</f>
        <v>49181.133333333331</v>
      </c>
      <c r="J69" s="305">
        <v>185</v>
      </c>
      <c r="K69" s="306">
        <f>VLOOKUP(A69,'MANO DE OBRA'!A8:D99,4,FALSE)</f>
        <v>90985.096666666665</v>
      </c>
      <c r="L69" s="56"/>
      <c r="M69" s="446">
        <v>150</v>
      </c>
      <c r="N69" s="407">
        <f>K69/M69</f>
        <v>606.56731111111105</v>
      </c>
      <c r="O69" s="112"/>
    </row>
    <row r="70" spans="1:15">
      <c r="A70" s="170" t="s">
        <v>30</v>
      </c>
      <c r="B70" s="55" t="str">
        <f>VLOOKUP(A70,'MANO DE OBRA'!A8:D69,3,FALSE)</f>
        <v>Oficial</v>
      </c>
      <c r="C70" s="53"/>
      <c r="D70" s="53"/>
      <c r="E70" s="53"/>
      <c r="F70" s="53"/>
      <c r="G70" s="53"/>
      <c r="H70" s="53"/>
      <c r="I70" s="304">
        <f>K70/J70*100</f>
        <v>49181.133333333331</v>
      </c>
      <c r="J70" s="305">
        <v>185</v>
      </c>
      <c r="K70" s="306">
        <f>VLOOKUP(A70,'MANO DE OBRA'!A8:D100,4,FALSE)</f>
        <v>90985.096666666665</v>
      </c>
      <c r="L70" s="56"/>
      <c r="M70" s="446">
        <v>150</v>
      </c>
      <c r="N70" s="407">
        <f>K70/M70</f>
        <v>606.56731111111105</v>
      </c>
    </row>
    <row r="71" spans="1:15">
      <c r="B71" s="55"/>
      <c r="C71" s="53"/>
      <c r="D71" s="53"/>
      <c r="E71" s="53"/>
      <c r="F71" s="53"/>
      <c r="G71" s="53"/>
      <c r="H71" s="53"/>
      <c r="I71" s="304"/>
      <c r="J71" s="305"/>
      <c r="K71" s="306"/>
      <c r="L71" s="56"/>
      <c r="M71" s="444"/>
      <c r="N71" s="407"/>
    </row>
    <row r="72" spans="1:15">
      <c r="B72" s="55"/>
      <c r="C72" s="53"/>
      <c r="D72" s="53"/>
      <c r="E72" s="53"/>
      <c r="F72" s="53"/>
      <c r="G72" s="53"/>
      <c r="H72" s="53"/>
      <c r="I72" s="291"/>
      <c r="J72" s="309"/>
      <c r="K72" s="310"/>
      <c r="L72" s="330"/>
      <c r="M72" s="312"/>
      <c r="N72" s="308"/>
    </row>
    <row r="73" spans="1:15">
      <c r="B73" s="55"/>
      <c r="C73" s="53"/>
      <c r="D73" s="53"/>
      <c r="E73" s="53"/>
      <c r="F73" s="53"/>
      <c r="G73" s="53"/>
      <c r="H73" s="53"/>
      <c r="I73" s="291"/>
      <c r="J73" s="309"/>
      <c r="K73" s="310"/>
      <c r="L73" s="330"/>
      <c r="M73" s="312"/>
      <c r="N73" s="308"/>
    </row>
    <row r="74" spans="1:15" ht="15.75" thickBot="1">
      <c r="B74" s="805"/>
      <c r="C74" s="806"/>
      <c r="D74" s="806"/>
      <c r="E74" s="806"/>
      <c r="F74" s="806"/>
      <c r="G74" s="806"/>
      <c r="H74" s="806"/>
      <c r="I74" s="132"/>
      <c r="J74" s="132"/>
      <c r="K74" s="132"/>
      <c r="L74" s="906"/>
      <c r="M74" s="906"/>
      <c r="N74" s="51"/>
    </row>
    <row r="75" spans="1:15" ht="15.75" thickBot="1">
      <c r="B75" s="824" t="s">
        <v>1037</v>
      </c>
      <c r="C75" s="825"/>
      <c r="D75" s="825"/>
      <c r="E75" s="825"/>
      <c r="F75" s="825"/>
      <c r="G75" s="825"/>
      <c r="H75" s="825"/>
      <c r="I75" s="825"/>
      <c r="J75" s="825"/>
      <c r="K75" s="825"/>
      <c r="L75" s="825"/>
      <c r="M75" s="826"/>
      <c r="N75" s="313">
        <f>SUM(N69:N74)</f>
        <v>1213.1346222222221</v>
      </c>
    </row>
    <row r="76" spans="1:15" ht="15.75" thickBot="1">
      <c r="B76" s="39"/>
      <c r="C76" s="40"/>
      <c r="D76" s="40"/>
      <c r="E76" s="40"/>
      <c r="F76" s="40"/>
      <c r="G76" s="40"/>
      <c r="H76" s="40"/>
      <c r="I76" s="40"/>
      <c r="J76" s="40"/>
      <c r="K76" s="40"/>
      <c r="L76" s="40"/>
      <c r="M76" s="40"/>
      <c r="N76" s="41"/>
    </row>
    <row r="77" spans="1:15" ht="15.75" thickBot="1">
      <c r="B77" s="818" t="s">
        <v>1051</v>
      </c>
      <c r="C77" s="819"/>
      <c r="D77" s="819"/>
      <c r="E77" s="819"/>
      <c r="F77" s="819"/>
      <c r="G77" s="819"/>
      <c r="H77" s="819"/>
      <c r="I77" s="819"/>
      <c r="J77" s="819"/>
      <c r="K77" s="819"/>
      <c r="L77" s="819"/>
      <c r="M77" s="820"/>
      <c r="N77" s="105">
        <f>N43+N53+N64+N75</f>
        <v>38461.291353333334</v>
      </c>
    </row>
    <row r="78" spans="1:15">
      <c r="B78" s="39"/>
      <c r="C78" s="40"/>
      <c r="D78" s="40"/>
      <c r="E78" s="40"/>
      <c r="F78" s="40"/>
      <c r="G78" s="40"/>
      <c r="H78" s="40"/>
      <c r="I78" s="40"/>
      <c r="J78" s="40"/>
      <c r="K78" s="40"/>
      <c r="L78" s="40"/>
      <c r="M78" s="40"/>
      <c r="N78" s="41"/>
    </row>
    <row r="79" spans="1:15">
      <c r="B79" s="70" t="s">
        <v>1052</v>
      </c>
      <c r="C79" s="71"/>
      <c r="D79" s="71"/>
      <c r="E79" s="71"/>
      <c r="F79" s="71"/>
      <c r="G79" s="71"/>
      <c r="H79" s="71"/>
      <c r="I79" s="71"/>
      <c r="J79" s="71"/>
      <c r="K79" s="71"/>
      <c r="L79" s="71"/>
      <c r="M79" s="71"/>
      <c r="N79" s="72"/>
    </row>
    <row r="80" spans="1:15" ht="15.75" thickBot="1">
      <c r="B80" s="74"/>
      <c r="C80" s="67"/>
      <c r="D80" s="67"/>
      <c r="E80" s="67"/>
      <c r="F80" s="67"/>
      <c r="G80" s="67"/>
      <c r="H80" s="67"/>
      <c r="I80" s="67"/>
      <c r="J80" s="67"/>
      <c r="K80" s="67"/>
      <c r="L80" s="67"/>
      <c r="M80" s="67"/>
      <c r="N80" s="69"/>
    </row>
    <row r="81" spans="1:14">
      <c r="B81" s="809" t="s">
        <v>1053</v>
      </c>
      <c r="C81" s="810"/>
      <c r="D81" s="810"/>
      <c r="E81" s="810"/>
      <c r="F81" s="810"/>
      <c r="G81" s="810"/>
      <c r="H81" s="810"/>
      <c r="I81" s="326"/>
      <c r="J81" s="346"/>
      <c r="K81" s="314" t="s">
        <v>1054</v>
      </c>
      <c r="L81" s="848" t="s">
        <v>1055</v>
      </c>
      <c r="M81" s="849"/>
      <c r="N81" s="315"/>
    </row>
    <row r="82" spans="1:14">
      <c r="B82" s="850" t="s">
        <v>1056</v>
      </c>
      <c r="C82" s="851"/>
      <c r="D82" s="851"/>
      <c r="E82" s="851"/>
      <c r="F82" s="851"/>
      <c r="G82" s="851"/>
      <c r="H82" s="851"/>
      <c r="I82" s="93"/>
      <c r="J82" s="94"/>
      <c r="K82" s="316">
        <v>0.2</v>
      </c>
      <c r="L82" s="852">
        <f>N77*K82</f>
        <v>7692.2582706666672</v>
      </c>
      <c r="M82" s="853"/>
      <c r="N82" s="57"/>
    </row>
    <row r="83" spans="1:14">
      <c r="B83" s="95" t="s">
        <v>1057</v>
      </c>
      <c r="C83" s="96"/>
      <c r="D83" s="96"/>
      <c r="E83" s="96"/>
      <c r="F83" s="96"/>
      <c r="G83" s="96"/>
      <c r="H83" s="96"/>
      <c r="I83" s="93"/>
      <c r="J83" s="94"/>
      <c r="K83" s="316">
        <v>0.05</v>
      </c>
      <c r="L83" s="852">
        <f>N77*K83</f>
        <v>1923.0645676666668</v>
      </c>
      <c r="M83" s="853"/>
      <c r="N83" s="57"/>
    </row>
    <row r="84" spans="1:14" ht="15.75" thickBot="1">
      <c r="B84" s="97" t="s">
        <v>1058</v>
      </c>
      <c r="C84" s="98"/>
      <c r="D84" s="98"/>
      <c r="E84" s="98"/>
      <c r="F84" s="98"/>
      <c r="G84" s="98"/>
      <c r="H84" s="98"/>
      <c r="I84" s="99"/>
      <c r="J84" s="100"/>
      <c r="K84" s="317">
        <v>0.05</v>
      </c>
      <c r="L84" s="854">
        <f>N77*K84</f>
        <v>1923.0645676666668</v>
      </c>
      <c r="M84" s="855"/>
      <c r="N84" s="57"/>
    </row>
    <row r="85" spans="1:14" ht="15.75" thickBot="1">
      <c r="B85" s="818" t="s">
        <v>1037</v>
      </c>
      <c r="C85" s="819"/>
      <c r="D85" s="819"/>
      <c r="E85" s="819"/>
      <c r="F85" s="819"/>
      <c r="G85" s="819"/>
      <c r="H85" s="819"/>
      <c r="I85" s="819"/>
      <c r="J85" s="819"/>
      <c r="K85" s="819"/>
      <c r="L85" s="819"/>
      <c r="M85" s="820"/>
      <c r="N85" s="58">
        <f>L82+L83+L84</f>
        <v>11538.387406</v>
      </c>
    </row>
    <row r="86" spans="1:14" ht="15.75" thickBot="1">
      <c r="B86" s="39"/>
      <c r="C86" s="40"/>
      <c r="D86" s="40"/>
      <c r="E86" s="40"/>
      <c r="F86" s="40"/>
      <c r="G86" s="40"/>
      <c r="H86" s="40"/>
      <c r="I86" s="40"/>
      <c r="J86" s="40"/>
      <c r="K86" s="40"/>
      <c r="L86" s="40"/>
      <c r="M86" s="40"/>
      <c r="N86" s="41"/>
    </row>
    <row r="87" spans="1:14" ht="15.75" thickBot="1">
      <c r="A87" t="s">
        <v>2122</v>
      </c>
      <c r="B87" s="818" t="s">
        <v>1059</v>
      </c>
      <c r="C87" s="819"/>
      <c r="D87" s="819"/>
      <c r="E87" s="819"/>
      <c r="F87" s="819"/>
      <c r="G87" s="819"/>
      <c r="H87" s="819"/>
      <c r="I87" s="819"/>
      <c r="J87" s="819"/>
      <c r="K87" s="819"/>
      <c r="L87" s="819"/>
      <c r="M87" s="820"/>
      <c r="N87" s="197">
        <f>N77+N85</f>
        <v>49999.678759333336</v>
      </c>
    </row>
    <row r="88" spans="1:14">
      <c r="B88" s="251"/>
      <c r="C88" s="252"/>
      <c r="D88" s="252"/>
      <c r="E88" s="252"/>
      <c r="F88" s="252"/>
      <c r="G88" s="252"/>
      <c r="H88" s="252"/>
      <c r="I88" s="252"/>
      <c r="J88" s="252"/>
      <c r="K88" s="252"/>
      <c r="L88" s="252"/>
      <c r="M88" s="252"/>
      <c r="N88" s="253"/>
    </row>
    <row r="89" spans="1:14">
      <c r="B89" s="254"/>
      <c r="C89" s="255"/>
      <c r="D89" s="255"/>
      <c r="E89" s="255"/>
      <c r="F89" s="255"/>
      <c r="G89" s="255"/>
      <c r="H89" s="255"/>
      <c r="I89" s="255"/>
      <c r="J89" s="255"/>
      <c r="K89" s="255"/>
      <c r="L89" s="255"/>
      <c r="M89" s="255"/>
      <c r="N89" s="256"/>
    </row>
    <row r="90" spans="1:14">
      <c r="B90" s="254"/>
      <c r="C90" s="255"/>
      <c r="D90" s="255"/>
      <c r="E90" s="255"/>
      <c r="F90" s="255"/>
      <c r="G90" s="255"/>
      <c r="H90" s="255"/>
      <c r="I90" s="255"/>
      <c r="J90" s="255"/>
      <c r="K90" s="255"/>
      <c r="L90" s="255"/>
      <c r="M90" s="255"/>
      <c r="N90" s="256"/>
    </row>
    <row r="91" spans="1:14">
      <c r="B91" s="254"/>
      <c r="C91" s="255"/>
      <c r="D91" s="255"/>
      <c r="E91" s="255"/>
      <c r="F91" s="255"/>
      <c r="G91" s="255"/>
      <c r="H91" s="255"/>
      <c r="I91" s="255"/>
      <c r="J91" s="255"/>
      <c r="K91" s="255"/>
      <c r="L91" s="255"/>
      <c r="M91" s="255"/>
      <c r="N91" s="256"/>
    </row>
    <row r="92" spans="1:14">
      <c r="B92" s="254"/>
      <c r="C92" s="255"/>
      <c r="D92" s="255"/>
      <c r="E92" s="429" t="s">
        <v>1060</v>
      </c>
      <c r="F92" s="429"/>
      <c r="G92" s="429"/>
      <c r="H92" s="429"/>
      <c r="I92" s="429"/>
      <c r="J92" s="429"/>
      <c r="K92" s="255"/>
      <c r="L92" s="255"/>
      <c r="M92" s="255"/>
      <c r="N92" s="256"/>
    </row>
    <row r="93" spans="1:14">
      <c r="B93" s="254"/>
      <c r="C93" s="255"/>
      <c r="D93" s="255"/>
      <c r="E93" s="255" t="s">
        <v>1061</v>
      </c>
      <c r="F93" s="255"/>
      <c r="G93" s="255"/>
      <c r="H93" s="255"/>
      <c r="I93" s="255"/>
      <c r="J93" s="255"/>
      <c r="K93" s="255"/>
      <c r="L93" s="255"/>
      <c r="M93" s="255"/>
      <c r="N93" s="256"/>
    </row>
    <row r="94" spans="1:14">
      <c r="B94" s="254"/>
      <c r="C94" s="255"/>
      <c r="D94" s="255"/>
      <c r="E94" s="255" t="s">
        <v>1062</v>
      </c>
      <c r="F94" s="255"/>
      <c r="G94" s="255"/>
      <c r="H94" s="255"/>
      <c r="I94" s="255"/>
      <c r="J94" s="255"/>
      <c r="K94" s="255"/>
      <c r="L94" s="255"/>
      <c r="M94" s="255"/>
      <c r="N94" s="256"/>
    </row>
    <row r="95" spans="1:14">
      <c r="B95" s="254"/>
      <c r="C95" s="255"/>
      <c r="D95" s="255"/>
      <c r="E95" s="255" t="s">
        <v>1063</v>
      </c>
      <c r="F95" s="255"/>
      <c r="G95" s="255"/>
      <c r="H95" s="255"/>
      <c r="I95" s="255"/>
      <c r="J95" s="255"/>
      <c r="K95" s="255"/>
      <c r="L95" s="255"/>
      <c r="M95" s="255"/>
      <c r="N95" s="256"/>
    </row>
    <row r="96" spans="1:14" ht="15.75" thickBot="1">
      <c r="B96" s="254"/>
      <c r="C96" s="255"/>
      <c r="D96" s="255"/>
      <c r="E96" s="255"/>
      <c r="F96" s="255" t="s">
        <v>1064</v>
      </c>
      <c r="G96" s="255"/>
      <c r="H96" s="255"/>
      <c r="I96" s="255"/>
      <c r="J96" s="255"/>
      <c r="K96" s="255"/>
      <c r="L96" s="255"/>
      <c r="M96" s="255"/>
      <c r="N96" s="256"/>
    </row>
    <row r="97" spans="2:14">
      <c r="B97" s="239" t="s">
        <v>2322</v>
      </c>
      <c r="C97" s="240"/>
      <c r="D97" s="240"/>
      <c r="E97" s="240"/>
      <c r="F97" s="240"/>
      <c r="G97" s="240"/>
      <c r="H97" s="240"/>
      <c r="I97" s="240"/>
      <c r="J97" s="240"/>
      <c r="K97" s="240"/>
      <c r="L97" s="240"/>
      <c r="M97" s="240"/>
      <c r="N97" s="241"/>
    </row>
    <row r="98" spans="2:14">
      <c r="B98" s="257"/>
      <c r="C98" s="258"/>
      <c r="D98" s="258"/>
      <c r="E98" s="258"/>
      <c r="F98" s="258"/>
      <c r="G98" s="258"/>
      <c r="H98" s="258"/>
      <c r="I98" s="258"/>
      <c r="J98" s="258"/>
      <c r="K98" s="258"/>
      <c r="L98" s="258"/>
      <c r="M98" s="258"/>
      <c r="N98" s="259"/>
    </row>
    <row r="99" spans="2:14">
      <c r="B99" s="257"/>
      <c r="C99" s="258"/>
      <c r="D99" s="258"/>
      <c r="E99" s="258"/>
      <c r="F99" s="258"/>
      <c r="G99" s="258"/>
      <c r="H99" s="258"/>
      <c r="I99" s="258"/>
      <c r="J99" s="258"/>
      <c r="K99" s="258"/>
      <c r="L99" s="258"/>
      <c r="M99" s="258"/>
      <c r="N99" s="259"/>
    </row>
    <row r="100" spans="2:14">
      <c r="B100" s="257"/>
      <c r="C100" s="258"/>
      <c r="D100" s="258"/>
      <c r="E100" s="258"/>
      <c r="F100" s="258"/>
      <c r="G100" s="258"/>
      <c r="H100" s="258"/>
      <c r="I100" s="258"/>
      <c r="J100" s="258"/>
      <c r="K100" s="258"/>
      <c r="L100" s="258"/>
      <c r="M100" s="258"/>
      <c r="N100" s="259"/>
    </row>
    <row r="101" spans="2:14" ht="15.75" thickBot="1">
      <c r="B101" s="260"/>
      <c r="C101" s="261"/>
      <c r="D101" s="261"/>
      <c r="E101" s="261"/>
      <c r="F101" s="261"/>
      <c r="G101" s="261"/>
      <c r="H101" s="261"/>
      <c r="I101" s="261"/>
      <c r="J101" s="261"/>
      <c r="K101" s="261"/>
      <c r="L101" s="261"/>
      <c r="M101" s="261"/>
      <c r="N101" s="262"/>
    </row>
    <row r="102" spans="2:14">
      <c r="B102" s="263"/>
      <c r="C102" s="264"/>
      <c r="D102" s="264"/>
      <c r="E102" s="264"/>
      <c r="F102" s="264"/>
      <c r="G102" s="264"/>
      <c r="H102" s="264"/>
      <c r="I102" s="264"/>
      <c r="J102" s="264"/>
      <c r="K102" s="264"/>
      <c r="L102" s="264"/>
      <c r="M102" s="264"/>
      <c r="N102" s="265"/>
    </row>
    <row r="103" spans="2:14">
      <c r="B103" s="266" t="s">
        <v>2323</v>
      </c>
      <c r="C103" s="267"/>
      <c r="D103" s="267"/>
      <c r="E103" s="267"/>
      <c r="F103" s="267"/>
      <c r="G103" s="267"/>
      <c r="H103" s="267"/>
      <c r="I103" s="267"/>
      <c r="J103" s="267"/>
      <c r="K103" s="267"/>
      <c r="L103" s="267"/>
      <c r="M103" s="267"/>
      <c r="N103" s="268"/>
    </row>
    <row r="104" spans="2:14" ht="15" customHeight="1">
      <c r="B104" s="960" t="s">
        <v>2324</v>
      </c>
      <c r="C104" s="961"/>
      <c r="D104" s="961"/>
      <c r="E104" s="961"/>
      <c r="F104" s="961"/>
      <c r="G104" s="961"/>
      <c r="H104" s="961"/>
      <c r="I104" s="961"/>
      <c r="J104" s="961"/>
      <c r="K104" s="961"/>
      <c r="L104" s="961"/>
      <c r="M104" s="961"/>
      <c r="N104" s="962"/>
    </row>
    <row r="105" spans="2:14" ht="15" customHeight="1">
      <c r="B105" s="960"/>
      <c r="C105" s="961"/>
      <c r="D105" s="961"/>
      <c r="E105" s="961"/>
      <c r="F105" s="961"/>
      <c r="G105" s="961"/>
      <c r="H105" s="961"/>
      <c r="I105" s="961"/>
      <c r="J105" s="961"/>
      <c r="K105" s="961"/>
      <c r="L105" s="961"/>
      <c r="M105" s="961"/>
      <c r="N105" s="962"/>
    </row>
    <row r="106" spans="2:14" ht="30" customHeight="1">
      <c r="B106" s="963" t="s">
        <v>2325</v>
      </c>
      <c r="C106" s="964"/>
      <c r="D106" s="964"/>
      <c r="E106" s="964"/>
      <c r="F106" s="964"/>
      <c r="G106" s="964"/>
      <c r="H106" s="964"/>
      <c r="I106" s="964"/>
      <c r="J106" s="964"/>
      <c r="K106" s="964"/>
      <c r="L106" s="964"/>
      <c r="M106" s="964"/>
      <c r="N106" s="965"/>
    </row>
    <row r="107" spans="2:14">
      <c r="B107" s="963"/>
      <c r="C107" s="964"/>
      <c r="D107" s="964"/>
      <c r="E107" s="964"/>
      <c r="F107" s="964"/>
      <c r="G107" s="964"/>
      <c r="H107" s="964"/>
      <c r="I107" s="964"/>
      <c r="J107" s="964"/>
      <c r="K107" s="964"/>
      <c r="L107" s="964"/>
      <c r="M107" s="964"/>
      <c r="N107" s="965"/>
    </row>
    <row r="108" spans="2:14">
      <c r="B108" s="351"/>
      <c r="C108" s="352"/>
      <c r="D108" s="352"/>
      <c r="E108" s="352"/>
      <c r="F108" s="352"/>
      <c r="G108" s="352"/>
      <c r="H108" s="352"/>
      <c r="I108" s="352"/>
      <c r="J108" s="352"/>
      <c r="K108" s="352"/>
      <c r="L108" s="352"/>
      <c r="M108" s="352"/>
      <c r="N108" s="353"/>
    </row>
    <row r="109" spans="2:14">
      <c r="B109" s="351"/>
      <c r="C109" s="352"/>
      <c r="D109" s="352"/>
      <c r="E109" s="352"/>
      <c r="F109" s="352"/>
      <c r="G109" s="352"/>
      <c r="H109" s="352"/>
      <c r="I109" s="352"/>
      <c r="J109" s="352"/>
      <c r="K109" s="352"/>
      <c r="L109" s="352"/>
      <c r="M109" s="352"/>
      <c r="N109" s="353"/>
    </row>
    <row r="110" spans="2:14">
      <c r="B110" s="351"/>
      <c r="C110" s="352"/>
      <c r="D110" s="352"/>
      <c r="E110" s="352"/>
      <c r="F110" s="352"/>
      <c r="G110" s="352"/>
      <c r="H110" s="352"/>
      <c r="I110" s="352"/>
      <c r="J110" s="352"/>
      <c r="K110" s="352"/>
      <c r="L110" s="352"/>
      <c r="M110" s="352"/>
      <c r="N110" s="353"/>
    </row>
    <row r="111" spans="2:14">
      <c r="B111" s="266"/>
      <c r="C111" s="267"/>
      <c r="D111" s="267"/>
      <c r="E111" s="267"/>
      <c r="F111" s="267"/>
      <c r="G111" s="267"/>
      <c r="H111" s="267"/>
      <c r="I111" s="267"/>
      <c r="J111" s="267"/>
      <c r="K111" s="267"/>
      <c r="L111" s="267"/>
      <c r="M111" s="267"/>
      <c r="N111" s="268"/>
    </row>
    <row r="112" spans="2:14">
      <c r="B112" s="254"/>
      <c r="C112" s="255"/>
      <c r="D112" s="255"/>
      <c r="E112" s="255" t="s">
        <v>1060</v>
      </c>
      <c r="F112" s="429"/>
      <c r="G112" s="429"/>
      <c r="H112" s="255"/>
      <c r="I112" s="255"/>
      <c r="J112" s="255"/>
      <c r="K112" s="255"/>
      <c r="L112" s="255"/>
      <c r="M112" s="255"/>
      <c r="N112" s="256"/>
    </row>
    <row r="113" spans="2:14">
      <c r="B113" s="254"/>
      <c r="C113" s="255"/>
      <c r="D113" s="255"/>
      <c r="E113" s="430" t="s">
        <v>1061</v>
      </c>
      <c r="F113" s="255"/>
      <c r="G113" s="255"/>
      <c r="H113" s="430"/>
      <c r="I113" s="430"/>
      <c r="J113" s="430"/>
      <c r="K113" s="255"/>
      <c r="L113" s="255"/>
      <c r="M113" s="255"/>
      <c r="N113" s="256"/>
    </row>
    <row r="114" spans="2:14">
      <c r="B114" s="254"/>
      <c r="C114" s="255"/>
      <c r="D114" s="255"/>
      <c r="E114" s="269" t="s">
        <v>1065</v>
      </c>
      <c r="F114" s="255"/>
      <c r="G114" s="255"/>
      <c r="H114" s="269"/>
      <c r="I114" s="269"/>
      <c r="J114" s="269"/>
      <c r="K114" s="255"/>
      <c r="L114" s="255"/>
      <c r="M114" s="255"/>
      <c r="N114" s="256"/>
    </row>
    <row r="115" spans="2:14">
      <c r="B115" s="270"/>
      <c r="C115" s="267"/>
      <c r="D115" s="267"/>
      <c r="E115" s="255" t="s">
        <v>1063</v>
      </c>
      <c r="F115" s="255"/>
      <c r="G115" s="255"/>
      <c r="H115" s="255"/>
      <c r="I115" s="255"/>
      <c r="J115" s="255"/>
      <c r="K115" s="267"/>
      <c r="L115" s="267"/>
      <c r="M115" s="267"/>
      <c r="N115" s="268"/>
    </row>
    <row r="116" spans="2:14">
      <c r="B116" s="270"/>
      <c r="C116" s="267"/>
      <c r="D116" s="267"/>
      <c r="E116" s="267"/>
      <c r="F116" s="255"/>
      <c r="G116" s="255"/>
      <c r="H116" s="255"/>
      <c r="I116" s="255"/>
      <c r="J116" s="255"/>
      <c r="K116" s="267"/>
      <c r="L116" s="267"/>
      <c r="M116" s="267"/>
      <c r="N116" s="268"/>
    </row>
    <row r="117" spans="2:14">
      <c r="B117" s="270" t="s">
        <v>2326</v>
      </c>
      <c r="C117" s="269"/>
      <c r="D117" s="269"/>
      <c r="E117" s="255"/>
      <c r="F117" s="255"/>
      <c r="G117" s="255"/>
      <c r="H117" s="255"/>
      <c r="I117" s="255"/>
      <c r="J117" s="966"/>
      <c r="K117" s="966"/>
      <c r="L117" s="966"/>
      <c r="M117" s="966"/>
      <c r="N117" s="967"/>
    </row>
    <row r="118" spans="2:14" ht="15.75" thickBot="1">
      <c r="B118" s="431" t="s">
        <v>2327</v>
      </c>
      <c r="C118" s="432"/>
      <c r="D118" s="432"/>
      <c r="E118" s="271"/>
      <c r="F118" s="271"/>
      <c r="G118" s="271"/>
      <c r="H118" s="271"/>
      <c r="I118" s="271"/>
      <c r="J118" s="968"/>
      <c r="K118" s="968"/>
      <c r="L118" s="968"/>
      <c r="M118" s="968"/>
      <c r="N118" s="969"/>
    </row>
  </sheetData>
  <mergeCells count="64">
    <mergeCell ref="B106:N107"/>
    <mergeCell ref="F25:H25"/>
    <mergeCell ref="B27:N27"/>
    <mergeCell ref="L29:M29"/>
    <mergeCell ref="L83:M83"/>
    <mergeCell ref="L84:M84"/>
    <mergeCell ref="B85:M85"/>
    <mergeCell ref="B87:M87"/>
    <mergeCell ref="B104:N105"/>
    <mergeCell ref="B77:M77"/>
    <mergeCell ref="B81:H81"/>
    <mergeCell ref="L81:M81"/>
    <mergeCell ref="B64:M64"/>
    <mergeCell ref="B82:H82"/>
    <mergeCell ref="L82:M82"/>
    <mergeCell ref="B68:H68"/>
    <mergeCell ref="L68:M68"/>
    <mergeCell ref="B74:H74"/>
    <mergeCell ref="L74:M74"/>
    <mergeCell ref="B75:M75"/>
    <mergeCell ref="L57:M57"/>
    <mergeCell ref="L58:M58"/>
    <mergeCell ref="L60:M60"/>
    <mergeCell ref="L61:M61"/>
    <mergeCell ref="L63:M63"/>
    <mergeCell ref="B53:M53"/>
    <mergeCell ref="B10:E10"/>
    <mergeCell ref="I10:J10"/>
    <mergeCell ref="D11:E11"/>
    <mergeCell ref="L42:M42"/>
    <mergeCell ref="B38:H38"/>
    <mergeCell ref="L12:N12"/>
    <mergeCell ref="C30:I30"/>
    <mergeCell ref="L30:M30"/>
    <mergeCell ref="B35:H35"/>
    <mergeCell ref="M5:M6"/>
    <mergeCell ref="C6:J6"/>
    <mergeCell ref="B43:M43"/>
    <mergeCell ref="B47:I47"/>
    <mergeCell ref="L47:M47"/>
    <mergeCell ref="B1:B6"/>
    <mergeCell ref="K5:K6"/>
    <mergeCell ref="B42:H42"/>
    <mergeCell ref="I35:J35"/>
    <mergeCell ref="L35:M35"/>
    <mergeCell ref="B36:H36"/>
    <mergeCell ref="B37:H37"/>
    <mergeCell ref="I42:J42"/>
    <mergeCell ref="N5:N6"/>
    <mergeCell ref="C29:I29"/>
    <mergeCell ref="J117:N118"/>
    <mergeCell ref="L1:N2"/>
    <mergeCell ref="C2:J2"/>
    <mergeCell ref="C3:J3"/>
    <mergeCell ref="K3:K4"/>
    <mergeCell ref="L3:N4"/>
    <mergeCell ref="C4:J4"/>
    <mergeCell ref="C1:J1"/>
    <mergeCell ref="K1:K2"/>
    <mergeCell ref="C5:J5"/>
    <mergeCell ref="L59:M59"/>
    <mergeCell ref="B39:H39"/>
    <mergeCell ref="B41:D41"/>
    <mergeCell ref="L5:L6"/>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501761"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501761" r:id="rId4"/>
      </mc:Fallback>
    </mc:AlternateContent>
  </oleObjects>
</worksheet>
</file>

<file path=xl/worksheets/sheet2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18"/>
  <sheetViews>
    <sheetView zoomScale="75" zoomScaleNormal="75" workbookViewId="0"/>
  </sheetViews>
  <sheetFormatPr baseColWidth="10" defaultRowHeight="15"/>
  <cols>
    <col min="1" max="1" width="10.28515625" bestFit="1" customWidth="1"/>
    <col min="2" max="2" width="17" customWidth="1"/>
    <col min="6" max="6" width="14.42578125" customWidth="1"/>
    <col min="9" max="9" width="13.140625" bestFit="1" customWidth="1"/>
    <col min="10" max="10" width="15.5703125" customWidth="1"/>
    <col min="11" max="11" width="17.5703125" bestFit="1" customWidth="1"/>
    <col min="13" max="13" width="14.28515625" bestFit="1" customWidth="1"/>
    <col min="14" max="14" width="17.42578125" customWidth="1"/>
    <col min="15" max="15" width="12" bestFit="1" customWidth="1"/>
  </cols>
  <sheetData>
    <row r="1" spans="2:14" ht="24.7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customHeight="1" thickBot="1">
      <c r="A31" t="s">
        <v>1929</v>
      </c>
      <c r="B31" s="86" t="s">
        <v>1770</v>
      </c>
      <c r="C31" s="87" t="s">
        <v>2254</v>
      </c>
      <c r="D31" s="88"/>
      <c r="E31" s="88"/>
      <c r="F31" s="88"/>
      <c r="G31" s="88"/>
      <c r="H31" s="88"/>
      <c r="I31" s="88"/>
      <c r="J31" s="88"/>
      <c r="K31" s="465"/>
      <c r="L31" s="318" t="s">
        <v>144</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348"/>
      <c r="N36" s="284"/>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0.05</v>
      </c>
      <c r="N41" s="356">
        <f>N75*M41</f>
        <v>136.477645</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136.477645</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69" t="s">
        <v>507</v>
      </c>
      <c r="B48" s="49" t="str">
        <f>VLOOKUP(A48,MATERIALES!A5:D373,3,FALSE)</f>
        <v>Mortero 1:3 Para Anillos</v>
      </c>
      <c r="C48" s="293"/>
      <c r="D48" s="293"/>
      <c r="E48" s="293"/>
      <c r="F48" s="293"/>
      <c r="G48" s="293"/>
      <c r="H48" s="293"/>
      <c r="I48" s="293"/>
      <c r="J48" s="323" t="str">
        <f>VLOOKUP(A48,MATERIALES!A4:D640,2,FALSE)</f>
        <v>m3</v>
      </c>
      <c r="K48" s="294">
        <v>2E-3</v>
      </c>
      <c r="L48" s="279"/>
      <c r="M48" s="414">
        <f>VLOOKUP(A48,MATERIALES!A5:D396,4,FALSE)</f>
        <v>240423.81316379452</v>
      </c>
      <c r="N48" s="284">
        <f>K48*M48</f>
        <v>480.84762632758907</v>
      </c>
    </row>
    <row r="49" spans="1:14">
      <c r="A49" s="169" t="s">
        <v>905</v>
      </c>
      <c r="B49" s="49" t="str">
        <f>VLOOKUP(A49,MATERIALES!A6:D373,3,FALSE)</f>
        <v>Concreto Resistencia  14 (Mpa)</v>
      </c>
      <c r="C49" s="437"/>
      <c r="D49" s="437"/>
      <c r="E49" s="437"/>
      <c r="F49" s="437"/>
      <c r="G49" s="437"/>
      <c r="H49" s="437"/>
      <c r="I49" s="437"/>
      <c r="J49" s="324" t="str">
        <f>VLOOKUP(A49,MATERIALES!A5:D641,2,FALSE)</f>
        <v>m3</v>
      </c>
      <c r="K49" s="409">
        <v>7.0000000000000007E-2</v>
      </c>
      <c r="L49" s="433"/>
      <c r="M49" s="414">
        <f>VLOOKUP(A49,MATERIALES!A6:D397,4,FALSE)</f>
        <v>383537</v>
      </c>
      <c r="N49" s="284">
        <f>K49*M49</f>
        <v>26847.590000000004</v>
      </c>
    </row>
    <row r="50" spans="1:14">
      <c r="A50" s="169" t="s">
        <v>941</v>
      </c>
      <c r="B50" s="49" t="str">
        <f>VLOOKUP(A50,MATERIALES!A6:D373,3,FALSE)</f>
        <v xml:space="preserve">Formaleta (gaviones, juntas de bordillos, juntas de cunetas, muros, concretos clase D,E, F y G)
</v>
      </c>
      <c r="C50" s="437"/>
      <c r="D50" s="437"/>
      <c r="E50" s="437"/>
      <c r="F50" s="437"/>
      <c r="G50" s="437"/>
      <c r="H50" s="437"/>
      <c r="I50" s="437"/>
      <c r="J50" s="324" t="str">
        <f>VLOOKUP(A50,MATERIALES!A6:D642,2,FALSE)</f>
        <v>m2</v>
      </c>
      <c r="K50" s="409">
        <v>0.3</v>
      </c>
      <c r="L50" s="433"/>
      <c r="M50" s="414">
        <f>VLOOKUP(A50,MATERIALES!A6:D398,4,FALSE)</f>
        <v>4267.015774259763</v>
      </c>
      <c r="N50" s="284">
        <f>K50*M50</f>
        <v>1280.1047322779289</v>
      </c>
    </row>
    <row r="51" spans="1:14">
      <c r="A51" s="169"/>
      <c r="B51" s="49"/>
      <c r="C51" s="437"/>
      <c r="D51" s="437"/>
      <c r="E51" s="437"/>
      <c r="F51" s="437"/>
      <c r="G51" s="437"/>
      <c r="H51" s="437"/>
      <c r="I51" s="437"/>
      <c r="J51" s="323"/>
      <c r="K51" s="409"/>
      <c r="L51" s="433"/>
      <c r="M51" s="414"/>
      <c r="N51" s="284"/>
    </row>
    <row r="52" spans="1:14" ht="15.75" thickBot="1">
      <c r="B52" s="49"/>
      <c r="C52" s="322"/>
      <c r="D52" s="322"/>
      <c r="E52" s="322"/>
      <c r="F52" s="322"/>
      <c r="G52" s="322"/>
      <c r="H52" s="322"/>
      <c r="I52" s="322"/>
      <c r="J52" s="447"/>
      <c r="K52" s="132"/>
      <c r="L52" s="337"/>
      <c r="M52" s="414"/>
      <c r="N52" s="284"/>
    </row>
    <row r="53" spans="1:14" ht="15.75" thickBot="1">
      <c r="B53" s="818" t="s">
        <v>1037</v>
      </c>
      <c r="C53" s="819"/>
      <c r="D53" s="819"/>
      <c r="E53" s="819"/>
      <c r="F53" s="819"/>
      <c r="G53" s="819"/>
      <c r="H53" s="819"/>
      <c r="I53" s="819"/>
      <c r="J53" s="819"/>
      <c r="K53" s="819"/>
      <c r="L53" s="819"/>
      <c r="M53" s="820"/>
      <c r="N53" s="406">
        <f>SUM(N48:N52)</f>
        <v>28608.542358605522</v>
      </c>
    </row>
    <row r="54" spans="1:14">
      <c r="B54" s="39"/>
      <c r="C54" s="40"/>
      <c r="D54" s="40"/>
      <c r="E54" s="40"/>
      <c r="F54" s="40"/>
      <c r="G54" s="40"/>
      <c r="H54" s="40"/>
      <c r="I54" s="40"/>
      <c r="J54" s="40"/>
      <c r="K54" s="40"/>
      <c r="L54" s="40"/>
      <c r="M54" s="40"/>
      <c r="N54" s="41"/>
    </row>
    <row r="55" spans="1:14">
      <c r="B55" s="70" t="s">
        <v>1040</v>
      </c>
      <c r="C55" s="71"/>
      <c r="D55" s="71"/>
      <c r="E55" s="71"/>
      <c r="F55" s="71"/>
      <c r="G55" s="71"/>
      <c r="H55" s="71"/>
      <c r="I55" s="71"/>
      <c r="J55" s="71"/>
      <c r="K55" s="71"/>
      <c r="L55" s="71"/>
      <c r="M55" s="71"/>
      <c r="N55" s="72"/>
    </row>
    <row r="56" spans="1:14" ht="15.75" thickBot="1">
      <c r="B56" s="74"/>
      <c r="C56" s="67"/>
      <c r="D56" s="67"/>
      <c r="E56" s="67"/>
      <c r="F56" s="67"/>
      <c r="G56" s="67"/>
      <c r="H56" s="67"/>
      <c r="I56" s="67"/>
      <c r="J56" s="67"/>
      <c r="K56" s="67"/>
      <c r="L56" s="67"/>
      <c r="M56" s="67"/>
      <c r="N56" s="69"/>
    </row>
    <row r="57" spans="1:14" ht="25.5">
      <c r="B57" s="325" t="s">
        <v>1041</v>
      </c>
      <c r="C57" s="326"/>
      <c r="D57" s="326"/>
      <c r="E57" s="326"/>
      <c r="F57" s="326"/>
      <c r="G57" s="326"/>
      <c r="H57" s="79" t="s">
        <v>1029</v>
      </c>
      <c r="I57" s="80" t="s">
        <v>1042</v>
      </c>
      <c r="J57" s="81" t="s">
        <v>1043</v>
      </c>
      <c r="K57" s="79" t="s">
        <v>1044</v>
      </c>
      <c r="L57" s="821" t="s">
        <v>1045</v>
      </c>
      <c r="M57" s="794"/>
      <c r="N57" s="82" t="s">
        <v>1035</v>
      </c>
    </row>
    <row r="58" spans="1:14">
      <c r="A58" t="s">
        <v>1323</v>
      </c>
      <c r="B58" s="52" t="str">
        <f>VLOOKUP(A58,TRANSPORTE!A1:D117,3,FALSE)</f>
        <v>Transporte de concreto</v>
      </c>
      <c r="C58" s="329"/>
      <c r="D58" s="329"/>
      <c r="E58" s="329"/>
      <c r="F58" s="329"/>
      <c r="G58" s="329"/>
      <c r="H58" s="323" t="s">
        <v>2105</v>
      </c>
      <c r="I58" s="425">
        <v>7.2000000000000008E-2</v>
      </c>
      <c r="J58" s="298">
        <v>1</v>
      </c>
      <c r="K58" s="291">
        <f>I58*J58</f>
        <v>7.2000000000000008E-2</v>
      </c>
      <c r="L58" s="822">
        <f>VLOOKUP(A58,TRANSPORTE!A1:D117,4,FALSE)</f>
        <v>946.969696969697</v>
      </c>
      <c r="M58" s="823"/>
      <c r="N58" s="299">
        <f>K58*L58</f>
        <v>68.181818181818187</v>
      </c>
    </row>
    <row r="59" spans="1:14">
      <c r="B59" s="52"/>
      <c r="C59" s="53"/>
      <c r="D59" s="53"/>
      <c r="E59" s="53"/>
      <c r="F59" s="53"/>
      <c r="G59" s="53"/>
      <c r="H59" s="323"/>
      <c r="I59" s="291"/>
      <c r="J59" s="298"/>
      <c r="K59" s="291"/>
      <c r="L59" s="822"/>
      <c r="M59" s="823"/>
      <c r="N59" s="299"/>
    </row>
    <row r="60" spans="1:14">
      <c r="B60" s="52"/>
      <c r="C60" s="53"/>
      <c r="D60" s="53"/>
      <c r="E60" s="53"/>
      <c r="F60" s="53"/>
      <c r="G60" s="53"/>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00"/>
      <c r="I62" s="291"/>
      <c r="J62" s="291"/>
      <c r="K62" s="291"/>
      <c r="L62" s="301"/>
      <c r="M62" s="302"/>
      <c r="N62" s="303"/>
    </row>
    <row r="63" spans="1:14" ht="15.75" thickBot="1">
      <c r="B63" s="459"/>
      <c r="C63" s="460"/>
      <c r="D63" s="460"/>
      <c r="E63" s="460"/>
      <c r="F63" s="460"/>
      <c r="G63" s="460"/>
      <c r="H63" s="54"/>
      <c r="I63" s="132"/>
      <c r="J63" s="132"/>
      <c r="K63" s="132"/>
      <c r="L63" s="807"/>
      <c r="M63" s="808"/>
      <c r="N63" s="133"/>
    </row>
    <row r="64" spans="1:14" ht="15.75" thickBot="1">
      <c r="B64" s="824" t="s">
        <v>1037</v>
      </c>
      <c r="C64" s="825"/>
      <c r="D64" s="825"/>
      <c r="E64" s="825"/>
      <c r="F64" s="825"/>
      <c r="G64" s="825"/>
      <c r="H64" s="825"/>
      <c r="I64" s="825"/>
      <c r="J64" s="825"/>
      <c r="K64" s="825"/>
      <c r="L64" s="825"/>
      <c r="M64" s="826"/>
      <c r="N64" s="110">
        <f>N58+N59+N60+N61+N62</f>
        <v>68.181818181818187</v>
      </c>
    </row>
    <row r="65" spans="1:15">
      <c r="B65" s="39"/>
      <c r="C65" s="40"/>
      <c r="D65" s="40"/>
      <c r="E65" s="40"/>
      <c r="F65" s="40"/>
      <c r="G65" s="40"/>
      <c r="H65" s="40"/>
      <c r="I65" s="40"/>
      <c r="J65" s="40"/>
      <c r="K65" s="40"/>
      <c r="L65" s="40"/>
      <c r="M65" s="40"/>
      <c r="N65" s="41"/>
    </row>
    <row r="66" spans="1:15">
      <c r="B66" s="70" t="s">
        <v>1046</v>
      </c>
      <c r="C66" s="71"/>
      <c r="D66" s="71"/>
      <c r="E66" s="71"/>
      <c r="F66" s="71"/>
      <c r="G66" s="71"/>
      <c r="H66" s="71"/>
      <c r="I66" s="71"/>
      <c r="J66" s="71"/>
      <c r="K66" s="71"/>
      <c r="L66" s="71"/>
      <c r="M66" s="71"/>
      <c r="N66" s="72"/>
    </row>
    <row r="67" spans="1:15" ht="15.75" thickBot="1">
      <c r="B67" s="74"/>
      <c r="C67" s="67"/>
      <c r="D67" s="67"/>
      <c r="E67" s="67"/>
      <c r="F67" s="67"/>
      <c r="G67" s="67"/>
      <c r="H67" s="67"/>
      <c r="I67" s="67"/>
      <c r="J67" s="67"/>
      <c r="K67" s="67"/>
      <c r="L67" s="67"/>
      <c r="M67" s="67"/>
      <c r="N67" s="69"/>
    </row>
    <row r="68" spans="1:15" ht="25.5">
      <c r="B68" s="844" t="s">
        <v>1047</v>
      </c>
      <c r="C68" s="845"/>
      <c r="D68" s="845"/>
      <c r="E68" s="845"/>
      <c r="F68" s="845"/>
      <c r="G68" s="845"/>
      <c r="H68" s="845"/>
      <c r="I68" s="79" t="s">
        <v>1048</v>
      </c>
      <c r="J68" s="81" t="s">
        <v>1494</v>
      </c>
      <c r="K68" s="80" t="s">
        <v>1050</v>
      </c>
      <c r="L68" s="846" t="s">
        <v>1034</v>
      </c>
      <c r="M68" s="847"/>
      <c r="N68" s="104" t="s">
        <v>1035</v>
      </c>
    </row>
    <row r="69" spans="1:15">
      <c r="A69" s="170" t="s">
        <v>11</v>
      </c>
      <c r="B69" s="55" t="str">
        <f>VLOOKUP(A69,'MANO DE OBRA'!A8:D68,3,FALSE)</f>
        <v>Obrero (4)</v>
      </c>
      <c r="C69" s="53"/>
      <c r="D69" s="53"/>
      <c r="E69" s="53"/>
      <c r="F69" s="53"/>
      <c r="G69" s="53"/>
      <c r="H69" s="53"/>
      <c r="I69" s="304">
        <f>K69/J69*100</f>
        <v>98362.266666666663</v>
      </c>
      <c r="J69" s="305">
        <v>185</v>
      </c>
      <c r="K69" s="306">
        <f>VLOOKUP(A69,'MANO DE OBRA'!A8:D99,4,FALSE)</f>
        <v>181970.19333333333</v>
      </c>
      <c r="L69" s="56"/>
      <c r="M69" s="446">
        <v>100</v>
      </c>
      <c r="N69" s="407">
        <f>K69/M69</f>
        <v>1819.7019333333333</v>
      </c>
      <c r="O69" s="112"/>
    </row>
    <row r="70" spans="1:15">
      <c r="A70" s="170" t="s">
        <v>30</v>
      </c>
      <c r="B70" s="55" t="str">
        <f>VLOOKUP(A70,'MANO DE OBRA'!A8:D69,3,FALSE)</f>
        <v>Oficial</v>
      </c>
      <c r="C70" s="53"/>
      <c r="D70" s="53"/>
      <c r="E70" s="53"/>
      <c r="F70" s="53"/>
      <c r="G70" s="53"/>
      <c r="H70" s="53"/>
      <c r="I70" s="304">
        <f>K70/J70*100</f>
        <v>49181.133333333331</v>
      </c>
      <c r="J70" s="305">
        <v>185</v>
      </c>
      <c r="K70" s="306">
        <f>VLOOKUP(A70,'MANO DE OBRA'!A8:D100,4,FALSE)</f>
        <v>90985.096666666665</v>
      </c>
      <c r="L70" s="56"/>
      <c r="M70" s="446">
        <v>100</v>
      </c>
      <c r="N70" s="407">
        <f>K70/M70</f>
        <v>909.85096666666664</v>
      </c>
    </row>
    <row r="71" spans="1:15">
      <c r="B71" s="55"/>
      <c r="C71" s="53"/>
      <c r="D71" s="53"/>
      <c r="E71" s="53"/>
      <c r="F71" s="53"/>
      <c r="G71" s="53"/>
      <c r="H71" s="53"/>
      <c r="I71" s="304"/>
      <c r="J71" s="305"/>
      <c r="K71" s="306"/>
      <c r="L71" s="56"/>
      <c r="M71" s="444"/>
      <c r="N71" s="407"/>
    </row>
    <row r="72" spans="1:15">
      <c r="B72" s="55"/>
      <c r="C72" s="53"/>
      <c r="D72" s="53"/>
      <c r="E72" s="53"/>
      <c r="F72" s="53"/>
      <c r="G72" s="53"/>
      <c r="H72" s="53"/>
      <c r="I72" s="291"/>
      <c r="J72" s="309"/>
      <c r="K72" s="310"/>
      <c r="L72" s="330"/>
      <c r="M72" s="312"/>
      <c r="N72" s="308"/>
    </row>
    <row r="73" spans="1:15">
      <c r="B73" s="55"/>
      <c r="C73" s="53"/>
      <c r="D73" s="53"/>
      <c r="E73" s="53"/>
      <c r="F73" s="53"/>
      <c r="G73" s="53"/>
      <c r="H73" s="53"/>
      <c r="I73" s="291"/>
      <c r="J73" s="309"/>
      <c r="K73" s="310"/>
      <c r="L73" s="330"/>
      <c r="M73" s="312"/>
      <c r="N73" s="308"/>
    </row>
    <row r="74" spans="1:15" ht="15.75" thickBot="1">
      <c r="B74" s="805"/>
      <c r="C74" s="806"/>
      <c r="D74" s="806"/>
      <c r="E74" s="806"/>
      <c r="F74" s="806"/>
      <c r="G74" s="806"/>
      <c r="H74" s="806"/>
      <c r="I74" s="132"/>
      <c r="J74" s="132"/>
      <c r="K74" s="132"/>
      <c r="L74" s="906"/>
      <c r="M74" s="906"/>
      <c r="N74" s="133"/>
    </row>
    <row r="75" spans="1:15" ht="15.75" thickBot="1">
      <c r="B75" s="824" t="s">
        <v>1037</v>
      </c>
      <c r="C75" s="825"/>
      <c r="D75" s="825"/>
      <c r="E75" s="825"/>
      <c r="F75" s="825"/>
      <c r="G75" s="825"/>
      <c r="H75" s="825"/>
      <c r="I75" s="825"/>
      <c r="J75" s="825"/>
      <c r="K75" s="825"/>
      <c r="L75" s="825"/>
      <c r="M75" s="826"/>
      <c r="N75" s="472">
        <f>SUM(N69:N74)</f>
        <v>2729.5528999999997</v>
      </c>
    </row>
    <row r="76" spans="1:15" ht="15.75" thickBot="1">
      <c r="B76" s="39"/>
      <c r="C76" s="40"/>
      <c r="D76" s="40"/>
      <c r="E76" s="40"/>
      <c r="F76" s="40"/>
      <c r="G76" s="40"/>
      <c r="H76" s="40"/>
      <c r="I76" s="40"/>
      <c r="J76" s="40"/>
      <c r="K76" s="40"/>
      <c r="L76" s="40"/>
      <c r="M76" s="40"/>
      <c r="N76" s="41"/>
    </row>
    <row r="77" spans="1:15" ht="15.75" thickBot="1">
      <c r="B77" s="818" t="s">
        <v>1051</v>
      </c>
      <c r="C77" s="819"/>
      <c r="D77" s="819"/>
      <c r="E77" s="819"/>
      <c r="F77" s="819"/>
      <c r="G77" s="819"/>
      <c r="H77" s="819"/>
      <c r="I77" s="819"/>
      <c r="J77" s="819"/>
      <c r="K77" s="819"/>
      <c r="L77" s="819"/>
      <c r="M77" s="820"/>
      <c r="N77" s="105">
        <f>N43+N53+N64+N75</f>
        <v>31542.75472178734</v>
      </c>
    </row>
    <row r="78" spans="1:15">
      <c r="B78" s="39"/>
      <c r="C78" s="40"/>
      <c r="D78" s="40"/>
      <c r="E78" s="40"/>
      <c r="F78" s="40"/>
      <c r="G78" s="40"/>
      <c r="H78" s="40"/>
      <c r="I78" s="40"/>
      <c r="J78" s="40"/>
      <c r="K78" s="40"/>
      <c r="L78" s="40"/>
      <c r="M78" s="40"/>
      <c r="N78" s="41"/>
    </row>
    <row r="79" spans="1:15">
      <c r="B79" s="70" t="s">
        <v>1052</v>
      </c>
      <c r="C79" s="71"/>
      <c r="D79" s="71"/>
      <c r="E79" s="71"/>
      <c r="F79" s="71"/>
      <c r="G79" s="71"/>
      <c r="H79" s="71"/>
      <c r="I79" s="71"/>
      <c r="J79" s="71"/>
      <c r="K79" s="71"/>
      <c r="L79" s="71"/>
      <c r="M79" s="71"/>
      <c r="N79" s="72"/>
    </row>
    <row r="80" spans="1:15" ht="15.75" thickBot="1">
      <c r="B80" s="74"/>
      <c r="C80" s="67"/>
      <c r="D80" s="67"/>
      <c r="E80" s="67"/>
      <c r="F80" s="67"/>
      <c r="G80" s="67"/>
      <c r="H80" s="67"/>
      <c r="I80" s="67"/>
      <c r="J80" s="67"/>
      <c r="K80" s="67"/>
      <c r="L80" s="67"/>
      <c r="M80" s="67"/>
      <c r="N80" s="69"/>
    </row>
    <row r="81" spans="1:14">
      <c r="B81" s="809" t="s">
        <v>1053</v>
      </c>
      <c r="C81" s="810"/>
      <c r="D81" s="810"/>
      <c r="E81" s="810"/>
      <c r="F81" s="810"/>
      <c r="G81" s="810"/>
      <c r="H81" s="810"/>
      <c r="I81" s="326"/>
      <c r="J81" s="346"/>
      <c r="K81" s="314" t="s">
        <v>1054</v>
      </c>
      <c r="L81" s="848" t="s">
        <v>1055</v>
      </c>
      <c r="M81" s="849"/>
      <c r="N81" s="315"/>
    </row>
    <row r="82" spans="1:14">
      <c r="B82" s="850" t="s">
        <v>1056</v>
      </c>
      <c r="C82" s="851"/>
      <c r="D82" s="851"/>
      <c r="E82" s="851"/>
      <c r="F82" s="851"/>
      <c r="G82" s="851"/>
      <c r="H82" s="851"/>
      <c r="I82" s="93"/>
      <c r="J82" s="94"/>
      <c r="K82" s="316">
        <v>0.2</v>
      </c>
      <c r="L82" s="852">
        <f>N77*K82</f>
        <v>6308.5509443574683</v>
      </c>
      <c r="M82" s="853"/>
      <c r="N82" s="57"/>
    </row>
    <row r="83" spans="1:14">
      <c r="B83" s="95" t="s">
        <v>1057</v>
      </c>
      <c r="C83" s="96"/>
      <c r="D83" s="96"/>
      <c r="E83" s="96"/>
      <c r="F83" s="96"/>
      <c r="G83" s="96"/>
      <c r="H83" s="96"/>
      <c r="I83" s="93"/>
      <c r="J83" s="94"/>
      <c r="K83" s="316">
        <v>0.05</v>
      </c>
      <c r="L83" s="852">
        <f>N77*K83</f>
        <v>1577.1377360893671</v>
      </c>
      <c r="M83" s="853"/>
      <c r="N83" s="57"/>
    </row>
    <row r="84" spans="1:14" ht="15.75" thickBot="1">
      <c r="B84" s="97" t="s">
        <v>1058</v>
      </c>
      <c r="C84" s="98"/>
      <c r="D84" s="98"/>
      <c r="E84" s="98"/>
      <c r="F84" s="98"/>
      <c r="G84" s="98"/>
      <c r="H84" s="98"/>
      <c r="I84" s="99"/>
      <c r="J84" s="100"/>
      <c r="K84" s="317">
        <v>0.05</v>
      </c>
      <c r="L84" s="854">
        <f>N77*K84</f>
        <v>1577.1377360893671</v>
      </c>
      <c r="M84" s="855"/>
      <c r="N84" s="57"/>
    </row>
    <row r="85" spans="1:14" ht="15.75" thickBot="1">
      <c r="B85" s="818" t="s">
        <v>1037</v>
      </c>
      <c r="C85" s="819"/>
      <c r="D85" s="819"/>
      <c r="E85" s="819"/>
      <c r="F85" s="819"/>
      <c r="G85" s="819"/>
      <c r="H85" s="819"/>
      <c r="I85" s="819"/>
      <c r="J85" s="819"/>
      <c r="K85" s="819"/>
      <c r="L85" s="819"/>
      <c r="M85" s="820"/>
      <c r="N85" s="58">
        <f>L82+L83+L84</f>
        <v>9462.8264165362034</v>
      </c>
    </row>
    <row r="86" spans="1:14" ht="15.75" thickBot="1">
      <c r="B86" s="39"/>
      <c r="C86" s="40"/>
      <c r="D86" s="40"/>
      <c r="E86" s="40"/>
      <c r="F86" s="40"/>
      <c r="G86" s="40"/>
      <c r="H86" s="40"/>
      <c r="I86" s="40"/>
      <c r="J86" s="40"/>
      <c r="K86" s="40"/>
      <c r="L86" s="40"/>
      <c r="M86" s="40"/>
      <c r="N86" s="41"/>
    </row>
    <row r="87" spans="1:14" ht="15.75" thickBot="1">
      <c r="A87" t="s">
        <v>2122</v>
      </c>
      <c r="B87" s="818" t="s">
        <v>1059</v>
      </c>
      <c r="C87" s="819"/>
      <c r="D87" s="819"/>
      <c r="E87" s="819"/>
      <c r="F87" s="819"/>
      <c r="G87" s="819"/>
      <c r="H87" s="819"/>
      <c r="I87" s="819"/>
      <c r="J87" s="819"/>
      <c r="K87" s="819"/>
      <c r="L87" s="819"/>
      <c r="M87" s="820"/>
      <c r="N87" s="197">
        <f>N77+N85</f>
        <v>41005.581138323541</v>
      </c>
    </row>
    <row r="88" spans="1:14">
      <c r="B88" s="251"/>
      <c r="C88" s="252"/>
      <c r="D88" s="252"/>
      <c r="E88" s="252"/>
      <c r="F88" s="252"/>
      <c r="G88" s="252"/>
      <c r="H88" s="252"/>
      <c r="I88" s="252"/>
      <c r="J88" s="252"/>
      <c r="K88" s="252"/>
      <c r="L88" s="252"/>
      <c r="M88" s="252"/>
      <c r="N88" s="253"/>
    </row>
    <row r="89" spans="1:14">
      <c r="B89" s="254"/>
      <c r="C89" s="255"/>
      <c r="D89" s="255"/>
      <c r="E89" s="255"/>
      <c r="F89" s="255"/>
      <c r="G89" s="255"/>
      <c r="H89" s="255"/>
      <c r="I89" s="255"/>
      <c r="J89" s="255"/>
      <c r="K89" s="255"/>
      <c r="L89" s="255"/>
      <c r="M89" s="255"/>
      <c r="N89" s="256"/>
    </row>
    <row r="90" spans="1:14">
      <c r="B90" s="254"/>
      <c r="C90" s="255"/>
      <c r="D90" s="255"/>
      <c r="E90" s="255"/>
      <c r="F90" s="255"/>
      <c r="G90" s="255"/>
      <c r="H90" s="255"/>
      <c r="I90" s="255"/>
      <c r="J90" s="255"/>
      <c r="K90" s="255"/>
      <c r="L90" s="255"/>
      <c r="M90" s="255"/>
      <c r="N90" s="256"/>
    </row>
    <row r="91" spans="1:14">
      <c r="B91" s="254"/>
      <c r="C91" s="255"/>
      <c r="D91" s="255"/>
      <c r="E91" s="255"/>
      <c r="F91" s="255"/>
      <c r="G91" s="255"/>
      <c r="H91" s="255"/>
      <c r="I91" s="255"/>
      <c r="J91" s="255"/>
      <c r="K91" s="255"/>
      <c r="L91" s="255"/>
      <c r="M91" s="255"/>
      <c r="N91" s="256"/>
    </row>
    <row r="92" spans="1:14">
      <c r="B92" s="254"/>
      <c r="C92" s="255"/>
      <c r="D92" s="255"/>
      <c r="E92" s="429" t="s">
        <v>1060</v>
      </c>
      <c r="F92" s="429"/>
      <c r="G92" s="429"/>
      <c r="H92" s="429"/>
      <c r="I92" s="429"/>
      <c r="J92" s="429"/>
      <c r="K92" s="255"/>
      <c r="L92" s="255"/>
      <c r="M92" s="255"/>
      <c r="N92" s="256"/>
    </row>
    <row r="93" spans="1:14">
      <c r="B93" s="254"/>
      <c r="C93" s="255"/>
      <c r="D93" s="255"/>
      <c r="E93" s="255" t="s">
        <v>1061</v>
      </c>
      <c r="F93" s="255"/>
      <c r="G93" s="255"/>
      <c r="H93" s="255"/>
      <c r="I93" s="255"/>
      <c r="J93" s="255"/>
      <c r="K93" s="255"/>
      <c r="L93" s="255"/>
      <c r="M93" s="255"/>
      <c r="N93" s="256"/>
    </row>
    <row r="94" spans="1:14">
      <c r="B94" s="254"/>
      <c r="C94" s="255"/>
      <c r="D94" s="255"/>
      <c r="E94" s="255" t="s">
        <v>1062</v>
      </c>
      <c r="F94" s="255"/>
      <c r="G94" s="255"/>
      <c r="H94" s="255"/>
      <c r="I94" s="255"/>
      <c r="J94" s="255"/>
      <c r="K94" s="255"/>
      <c r="L94" s="255"/>
      <c r="M94" s="255"/>
      <c r="N94" s="256"/>
    </row>
    <row r="95" spans="1:14">
      <c r="B95" s="254"/>
      <c r="C95" s="255"/>
      <c r="D95" s="255"/>
      <c r="E95" s="255" t="s">
        <v>1063</v>
      </c>
      <c r="F95" s="255"/>
      <c r="G95" s="255"/>
      <c r="H95" s="255"/>
      <c r="I95" s="255"/>
      <c r="J95" s="255"/>
      <c r="K95" s="255"/>
      <c r="L95" s="255"/>
      <c r="M95" s="255"/>
      <c r="N95" s="256"/>
    </row>
    <row r="96" spans="1:14" ht="15.75" thickBot="1">
      <c r="B96" s="254"/>
      <c r="C96" s="255"/>
      <c r="D96" s="255"/>
      <c r="E96" s="255"/>
      <c r="F96" s="255" t="s">
        <v>1064</v>
      </c>
      <c r="G96" s="255"/>
      <c r="H96" s="255"/>
      <c r="I96" s="255"/>
      <c r="J96" s="255"/>
      <c r="K96" s="255"/>
      <c r="L96" s="255"/>
      <c r="M96" s="255"/>
      <c r="N96" s="256"/>
    </row>
    <row r="97" spans="2:14">
      <c r="B97" s="239" t="s">
        <v>2322</v>
      </c>
      <c r="C97" s="240"/>
      <c r="D97" s="240"/>
      <c r="E97" s="240"/>
      <c r="F97" s="240"/>
      <c r="G97" s="240"/>
      <c r="H97" s="240"/>
      <c r="I97" s="240"/>
      <c r="J97" s="240"/>
      <c r="K97" s="240"/>
      <c r="L97" s="240"/>
      <c r="M97" s="240"/>
      <c r="N97" s="241"/>
    </row>
    <row r="98" spans="2:14">
      <c r="B98" s="257"/>
      <c r="C98" s="258"/>
      <c r="D98" s="258"/>
      <c r="E98" s="258"/>
      <c r="F98" s="258"/>
      <c r="G98" s="258"/>
      <c r="H98" s="258"/>
      <c r="I98" s="258"/>
      <c r="J98" s="258"/>
      <c r="K98" s="258"/>
      <c r="L98" s="258"/>
      <c r="M98" s="258"/>
      <c r="N98" s="259"/>
    </row>
    <row r="99" spans="2:14">
      <c r="B99" s="257"/>
      <c r="C99" s="258"/>
      <c r="D99" s="258"/>
      <c r="E99" s="258"/>
      <c r="F99" s="258"/>
      <c r="G99" s="258"/>
      <c r="H99" s="258"/>
      <c r="I99" s="258"/>
      <c r="J99" s="258"/>
      <c r="K99" s="258"/>
      <c r="L99" s="258"/>
      <c r="M99" s="258"/>
      <c r="N99" s="259"/>
    </row>
    <row r="100" spans="2:14">
      <c r="B100" s="257"/>
      <c r="C100" s="258"/>
      <c r="D100" s="258"/>
      <c r="E100" s="258"/>
      <c r="F100" s="258"/>
      <c r="G100" s="258"/>
      <c r="H100" s="258"/>
      <c r="I100" s="258"/>
      <c r="J100" s="258"/>
      <c r="K100" s="258"/>
      <c r="L100" s="258"/>
      <c r="M100" s="258"/>
      <c r="N100" s="259"/>
    </row>
    <row r="101" spans="2:14" ht="15.75" thickBot="1">
      <c r="B101" s="260"/>
      <c r="C101" s="261"/>
      <c r="D101" s="261"/>
      <c r="E101" s="261"/>
      <c r="F101" s="261"/>
      <c r="G101" s="261"/>
      <c r="H101" s="261"/>
      <c r="I101" s="261"/>
      <c r="J101" s="261"/>
      <c r="K101" s="261"/>
      <c r="L101" s="261"/>
      <c r="M101" s="261"/>
      <c r="N101" s="262"/>
    </row>
    <row r="102" spans="2:14">
      <c r="B102" s="263"/>
      <c r="C102" s="264"/>
      <c r="D102" s="264"/>
      <c r="E102" s="264"/>
      <c r="F102" s="264"/>
      <c r="G102" s="264"/>
      <c r="H102" s="264"/>
      <c r="I102" s="264"/>
      <c r="J102" s="264"/>
      <c r="K102" s="264"/>
      <c r="L102" s="264"/>
      <c r="M102" s="264"/>
      <c r="N102" s="265"/>
    </row>
    <row r="103" spans="2:14">
      <c r="B103" s="266" t="s">
        <v>2323</v>
      </c>
      <c r="C103" s="267"/>
      <c r="D103" s="267"/>
      <c r="E103" s="267"/>
      <c r="F103" s="267"/>
      <c r="G103" s="267"/>
      <c r="H103" s="267"/>
      <c r="I103" s="267"/>
      <c r="J103" s="267"/>
      <c r="K103" s="267"/>
      <c r="L103" s="267"/>
      <c r="M103" s="267"/>
      <c r="N103" s="268"/>
    </row>
    <row r="104" spans="2:14" ht="15" customHeight="1">
      <c r="B104" s="960" t="s">
        <v>2324</v>
      </c>
      <c r="C104" s="961"/>
      <c r="D104" s="961"/>
      <c r="E104" s="961"/>
      <c r="F104" s="961"/>
      <c r="G104" s="961"/>
      <c r="H104" s="961"/>
      <c r="I104" s="961"/>
      <c r="J104" s="961"/>
      <c r="K104" s="961"/>
      <c r="L104" s="961"/>
      <c r="M104" s="961"/>
      <c r="N104" s="962"/>
    </row>
    <row r="105" spans="2:14" ht="15" customHeight="1">
      <c r="B105" s="960"/>
      <c r="C105" s="961"/>
      <c r="D105" s="961"/>
      <c r="E105" s="961"/>
      <c r="F105" s="961"/>
      <c r="G105" s="961"/>
      <c r="H105" s="961"/>
      <c r="I105" s="961"/>
      <c r="J105" s="961"/>
      <c r="K105" s="961"/>
      <c r="L105" s="961"/>
      <c r="M105" s="961"/>
      <c r="N105" s="962"/>
    </row>
    <row r="106" spans="2:14" ht="30" customHeight="1">
      <c r="B106" s="963" t="s">
        <v>2325</v>
      </c>
      <c r="C106" s="964"/>
      <c r="D106" s="964"/>
      <c r="E106" s="964"/>
      <c r="F106" s="964"/>
      <c r="G106" s="964"/>
      <c r="H106" s="964"/>
      <c r="I106" s="964"/>
      <c r="J106" s="964"/>
      <c r="K106" s="964"/>
      <c r="L106" s="964"/>
      <c r="M106" s="964"/>
      <c r="N106" s="965"/>
    </row>
    <row r="107" spans="2:14">
      <c r="B107" s="963"/>
      <c r="C107" s="964"/>
      <c r="D107" s="964"/>
      <c r="E107" s="964"/>
      <c r="F107" s="964"/>
      <c r="G107" s="964"/>
      <c r="H107" s="964"/>
      <c r="I107" s="964"/>
      <c r="J107" s="964"/>
      <c r="K107" s="964"/>
      <c r="L107" s="964"/>
      <c r="M107" s="964"/>
      <c r="N107" s="965"/>
    </row>
    <row r="108" spans="2:14">
      <c r="B108" s="351"/>
      <c r="C108" s="352"/>
      <c r="D108" s="352"/>
      <c r="E108" s="352"/>
      <c r="F108" s="352"/>
      <c r="G108" s="352"/>
      <c r="H108" s="352"/>
      <c r="I108" s="352"/>
      <c r="J108" s="352"/>
      <c r="K108" s="352"/>
      <c r="L108" s="352"/>
      <c r="M108" s="352"/>
      <c r="N108" s="353"/>
    </row>
    <row r="109" spans="2:14">
      <c r="B109" s="351"/>
      <c r="C109" s="352"/>
      <c r="D109" s="352"/>
      <c r="E109" s="352"/>
      <c r="F109" s="352"/>
      <c r="G109" s="352"/>
      <c r="H109" s="352"/>
      <c r="I109" s="352"/>
      <c r="J109" s="352"/>
      <c r="K109" s="352"/>
      <c r="L109" s="352"/>
      <c r="M109" s="352"/>
      <c r="N109" s="353"/>
    </row>
    <row r="110" spans="2:14">
      <c r="B110" s="351"/>
      <c r="C110" s="352"/>
      <c r="D110" s="352"/>
      <c r="E110" s="352"/>
      <c r="F110" s="352"/>
      <c r="G110" s="352"/>
      <c r="H110" s="352"/>
      <c r="I110" s="352"/>
      <c r="J110" s="352"/>
      <c r="K110" s="352"/>
      <c r="L110" s="352"/>
      <c r="M110" s="352"/>
      <c r="N110" s="353"/>
    </row>
    <row r="111" spans="2:14">
      <c r="B111" s="266"/>
      <c r="C111" s="267"/>
      <c r="D111" s="267"/>
      <c r="E111" s="267"/>
      <c r="F111" s="267"/>
      <c r="G111" s="267"/>
      <c r="H111" s="267"/>
      <c r="I111" s="267"/>
      <c r="J111" s="267"/>
      <c r="K111" s="267"/>
      <c r="L111" s="267"/>
      <c r="M111" s="267"/>
      <c r="N111" s="268"/>
    </row>
    <row r="112" spans="2:14">
      <c r="B112" s="254"/>
      <c r="C112" s="255"/>
      <c r="D112" s="255"/>
      <c r="E112" s="255" t="s">
        <v>1060</v>
      </c>
      <c r="F112" s="429"/>
      <c r="G112" s="429"/>
      <c r="H112" s="255"/>
      <c r="I112" s="255"/>
      <c r="J112" s="255"/>
      <c r="K112" s="255"/>
      <c r="L112" s="255"/>
      <c r="M112" s="255"/>
      <c r="N112" s="256"/>
    </row>
    <row r="113" spans="2:14">
      <c r="B113" s="254"/>
      <c r="C113" s="255"/>
      <c r="D113" s="255"/>
      <c r="E113" s="430" t="s">
        <v>1061</v>
      </c>
      <c r="F113" s="255"/>
      <c r="G113" s="255"/>
      <c r="H113" s="430"/>
      <c r="I113" s="430"/>
      <c r="J113" s="430"/>
      <c r="K113" s="255"/>
      <c r="L113" s="255"/>
      <c r="M113" s="255"/>
      <c r="N113" s="256"/>
    </row>
    <row r="114" spans="2:14">
      <c r="B114" s="254"/>
      <c r="C114" s="255"/>
      <c r="D114" s="255"/>
      <c r="E114" s="269" t="s">
        <v>1065</v>
      </c>
      <c r="F114" s="255"/>
      <c r="G114" s="255"/>
      <c r="H114" s="269"/>
      <c r="I114" s="269"/>
      <c r="J114" s="269"/>
      <c r="K114" s="255"/>
      <c r="L114" s="255"/>
      <c r="M114" s="255"/>
      <c r="N114" s="256"/>
    </row>
    <row r="115" spans="2:14">
      <c r="B115" s="270"/>
      <c r="C115" s="267"/>
      <c r="D115" s="267"/>
      <c r="E115" s="255" t="s">
        <v>1063</v>
      </c>
      <c r="F115" s="255"/>
      <c r="G115" s="255"/>
      <c r="H115" s="255"/>
      <c r="I115" s="255"/>
      <c r="J115" s="255"/>
      <c r="K115" s="267"/>
      <c r="L115" s="267"/>
      <c r="M115" s="267"/>
      <c r="N115" s="268"/>
    </row>
    <row r="116" spans="2:14">
      <c r="B116" s="270"/>
      <c r="C116" s="267"/>
      <c r="D116" s="267"/>
      <c r="E116" s="267"/>
      <c r="F116" s="255"/>
      <c r="G116" s="255"/>
      <c r="H116" s="255"/>
      <c r="I116" s="255"/>
      <c r="J116" s="255"/>
      <c r="K116" s="267"/>
      <c r="L116" s="267"/>
      <c r="M116" s="267"/>
      <c r="N116" s="268"/>
    </row>
    <row r="117" spans="2:14">
      <c r="B117" s="270" t="s">
        <v>2326</v>
      </c>
      <c r="C117" s="269"/>
      <c r="D117" s="269"/>
      <c r="E117" s="255"/>
      <c r="F117" s="255"/>
      <c r="G117" s="255"/>
      <c r="H117" s="255"/>
      <c r="I117" s="255"/>
      <c r="J117" s="966"/>
      <c r="K117" s="966"/>
      <c r="L117" s="966"/>
      <c r="M117" s="966"/>
      <c r="N117" s="967"/>
    </row>
    <row r="118" spans="2:14" ht="15.75" thickBot="1">
      <c r="B118" s="431" t="s">
        <v>2327</v>
      </c>
      <c r="C118" s="432"/>
      <c r="D118" s="432"/>
      <c r="E118" s="271"/>
      <c r="F118" s="271"/>
      <c r="G118" s="271"/>
      <c r="H118" s="271"/>
      <c r="I118" s="271"/>
      <c r="J118" s="968"/>
      <c r="K118" s="968"/>
      <c r="L118" s="968"/>
      <c r="M118" s="968"/>
      <c r="N118" s="969"/>
    </row>
  </sheetData>
  <mergeCells count="64">
    <mergeCell ref="B106:N107"/>
    <mergeCell ref="F25:H25"/>
    <mergeCell ref="B27:N27"/>
    <mergeCell ref="L29:M29"/>
    <mergeCell ref="L83:M83"/>
    <mergeCell ref="L84:M84"/>
    <mergeCell ref="B85:M85"/>
    <mergeCell ref="B87:M87"/>
    <mergeCell ref="B104:N105"/>
    <mergeCell ref="B77:M77"/>
    <mergeCell ref="B81:H81"/>
    <mergeCell ref="L81:M81"/>
    <mergeCell ref="B64:M64"/>
    <mergeCell ref="B82:H82"/>
    <mergeCell ref="L82:M82"/>
    <mergeCell ref="B68:H68"/>
    <mergeCell ref="L68:M68"/>
    <mergeCell ref="B74:H74"/>
    <mergeCell ref="L74:M74"/>
    <mergeCell ref="B75:M75"/>
    <mergeCell ref="L57:M57"/>
    <mergeCell ref="L58:M58"/>
    <mergeCell ref="L60:M60"/>
    <mergeCell ref="L61:M61"/>
    <mergeCell ref="L63:M63"/>
    <mergeCell ref="B53:M53"/>
    <mergeCell ref="B10:E10"/>
    <mergeCell ref="I10:J10"/>
    <mergeCell ref="D11:E11"/>
    <mergeCell ref="L42:M42"/>
    <mergeCell ref="B38:H38"/>
    <mergeCell ref="L12:N12"/>
    <mergeCell ref="C30:I30"/>
    <mergeCell ref="L30:M30"/>
    <mergeCell ref="B35:H35"/>
    <mergeCell ref="M5:M6"/>
    <mergeCell ref="C6:J6"/>
    <mergeCell ref="B43:M43"/>
    <mergeCell ref="B47:I47"/>
    <mergeCell ref="L47:M47"/>
    <mergeCell ref="B1:B6"/>
    <mergeCell ref="K5:K6"/>
    <mergeCell ref="B42:H42"/>
    <mergeCell ref="I35:J35"/>
    <mergeCell ref="L35:M35"/>
    <mergeCell ref="B36:H36"/>
    <mergeCell ref="B37:H37"/>
    <mergeCell ref="I42:J42"/>
    <mergeCell ref="N5:N6"/>
    <mergeCell ref="C29:I29"/>
    <mergeCell ref="J117:N118"/>
    <mergeCell ref="L1:N2"/>
    <mergeCell ref="C2:J2"/>
    <mergeCell ref="C3:J3"/>
    <mergeCell ref="K3:K4"/>
    <mergeCell ref="L3:N4"/>
    <mergeCell ref="C4:J4"/>
    <mergeCell ref="C1:J1"/>
    <mergeCell ref="K1:K2"/>
    <mergeCell ref="C5:J5"/>
    <mergeCell ref="L59:M59"/>
    <mergeCell ref="B39:H39"/>
    <mergeCell ref="B41:D41"/>
    <mergeCell ref="L5:L6"/>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502785"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502785" r:id="rId4"/>
      </mc:Fallback>
    </mc:AlternateContent>
  </oleObjects>
</worksheet>
</file>

<file path=xl/worksheets/sheet2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18"/>
  <sheetViews>
    <sheetView zoomScale="75" zoomScaleNormal="75" workbookViewId="0"/>
  </sheetViews>
  <sheetFormatPr baseColWidth="10" defaultRowHeight="15"/>
  <cols>
    <col min="1" max="1" width="10.28515625" bestFit="1" customWidth="1"/>
    <col min="2" max="2" width="17" customWidth="1"/>
    <col min="6" max="6" width="14.42578125" customWidth="1"/>
    <col min="9" max="9" width="13.140625" bestFit="1" customWidth="1"/>
    <col min="10" max="10" width="16.140625" customWidth="1"/>
    <col min="11" max="11" width="17.5703125" bestFit="1" customWidth="1"/>
    <col min="13" max="13" width="13.42578125" bestFit="1" customWidth="1"/>
    <col min="14" max="14" width="17.42578125" customWidth="1"/>
    <col min="15" max="15" width="12" bestFit="1" customWidth="1"/>
  </cols>
  <sheetData>
    <row r="1" spans="2:14" ht="24"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customHeight="1" thickBot="1">
      <c r="A31" t="s">
        <v>1929</v>
      </c>
      <c r="B31" s="86" t="s">
        <v>1771</v>
      </c>
      <c r="C31" s="87" t="s">
        <v>2255</v>
      </c>
      <c r="D31" s="88"/>
      <c r="E31" s="88"/>
      <c r="F31" s="88"/>
      <c r="G31" s="88"/>
      <c r="H31" s="88"/>
      <c r="I31" s="88"/>
      <c r="J31" s="88"/>
      <c r="K31" s="465"/>
      <c r="L31" s="318" t="s">
        <v>144</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348"/>
      <c r="N36" s="284"/>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0.05</v>
      </c>
      <c r="N41" s="356">
        <f>N75*M41</f>
        <v>75.820913888888896</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75.820913888888896</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69" t="s">
        <v>507</v>
      </c>
      <c r="B48" s="49" t="str">
        <f>VLOOKUP(A48,MATERIALES!A5:D373,3,FALSE)</f>
        <v>Mortero 1:3 Para Anillos</v>
      </c>
      <c r="C48" s="293"/>
      <c r="D48" s="293"/>
      <c r="E48" s="293"/>
      <c r="F48" s="293"/>
      <c r="G48" s="293"/>
      <c r="H48" s="293"/>
      <c r="I48" s="293"/>
      <c r="J48" s="323" t="str">
        <f>VLOOKUP(A48,MATERIALES!A4:D640,2,FALSE)</f>
        <v>m3</v>
      </c>
      <c r="K48" s="294">
        <v>2E-3</v>
      </c>
      <c r="L48" s="279"/>
      <c r="M48" s="414">
        <f>VLOOKUP(A48,MATERIALES!A5:D396,4,FALSE)</f>
        <v>240423.81316379452</v>
      </c>
      <c r="N48" s="284">
        <f>K48*M48</f>
        <v>480.84762632758907</v>
      </c>
    </row>
    <row r="49" spans="1:14">
      <c r="A49" s="169" t="s">
        <v>402</v>
      </c>
      <c r="B49" s="49" t="str">
        <f>VLOOKUP(A49,MATERIALES!A6:D373,3,FALSE)</f>
        <v>Bordillo Prefabricado En Concreto Ref.A85 Ntc-4109, 0,20 X 0,35 X 0.80 M</v>
      </c>
      <c r="C49" s="437"/>
      <c r="D49" s="437"/>
      <c r="E49" s="437"/>
      <c r="F49" s="437"/>
      <c r="G49" s="437"/>
      <c r="H49" s="437"/>
      <c r="I49" s="437"/>
      <c r="J49" s="324" t="str">
        <f>VLOOKUP(A49,MATERIALES!A5:D641,2,FALSE)</f>
        <v>u</v>
      </c>
      <c r="K49" s="409">
        <v>1.25</v>
      </c>
      <c r="L49" s="433"/>
      <c r="M49" s="414">
        <f>VLOOKUP(A49,MATERIALES!A6:D397,4,FALSE)</f>
        <v>29750</v>
      </c>
      <c r="N49" s="284">
        <f>K49*M49</f>
        <v>37187.5</v>
      </c>
    </row>
    <row r="50" spans="1:14">
      <c r="A50" s="169"/>
      <c r="B50" s="49"/>
      <c r="C50" s="437"/>
      <c r="D50" s="437"/>
      <c r="E50" s="437"/>
      <c r="F50" s="437"/>
      <c r="G50" s="437"/>
      <c r="H50" s="437"/>
      <c r="I50" s="437"/>
      <c r="J50" s="323"/>
      <c r="K50" s="409"/>
      <c r="L50" s="433"/>
      <c r="M50" s="414"/>
      <c r="N50" s="284"/>
    </row>
    <row r="51" spans="1:14">
      <c r="A51" s="169"/>
      <c r="B51" s="49"/>
      <c r="C51" s="437"/>
      <c r="D51" s="437"/>
      <c r="E51" s="437"/>
      <c r="F51" s="437"/>
      <c r="G51" s="437"/>
      <c r="H51" s="437"/>
      <c r="I51" s="437"/>
      <c r="J51" s="323"/>
      <c r="K51" s="409"/>
      <c r="L51" s="433"/>
      <c r="M51" s="414"/>
      <c r="N51" s="284"/>
    </row>
    <row r="52" spans="1:14" ht="15.75" thickBot="1">
      <c r="B52" s="49"/>
      <c r="C52" s="322"/>
      <c r="D52" s="322"/>
      <c r="E52" s="322"/>
      <c r="F52" s="322"/>
      <c r="G52" s="322"/>
      <c r="H52" s="322"/>
      <c r="I52" s="322"/>
      <c r="J52" s="447"/>
      <c r="K52" s="132"/>
      <c r="L52" s="337"/>
      <c r="M52" s="414"/>
      <c r="N52" s="284"/>
    </row>
    <row r="53" spans="1:14" ht="15.75" thickBot="1">
      <c r="B53" s="818" t="s">
        <v>1037</v>
      </c>
      <c r="C53" s="819"/>
      <c r="D53" s="819"/>
      <c r="E53" s="819"/>
      <c r="F53" s="819"/>
      <c r="G53" s="819"/>
      <c r="H53" s="819"/>
      <c r="I53" s="819"/>
      <c r="J53" s="819"/>
      <c r="K53" s="819"/>
      <c r="L53" s="819"/>
      <c r="M53" s="820"/>
      <c r="N53" s="406">
        <f>SUM(N48:N52)</f>
        <v>37668.347626327588</v>
      </c>
    </row>
    <row r="54" spans="1:14">
      <c r="B54" s="39"/>
      <c r="C54" s="40"/>
      <c r="D54" s="40"/>
      <c r="E54" s="40"/>
      <c r="F54" s="40"/>
      <c r="G54" s="40"/>
      <c r="H54" s="40"/>
      <c r="I54" s="40"/>
      <c r="J54" s="40"/>
      <c r="K54" s="40"/>
      <c r="L54" s="40"/>
      <c r="M54" s="40"/>
      <c r="N54" s="41"/>
    </row>
    <row r="55" spans="1:14">
      <c r="B55" s="70" t="s">
        <v>1040</v>
      </c>
      <c r="C55" s="71"/>
      <c r="D55" s="71"/>
      <c r="E55" s="71"/>
      <c r="F55" s="71"/>
      <c r="G55" s="71"/>
      <c r="H55" s="71"/>
      <c r="I55" s="71"/>
      <c r="J55" s="71"/>
      <c r="K55" s="71"/>
      <c r="L55" s="71"/>
      <c r="M55" s="71"/>
      <c r="N55" s="72"/>
    </row>
    <row r="56" spans="1:14" ht="15.75" thickBot="1">
      <c r="B56" s="74"/>
      <c r="C56" s="67"/>
      <c r="D56" s="67"/>
      <c r="E56" s="67"/>
      <c r="F56" s="67"/>
      <c r="G56" s="67"/>
      <c r="H56" s="67"/>
      <c r="I56" s="67"/>
      <c r="J56" s="67"/>
      <c r="K56" s="67"/>
      <c r="L56" s="67"/>
      <c r="M56" s="67"/>
      <c r="N56" s="69"/>
    </row>
    <row r="57" spans="1:14" ht="25.5">
      <c r="B57" s="325" t="s">
        <v>1041</v>
      </c>
      <c r="C57" s="326"/>
      <c r="D57" s="326"/>
      <c r="E57" s="326"/>
      <c r="F57" s="326"/>
      <c r="G57" s="326"/>
      <c r="H57" s="79" t="s">
        <v>1029</v>
      </c>
      <c r="I57" s="80" t="s">
        <v>1042</v>
      </c>
      <c r="J57" s="81" t="s">
        <v>1043</v>
      </c>
      <c r="K57" s="79" t="s">
        <v>1044</v>
      </c>
      <c r="L57" s="821" t="s">
        <v>1045</v>
      </c>
      <c r="M57" s="794"/>
      <c r="N57" s="82" t="s">
        <v>1035</v>
      </c>
    </row>
    <row r="58" spans="1:14">
      <c r="A58" t="s">
        <v>1323</v>
      </c>
      <c r="B58" s="52" t="str">
        <f>VLOOKUP(A58,TRANSPORTE!A1:D117,3,FALSE)</f>
        <v>Transporte de concreto</v>
      </c>
      <c r="C58" s="329"/>
      <c r="D58" s="329"/>
      <c r="E58" s="329"/>
      <c r="F58" s="329"/>
      <c r="G58" s="329"/>
      <c r="H58" s="323" t="s">
        <v>2105</v>
      </c>
      <c r="I58" s="425">
        <v>2E-3</v>
      </c>
      <c r="J58" s="298">
        <v>1</v>
      </c>
      <c r="K58" s="425">
        <f>I58*J58</f>
        <v>2E-3</v>
      </c>
      <c r="L58" s="822">
        <f>VLOOKUP(A58,TRANSPORTE!A1:D117,4,FALSE)</f>
        <v>946.969696969697</v>
      </c>
      <c r="M58" s="823"/>
      <c r="N58" s="299">
        <f>K58*L58</f>
        <v>1.893939393939394</v>
      </c>
    </row>
    <row r="59" spans="1:14">
      <c r="B59" s="52"/>
      <c r="C59" s="53"/>
      <c r="D59" s="53"/>
      <c r="E59" s="53"/>
      <c r="F59" s="53"/>
      <c r="G59" s="53"/>
      <c r="H59" s="323"/>
      <c r="I59" s="291"/>
      <c r="J59" s="298"/>
      <c r="K59" s="291"/>
      <c r="L59" s="822"/>
      <c r="M59" s="823"/>
      <c r="N59" s="299"/>
    </row>
    <row r="60" spans="1:14">
      <c r="B60" s="52"/>
      <c r="C60" s="53"/>
      <c r="D60" s="53"/>
      <c r="E60" s="53"/>
      <c r="F60" s="53"/>
      <c r="G60" s="53"/>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00"/>
      <c r="I62" s="291"/>
      <c r="J62" s="291"/>
      <c r="K62" s="291"/>
      <c r="L62" s="301"/>
      <c r="M62" s="302"/>
      <c r="N62" s="303"/>
    </row>
    <row r="63" spans="1:14" ht="15.75" thickBot="1">
      <c r="B63" s="459"/>
      <c r="C63" s="460"/>
      <c r="D63" s="460"/>
      <c r="E63" s="460"/>
      <c r="F63" s="460"/>
      <c r="G63" s="460"/>
      <c r="H63" s="54"/>
      <c r="I63" s="132"/>
      <c r="J63" s="132"/>
      <c r="K63" s="132"/>
      <c r="L63" s="807"/>
      <c r="M63" s="808"/>
      <c r="N63" s="133"/>
    </row>
    <row r="64" spans="1:14" ht="15.75" thickBot="1">
      <c r="B64" s="824" t="s">
        <v>1037</v>
      </c>
      <c r="C64" s="825"/>
      <c r="D64" s="825"/>
      <c r="E64" s="825"/>
      <c r="F64" s="825"/>
      <c r="G64" s="825"/>
      <c r="H64" s="825"/>
      <c r="I64" s="825"/>
      <c r="J64" s="825"/>
      <c r="K64" s="825"/>
      <c r="L64" s="825"/>
      <c r="M64" s="826"/>
      <c r="N64" s="110">
        <f>N58+N59+N60+N61+N62</f>
        <v>1.893939393939394</v>
      </c>
    </row>
    <row r="65" spans="1:15">
      <c r="B65" s="39"/>
      <c r="C65" s="40"/>
      <c r="D65" s="40"/>
      <c r="E65" s="40"/>
      <c r="F65" s="40"/>
      <c r="G65" s="40"/>
      <c r="H65" s="40"/>
      <c r="I65" s="40"/>
      <c r="J65" s="40"/>
      <c r="K65" s="40"/>
      <c r="L65" s="40"/>
      <c r="M65" s="40"/>
      <c r="N65" s="41"/>
    </row>
    <row r="66" spans="1:15">
      <c r="B66" s="70" t="s">
        <v>1046</v>
      </c>
      <c r="C66" s="71"/>
      <c r="D66" s="71"/>
      <c r="E66" s="71"/>
      <c r="F66" s="71"/>
      <c r="G66" s="71"/>
      <c r="H66" s="71"/>
      <c r="I66" s="71"/>
      <c r="J66" s="71"/>
      <c r="K66" s="71"/>
      <c r="L66" s="71"/>
      <c r="M66" s="71"/>
      <c r="N66" s="72"/>
    </row>
    <row r="67" spans="1:15" ht="15.75" thickBot="1">
      <c r="B67" s="74"/>
      <c r="C67" s="67"/>
      <c r="D67" s="67"/>
      <c r="E67" s="67"/>
      <c r="F67" s="67"/>
      <c r="G67" s="67"/>
      <c r="H67" s="67"/>
      <c r="I67" s="67"/>
      <c r="J67" s="67"/>
      <c r="K67" s="67"/>
      <c r="L67" s="67"/>
      <c r="M67" s="67"/>
      <c r="N67" s="69"/>
    </row>
    <row r="68" spans="1:15" ht="25.5">
      <c r="B68" s="844" t="s">
        <v>1047</v>
      </c>
      <c r="C68" s="845"/>
      <c r="D68" s="845"/>
      <c r="E68" s="845"/>
      <c r="F68" s="845"/>
      <c r="G68" s="845"/>
      <c r="H68" s="845"/>
      <c r="I68" s="79" t="s">
        <v>1048</v>
      </c>
      <c r="J68" s="81" t="s">
        <v>1494</v>
      </c>
      <c r="K68" s="80" t="s">
        <v>1050</v>
      </c>
      <c r="L68" s="846" t="s">
        <v>1034</v>
      </c>
      <c r="M68" s="847"/>
      <c r="N68" s="104" t="s">
        <v>1035</v>
      </c>
    </row>
    <row r="69" spans="1:15">
      <c r="A69" s="170" t="s">
        <v>9</v>
      </c>
      <c r="B69" s="55" t="str">
        <f>VLOOKUP(A69,'MANO DE OBRA'!A8:D68,3,FALSE)</f>
        <v>Obrero (3)</v>
      </c>
      <c r="C69" s="53"/>
      <c r="D69" s="53"/>
      <c r="E69" s="53"/>
      <c r="F69" s="53"/>
      <c r="G69" s="53"/>
      <c r="H69" s="53"/>
      <c r="I69" s="304">
        <f>K69/J69*100</f>
        <v>73771.7</v>
      </c>
      <c r="J69" s="305">
        <v>185</v>
      </c>
      <c r="K69" s="306">
        <f>VLOOKUP(A69,'MANO DE OBRA'!A8:D99,4,FALSE)</f>
        <v>136477.64499999999</v>
      </c>
      <c r="L69" s="56"/>
      <c r="M69" s="446">
        <v>150</v>
      </c>
      <c r="N69" s="407">
        <f>K69/M69</f>
        <v>909.85096666666664</v>
      </c>
      <c r="O69" s="112"/>
    </row>
    <row r="70" spans="1:15">
      <c r="A70" s="170" t="s">
        <v>30</v>
      </c>
      <c r="B70" s="55" t="str">
        <f>VLOOKUP(A70,'MANO DE OBRA'!A8:D69,3,FALSE)</f>
        <v>Oficial</v>
      </c>
      <c r="C70" s="53"/>
      <c r="D70" s="53"/>
      <c r="E70" s="53"/>
      <c r="F70" s="53"/>
      <c r="G70" s="53"/>
      <c r="H70" s="53"/>
      <c r="I70" s="304">
        <f>K70/J70*100</f>
        <v>49181.133333333331</v>
      </c>
      <c r="J70" s="305">
        <v>185</v>
      </c>
      <c r="K70" s="306">
        <f>VLOOKUP(A70,'MANO DE OBRA'!A8:D100,4,FALSE)</f>
        <v>90985.096666666665</v>
      </c>
      <c r="L70" s="56"/>
      <c r="M70" s="446">
        <v>150</v>
      </c>
      <c r="N70" s="407">
        <f>K70/M70</f>
        <v>606.56731111111105</v>
      </c>
    </row>
    <row r="71" spans="1:15">
      <c r="B71" s="55"/>
      <c r="C71" s="53"/>
      <c r="D71" s="53"/>
      <c r="E71" s="53"/>
      <c r="F71" s="53"/>
      <c r="G71" s="53"/>
      <c r="H71" s="53"/>
      <c r="I71" s="304"/>
      <c r="J71" s="305"/>
      <c r="K71" s="306"/>
      <c r="L71" s="56"/>
      <c r="M71" s="444"/>
      <c r="N71" s="407"/>
    </row>
    <row r="72" spans="1:15">
      <c r="B72" s="55"/>
      <c r="C72" s="53"/>
      <c r="D72" s="53"/>
      <c r="E72" s="53"/>
      <c r="F72" s="53"/>
      <c r="G72" s="53"/>
      <c r="H72" s="53"/>
      <c r="I72" s="291"/>
      <c r="J72" s="309"/>
      <c r="K72" s="310"/>
      <c r="L72" s="330"/>
      <c r="M72" s="312"/>
      <c r="N72" s="308"/>
    </row>
    <row r="73" spans="1:15">
      <c r="B73" s="55"/>
      <c r="C73" s="53"/>
      <c r="D73" s="53"/>
      <c r="E73" s="53"/>
      <c r="F73" s="53"/>
      <c r="G73" s="53"/>
      <c r="H73" s="53"/>
      <c r="I73" s="291"/>
      <c r="J73" s="309"/>
      <c r="K73" s="310"/>
      <c r="L73" s="330"/>
      <c r="M73" s="312"/>
      <c r="N73" s="308"/>
    </row>
    <row r="74" spans="1:15" ht="15.75" thickBot="1">
      <c r="B74" s="805"/>
      <c r="C74" s="806"/>
      <c r="D74" s="806"/>
      <c r="E74" s="806"/>
      <c r="F74" s="806"/>
      <c r="G74" s="806"/>
      <c r="H74" s="806"/>
      <c r="I74" s="132"/>
      <c r="J74" s="132"/>
      <c r="K74" s="132"/>
      <c r="L74" s="906"/>
      <c r="M74" s="906"/>
      <c r="N74" s="51"/>
    </row>
    <row r="75" spans="1:15" ht="15.75" thickBot="1">
      <c r="B75" s="824" t="s">
        <v>1037</v>
      </c>
      <c r="C75" s="825"/>
      <c r="D75" s="825"/>
      <c r="E75" s="825"/>
      <c r="F75" s="825"/>
      <c r="G75" s="825"/>
      <c r="H75" s="825"/>
      <c r="I75" s="825"/>
      <c r="J75" s="825"/>
      <c r="K75" s="825"/>
      <c r="L75" s="825"/>
      <c r="M75" s="826"/>
      <c r="N75" s="313">
        <f>SUM(N69:N74)</f>
        <v>1516.4182777777778</v>
      </c>
    </row>
    <row r="76" spans="1:15" ht="15.75" thickBot="1">
      <c r="B76" s="39"/>
      <c r="C76" s="40"/>
      <c r="D76" s="40"/>
      <c r="E76" s="40"/>
      <c r="F76" s="40"/>
      <c r="G76" s="40"/>
      <c r="H76" s="40"/>
      <c r="I76" s="40"/>
      <c r="J76" s="40"/>
      <c r="K76" s="40"/>
      <c r="L76" s="40"/>
      <c r="M76" s="40"/>
      <c r="N76" s="41"/>
    </row>
    <row r="77" spans="1:15" ht="15.75" thickBot="1">
      <c r="B77" s="818" t="s">
        <v>1051</v>
      </c>
      <c r="C77" s="819"/>
      <c r="D77" s="819"/>
      <c r="E77" s="819"/>
      <c r="F77" s="819"/>
      <c r="G77" s="819"/>
      <c r="H77" s="819"/>
      <c r="I77" s="819"/>
      <c r="J77" s="819"/>
      <c r="K77" s="819"/>
      <c r="L77" s="819"/>
      <c r="M77" s="820"/>
      <c r="N77" s="105">
        <f>N43+N53+N64+N75</f>
        <v>39262.480757388192</v>
      </c>
    </row>
    <row r="78" spans="1:15">
      <c r="B78" s="39"/>
      <c r="C78" s="40"/>
      <c r="D78" s="40"/>
      <c r="E78" s="40"/>
      <c r="F78" s="40"/>
      <c r="G78" s="40"/>
      <c r="H78" s="40"/>
      <c r="I78" s="40"/>
      <c r="J78" s="40"/>
      <c r="K78" s="40"/>
      <c r="L78" s="40"/>
      <c r="M78" s="40"/>
      <c r="N78" s="41"/>
    </row>
    <row r="79" spans="1:15">
      <c r="B79" s="70" t="s">
        <v>1052</v>
      </c>
      <c r="C79" s="71"/>
      <c r="D79" s="71"/>
      <c r="E79" s="71"/>
      <c r="F79" s="71"/>
      <c r="G79" s="71"/>
      <c r="H79" s="71"/>
      <c r="I79" s="71"/>
      <c r="J79" s="71"/>
      <c r="K79" s="71"/>
      <c r="L79" s="71"/>
      <c r="M79" s="71"/>
      <c r="N79" s="72"/>
    </row>
    <row r="80" spans="1:15" ht="15.75" thickBot="1">
      <c r="B80" s="74"/>
      <c r="C80" s="67"/>
      <c r="D80" s="67"/>
      <c r="E80" s="67"/>
      <c r="F80" s="67"/>
      <c r="G80" s="67"/>
      <c r="H80" s="67"/>
      <c r="I80" s="67"/>
      <c r="J80" s="67"/>
      <c r="K80" s="67"/>
      <c r="L80" s="67"/>
      <c r="M80" s="67"/>
      <c r="N80" s="69"/>
    </row>
    <row r="81" spans="1:14">
      <c r="B81" s="809" t="s">
        <v>1053</v>
      </c>
      <c r="C81" s="810"/>
      <c r="D81" s="810"/>
      <c r="E81" s="810"/>
      <c r="F81" s="810"/>
      <c r="G81" s="810"/>
      <c r="H81" s="810"/>
      <c r="I81" s="326"/>
      <c r="J81" s="346"/>
      <c r="K81" s="314" t="s">
        <v>1054</v>
      </c>
      <c r="L81" s="848" t="s">
        <v>1055</v>
      </c>
      <c r="M81" s="849"/>
      <c r="N81" s="315"/>
    </row>
    <row r="82" spans="1:14">
      <c r="B82" s="850" t="s">
        <v>1056</v>
      </c>
      <c r="C82" s="851"/>
      <c r="D82" s="851"/>
      <c r="E82" s="851"/>
      <c r="F82" s="851"/>
      <c r="G82" s="851"/>
      <c r="H82" s="851"/>
      <c r="I82" s="93"/>
      <c r="J82" s="94"/>
      <c r="K82" s="316">
        <v>0.2</v>
      </c>
      <c r="L82" s="852">
        <f>N77*K82</f>
        <v>7852.4961514776387</v>
      </c>
      <c r="M82" s="853"/>
      <c r="N82" s="57"/>
    </row>
    <row r="83" spans="1:14">
      <c r="B83" s="95" t="s">
        <v>1057</v>
      </c>
      <c r="C83" s="96"/>
      <c r="D83" s="96"/>
      <c r="E83" s="96"/>
      <c r="F83" s="96"/>
      <c r="G83" s="96"/>
      <c r="H83" s="96"/>
      <c r="I83" s="93"/>
      <c r="J83" s="94"/>
      <c r="K83" s="316">
        <v>0.05</v>
      </c>
      <c r="L83" s="852">
        <f>N77*K83</f>
        <v>1963.1240378694097</v>
      </c>
      <c r="M83" s="853"/>
      <c r="N83" s="57"/>
    </row>
    <row r="84" spans="1:14" ht="15.75" thickBot="1">
      <c r="B84" s="97" t="s">
        <v>1058</v>
      </c>
      <c r="C84" s="98"/>
      <c r="D84" s="98"/>
      <c r="E84" s="98"/>
      <c r="F84" s="98"/>
      <c r="G84" s="98"/>
      <c r="H84" s="98"/>
      <c r="I84" s="99"/>
      <c r="J84" s="100"/>
      <c r="K84" s="317">
        <v>0.05</v>
      </c>
      <c r="L84" s="854">
        <f>N77*K84</f>
        <v>1963.1240378694097</v>
      </c>
      <c r="M84" s="855"/>
      <c r="N84" s="57"/>
    </row>
    <row r="85" spans="1:14" ht="15.75" thickBot="1">
      <c r="B85" s="818" t="s">
        <v>1037</v>
      </c>
      <c r="C85" s="819"/>
      <c r="D85" s="819"/>
      <c r="E85" s="819"/>
      <c r="F85" s="819"/>
      <c r="G85" s="819"/>
      <c r="H85" s="819"/>
      <c r="I85" s="819"/>
      <c r="J85" s="819"/>
      <c r="K85" s="819"/>
      <c r="L85" s="819"/>
      <c r="M85" s="820"/>
      <c r="N85" s="58">
        <f>L82+L83+L84</f>
        <v>11778.744227216457</v>
      </c>
    </row>
    <row r="86" spans="1:14" ht="15.75" thickBot="1">
      <c r="B86" s="39"/>
      <c r="C86" s="40"/>
      <c r="D86" s="40"/>
      <c r="E86" s="40"/>
      <c r="F86" s="40"/>
      <c r="G86" s="40"/>
      <c r="H86" s="40"/>
      <c r="I86" s="40"/>
      <c r="J86" s="40"/>
      <c r="K86" s="40"/>
      <c r="L86" s="40"/>
      <c r="M86" s="40"/>
      <c r="N86" s="41"/>
    </row>
    <row r="87" spans="1:14" ht="15.75" thickBot="1">
      <c r="A87" t="s">
        <v>2122</v>
      </c>
      <c r="B87" s="818" t="s">
        <v>1059</v>
      </c>
      <c r="C87" s="819"/>
      <c r="D87" s="819"/>
      <c r="E87" s="819"/>
      <c r="F87" s="819"/>
      <c r="G87" s="819"/>
      <c r="H87" s="819"/>
      <c r="I87" s="819"/>
      <c r="J87" s="819"/>
      <c r="K87" s="819"/>
      <c r="L87" s="819"/>
      <c r="M87" s="820"/>
      <c r="N87" s="197">
        <f>N77+N85</f>
        <v>51041.224984604647</v>
      </c>
    </row>
    <row r="88" spans="1:14">
      <c r="B88" s="251"/>
      <c r="C88" s="252"/>
      <c r="D88" s="252"/>
      <c r="E88" s="252"/>
      <c r="F88" s="252"/>
      <c r="G88" s="252"/>
      <c r="H88" s="252"/>
      <c r="I88" s="252"/>
      <c r="J88" s="252"/>
      <c r="K88" s="252"/>
      <c r="L88" s="252"/>
      <c r="M88" s="252"/>
      <c r="N88" s="253"/>
    </row>
    <row r="89" spans="1:14">
      <c r="B89" s="254"/>
      <c r="C89" s="255"/>
      <c r="D89" s="255"/>
      <c r="E89" s="255"/>
      <c r="F89" s="255"/>
      <c r="G89" s="255"/>
      <c r="H89" s="255"/>
      <c r="I89" s="255"/>
      <c r="J89" s="255"/>
      <c r="K89" s="255"/>
      <c r="L89" s="255"/>
      <c r="M89" s="255"/>
      <c r="N89" s="256"/>
    </row>
    <row r="90" spans="1:14">
      <c r="B90" s="254"/>
      <c r="C90" s="255"/>
      <c r="D90" s="255"/>
      <c r="E90" s="255"/>
      <c r="F90" s="255"/>
      <c r="G90" s="255"/>
      <c r="H90" s="255"/>
      <c r="I90" s="255"/>
      <c r="J90" s="255"/>
      <c r="K90" s="255"/>
      <c r="L90" s="255"/>
      <c r="M90" s="255"/>
      <c r="N90" s="256"/>
    </row>
    <row r="91" spans="1:14">
      <c r="B91" s="254"/>
      <c r="C91" s="255"/>
      <c r="D91" s="255"/>
      <c r="E91" s="255"/>
      <c r="F91" s="255"/>
      <c r="G91" s="255"/>
      <c r="H91" s="255"/>
      <c r="I91" s="255"/>
      <c r="J91" s="255"/>
      <c r="K91" s="255"/>
      <c r="L91" s="255"/>
      <c r="M91" s="255"/>
      <c r="N91" s="256"/>
    </row>
    <row r="92" spans="1:14">
      <c r="B92" s="254"/>
      <c r="C92" s="255"/>
      <c r="D92" s="255"/>
      <c r="E92" s="429" t="s">
        <v>1060</v>
      </c>
      <c r="F92" s="429"/>
      <c r="G92" s="429"/>
      <c r="H92" s="429"/>
      <c r="I92" s="429"/>
      <c r="J92" s="429"/>
      <c r="K92" s="255"/>
      <c r="L92" s="255"/>
      <c r="M92" s="255"/>
      <c r="N92" s="256"/>
    </row>
    <row r="93" spans="1:14">
      <c r="B93" s="254"/>
      <c r="C93" s="255"/>
      <c r="D93" s="255"/>
      <c r="E93" s="255" t="s">
        <v>1061</v>
      </c>
      <c r="F93" s="255"/>
      <c r="G93" s="255"/>
      <c r="H93" s="255"/>
      <c r="I93" s="255"/>
      <c r="J93" s="255"/>
      <c r="K93" s="255"/>
      <c r="L93" s="255"/>
      <c r="M93" s="255"/>
      <c r="N93" s="256"/>
    </row>
    <row r="94" spans="1:14">
      <c r="B94" s="254"/>
      <c r="C94" s="255"/>
      <c r="D94" s="255"/>
      <c r="E94" s="255" t="s">
        <v>1062</v>
      </c>
      <c r="F94" s="255"/>
      <c r="G94" s="255"/>
      <c r="H94" s="255"/>
      <c r="I94" s="255"/>
      <c r="J94" s="255"/>
      <c r="K94" s="255"/>
      <c r="L94" s="255"/>
      <c r="M94" s="255"/>
      <c r="N94" s="256"/>
    </row>
    <row r="95" spans="1:14">
      <c r="B95" s="254"/>
      <c r="C95" s="255"/>
      <c r="D95" s="255"/>
      <c r="E95" s="255" t="s">
        <v>1063</v>
      </c>
      <c r="F95" s="255"/>
      <c r="G95" s="255"/>
      <c r="H95" s="255"/>
      <c r="I95" s="255"/>
      <c r="J95" s="255"/>
      <c r="K95" s="255"/>
      <c r="L95" s="255"/>
      <c r="M95" s="255"/>
      <c r="N95" s="256"/>
    </row>
    <row r="96" spans="1:14" ht="15.75" thickBot="1">
      <c r="B96" s="254"/>
      <c r="C96" s="255"/>
      <c r="D96" s="255"/>
      <c r="E96" s="255"/>
      <c r="F96" s="255" t="s">
        <v>1064</v>
      </c>
      <c r="G96" s="255"/>
      <c r="H96" s="255"/>
      <c r="I96" s="255"/>
      <c r="J96" s="255"/>
      <c r="K96" s="255"/>
      <c r="L96" s="255"/>
      <c r="M96" s="255"/>
      <c r="N96" s="256"/>
    </row>
    <row r="97" spans="2:14">
      <c r="B97" s="239" t="s">
        <v>2322</v>
      </c>
      <c r="C97" s="240"/>
      <c r="D97" s="240"/>
      <c r="E97" s="240"/>
      <c r="F97" s="240"/>
      <c r="G97" s="240"/>
      <c r="H97" s="240"/>
      <c r="I97" s="240"/>
      <c r="J97" s="240"/>
      <c r="K97" s="240"/>
      <c r="L97" s="240"/>
      <c r="M97" s="240"/>
      <c r="N97" s="241"/>
    </row>
    <row r="98" spans="2:14">
      <c r="B98" s="257"/>
      <c r="C98" s="258"/>
      <c r="D98" s="258"/>
      <c r="E98" s="258"/>
      <c r="F98" s="258"/>
      <c r="G98" s="258"/>
      <c r="H98" s="258"/>
      <c r="I98" s="258"/>
      <c r="J98" s="258"/>
      <c r="K98" s="258"/>
      <c r="L98" s="258"/>
      <c r="M98" s="258"/>
      <c r="N98" s="259"/>
    </row>
    <row r="99" spans="2:14">
      <c r="B99" s="257"/>
      <c r="C99" s="258"/>
      <c r="D99" s="258"/>
      <c r="E99" s="258"/>
      <c r="F99" s="258"/>
      <c r="G99" s="258"/>
      <c r="H99" s="258"/>
      <c r="I99" s="258"/>
      <c r="J99" s="258"/>
      <c r="K99" s="258"/>
      <c r="L99" s="258"/>
      <c r="M99" s="258"/>
      <c r="N99" s="259"/>
    </row>
    <row r="100" spans="2:14">
      <c r="B100" s="257"/>
      <c r="C100" s="258"/>
      <c r="D100" s="258"/>
      <c r="E100" s="258"/>
      <c r="F100" s="258"/>
      <c r="G100" s="258"/>
      <c r="H100" s="258"/>
      <c r="I100" s="258"/>
      <c r="J100" s="258"/>
      <c r="K100" s="258"/>
      <c r="L100" s="258"/>
      <c r="M100" s="258"/>
      <c r="N100" s="259"/>
    </row>
    <row r="101" spans="2:14" ht="15.75" thickBot="1">
      <c r="B101" s="260"/>
      <c r="C101" s="261"/>
      <c r="D101" s="261"/>
      <c r="E101" s="261"/>
      <c r="F101" s="261"/>
      <c r="G101" s="261"/>
      <c r="H101" s="261"/>
      <c r="I101" s="261"/>
      <c r="J101" s="261"/>
      <c r="K101" s="261"/>
      <c r="L101" s="261"/>
      <c r="M101" s="261"/>
      <c r="N101" s="262"/>
    </row>
    <row r="102" spans="2:14">
      <c r="B102" s="263"/>
      <c r="C102" s="264"/>
      <c r="D102" s="264"/>
      <c r="E102" s="264"/>
      <c r="F102" s="264"/>
      <c r="G102" s="264"/>
      <c r="H102" s="264"/>
      <c r="I102" s="264"/>
      <c r="J102" s="264"/>
      <c r="K102" s="264"/>
      <c r="L102" s="264"/>
      <c r="M102" s="264"/>
      <c r="N102" s="265"/>
    </row>
    <row r="103" spans="2:14">
      <c r="B103" s="266" t="s">
        <v>2323</v>
      </c>
      <c r="C103" s="267"/>
      <c r="D103" s="267"/>
      <c r="E103" s="267"/>
      <c r="F103" s="267"/>
      <c r="G103" s="267"/>
      <c r="H103" s="267"/>
      <c r="I103" s="267"/>
      <c r="J103" s="267"/>
      <c r="K103" s="267"/>
      <c r="L103" s="267"/>
      <c r="M103" s="267"/>
      <c r="N103" s="268"/>
    </row>
    <row r="104" spans="2:14" ht="15" customHeight="1">
      <c r="B104" s="960" t="s">
        <v>2324</v>
      </c>
      <c r="C104" s="961"/>
      <c r="D104" s="961"/>
      <c r="E104" s="961"/>
      <c r="F104" s="961"/>
      <c r="G104" s="961"/>
      <c r="H104" s="961"/>
      <c r="I104" s="961"/>
      <c r="J104" s="961"/>
      <c r="K104" s="961"/>
      <c r="L104" s="961"/>
      <c r="M104" s="961"/>
      <c r="N104" s="962"/>
    </row>
    <row r="105" spans="2:14" ht="15" customHeight="1">
      <c r="B105" s="960"/>
      <c r="C105" s="961"/>
      <c r="D105" s="961"/>
      <c r="E105" s="961"/>
      <c r="F105" s="961"/>
      <c r="G105" s="961"/>
      <c r="H105" s="961"/>
      <c r="I105" s="961"/>
      <c r="J105" s="961"/>
      <c r="K105" s="961"/>
      <c r="L105" s="961"/>
      <c r="M105" s="961"/>
      <c r="N105" s="962"/>
    </row>
    <row r="106" spans="2:14" ht="30" customHeight="1">
      <c r="B106" s="963" t="s">
        <v>2325</v>
      </c>
      <c r="C106" s="964"/>
      <c r="D106" s="964"/>
      <c r="E106" s="964"/>
      <c r="F106" s="964"/>
      <c r="G106" s="964"/>
      <c r="H106" s="964"/>
      <c r="I106" s="964"/>
      <c r="J106" s="964"/>
      <c r="K106" s="964"/>
      <c r="L106" s="964"/>
      <c r="M106" s="964"/>
      <c r="N106" s="965"/>
    </row>
    <row r="107" spans="2:14">
      <c r="B107" s="963"/>
      <c r="C107" s="964"/>
      <c r="D107" s="964"/>
      <c r="E107" s="964"/>
      <c r="F107" s="964"/>
      <c r="G107" s="964"/>
      <c r="H107" s="964"/>
      <c r="I107" s="964"/>
      <c r="J107" s="964"/>
      <c r="K107" s="964"/>
      <c r="L107" s="964"/>
      <c r="M107" s="964"/>
      <c r="N107" s="965"/>
    </row>
    <row r="108" spans="2:14">
      <c r="B108" s="351"/>
      <c r="C108" s="352"/>
      <c r="D108" s="352"/>
      <c r="E108" s="352"/>
      <c r="F108" s="352"/>
      <c r="G108" s="352"/>
      <c r="H108" s="352"/>
      <c r="I108" s="352"/>
      <c r="J108" s="352"/>
      <c r="K108" s="352"/>
      <c r="L108" s="352"/>
      <c r="M108" s="352"/>
      <c r="N108" s="353"/>
    </row>
    <row r="109" spans="2:14">
      <c r="B109" s="351"/>
      <c r="C109" s="352"/>
      <c r="D109" s="352"/>
      <c r="E109" s="352"/>
      <c r="F109" s="352"/>
      <c r="G109" s="352"/>
      <c r="H109" s="352"/>
      <c r="I109" s="352"/>
      <c r="J109" s="352"/>
      <c r="K109" s="352"/>
      <c r="L109" s="352"/>
      <c r="M109" s="352"/>
      <c r="N109" s="353"/>
    </row>
    <row r="110" spans="2:14">
      <c r="B110" s="351"/>
      <c r="C110" s="352"/>
      <c r="D110" s="352"/>
      <c r="E110" s="352"/>
      <c r="F110" s="352"/>
      <c r="G110" s="352"/>
      <c r="H110" s="352"/>
      <c r="I110" s="352"/>
      <c r="J110" s="352"/>
      <c r="K110" s="352"/>
      <c r="L110" s="352"/>
      <c r="M110" s="352"/>
      <c r="N110" s="353"/>
    </row>
    <row r="111" spans="2:14">
      <c r="B111" s="266"/>
      <c r="C111" s="267"/>
      <c r="D111" s="267"/>
      <c r="E111" s="267"/>
      <c r="F111" s="267"/>
      <c r="G111" s="267"/>
      <c r="H111" s="267"/>
      <c r="I111" s="267"/>
      <c r="J111" s="267"/>
      <c r="K111" s="267"/>
      <c r="L111" s="267"/>
      <c r="M111" s="267"/>
      <c r="N111" s="268"/>
    </row>
    <row r="112" spans="2:14">
      <c r="B112" s="254"/>
      <c r="C112" s="255"/>
      <c r="D112" s="255"/>
      <c r="E112" s="255" t="s">
        <v>1060</v>
      </c>
      <c r="F112" s="429"/>
      <c r="G112" s="429"/>
      <c r="H112" s="255"/>
      <c r="I112" s="255"/>
      <c r="J112" s="255"/>
      <c r="K112" s="255"/>
      <c r="L112" s="255"/>
      <c r="M112" s="255"/>
      <c r="N112" s="256"/>
    </row>
    <row r="113" spans="2:14">
      <c r="B113" s="254"/>
      <c r="C113" s="255"/>
      <c r="D113" s="255"/>
      <c r="E113" s="430" t="s">
        <v>1061</v>
      </c>
      <c r="F113" s="255"/>
      <c r="G113" s="255"/>
      <c r="H113" s="430"/>
      <c r="I113" s="430"/>
      <c r="J113" s="430"/>
      <c r="K113" s="255"/>
      <c r="L113" s="255"/>
      <c r="M113" s="255"/>
      <c r="N113" s="256"/>
    </row>
    <row r="114" spans="2:14">
      <c r="B114" s="254"/>
      <c r="C114" s="255"/>
      <c r="D114" s="255"/>
      <c r="E114" s="269" t="s">
        <v>1065</v>
      </c>
      <c r="F114" s="255"/>
      <c r="G114" s="255"/>
      <c r="H114" s="269"/>
      <c r="I114" s="269"/>
      <c r="J114" s="269"/>
      <c r="K114" s="255"/>
      <c r="L114" s="255"/>
      <c r="M114" s="255"/>
      <c r="N114" s="256"/>
    </row>
    <row r="115" spans="2:14">
      <c r="B115" s="270"/>
      <c r="C115" s="267"/>
      <c r="D115" s="267"/>
      <c r="E115" s="255" t="s">
        <v>1063</v>
      </c>
      <c r="F115" s="255"/>
      <c r="G115" s="255"/>
      <c r="H115" s="255"/>
      <c r="I115" s="255"/>
      <c r="J115" s="255"/>
      <c r="K115" s="267"/>
      <c r="L115" s="267"/>
      <c r="M115" s="267"/>
      <c r="N115" s="268"/>
    </row>
    <row r="116" spans="2:14">
      <c r="B116" s="270"/>
      <c r="C116" s="267"/>
      <c r="D116" s="267"/>
      <c r="E116" s="267"/>
      <c r="F116" s="255"/>
      <c r="G116" s="255"/>
      <c r="H116" s="255"/>
      <c r="I116" s="255"/>
      <c r="J116" s="255"/>
      <c r="K116" s="267"/>
      <c r="L116" s="267"/>
      <c r="M116" s="267"/>
      <c r="N116" s="268"/>
    </row>
    <row r="117" spans="2:14">
      <c r="B117" s="270" t="s">
        <v>2326</v>
      </c>
      <c r="C117" s="269"/>
      <c r="D117" s="269"/>
      <c r="E117" s="255"/>
      <c r="F117" s="255"/>
      <c r="G117" s="255"/>
      <c r="H117" s="255"/>
      <c r="I117" s="255"/>
      <c r="J117" s="966"/>
      <c r="K117" s="966"/>
      <c r="L117" s="966"/>
      <c r="M117" s="966"/>
      <c r="N117" s="967"/>
    </row>
    <row r="118" spans="2:14" ht="15.75" thickBot="1">
      <c r="B118" s="431" t="s">
        <v>2327</v>
      </c>
      <c r="C118" s="432"/>
      <c r="D118" s="432"/>
      <c r="E118" s="271"/>
      <c r="F118" s="271"/>
      <c r="G118" s="271"/>
      <c r="H118" s="271"/>
      <c r="I118" s="271"/>
      <c r="J118" s="968"/>
      <c r="K118" s="968"/>
      <c r="L118" s="968"/>
      <c r="M118" s="968"/>
      <c r="N118" s="969"/>
    </row>
  </sheetData>
  <mergeCells count="64">
    <mergeCell ref="B106:N107"/>
    <mergeCell ref="F25:H25"/>
    <mergeCell ref="B27:N27"/>
    <mergeCell ref="L29:M29"/>
    <mergeCell ref="L83:M83"/>
    <mergeCell ref="L84:M84"/>
    <mergeCell ref="B85:M85"/>
    <mergeCell ref="B87:M87"/>
    <mergeCell ref="B104:N105"/>
    <mergeCell ref="B77:M77"/>
    <mergeCell ref="B81:H81"/>
    <mergeCell ref="L81:M81"/>
    <mergeCell ref="B64:M64"/>
    <mergeCell ref="B82:H82"/>
    <mergeCell ref="L82:M82"/>
    <mergeCell ref="B68:H68"/>
    <mergeCell ref="L68:M68"/>
    <mergeCell ref="B74:H74"/>
    <mergeCell ref="L74:M74"/>
    <mergeCell ref="B75:M75"/>
    <mergeCell ref="L57:M57"/>
    <mergeCell ref="L58:M58"/>
    <mergeCell ref="L60:M60"/>
    <mergeCell ref="L61:M61"/>
    <mergeCell ref="L63:M63"/>
    <mergeCell ref="B53:M53"/>
    <mergeCell ref="B10:E10"/>
    <mergeCell ref="I10:J10"/>
    <mergeCell ref="D11:E11"/>
    <mergeCell ref="L42:M42"/>
    <mergeCell ref="B38:H38"/>
    <mergeCell ref="L12:N12"/>
    <mergeCell ref="C30:I30"/>
    <mergeCell ref="L30:M30"/>
    <mergeCell ref="B35:H35"/>
    <mergeCell ref="M5:M6"/>
    <mergeCell ref="C6:J6"/>
    <mergeCell ref="B43:M43"/>
    <mergeCell ref="B47:I47"/>
    <mergeCell ref="L47:M47"/>
    <mergeCell ref="B1:B6"/>
    <mergeCell ref="K5:K6"/>
    <mergeCell ref="B42:H42"/>
    <mergeCell ref="I35:J35"/>
    <mergeCell ref="L35:M35"/>
    <mergeCell ref="B36:H36"/>
    <mergeCell ref="B37:H37"/>
    <mergeCell ref="I42:J42"/>
    <mergeCell ref="N5:N6"/>
    <mergeCell ref="C29:I29"/>
    <mergeCell ref="J117:N118"/>
    <mergeCell ref="L1:N2"/>
    <mergeCell ref="C2:J2"/>
    <mergeCell ref="C3:J3"/>
    <mergeCell ref="K3:K4"/>
    <mergeCell ref="L3:N4"/>
    <mergeCell ref="C4:J4"/>
    <mergeCell ref="C1:J1"/>
    <mergeCell ref="K1:K2"/>
    <mergeCell ref="C5:J5"/>
    <mergeCell ref="L59:M59"/>
    <mergeCell ref="B39:H39"/>
    <mergeCell ref="B41:D41"/>
    <mergeCell ref="L5:L6"/>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503809"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503809" r:id="rId4"/>
      </mc:Fallback>
    </mc:AlternateContent>
  </oleObjects>
</worksheet>
</file>

<file path=xl/worksheets/sheet2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18"/>
  <sheetViews>
    <sheetView zoomScale="75" zoomScaleNormal="75" workbookViewId="0"/>
  </sheetViews>
  <sheetFormatPr baseColWidth="10" defaultRowHeight="15"/>
  <cols>
    <col min="1" max="1" width="9.140625" bestFit="1" customWidth="1"/>
    <col min="2" max="2" width="17" customWidth="1"/>
    <col min="6" max="6" width="14.42578125" customWidth="1"/>
    <col min="9" max="9" width="13.140625" bestFit="1" customWidth="1"/>
    <col min="10" max="10" width="15.5703125" customWidth="1"/>
    <col min="11" max="11" width="17.5703125" bestFit="1" customWidth="1"/>
    <col min="13" max="13" width="12" bestFit="1" customWidth="1"/>
    <col min="14" max="14" width="17.42578125" customWidth="1"/>
    <col min="15" max="15" width="12" bestFit="1" customWidth="1"/>
  </cols>
  <sheetData>
    <row r="1" spans="2:14" ht="24.7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customHeight="1" thickBot="1">
      <c r="A31" t="s">
        <v>1929</v>
      </c>
      <c r="B31" s="86" t="s">
        <v>1816</v>
      </c>
      <c r="C31" s="87" t="s">
        <v>1772</v>
      </c>
      <c r="D31" s="88"/>
      <c r="E31" s="88"/>
      <c r="F31" s="88"/>
      <c r="G31" s="88"/>
      <c r="H31" s="88"/>
      <c r="I31" s="88"/>
      <c r="J31" s="88"/>
      <c r="K31" s="465"/>
      <c r="L31" s="318" t="s">
        <v>233</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348"/>
      <c r="N36" s="284"/>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0.05</v>
      </c>
      <c r="N41" s="356">
        <f>N75*M41</f>
        <v>18.955228472222224</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18.955228472222224</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69" t="s">
        <v>961</v>
      </c>
      <c r="B48" s="49" t="str">
        <f>VLOOKUP(A48,MATERIALES!A5:D373,3,FALSE)</f>
        <v>Geotextil Nt-2500 O Similar (Proveedores, Pavco, Geomatrix, Tensar, Omnes U Otros)</v>
      </c>
      <c r="C48" s="293"/>
      <c r="D48" s="293"/>
      <c r="E48" s="293"/>
      <c r="F48" s="293"/>
      <c r="G48" s="293"/>
      <c r="H48" s="293"/>
      <c r="I48" s="280"/>
      <c r="J48" s="236" t="str">
        <f>VLOOKUP(A48,MATERIALES!A4:D640,2,FALSE)</f>
        <v>m2</v>
      </c>
      <c r="K48" s="294">
        <v>1.1000000000000001</v>
      </c>
      <c r="L48" s="279"/>
      <c r="M48" s="414">
        <f>VLOOKUP(A48,MATERIALES!A5:D396,4,FALSE)</f>
        <v>4768</v>
      </c>
      <c r="N48" s="284">
        <f>K48*M48</f>
        <v>5244.8</v>
      </c>
    </row>
    <row r="49" spans="1:14">
      <c r="A49" s="169"/>
      <c r="B49" s="49"/>
      <c r="C49" s="437"/>
      <c r="D49" s="437"/>
      <c r="E49" s="437"/>
      <c r="F49" s="437"/>
      <c r="G49" s="437"/>
      <c r="H49" s="437"/>
      <c r="I49" s="437"/>
      <c r="J49" s="323"/>
      <c r="K49" s="409"/>
      <c r="L49" s="433"/>
      <c r="M49" s="414"/>
      <c r="N49" s="284"/>
    </row>
    <row r="50" spans="1:14">
      <c r="A50" s="169"/>
      <c r="B50" s="49"/>
      <c r="C50" s="437"/>
      <c r="D50" s="437"/>
      <c r="E50" s="437"/>
      <c r="F50" s="437"/>
      <c r="G50" s="437"/>
      <c r="H50" s="437"/>
      <c r="I50" s="437"/>
      <c r="J50" s="323"/>
      <c r="K50" s="409"/>
      <c r="L50" s="433"/>
      <c r="M50" s="414"/>
      <c r="N50" s="284"/>
    </row>
    <row r="51" spans="1:14">
      <c r="A51" s="169"/>
      <c r="B51" s="49"/>
      <c r="C51" s="437"/>
      <c r="D51" s="437"/>
      <c r="E51" s="437"/>
      <c r="F51" s="437"/>
      <c r="G51" s="437"/>
      <c r="H51" s="437"/>
      <c r="I51" s="437"/>
      <c r="J51" s="323"/>
      <c r="K51" s="409"/>
      <c r="L51" s="433"/>
      <c r="M51" s="414"/>
      <c r="N51" s="284"/>
    </row>
    <row r="52" spans="1:14" ht="15.75" thickBot="1">
      <c r="B52" s="49"/>
      <c r="C52" s="322"/>
      <c r="D52" s="322"/>
      <c r="E52" s="322"/>
      <c r="F52" s="322"/>
      <c r="G52" s="322"/>
      <c r="H52" s="322"/>
      <c r="I52" s="322"/>
      <c r="J52" s="447"/>
      <c r="K52" s="132"/>
      <c r="L52" s="337"/>
      <c r="M52" s="414"/>
      <c r="N52" s="284"/>
    </row>
    <row r="53" spans="1:14" ht="15.75" thickBot="1">
      <c r="B53" s="818" t="s">
        <v>1037</v>
      </c>
      <c r="C53" s="819"/>
      <c r="D53" s="819"/>
      <c r="E53" s="819"/>
      <c r="F53" s="819"/>
      <c r="G53" s="819"/>
      <c r="H53" s="819"/>
      <c r="I53" s="819"/>
      <c r="J53" s="819"/>
      <c r="K53" s="819"/>
      <c r="L53" s="819"/>
      <c r="M53" s="820"/>
      <c r="N53" s="406">
        <f>SUM(N48:N52)</f>
        <v>5244.8</v>
      </c>
    </row>
    <row r="54" spans="1:14">
      <c r="B54" s="39"/>
      <c r="C54" s="40"/>
      <c r="D54" s="40"/>
      <c r="E54" s="40"/>
      <c r="F54" s="40"/>
      <c r="G54" s="40"/>
      <c r="H54" s="40"/>
      <c r="I54" s="40"/>
      <c r="J54" s="40"/>
      <c r="K54" s="40"/>
      <c r="L54" s="40"/>
      <c r="M54" s="40"/>
      <c r="N54" s="41"/>
    </row>
    <row r="55" spans="1:14">
      <c r="B55" s="70" t="s">
        <v>1040</v>
      </c>
      <c r="C55" s="71"/>
      <c r="D55" s="71"/>
      <c r="E55" s="71"/>
      <c r="F55" s="71"/>
      <c r="G55" s="71"/>
      <c r="H55" s="71"/>
      <c r="I55" s="71"/>
      <c r="J55" s="71"/>
      <c r="K55" s="71"/>
      <c r="L55" s="71"/>
      <c r="M55" s="71"/>
      <c r="N55" s="72"/>
    </row>
    <row r="56" spans="1:14" ht="15.75" thickBot="1">
      <c r="B56" s="74"/>
      <c r="C56" s="67"/>
      <c r="D56" s="67"/>
      <c r="E56" s="67"/>
      <c r="F56" s="67"/>
      <c r="G56" s="67"/>
      <c r="H56" s="67"/>
      <c r="I56" s="67"/>
      <c r="J56" s="67"/>
      <c r="K56" s="67"/>
      <c r="L56" s="67"/>
      <c r="M56" s="67"/>
      <c r="N56" s="69"/>
    </row>
    <row r="57" spans="1:14" ht="25.5">
      <c r="B57" s="325" t="s">
        <v>1041</v>
      </c>
      <c r="C57" s="326"/>
      <c r="D57" s="326"/>
      <c r="E57" s="326"/>
      <c r="F57" s="326"/>
      <c r="G57" s="326"/>
      <c r="H57" s="79" t="s">
        <v>1029</v>
      </c>
      <c r="I57" s="80" t="s">
        <v>1042</v>
      </c>
      <c r="J57" s="81" t="s">
        <v>1043</v>
      </c>
      <c r="K57" s="79" t="s">
        <v>1044</v>
      </c>
      <c r="L57" s="821" t="s">
        <v>1045</v>
      </c>
      <c r="M57" s="794"/>
      <c r="N57" s="82" t="s">
        <v>1035</v>
      </c>
    </row>
    <row r="58" spans="1:14">
      <c r="B58" s="52"/>
      <c r="C58" s="329"/>
      <c r="D58" s="329"/>
      <c r="E58" s="329"/>
      <c r="F58" s="329"/>
      <c r="G58" s="329"/>
      <c r="H58" s="323"/>
      <c r="I58" s="291"/>
      <c r="J58" s="298"/>
      <c r="K58" s="291"/>
      <c r="L58" s="822"/>
      <c r="M58" s="823"/>
      <c r="N58" s="299"/>
    </row>
    <row r="59" spans="1:14">
      <c r="B59" s="52"/>
      <c r="C59" s="53"/>
      <c r="D59" s="53"/>
      <c r="E59" s="53"/>
      <c r="F59" s="53"/>
      <c r="G59" s="53"/>
      <c r="H59" s="323"/>
      <c r="I59" s="291"/>
      <c r="J59" s="298"/>
      <c r="K59" s="291"/>
      <c r="L59" s="822"/>
      <c r="M59" s="823"/>
      <c r="N59" s="299"/>
    </row>
    <row r="60" spans="1:14">
      <c r="B60" s="52"/>
      <c r="C60" s="53"/>
      <c r="D60" s="53"/>
      <c r="E60" s="53"/>
      <c r="F60" s="53"/>
      <c r="G60" s="53"/>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00"/>
      <c r="I62" s="291"/>
      <c r="J62" s="291"/>
      <c r="K62" s="291"/>
      <c r="L62" s="301"/>
      <c r="M62" s="302"/>
      <c r="N62" s="303"/>
    </row>
    <row r="63" spans="1:14" ht="15.75" thickBot="1">
      <c r="B63" s="459"/>
      <c r="C63" s="460"/>
      <c r="D63" s="460"/>
      <c r="E63" s="460"/>
      <c r="F63" s="460"/>
      <c r="G63" s="460"/>
      <c r="H63" s="54"/>
      <c r="I63" s="132"/>
      <c r="J63" s="132"/>
      <c r="K63" s="132"/>
      <c r="L63" s="807"/>
      <c r="M63" s="808"/>
      <c r="N63" s="133"/>
    </row>
    <row r="64" spans="1:14" ht="15.75" thickBot="1">
      <c r="B64" s="824" t="s">
        <v>1037</v>
      </c>
      <c r="C64" s="825"/>
      <c r="D64" s="825"/>
      <c r="E64" s="825"/>
      <c r="F64" s="825"/>
      <c r="G64" s="825"/>
      <c r="H64" s="825"/>
      <c r="I64" s="825"/>
      <c r="J64" s="825"/>
      <c r="K64" s="825"/>
      <c r="L64" s="825"/>
      <c r="M64" s="826"/>
      <c r="N64" s="110"/>
    </row>
    <row r="65" spans="1:15">
      <c r="B65" s="39"/>
      <c r="C65" s="40"/>
      <c r="D65" s="40"/>
      <c r="E65" s="40"/>
      <c r="F65" s="40"/>
      <c r="G65" s="40"/>
      <c r="H65" s="40"/>
      <c r="I65" s="40"/>
      <c r="J65" s="40"/>
      <c r="K65" s="40"/>
      <c r="L65" s="40"/>
      <c r="M65" s="40"/>
      <c r="N65" s="41"/>
    </row>
    <row r="66" spans="1:15">
      <c r="B66" s="70" t="s">
        <v>1046</v>
      </c>
      <c r="C66" s="71"/>
      <c r="D66" s="71"/>
      <c r="E66" s="71"/>
      <c r="F66" s="71"/>
      <c r="G66" s="71"/>
      <c r="H66" s="71"/>
      <c r="I66" s="71"/>
      <c r="J66" s="71"/>
      <c r="K66" s="71"/>
      <c r="L66" s="71"/>
      <c r="M66" s="71"/>
      <c r="N66" s="72"/>
    </row>
    <row r="67" spans="1:15" ht="15.75" thickBot="1">
      <c r="B67" s="74"/>
      <c r="C67" s="67"/>
      <c r="D67" s="67"/>
      <c r="E67" s="67"/>
      <c r="F67" s="67"/>
      <c r="G67" s="67"/>
      <c r="H67" s="67"/>
      <c r="I67" s="67"/>
      <c r="J67" s="67"/>
      <c r="K67" s="67"/>
      <c r="L67" s="67"/>
      <c r="M67" s="67"/>
      <c r="N67" s="69"/>
    </row>
    <row r="68" spans="1:15" ht="25.5">
      <c r="B68" s="844" t="s">
        <v>1047</v>
      </c>
      <c r="C68" s="845"/>
      <c r="D68" s="845"/>
      <c r="E68" s="845"/>
      <c r="F68" s="845"/>
      <c r="G68" s="845"/>
      <c r="H68" s="845"/>
      <c r="I68" s="79" t="s">
        <v>1048</v>
      </c>
      <c r="J68" s="81" t="s">
        <v>1494</v>
      </c>
      <c r="K68" s="80" t="s">
        <v>1050</v>
      </c>
      <c r="L68" s="846" t="s">
        <v>1034</v>
      </c>
      <c r="M68" s="970"/>
      <c r="N68" s="104" t="s">
        <v>1035</v>
      </c>
    </row>
    <row r="69" spans="1:15">
      <c r="A69" s="170" t="s">
        <v>7</v>
      </c>
      <c r="B69" s="55" t="str">
        <f>VLOOKUP(A69,'MANO DE OBRA'!A8:D68,3,FALSE)</f>
        <v>Obrero (2)</v>
      </c>
      <c r="C69" s="53"/>
      <c r="D69" s="53"/>
      <c r="E69" s="53"/>
      <c r="F69" s="53"/>
      <c r="G69" s="53"/>
      <c r="H69" s="53"/>
      <c r="I69" s="304">
        <f>K69/J69*100</f>
        <v>49181.133333333331</v>
      </c>
      <c r="J69" s="305">
        <v>185</v>
      </c>
      <c r="K69" s="306">
        <f>VLOOKUP(A69,'MANO DE OBRA'!A8:D99,4,FALSE)</f>
        <v>90985.096666666665</v>
      </c>
      <c r="L69" s="56"/>
      <c r="M69" s="446">
        <v>240</v>
      </c>
      <c r="N69" s="407">
        <f>K69/M69</f>
        <v>379.10456944444445</v>
      </c>
      <c r="O69" s="112"/>
    </row>
    <row r="70" spans="1:15">
      <c r="A70" s="170"/>
      <c r="B70" s="55"/>
      <c r="C70" s="53"/>
      <c r="D70" s="53"/>
      <c r="E70" s="53"/>
      <c r="F70" s="53"/>
      <c r="G70" s="53"/>
      <c r="H70" s="53"/>
      <c r="I70" s="304"/>
      <c r="J70" s="305"/>
      <c r="K70" s="306"/>
      <c r="L70" s="56"/>
      <c r="M70" s="446"/>
      <c r="N70" s="407"/>
    </row>
    <row r="71" spans="1:15">
      <c r="B71" s="55"/>
      <c r="C71" s="53"/>
      <c r="D71" s="53"/>
      <c r="E71" s="53"/>
      <c r="F71" s="53"/>
      <c r="G71" s="53"/>
      <c r="H71" s="53"/>
      <c r="I71" s="304"/>
      <c r="J71" s="305"/>
      <c r="K71" s="306"/>
      <c r="L71" s="56"/>
      <c r="M71" s="444"/>
      <c r="N71" s="407"/>
    </row>
    <row r="72" spans="1:15">
      <c r="B72" s="55"/>
      <c r="C72" s="53"/>
      <c r="D72" s="53"/>
      <c r="E72" s="53"/>
      <c r="F72" s="53"/>
      <c r="G72" s="53"/>
      <c r="H72" s="53"/>
      <c r="I72" s="291"/>
      <c r="J72" s="309"/>
      <c r="K72" s="310"/>
      <c r="L72" s="330"/>
      <c r="M72" s="312"/>
      <c r="N72" s="308"/>
    </row>
    <row r="73" spans="1:15">
      <c r="B73" s="55"/>
      <c r="C73" s="53"/>
      <c r="D73" s="53"/>
      <c r="E73" s="53"/>
      <c r="F73" s="53"/>
      <c r="G73" s="53"/>
      <c r="H73" s="53"/>
      <c r="I73" s="291"/>
      <c r="J73" s="309"/>
      <c r="K73" s="310"/>
      <c r="L73" s="330"/>
      <c r="M73" s="312"/>
      <c r="N73" s="308"/>
    </row>
    <row r="74" spans="1:15" ht="15.75" thickBot="1">
      <c r="B74" s="805"/>
      <c r="C74" s="806"/>
      <c r="D74" s="806"/>
      <c r="E74" s="806"/>
      <c r="F74" s="806"/>
      <c r="G74" s="806"/>
      <c r="H74" s="806"/>
      <c r="I74" s="132"/>
      <c r="J74" s="132"/>
      <c r="K74" s="132"/>
      <c r="L74" s="906"/>
      <c r="M74" s="906"/>
      <c r="N74" s="51"/>
    </row>
    <row r="75" spans="1:15" ht="15.75" thickBot="1">
      <c r="B75" s="824" t="s">
        <v>1037</v>
      </c>
      <c r="C75" s="825"/>
      <c r="D75" s="825"/>
      <c r="E75" s="825"/>
      <c r="F75" s="825"/>
      <c r="G75" s="825"/>
      <c r="H75" s="825"/>
      <c r="I75" s="825"/>
      <c r="J75" s="825"/>
      <c r="K75" s="825"/>
      <c r="L75" s="825"/>
      <c r="M75" s="826"/>
      <c r="N75" s="313">
        <f>SUM(N69:N74)</f>
        <v>379.10456944444445</v>
      </c>
    </row>
    <row r="76" spans="1:15" ht="15.75" thickBot="1">
      <c r="B76" s="39"/>
      <c r="C76" s="40"/>
      <c r="D76" s="40"/>
      <c r="E76" s="40"/>
      <c r="F76" s="40"/>
      <c r="G76" s="40"/>
      <c r="H76" s="40"/>
      <c r="I76" s="40"/>
      <c r="J76" s="40"/>
      <c r="K76" s="40"/>
      <c r="L76" s="40"/>
      <c r="M76" s="40"/>
      <c r="N76" s="41"/>
    </row>
    <row r="77" spans="1:15" ht="15.75" thickBot="1">
      <c r="B77" s="818" t="s">
        <v>1051</v>
      </c>
      <c r="C77" s="819"/>
      <c r="D77" s="819"/>
      <c r="E77" s="819"/>
      <c r="F77" s="819"/>
      <c r="G77" s="819"/>
      <c r="H77" s="819"/>
      <c r="I77" s="819"/>
      <c r="J77" s="819"/>
      <c r="K77" s="819"/>
      <c r="L77" s="819"/>
      <c r="M77" s="820"/>
      <c r="N77" s="105">
        <f>N43+N53+N64+N75</f>
        <v>5642.859797916667</v>
      </c>
    </row>
    <row r="78" spans="1:15">
      <c r="B78" s="39"/>
      <c r="C78" s="40"/>
      <c r="D78" s="40"/>
      <c r="E78" s="40"/>
      <c r="F78" s="40"/>
      <c r="G78" s="40"/>
      <c r="H78" s="40"/>
      <c r="I78" s="40"/>
      <c r="J78" s="40"/>
      <c r="K78" s="40"/>
      <c r="L78" s="40"/>
      <c r="M78" s="40"/>
      <c r="N78" s="41"/>
    </row>
    <row r="79" spans="1:15">
      <c r="B79" s="70" t="s">
        <v>1052</v>
      </c>
      <c r="C79" s="71"/>
      <c r="D79" s="71"/>
      <c r="E79" s="71"/>
      <c r="F79" s="71"/>
      <c r="G79" s="71"/>
      <c r="H79" s="71"/>
      <c r="I79" s="71"/>
      <c r="J79" s="71"/>
      <c r="K79" s="71"/>
      <c r="L79" s="71"/>
      <c r="M79" s="71"/>
      <c r="N79" s="72"/>
    </row>
    <row r="80" spans="1:15" ht="15.75" thickBot="1">
      <c r="B80" s="74"/>
      <c r="C80" s="67"/>
      <c r="D80" s="67"/>
      <c r="E80" s="67"/>
      <c r="F80" s="67"/>
      <c r="G80" s="67"/>
      <c r="H80" s="67"/>
      <c r="I80" s="67"/>
      <c r="J80" s="67"/>
      <c r="K80" s="67"/>
      <c r="L80" s="67"/>
      <c r="M80" s="67"/>
      <c r="N80" s="69"/>
    </row>
    <row r="81" spans="1:14">
      <c r="B81" s="809" t="s">
        <v>1053</v>
      </c>
      <c r="C81" s="810"/>
      <c r="D81" s="810"/>
      <c r="E81" s="810"/>
      <c r="F81" s="810"/>
      <c r="G81" s="810"/>
      <c r="H81" s="810"/>
      <c r="I81" s="326"/>
      <c r="J81" s="346"/>
      <c r="K81" s="314" t="s">
        <v>1054</v>
      </c>
      <c r="L81" s="848" t="s">
        <v>1055</v>
      </c>
      <c r="M81" s="849"/>
      <c r="N81" s="315"/>
    </row>
    <row r="82" spans="1:14">
      <c r="B82" s="850" t="s">
        <v>1056</v>
      </c>
      <c r="C82" s="851"/>
      <c r="D82" s="851"/>
      <c r="E82" s="851"/>
      <c r="F82" s="851"/>
      <c r="G82" s="851"/>
      <c r="H82" s="851"/>
      <c r="I82" s="93"/>
      <c r="J82" s="94"/>
      <c r="K82" s="316">
        <v>0.2</v>
      </c>
      <c r="L82" s="852">
        <f>N77*K82</f>
        <v>1128.5719595833334</v>
      </c>
      <c r="M82" s="853"/>
      <c r="N82" s="57"/>
    </row>
    <row r="83" spans="1:14">
      <c r="B83" s="95" t="s">
        <v>1057</v>
      </c>
      <c r="C83" s="96"/>
      <c r="D83" s="96"/>
      <c r="E83" s="96"/>
      <c r="F83" s="96"/>
      <c r="G83" s="96"/>
      <c r="H83" s="96"/>
      <c r="I83" s="93"/>
      <c r="J83" s="94"/>
      <c r="K83" s="316">
        <v>0.05</v>
      </c>
      <c r="L83" s="852">
        <f>N77*K83</f>
        <v>282.14298989583335</v>
      </c>
      <c r="M83" s="853"/>
      <c r="N83" s="57"/>
    </row>
    <row r="84" spans="1:14" ht="15.75" thickBot="1">
      <c r="B84" s="97" t="s">
        <v>1058</v>
      </c>
      <c r="C84" s="98"/>
      <c r="D84" s="98"/>
      <c r="E84" s="98"/>
      <c r="F84" s="98"/>
      <c r="G84" s="98"/>
      <c r="H84" s="98"/>
      <c r="I84" s="99"/>
      <c r="J84" s="100"/>
      <c r="K84" s="317">
        <v>0.05</v>
      </c>
      <c r="L84" s="854">
        <f>N77*K84</f>
        <v>282.14298989583335</v>
      </c>
      <c r="M84" s="855"/>
      <c r="N84" s="57"/>
    </row>
    <row r="85" spans="1:14" ht="15.75" thickBot="1">
      <c r="B85" s="818" t="s">
        <v>1037</v>
      </c>
      <c r="C85" s="819"/>
      <c r="D85" s="819"/>
      <c r="E85" s="819"/>
      <c r="F85" s="819"/>
      <c r="G85" s="819"/>
      <c r="H85" s="819"/>
      <c r="I85" s="819"/>
      <c r="J85" s="819"/>
      <c r="K85" s="819"/>
      <c r="L85" s="819"/>
      <c r="M85" s="820"/>
      <c r="N85" s="58">
        <f>L82+L83+L84</f>
        <v>1692.8579393750001</v>
      </c>
    </row>
    <row r="86" spans="1:14" ht="15.75" thickBot="1">
      <c r="B86" s="39"/>
      <c r="C86" s="40"/>
      <c r="D86" s="40"/>
      <c r="E86" s="40"/>
      <c r="F86" s="40"/>
      <c r="G86" s="40"/>
      <c r="H86" s="40"/>
      <c r="I86" s="40"/>
      <c r="J86" s="40"/>
      <c r="K86" s="40"/>
      <c r="L86" s="40"/>
      <c r="M86" s="40"/>
      <c r="N86" s="41"/>
    </row>
    <row r="87" spans="1:14" ht="15.75" thickBot="1">
      <c r="A87" t="s">
        <v>2122</v>
      </c>
      <c r="B87" s="818" t="s">
        <v>1059</v>
      </c>
      <c r="C87" s="819"/>
      <c r="D87" s="819"/>
      <c r="E87" s="819"/>
      <c r="F87" s="819"/>
      <c r="G87" s="819"/>
      <c r="H87" s="819"/>
      <c r="I87" s="819"/>
      <c r="J87" s="819"/>
      <c r="K87" s="819"/>
      <c r="L87" s="819"/>
      <c r="M87" s="820"/>
      <c r="N87" s="197">
        <f>N77+N85</f>
        <v>7335.7177372916667</v>
      </c>
    </row>
    <row r="88" spans="1:14">
      <c r="B88" s="251"/>
      <c r="C88" s="252"/>
      <c r="D88" s="252"/>
      <c r="E88" s="252"/>
      <c r="F88" s="252"/>
      <c r="G88" s="252"/>
      <c r="H88" s="252"/>
      <c r="I88" s="252"/>
      <c r="J88" s="252"/>
      <c r="K88" s="252"/>
      <c r="L88" s="252"/>
      <c r="M88" s="252"/>
      <c r="N88" s="253"/>
    </row>
    <row r="89" spans="1:14">
      <c r="B89" s="254"/>
      <c r="C89" s="255"/>
      <c r="D89" s="255"/>
      <c r="E89" s="255"/>
      <c r="F89" s="255"/>
      <c r="G89" s="255"/>
      <c r="H89" s="255"/>
      <c r="I89" s="255"/>
      <c r="J89" s="255"/>
      <c r="K89" s="255"/>
      <c r="L89" s="255"/>
      <c r="M89" s="255"/>
      <c r="N89" s="256"/>
    </row>
    <row r="90" spans="1:14">
      <c r="B90" s="254"/>
      <c r="C90" s="255"/>
      <c r="D90" s="255"/>
      <c r="E90" s="255"/>
      <c r="F90" s="255"/>
      <c r="G90" s="255"/>
      <c r="H90" s="255"/>
      <c r="I90" s="255"/>
      <c r="J90" s="255"/>
      <c r="K90" s="255"/>
      <c r="L90" s="255"/>
      <c r="M90" s="255"/>
      <c r="N90" s="256"/>
    </row>
    <row r="91" spans="1:14">
      <c r="B91" s="254"/>
      <c r="C91" s="255"/>
      <c r="D91" s="255"/>
      <c r="E91" s="255"/>
      <c r="F91" s="255"/>
      <c r="G91" s="255"/>
      <c r="H91" s="255"/>
      <c r="I91" s="255"/>
      <c r="J91" s="255"/>
      <c r="K91" s="255"/>
      <c r="L91" s="255"/>
      <c r="M91" s="255"/>
      <c r="N91" s="256"/>
    </row>
    <row r="92" spans="1:14">
      <c r="B92" s="254"/>
      <c r="C92" s="255"/>
      <c r="D92" s="255"/>
      <c r="E92" s="429" t="s">
        <v>1060</v>
      </c>
      <c r="F92" s="429"/>
      <c r="G92" s="429"/>
      <c r="H92" s="429"/>
      <c r="I92" s="429"/>
      <c r="J92" s="429"/>
      <c r="K92" s="255"/>
      <c r="L92" s="255"/>
      <c r="M92" s="255"/>
      <c r="N92" s="256"/>
    </row>
    <row r="93" spans="1:14">
      <c r="B93" s="254"/>
      <c r="C93" s="255"/>
      <c r="D93" s="255"/>
      <c r="E93" s="255" t="s">
        <v>1061</v>
      </c>
      <c r="F93" s="255"/>
      <c r="G93" s="255"/>
      <c r="H93" s="255"/>
      <c r="I93" s="255"/>
      <c r="J93" s="255"/>
      <c r="K93" s="255"/>
      <c r="L93" s="255"/>
      <c r="M93" s="255"/>
      <c r="N93" s="256"/>
    </row>
    <row r="94" spans="1:14">
      <c r="B94" s="254"/>
      <c r="C94" s="255"/>
      <c r="D94" s="255"/>
      <c r="E94" s="255" t="s">
        <v>1062</v>
      </c>
      <c r="F94" s="255"/>
      <c r="G94" s="255"/>
      <c r="H94" s="255"/>
      <c r="I94" s="255"/>
      <c r="J94" s="255"/>
      <c r="K94" s="255"/>
      <c r="L94" s="255"/>
      <c r="M94" s="255"/>
      <c r="N94" s="256"/>
    </row>
    <row r="95" spans="1:14">
      <c r="B95" s="254"/>
      <c r="C95" s="255"/>
      <c r="D95" s="255"/>
      <c r="E95" s="255" t="s">
        <v>1063</v>
      </c>
      <c r="F95" s="255"/>
      <c r="G95" s="255"/>
      <c r="H95" s="255"/>
      <c r="I95" s="255"/>
      <c r="J95" s="255"/>
      <c r="K95" s="255"/>
      <c r="L95" s="255"/>
      <c r="M95" s="255"/>
      <c r="N95" s="256"/>
    </row>
    <row r="96" spans="1:14" ht="15.75" thickBot="1">
      <c r="B96" s="254"/>
      <c r="C96" s="255"/>
      <c r="D96" s="255"/>
      <c r="E96" s="255"/>
      <c r="F96" s="255" t="s">
        <v>1064</v>
      </c>
      <c r="G96" s="255"/>
      <c r="H96" s="255"/>
      <c r="I96" s="255"/>
      <c r="J96" s="255"/>
      <c r="K96" s="255"/>
      <c r="L96" s="255"/>
      <c r="M96" s="255"/>
      <c r="N96" s="256"/>
    </row>
    <row r="97" spans="2:14">
      <c r="B97" s="239" t="s">
        <v>2322</v>
      </c>
      <c r="C97" s="240"/>
      <c r="D97" s="240"/>
      <c r="E97" s="240"/>
      <c r="F97" s="240"/>
      <c r="G97" s="240"/>
      <c r="H97" s="240"/>
      <c r="I97" s="240"/>
      <c r="J97" s="240"/>
      <c r="K97" s="240"/>
      <c r="L97" s="240"/>
      <c r="M97" s="240"/>
      <c r="N97" s="241"/>
    </row>
    <row r="98" spans="2:14">
      <c r="B98" s="257"/>
      <c r="C98" s="258"/>
      <c r="D98" s="258"/>
      <c r="E98" s="258"/>
      <c r="F98" s="258"/>
      <c r="G98" s="258"/>
      <c r="H98" s="258"/>
      <c r="I98" s="258"/>
      <c r="J98" s="258"/>
      <c r="K98" s="258"/>
      <c r="L98" s="258"/>
      <c r="M98" s="258"/>
      <c r="N98" s="259"/>
    </row>
    <row r="99" spans="2:14">
      <c r="B99" s="257"/>
      <c r="C99" s="258"/>
      <c r="D99" s="258"/>
      <c r="E99" s="258"/>
      <c r="F99" s="258"/>
      <c r="G99" s="258"/>
      <c r="H99" s="258"/>
      <c r="I99" s="258"/>
      <c r="J99" s="258"/>
      <c r="K99" s="258"/>
      <c r="L99" s="258"/>
      <c r="M99" s="258"/>
      <c r="N99" s="259"/>
    </row>
    <row r="100" spans="2:14">
      <c r="B100" s="257"/>
      <c r="C100" s="258"/>
      <c r="D100" s="258"/>
      <c r="E100" s="258"/>
      <c r="F100" s="258"/>
      <c r="G100" s="258"/>
      <c r="H100" s="258"/>
      <c r="I100" s="258"/>
      <c r="J100" s="258"/>
      <c r="K100" s="258"/>
      <c r="L100" s="258"/>
      <c r="M100" s="258"/>
      <c r="N100" s="259"/>
    </row>
    <row r="101" spans="2:14" ht="15.75" thickBot="1">
      <c r="B101" s="260"/>
      <c r="C101" s="261"/>
      <c r="D101" s="261"/>
      <c r="E101" s="261"/>
      <c r="F101" s="261"/>
      <c r="G101" s="261"/>
      <c r="H101" s="261"/>
      <c r="I101" s="261"/>
      <c r="J101" s="261"/>
      <c r="K101" s="261"/>
      <c r="L101" s="261"/>
      <c r="M101" s="261"/>
      <c r="N101" s="262"/>
    </row>
    <row r="102" spans="2:14">
      <c r="B102" s="263"/>
      <c r="C102" s="264"/>
      <c r="D102" s="264"/>
      <c r="E102" s="264"/>
      <c r="F102" s="264"/>
      <c r="G102" s="264"/>
      <c r="H102" s="264"/>
      <c r="I102" s="264"/>
      <c r="J102" s="264"/>
      <c r="K102" s="264"/>
      <c r="L102" s="264"/>
      <c r="M102" s="264"/>
      <c r="N102" s="265"/>
    </row>
    <row r="103" spans="2:14">
      <c r="B103" s="266" t="s">
        <v>2323</v>
      </c>
      <c r="C103" s="267"/>
      <c r="D103" s="267"/>
      <c r="E103" s="267"/>
      <c r="F103" s="267"/>
      <c r="G103" s="267"/>
      <c r="H103" s="267"/>
      <c r="I103" s="267"/>
      <c r="J103" s="267"/>
      <c r="K103" s="267"/>
      <c r="L103" s="267"/>
      <c r="M103" s="267"/>
      <c r="N103" s="268"/>
    </row>
    <row r="104" spans="2:14" ht="15" customHeight="1">
      <c r="B104" s="960" t="s">
        <v>2324</v>
      </c>
      <c r="C104" s="961"/>
      <c r="D104" s="961"/>
      <c r="E104" s="961"/>
      <c r="F104" s="961"/>
      <c r="G104" s="961"/>
      <c r="H104" s="961"/>
      <c r="I104" s="961"/>
      <c r="J104" s="961"/>
      <c r="K104" s="961"/>
      <c r="L104" s="961"/>
      <c r="M104" s="961"/>
      <c r="N104" s="962"/>
    </row>
    <row r="105" spans="2:14" ht="15" customHeight="1">
      <c r="B105" s="960"/>
      <c r="C105" s="961"/>
      <c r="D105" s="961"/>
      <c r="E105" s="961"/>
      <c r="F105" s="961"/>
      <c r="G105" s="961"/>
      <c r="H105" s="961"/>
      <c r="I105" s="961"/>
      <c r="J105" s="961"/>
      <c r="K105" s="961"/>
      <c r="L105" s="961"/>
      <c r="M105" s="961"/>
      <c r="N105" s="962"/>
    </row>
    <row r="106" spans="2:14" ht="30" customHeight="1">
      <c r="B106" s="963" t="s">
        <v>2325</v>
      </c>
      <c r="C106" s="964"/>
      <c r="D106" s="964"/>
      <c r="E106" s="964"/>
      <c r="F106" s="964"/>
      <c r="G106" s="964"/>
      <c r="H106" s="964"/>
      <c r="I106" s="964"/>
      <c r="J106" s="964"/>
      <c r="K106" s="964"/>
      <c r="L106" s="964"/>
      <c r="M106" s="964"/>
      <c r="N106" s="965"/>
    </row>
    <row r="107" spans="2:14">
      <c r="B107" s="963"/>
      <c r="C107" s="964"/>
      <c r="D107" s="964"/>
      <c r="E107" s="964"/>
      <c r="F107" s="964"/>
      <c r="G107" s="964"/>
      <c r="H107" s="964"/>
      <c r="I107" s="964"/>
      <c r="J107" s="964"/>
      <c r="K107" s="964"/>
      <c r="L107" s="964"/>
      <c r="M107" s="964"/>
      <c r="N107" s="965"/>
    </row>
    <row r="108" spans="2:14">
      <c r="B108" s="351"/>
      <c r="C108" s="352"/>
      <c r="D108" s="352"/>
      <c r="E108" s="352"/>
      <c r="F108" s="352"/>
      <c r="G108" s="352"/>
      <c r="H108" s="352"/>
      <c r="I108" s="352"/>
      <c r="J108" s="352"/>
      <c r="K108" s="352"/>
      <c r="L108" s="352"/>
      <c r="M108" s="352"/>
      <c r="N108" s="353"/>
    </row>
    <row r="109" spans="2:14">
      <c r="B109" s="351"/>
      <c r="C109" s="352"/>
      <c r="D109" s="352"/>
      <c r="E109" s="352"/>
      <c r="F109" s="352"/>
      <c r="G109" s="352"/>
      <c r="H109" s="352"/>
      <c r="I109" s="352"/>
      <c r="J109" s="352"/>
      <c r="K109" s="352"/>
      <c r="L109" s="352"/>
      <c r="M109" s="352"/>
      <c r="N109" s="353"/>
    </row>
    <row r="110" spans="2:14">
      <c r="B110" s="351"/>
      <c r="C110" s="352"/>
      <c r="D110" s="352"/>
      <c r="E110" s="352"/>
      <c r="F110" s="352"/>
      <c r="G110" s="352"/>
      <c r="H110" s="352"/>
      <c r="I110" s="352"/>
      <c r="J110" s="352"/>
      <c r="K110" s="352"/>
      <c r="L110" s="352"/>
      <c r="M110" s="352"/>
      <c r="N110" s="353"/>
    </row>
    <row r="111" spans="2:14">
      <c r="B111" s="266"/>
      <c r="C111" s="267"/>
      <c r="D111" s="267"/>
      <c r="E111" s="267"/>
      <c r="F111" s="267"/>
      <c r="G111" s="267"/>
      <c r="H111" s="267"/>
      <c r="I111" s="267"/>
      <c r="J111" s="267"/>
      <c r="K111" s="267"/>
      <c r="L111" s="267"/>
      <c r="M111" s="267"/>
      <c r="N111" s="268"/>
    </row>
    <row r="112" spans="2:14">
      <c r="B112" s="254"/>
      <c r="C112" s="255"/>
      <c r="D112" s="255"/>
      <c r="E112" s="255" t="s">
        <v>1060</v>
      </c>
      <c r="F112" s="429"/>
      <c r="G112" s="429"/>
      <c r="H112" s="255"/>
      <c r="I112" s="255"/>
      <c r="J112" s="255"/>
      <c r="K112" s="255"/>
      <c r="L112" s="255"/>
      <c r="M112" s="255"/>
      <c r="N112" s="256"/>
    </row>
    <row r="113" spans="2:14">
      <c r="B113" s="254"/>
      <c r="C113" s="255"/>
      <c r="D113" s="255"/>
      <c r="E113" s="430" t="s">
        <v>1061</v>
      </c>
      <c r="F113" s="255"/>
      <c r="G113" s="255"/>
      <c r="H113" s="430"/>
      <c r="I113" s="430"/>
      <c r="J113" s="430"/>
      <c r="K113" s="255"/>
      <c r="L113" s="255"/>
      <c r="M113" s="255"/>
      <c r="N113" s="256"/>
    </row>
    <row r="114" spans="2:14">
      <c r="B114" s="254"/>
      <c r="C114" s="255"/>
      <c r="D114" s="255"/>
      <c r="E114" s="269" t="s">
        <v>1065</v>
      </c>
      <c r="F114" s="255"/>
      <c r="G114" s="255"/>
      <c r="H114" s="269"/>
      <c r="I114" s="269"/>
      <c r="J114" s="269"/>
      <c r="K114" s="255"/>
      <c r="L114" s="255"/>
      <c r="M114" s="255"/>
      <c r="N114" s="256"/>
    </row>
    <row r="115" spans="2:14">
      <c r="B115" s="270"/>
      <c r="C115" s="267"/>
      <c r="D115" s="267"/>
      <c r="E115" s="255" t="s">
        <v>1063</v>
      </c>
      <c r="F115" s="255"/>
      <c r="G115" s="255"/>
      <c r="H115" s="255"/>
      <c r="I115" s="255"/>
      <c r="J115" s="255"/>
      <c r="K115" s="267"/>
      <c r="L115" s="267"/>
      <c r="M115" s="267"/>
      <c r="N115" s="268"/>
    </row>
    <row r="116" spans="2:14">
      <c r="B116" s="270"/>
      <c r="C116" s="267"/>
      <c r="D116" s="267"/>
      <c r="E116" s="267"/>
      <c r="F116" s="255"/>
      <c r="G116" s="255"/>
      <c r="H116" s="255"/>
      <c r="I116" s="255"/>
      <c r="J116" s="255"/>
      <c r="K116" s="267"/>
      <c r="L116" s="267"/>
      <c r="M116" s="267"/>
      <c r="N116" s="268"/>
    </row>
    <row r="117" spans="2:14">
      <c r="B117" s="270" t="s">
        <v>2326</v>
      </c>
      <c r="C117" s="269"/>
      <c r="D117" s="269"/>
      <c r="E117" s="255"/>
      <c r="F117" s="255"/>
      <c r="G117" s="255"/>
      <c r="H117" s="255"/>
      <c r="I117" s="255"/>
      <c r="J117" s="966"/>
      <c r="K117" s="966"/>
      <c r="L117" s="966"/>
      <c r="M117" s="966"/>
      <c r="N117" s="967"/>
    </row>
    <row r="118" spans="2:14" ht="15.75" thickBot="1">
      <c r="B118" s="431" t="s">
        <v>2327</v>
      </c>
      <c r="C118" s="432"/>
      <c r="D118" s="432"/>
      <c r="E118" s="271"/>
      <c r="F118" s="271"/>
      <c r="G118" s="271"/>
      <c r="H118" s="271"/>
      <c r="I118" s="271"/>
      <c r="J118" s="968"/>
      <c r="K118" s="968"/>
      <c r="L118" s="968"/>
      <c r="M118" s="968"/>
      <c r="N118" s="969"/>
    </row>
  </sheetData>
  <mergeCells count="64">
    <mergeCell ref="B106:N107"/>
    <mergeCell ref="F25:H25"/>
    <mergeCell ref="B27:N27"/>
    <mergeCell ref="L29:M29"/>
    <mergeCell ref="L83:M83"/>
    <mergeCell ref="L84:M84"/>
    <mergeCell ref="B85:M85"/>
    <mergeCell ref="B87:M87"/>
    <mergeCell ref="B104:N105"/>
    <mergeCell ref="B77:M77"/>
    <mergeCell ref="B81:H81"/>
    <mergeCell ref="L81:M81"/>
    <mergeCell ref="B64:M64"/>
    <mergeCell ref="B82:H82"/>
    <mergeCell ref="L82:M82"/>
    <mergeCell ref="B68:H68"/>
    <mergeCell ref="L68:M68"/>
    <mergeCell ref="B74:H74"/>
    <mergeCell ref="L74:M74"/>
    <mergeCell ref="B75:M75"/>
    <mergeCell ref="L57:M57"/>
    <mergeCell ref="L58:M58"/>
    <mergeCell ref="L60:M60"/>
    <mergeCell ref="L61:M61"/>
    <mergeCell ref="L63:M63"/>
    <mergeCell ref="B53:M53"/>
    <mergeCell ref="B10:E10"/>
    <mergeCell ref="I10:J10"/>
    <mergeCell ref="D11:E11"/>
    <mergeCell ref="L42:M42"/>
    <mergeCell ref="B38:H38"/>
    <mergeCell ref="L12:N12"/>
    <mergeCell ref="C30:I30"/>
    <mergeCell ref="L30:M30"/>
    <mergeCell ref="B35:H35"/>
    <mergeCell ref="M5:M6"/>
    <mergeCell ref="C6:J6"/>
    <mergeCell ref="B43:M43"/>
    <mergeCell ref="B47:I47"/>
    <mergeCell ref="L47:M47"/>
    <mergeCell ref="B1:B6"/>
    <mergeCell ref="K5:K6"/>
    <mergeCell ref="B42:H42"/>
    <mergeCell ref="I35:J35"/>
    <mergeCell ref="L35:M35"/>
    <mergeCell ref="B36:H36"/>
    <mergeCell ref="B37:H37"/>
    <mergeCell ref="I42:J42"/>
    <mergeCell ref="N5:N6"/>
    <mergeCell ref="C29:I29"/>
    <mergeCell ref="J117:N118"/>
    <mergeCell ref="L1:N2"/>
    <mergeCell ref="C2:J2"/>
    <mergeCell ref="C3:J3"/>
    <mergeCell ref="K3:K4"/>
    <mergeCell ref="L3:N4"/>
    <mergeCell ref="C4:J4"/>
    <mergeCell ref="C1:J1"/>
    <mergeCell ref="K1:K2"/>
    <mergeCell ref="C5:J5"/>
    <mergeCell ref="L59:M59"/>
    <mergeCell ref="B39:H39"/>
    <mergeCell ref="B41:D41"/>
    <mergeCell ref="L5:L6"/>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504833"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504833" r:id="rId4"/>
      </mc:Fallback>
    </mc:AlternateContent>
  </oleObjects>
</worksheet>
</file>

<file path=xl/worksheets/sheet2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18"/>
  <sheetViews>
    <sheetView zoomScale="75" zoomScaleNormal="75" workbookViewId="0"/>
  </sheetViews>
  <sheetFormatPr baseColWidth="10" defaultRowHeight="15"/>
  <cols>
    <col min="1" max="1" width="9.140625" bestFit="1" customWidth="1"/>
    <col min="2" max="2" width="17" customWidth="1"/>
    <col min="6" max="6" width="14.42578125" customWidth="1"/>
    <col min="9" max="9" width="13.140625" bestFit="1" customWidth="1"/>
    <col min="10" max="10" width="15.5703125" customWidth="1"/>
    <col min="11" max="11" width="17.5703125" bestFit="1" customWidth="1"/>
    <col min="13" max="13" width="12" bestFit="1" customWidth="1"/>
    <col min="14" max="14" width="17.42578125" customWidth="1"/>
    <col min="15" max="15" width="12" bestFit="1" customWidth="1"/>
  </cols>
  <sheetData>
    <row r="1" spans="2:14" ht="27"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customHeight="1" thickBot="1">
      <c r="A31" t="s">
        <v>1929</v>
      </c>
      <c r="B31" s="86" t="s">
        <v>1817</v>
      </c>
      <c r="C31" s="87" t="s">
        <v>2151</v>
      </c>
      <c r="D31" s="88"/>
      <c r="E31" s="88"/>
      <c r="F31" s="88"/>
      <c r="G31" s="88"/>
      <c r="H31" s="88"/>
      <c r="I31" s="88"/>
      <c r="J31" s="88"/>
      <c r="K31" s="465"/>
      <c r="L31" s="318" t="s">
        <v>233</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348"/>
      <c r="N36" s="284"/>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0.05</v>
      </c>
      <c r="N41" s="356">
        <f>N75*M41</f>
        <v>18.955228472222224</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18.955228472222224</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69" t="s">
        <v>954</v>
      </c>
      <c r="B48" s="49" t="str">
        <f>VLOOKUP(A48,MATERIALES!A5:D373,3,FALSE)</f>
        <v>Geotextil T-2400 O Similar (Proveedores Lafayet, Pavco, Geomatrix, Tensar, Omnes U Otros)</v>
      </c>
      <c r="C48" s="293"/>
      <c r="D48" s="293"/>
      <c r="E48" s="293"/>
      <c r="F48" s="293"/>
      <c r="G48" s="293"/>
      <c r="H48" s="293"/>
      <c r="I48" s="280"/>
      <c r="J48" s="236" t="str">
        <f>VLOOKUP(A48,MATERIALES!A4:D640,2,FALSE)</f>
        <v>m2</v>
      </c>
      <c r="K48" s="294">
        <v>1.1000000000000001</v>
      </c>
      <c r="L48" s="279"/>
      <c r="M48" s="414">
        <f>VLOOKUP(A48,MATERIALES!A5:D396,4,FALSE)</f>
        <v>5315</v>
      </c>
      <c r="N48" s="284">
        <f>K48*M48</f>
        <v>5846.5000000000009</v>
      </c>
    </row>
    <row r="49" spans="1:14">
      <c r="A49" s="169"/>
      <c r="B49" s="49"/>
      <c r="C49" s="437"/>
      <c r="D49" s="437"/>
      <c r="E49" s="437"/>
      <c r="F49" s="437"/>
      <c r="G49" s="437"/>
      <c r="H49" s="437"/>
      <c r="I49" s="437"/>
      <c r="J49" s="323"/>
      <c r="K49" s="409"/>
      <c r="L49" s="433"/>
      <c r="M49" s="414"/>
      <c r="N49" s="284"/>
    </row>
    <row r="50" spans="1:14">
      <c r="A50" s="169"/>
      <c r="B50" s="49"/>
      <c r="C50" s="437"/>
      <c r="D50" s="437"/>
      <c r="E50" s="437"/>
      <c r="F50" s="437"/>
      <c r="G50" s="437"/>
      <c r="H50" s="437"/>
      <c r="I50" s="437"/>
      <c r="J50" s="323"/>
      <c r="K50" s="409"/>
      <c r="L50" s="433"/>
      <c r="M50" s="414"/>
      <c r="N50" s="284"/>
    </row>
    <row r="51" spans="1:14">
      <c r="A51" s="169"/>
      <c r="B51" s="49"/>
      <c r="C51" s="437"/>
      <c r="D51" s="437"/>
      <c r="E51" s="437"/>
      <c r="F51" s="437"/>
      <c r="G51" s="437"/>
      <c r="H51" s="437"/>
      <c r="I51" s="437"/>
      <c r="J51" s="323"/>
      <c r="K51" s="409"/>
      <c r="L51" s="433"/>
      <c r="M51" s="414"/>
      <c r="N51" s="284"/>
    </row>
    <row r="52" spans="1:14" ht="15.75" thickBot="1">
      <c r="B52" s="49"/>
      <c r="C52" s="322"/>
      <c r="D52" s="322"/>
      <c r="E52" s="322"/>
      <c r="F52" s="322"/>
      <c r="G52" s="322"/>
      <c r="H52" s="322"/>
      <c r="I52" s="322"/>
      <c r="J52" s="447"/>
      <c r="K52" s="132"/>
      <c r="L52" s="337"/>
      <c r="M52" s="414"/>
      <c r="N52" s="284"/>
    </row>
    <row r="53" spans="1:14" ht="15.75" thickBot="1">
      <c r="B53" s="818" t="s">
        <v>1037</v>
      </c>
      <c r="C53" s="819"/>
      <c r="D53" s="819"/>
      <c r="E53" s="819"/>
      <c r="F53" s="819"/>
      <c r="G53" s="819"/>
      <c r="H53" s="819"/>
      <c r="I53" s="819"/>
      <c r="J53" s="819"/>
      <c r="K53" s="819"/>
      <c r="L53" s="819"/>
      <c r="M53" s="820"/>
      <c r="N53" s="406">
        <f>SUM(N48:N52)</f>
        <v>5846.5000000000009</v>
      </c>
    </row>
    <row r="54" spans="1:14">
      <c r="B54" s="39"/>
      <c r="C54" s="40"/>
      <c r="D54" s="40"/>
      <c r="E54" s="40"/>
      <c r="F54" s="40"/>
      <c r="G54" s="40"/>
      <c r="H54" s="40"/>
      <c r="I54" s="40"/>
      <c r="J54" s="40"/>
      <c r="K54" s="40"/>
      <c r="L54" s="40"/>
      <c r="M54" s="40"/>
      <c r="N54" s="41"/>
    </row>
    <row r="55" spans="1:14">
      <c r="B55" s="70" t="s">
        <v>1040</v>
      </c>
      <c r="C55" s="71"/>
      <c r="D55" s="71"/>
      <c r="E55" s="71"/>
      <c r="F55" s="71"/>
      <c r="G55" s="71"/>
      <c r="H55" s="71"/>
      <c r="I55" s="71"/>
      <c r="J55" s="71"/>
      <c r="K55" s="71"/>
      <c r="L55" s="71"/>
      <c r="M55" s="71"/>
      <c r="N55" s="72"/>
    </row>
    <row r="56" spans="1:14" ht="15.75" thickBot="1">
      <c r="B56" s="74"/>
      <c r="C56" s="67"/>
      <c r="D56" s="67"/>
      <c r="E56" s="67"/>
      <c r="F56" s="67"/>
      <c r="G56" s="67"/>
      <c r="H56" s="67"/>
      <c r="I56" s="67"/>
      <c r="J56" s="67"/>
      <c r="K56" s="67"/>
      <c r="L56" s="67"/>
      <c r="M56" s="67"/>
      <c r="N56" s="69"/>
    </row>
    <row r="57" spans="1:14" ht="25.5">
      <c r="B57" s="325" t="s">
        <v>1041</v>
      </c>
      <c r="C57" s="326"/>
      <c r="D57" s="326"/>
      <c r="E57" s="326"/>
      <c r="F57" s="326"/>
      <c r="G57" s="326"/>
      <c r="H57" s="79" t="s">
        <v>1029</v>
      </c>
      <c r="I57" s="80" t="s">
        <v>1042</v>
      </c>
      <c r="J57" s="81" t="s">
        <v>1043</v>
      </c>
      <c r="K57" s="79" t="s">
        <v>1044</v>
      </c>
      <c r="L57" s="821" t="s">
        <v>1045</v>
      </c>
      <c r="M57" s="794"/>
      <c r="N57" s="82" t="s">
        <v>1035</v>
      </c>
    </row>
    <row r="58" spans="1:14">
      <c r="B58" s="52"/>
      <c r="C58" s="329"/>
      <c r="D58" s="329"/>
      <c r="E58" s="329"/>
      <c r="F58" s="329"/>
      <c r="G58" s="329"/>
      <c r="H58" s="323"/>
      <c r="I58" s="291"/>
      <c r="J58" s="298"/>
      <c r="K58" s="291"/>
      <c r="L58" s="822"/>
      <c r="M58" s="823"/>
      <c r="N58" s="299"/>
    </row>
    <row r="59" spans="1:14">
      <c r="B59" s="52"/>
      <c r="C59" s="53"/>
      <c r="D59" s="53"/>
      <c r="E59" s="53"/>
      <c r="F59" s="53"/>
      <c r="G59" s="53"/>
      <c r="H59" s="323"/>
      <c r="I59" s="291"/>
      <c r="J59" s="298"/>
      <c r="K59" s="291"/>
      <c r="L59" s="822"/>
      <c r="M59" s="823"/>
      <c r="N59" s="299"/>
    </row>
    <row r="60" spans="1:14">
      <c r="B60" s="52"/>
      <c r="C60" s="53"/>
      <c r="D60" s="53"/>
      <c r="E60" s="53"/>
      <c r="F60" s="53"/>
      <c r="G60" s="53"/>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00"/>
      <c r="I62" s="291"/>
      <c r="J62" s="291"/>
      <c r="K62" s="291"/>
      <c r="L62" s="301"/>
      <c r="M62" s="302"/>
      <c r="N62" s="303"/>
    </row>
    <row r="63" spans="1:14" ht="15.75" thickBot="1">
      <c r="B63" s="459"/>
      <c r="C63" s="460"/>
      <c r="D63" s="460"/>
      <c r="E63" s="460"/>
      <c r="F63" s="460"/>
      <c r="G63" s="460"/>
      <c r="H63" s="54"/>
      <c r="I63" s="132"/>
      <c r="J63" s="132"/>
      <c r="K63" s="132"/>
      <c r="L63" s="807"/>
      <c r="M63" s="808"/>
      <c r="N63" s="133"/>
    </row>
    <row r="64" spans="1:14" ht="15.75" thickBot="1">
      <c r="B64" s="824" t="s">
        <v>1037</v>
      </c>
      <c r="C64" s="825"/>
      <c r="D64" s="825"/>
      <c r="E64" s="825"/>
      <c r="F64" s="825"/>
      <c r="G64" s="825"/>
      <c r="H64" s="825"/>
      <c r="I64" s="825"/>
      <c r="J64" s="825"/>
      <c r="K64" s="825"/>
      <c r="L64" s="825"/>
      <c r="M64" s="826"/>
      <c r="N64" s="110"/>
    </row>
    <row r="65" spans="1:15">
      <c r="B65" s="39"/>
      <c r="C65" s="40"/>
      <c r="D65" s="40"/>
      <c r="E65" s="40"/>
      <c r="F65" s="40"/>
      <c r="G65" s="40"/>
      <c r="H65" s="40"/>
      <c r="I65" s="40"/>
      <c r="J65" s="40"/>
      <c r="K65" s="40"/>
      <c r="L65" s="40"/>
      <c r="M65" s="40"/>
      <c r="N65" s="41"/>
    </row>
    <row r="66" spans="1:15">
      <c r="B66" s="70" t="s">
        <v>1046</v>
      </c>
      <c r="C66" s="71"/>
      <c r="D66" s="71"/>
      <c r="E66" s="71"/>
      <c r="F66" s="71"/>
      <c r="G66" s="71"/>
      <c r="H66" s="71"/>
      <c r="I66" s="71"/>
      <c r="J66" s="71"/>
      <c r="K66" s="71"/>
      <c r="L66" s="71"/>
      <c r="M66" s="71"/>
      <c r="N66" s="72"/>
    </row>
    <row r="67" spans="1:15" ht="15.75" thickBot="1">
      <c r="B67" s="74"/>
      <c r="C67" s="67"/>
      <c r="D67" s="67"/>
      <c r="E67" s="67"/>
      <c r="F67" s="67"/>
      <c r="G67" s="67"/>
      <c r="H67" s="67"/>
      <c r="I67" s="67"/>
      <c r="J67" s="67"/>
      <c r="K67" s="67"/>
      <c r="L67" s="67"/>
      <c r="M67" s="67"/>
      <c r="N67" s="69"/>
    </row>
    <row r="68" spans="1:15" ht="25.5">
      <c r="B68" s="844" t="s">
        <v>1047</v>
      </c>
      <c r="C68" s="845"/>
      <c r="D68" s="845"/>
      <c r="E68" s="845"/>
      <c r="F68" s="845"/>
      <c r="G68" s="845"/>
      <c r="H68" s="845"/>
      <c r="I68" s="79" t="s">
        <v>1048</v>
      </c>
      <c r="J68" s="81" t="s">
        <v>1494</v>
      </c>
      <c r="K68" s="80" t="s">
        <v>1050</v>
      </c>
      <c r="L68" s="846" t="s">
        <v>1034</v>
      </c>
      <c r="M68" s="970"/>
      <c r="N68" s="104" t="s">
        <v>1035</v>
      </c>
    </row>
    <row r="69" spans="1:15">
      <c r="A69" s="170" t="s">
        <v>7</v>
      </c>
      <c r="B69" s="55" t="str">
        <f>VLOOKUP(A69,'MANO DE OBRA'!A8:D68,3,FALSE)</f>
        <v>Obrero (2)</v>
      </c>
      <c r="C69" s="53"/>
      <c r="D69" s="53"/>
      <c r="E69" s="53"/>
      <c r="F69" s="53"/>
      <c r="G69" s="53"/>
      <c r="H69" s="53"/>
      <c r="I69" s="304">
        <f>K69/J69*100</f>
        <v>49181.133333333331</v>
      </c>
      <c r="J69" s="305">
        <v>185</v>
      </c>
      <c r="K69" s="306">
        <f>VLOOKUP(A69,'MANO DE OBRA'!A8:D99,4,FALSE)</f>
        <v>90985.096666666665</v>
      </c>
      <c r="L69" s="56"/>
      <c r="M69" s="446">
        <v>240</v>
      </c>
      <c r="N69" s="407">
        <f>K69/M69</f>
        <v>379.10456944444445</v>
      </c>
      <c r="O69" s="112"/>
    </row>
    <row r="70" spans="1:15">
      <c r="A70" s="170"/>
      <c r="B70" s="55"/>
      <c r="C70" s="53"/>
      <c r="D70" s="53"/>
      <c r="E70" s="53"/>
      <c r="F70" s="53"/>
      <c r="G70" s="53"/>
      <c r="H70" s="53"/>
      <c r="I70" s="304"/>
      <c r="J70" s="305"/>
      <c r="K70" s="306"/>
      <c r="L70" s="56"/>
      <c r="M70" s="446"/>
      <c r="N70" s="407"/>
    </row>
    <row r="71" spans="1:15">
      <c r="B71" s="55"/>
      <c r="C71" s="53"/>
      <c r="D71" s="53"/>
      <c r="E71" s="53"/>
      <c r="F71" s="53"/>
      <c r="G71" s="53"/>
      <c r="H71" s="53"/>
      <c r="I71" s="304"/>
      <c r="J71" s="305"/>
      <c r="K71" s="306"/>
      <c r="L71" s="56"/>
      <c r="M71" s="444"/>
      <c r="N71" s="407"/>
    </row>
    <row r="72" spans="1:15">
      <c r="B72" s="55"/>
      <c r="C72" s="53"/>
      <c r="D72" s="53"/>
      <c r="E72" s="53"/>
      <c r="F72" s="53"/>
      <c r="G72" s="53"/>
      <c r="H72" s="53"/>
      <c r="I72" s="291"/>
      <c r="J72" s="309"/>
      <c r="K72" s="310"/>
      <c r="L72" s="330"/>
      <c r="M72" s="312"/>
      <c r="N72" s="308"/>
    </row>
    <row r="73" spans="1:15">
      <c r="B73" s="55"/>
      <c r="C73" s="53"/>
      <c r="D73" s="53"/>
      <c r="E73" s="53"/>
      <c r="F73" s="53"/>
      <c r="G73" s="53"/>
      <c r="H73" s="53"/>
      <c r="I73" s="291"/>
      <c r="J73" s="309"/>
      <c r="K73" s="310"/>
      <c r="L73" s="330"/>
      <c r="M73" s="312"/>
      <c r="N73" s="308"/>
    </row>
    <row r="74" spans="1:15" ht="15.75" thickBot="1">
      <c r="B74" s="805"/>
      <c r="C74" s="806"/>
      <c r="D74" s="806"/>
      <c r="E74" s="806"/>
      <c r="F74" s="806"/>
      <c r="G74" s="806"/>
      <c r="H74" s="806"/>
      <c r="I74" s="132"/>
      <c r="J74" s="132"/>
      <c r="K74" s="132"/>
      <c r="L74" s="906"/>
      <c r="M74" s="906"/>
      <c r="N74" s="51"/>
    </row>
    <row r="75" spans="1:15" ht="15.75" thickBot="1">
      <c r="B75" s="824" t="s">
        <v>1037</v>
      </c>
      <c r="C75" s="825"/>
      <c r="D75" s="825"/>
      <c r="E75" s="825"/>
      <c r="F75" s="825"/>
      <c r="G75" s="825"/>
      <c r="H75" s="825"/>
      <c r="I75" s="825"/>
      <c r="J75" s="825"/>
      <c r="K75" s="825"/>
      <c r="L75" s="825"/>
      <c r="M75" s="826"/>
      <c r="N75" s="313">
        <f>SUM(N69:N74)</f>
        <v>379.10456944444445</v>
      </c>
    </row>
    <row r="76" spans="1:15" ht="15.75" thickBot="1">
      <c r="B76" s="39"/>
      <c r="C76" s="40"/>
      <c r="D76" s="40"/>
      <c r="E76" s="40"/>
      <c r="F76" s="40"/>
      <c r="G76" s="40"/>
      <c r="H76" s="40"/>
      <c r="I76" s="40"/>
      <c r="J76" s="40"/>
      <c r="K76" s="40"/>
      <c r="L76" s="40"/>
      <c r="M76" s="40"/>
      <c r="N76" s="41"/>
    </row>
    <row r="77" spans="1:15" ht="15.75" thickBot="1">
      <c r="B77" s="818" t="s">
        <v>1051</v>
      </c>
      <c r="C77" s="819"/>
      <c r="D77" s="819"/>
      <c r="E77" s="819"/>
      <c r="F77" s="819"/>
      <c r="G77" s="819"/>
      <c r="H77" s="819"/>
      <c r="I77" s="819"/>
      <c r="J77" s="819"/>
      <c r="K77" s="819"/>
      <c r="L77" s="819"/>
      <c r="M77" s="820"/>
      <c r="N77" s="105">
        <f>N43+N53+N64+N75</f>
        <v>6244.5597979166678</v>
      </c>
    </row>
    <row r="78" spans="1:15">
      <c r="B78" s="39"/>
      <c r="C78" s="40"/>
      <c r="D78" s="40"/>
      <c r="E78" s="40"/>
      <c r="F78" s="40"/>
      <c r="G78" s="40"/>
      <c r="H78" s="40"/>
      <c r="I78" s="40"/>
      <c r="J78" s="40"/>
      <c r="K78" s="40"/>
      <c r="L78" s="40"/>
      <c r="M78" s="40"/>
      <c r="N78" s="41"/>
    </row>
    <row r="79" spans="1:15">
      <c r="B79" s="70" t="s">
        <v>1052</v>
      </c>
      <c r="C79" s="71"/>
      <c r="D79" s="71"/>
      <c r="E79" s="71"/>
      <c r="F79" s="71"/>
      <c r="G79" s="71"/>
      <c r="H79" s="71"/>
      <c r="I79" s="71"/>
      <c r="J79" s="71"/>
      <c r="K79" s="71"/>
      <c r="L79" s="71"/>
      <c r="M79" s="71"/>
      <c r="N79" s="72"/>
    </row>
    <row r="80" spans="1:15" ht="15.75" thickBot="1">
      <c r="B80" s="74"/>
      <c r="C80" s="67"/>
      <c r="D80" s="67"/>
      <c r="E80" s="67"/>
      <c r="F80" s="67"/>
      <c r="G80" s="67"/>
      <c r="H80" s="67"/>
      <c r="I80" s="67"/>
      <c r="J80" s="67"/>
      <c r="K80" s="67"/>
      <c r="L80" s="67"/>
      <c r="M80" s="67"/>
      <c r="N80" s="69"/>
    </row>
    <row r="81" spans="1:14">
      <c r="B81" s="809" t="s">
        <v>1053</v>
      </c>
      <c r="C81" s="810"/>
      <c r="D81" s="810"/>
      <c r="E81" s="810"/>
      <c r="F81" s="810"/>
      <c r="G81" s="810"/>
      <c r="H81" s="810"/>
      <c r="I81" s="326"/>
      <c r="J81" s="346"/>
      <c r="K81" s="314" t="s">
        <v>1054</v>
      </c>
      <c r="L81" s="848" t="s">
        <v>1055</v>
      </c>
      <c r="M81" s="849"/>
      <c r="N81" s="315"/>
    </row>
    <row r="82" spans="1:14">
      <c r="B82" s="850" t="s">
        <v>1056</v>
      </c>
      <c r="C82" s="851"/>
      <c r="D82" s="851"/>
      <c r="E82" s="851"/>
      <c r="F82" s="851"/>
      <c r="G82" s="851"/>
      <c r="H82" s="851"/>
      <c r="I82" s="93"/>
      <c r="J82" s="94"/>
      <c r="K82" s="316">
        <v>0.2</v>
      </c>
      <c r="L82" s="852">
        <f>N77*K82</f>
        <v>1248.9119595833336</v>
      </c>
      <c r="M82" s="853"/>
      <c r="N82" s="57"/>
    </row>
    <row r="83" spans="1:14">
      <c r="B83" s="95" t="s">
        <v>1057</v>
      </c>
      <c r="C83" s="96"/>
      <c r="D83" s="96"/>
      <c r="E83" s="96"/>
      <c r="F83" s="96"/>
      <c r="G83" s="96"/>
      <c r="H83" s="96"/>
      <c r="I83" s="93"/>
      <c r="J83" s="94"/>
      <c r="K83" s="316">
        <v>0.05</v>
      </c>
      <c r="L83" s="852">
        <f>N77*K83</f>
        <v>312.22798989583339</v>
      </c>
      <c r="M83" s="853"/>
      <c r="N83" s="57"/>
    </row>
    <row r="84" spans="1:14" ht="15.75" thickBot="1">
      <c r="B84" s="97" t="s">
        <v>1058</v>
      </c>
      <c r="C84" s="98"/>
      <c r="D84" s="98"/>
      <c r="E84" s="98"/>
      <c r="F84" s="98"/>
      <c r="G84" s="98"/>
      <c r="H84" s="98"/>
      <c r="I84" s="99"/>
      <c r="J84" s="100"/>
      <c r="K84" s="317">
        <v>0.05</v>
      </c>
      <c r="L84" s="854">
        <f>N77*K84</f>
        <v>312.22798989583339</v>
      </c>
      <c r="M84" s="855"/>
      <c r="N84" s="57"/>
    </row>
    <row r="85" spans="1:14" ht="15.75" thickBot="1">
      <c r="B85" s="818" t="s">
        <v>1037</v>
      </c>
      <c r="C85" s="819"/>
      <c r="D85" s="819"/>
      <c r="E85" s="819"/>
      <c r="F85" s="819"/>
      <c r="G85" s="819"/>
      <c r="H85" s="819"/>
      <c r="I85" s="819"/>
      <c r="J85" s="819"/>
      <c r="K85" s="819"/>
      <c r="L85" s="819"/>
      <c r="M85" s="820"/>
      <c r="N85" s="58">
        <f>L82+L83+L84</f>
        <v>1873.3679393750003</v>
      </c>
    </row>
    <row r="86" spans="1:14" ht="15.75" thickBot="1">
      <c r="B86" s="39"/>
      <c r="C86" s="40"/>
      <c r="D86" s="40"/>
      <c r="E86" s="40"/>
      <c r="F86" s="40"/>
      <c r="G86" s="40"/>
      <c r="H86" s="40"/>
      <c r="I86" s="40"/>
      <c r="J86" s="40"/>
      <c r="K86" s="40"/>
      <c r="L86" s="40"/>
      <c r="M86" s="40"/>
      <c r="N86" s="41"/>
    </row>
    <row r="87" spans="1:14" ht="15.75" thickBot="1">
      <c r="A87" t="s">
        <v>2122</v>
      </c>
      <c r="B87" s="818" t="s">
        <v>1059</v>
      </c>
      <c r="C87" s="819"/>
      <c r="D87" s="819"/>
      <c r="E87" s="819"/>
      <c r="F87" s="819"/>
      <c r="G87" s="819"/>
      <c r="H87" s="819"/>
      <c r="I87" s="819"/>
      <c r="J87" s="819"/>
      <c r="K87" s="819"/>
      <c r="L87" s="819"/>
      <c r="M87" s="820"/>
      <c r="N87" s="197">
        <f>N77+N85</f>
        <v>8117.9277372916677</v>
      </c>
    </row>
    <row r="88" spans="1:14">
      <c r="B88" s="251"/>
      <c r="C88" s="252"/>
      <c r="D88" s="252"/>
      <c r="E88" s="252"/>
      <c r="F88" s="252"/>
      <c r="G88" s="252"/>
      <c r="H88" s="252"/>
      <c r="I88" s="252"/>
      <c r="J88" s="252"/>
      <c r="K88" s="252"/>
      <c r="L88" s="252"/>
      <c r="M88" s="252"/>
      <c r="N88" s="253"/>
    </row>
    <row r="89" spans="1:14">
      <c r="B89" s="254"/>
      <c r="C89" s="255"/>
      <c r="D89" s="255"/>
      <c r="E89" s="255"/>
      <c r="F89" s="255"/>
      <c r="G89" s="255"/>
      <c r="H89" s="255"/>
      <c r="I89" s="255"/>
      <c r="J89" s="255"/>
      <c r="K89" s="255"/>
      <c r="L89" s="255"/>
      <c r="M89" s="255"/>
      <c r="N89" s="256"/>
    </row>
    <row r="90" spans="1:14">
      <c r="B90" s="254"/>
      <c r="C90" s="255"/>
      <c r="D90" s="255"/>
      <c r="E90" s="255"/>
      <c r="F90" s="255"/>
      <c r="G90" s="255"/>
      <c r="H90" s="255"/>
      <c r="I90" s="255"/>
      <c r="J90" s="255"/>
      <c r="K90" s="255"/>
      <c r="L90" s="255"/>
      <c r="M90" s="255"/>
      <c r="N90" s="256"/>
    </row>
    <row r="91" spans="1:14">
      <c r="B91" s="254"/>
      <c r="C91" s="255"/>
      <c r="D91" s="255"/>
      <c r="E91" s="255"/>
      <c r="F91" s="255"/>
      <c r="G91" s="255"/>
      <c r="H91" s="255"/>
      <c r="I91" s="255"/>
      <c r="J91" s="255"/>
      <c r="K91" s="255"/>
      <c r="L91" s="255"/>
      <c r="M91" s="255"/>
      <c r="N91" s="256"/>
    </row>
    <row r="92" spans="1:14">
      <c r="B92" s="254"/>
      <c r="C92" s="255"/>
      <c r="D92" s="255"/>
      <c r="E92" s="429" t="s">
        <v>1060</v>
      </c>
      <c r="F92" s="429"/>
      <c r="G92" s="429"/>
      <c r="H92" s="429"/>
      <c r="I92" s="429"/>
      <c r="J92" s="429"/>
      <c r="K92" s="255"/>
      <c r="L92" s="255"/>
      <c r="M92" s="255"/>
      <c r="N92" s="256"/>
    </row>
    <row r="93" spans="1:14">
      <c r="B93" s="254"/>
      <c r="C93" s="255"/>
      <c r="D93" s="255"/>
      <c r="E93" s="255" t="s">
        <v>1061</v>
      </c>
      <c r="F93" s="255"/>
      <c r="G93" s="255"/>
      <c r="H93" s="255"/>
      <c r="I93" s="255"/>
      <c r="J93" s="255"/>
      <c r="K93" s="255"/>
      <c r="L93" s="255"/>
      <c r="M93" s="255"/>
      <c r="N93" s="256"/>
    </row>
    <row r="94" spans="1:14">
      <c r="B94" s="254"/>
      <c r="C94" s="255"/>
      <c r="D94" s="255"/>
      <c r="E94" s="255" t="s">
        <v>1062</v>
      </c>
      <c r="F94" s="255"/>
      <c r="G94" s="255"/>
      <c r="H94" s="255"/>
      <c r="I94" s="255"/>
      <c r="J94" s="255"/>
      <c r="K94" s="255"/>
      <c r="L94" s="255"/>
      <c r="M94" s="255"/>
      <c r="N94" s="256"/>
    </row>
    <row r="95" spans="1:14">
      <c r="B95" s="254"/>
      <c r="C95" s="255"/>
      <c r="D95" s="255"/>
      <c r="E95" s="255" t="s">
        <v>1063</v>
      </c>
      <c r="F95" s="255"/>
      <c r="G95" s="255"/>
      <c r="H95" s="255"/>
      <c r="I95" s="255"/>
      <c r="J95" s="255"/>
      <c r="K95" s="255"/>
      <c r="L95" s="255"/>
      <c r="M95" s="255"/>
      <c r="N95" s="256"/>
    </row>
    <row r="96" spans="1:14" ht="15.75" thickBot="1">
      <c r="B96" s="254"/>
      <c r="C96" s="255"/>
      <c r="D96" s="255"/>
      <c r="E96" s="255"/>
      <c r="F96" s="255" t="s">
        <v>1064</v>
      </c>
      <c r="G96" s="255"/>
      <c r="H96" s="255"/>
      <c r="I96" s="255"/>
      <c r="J96" s="255"/>
      <c r="K96" s="255"/>
      <c r="L96" s="255"/>
      <c r="M96" s="255"/>
      <c r="N96" s="256"/>
    </row>
    <row r="97" spans="2:14">
      <c r="B97" s="239" t="s">
        <v>2322</v>
      </c>
      <c r="C97" s="240"/>
      <c r="D97" s="240"/>
      <c r="E97" s="240"/>
      <c r="F97" s="240"/>
      <c r="G97" s="240"/>
      <c r="H97" s="240"/>
      <c r="I97" s="240"/>
      <c r="J97" s="240"/>
      <c r="K97" s="240"/>
      <c r="L97" s="240"/>
      <c r="M97" s="240"/>
      <c r="N97" s="241"/>
    </row>
    <row r="98" spans="2:14">
      <c r="B98" s="257"/>
      <c r="C98" s="258"/>
      <c r="D98" s="258"/>
      <c r="E98" s="258"/>
      <c r="F98" s="258"/>
      <c r="G98" s="258"/>
      <c r="H98" s="258"/>
      <c r="I98" s="258"/>
      <c r="J98" s="258"/>
      <c r="K98" s="258"/>
      <c r="L98" s="258"/>
      <c r="M98" s="258"/>
      <c r="N98" s="259"/>
    </row>
    <row r="99" spans="2:14">
      <c r="B99" s="257"/>
      <c r="C99" s="258"/>
      <c r="D99" s="258"/>
      <c r="E99" s="258"/>
      <c r="F99" s="258"/>
      <c r="G99" s="258"/>
      <c r="H99" s="258"/>
      <c r="I99" s="258"/>
      <c r="J99" s="258"/>
      <c r="K99" s="258"/>
      <c r="L99" s="258"/>
      <c r="M99" s="258"/>
      <c r="N99" s="259"/>
    </row>
    <row r="100" spans="2:14">
      <c r="B100" s="257"/>
      <c r="C100" s="258"/>
      <c r="D100" s="258"/>
      <c r="E100" s="258"/>
      <c r="F100" s="258"/>
      <c r="G100" s="258"/>
      <c r="H100" s="258"/>
      <c r="I100" s="258"/>
      <c r="J100" s="258"/>
      <c r="K100" s="258"/>
      <c r="L100" s="258"/>
      <c r="M100" s="258"/>
      <c r="N100" s="259"/>
    </row>
    <row r="101" spans="2:14" ht="15.75" thickBot="1">
      <c r="B101" s="260"/>
      <c r="C101" s="261"/>
      <c r="D101" s="261"/>
      <c r="E101" s="261"/>
      <c r="F101" s="261"/>
      <c r="G101" s="261"/>
      <c r="H101" s="261"/>
      <c r="I101" s="261"/>
      <c r="J101" s="261"/>
      <c r="K101" s="261"/>
      <c r="L101" s="261"/>
      <c r="M101" s="261"/>
      <c r="N101" s="262"/>
    </row>
    <row r="102" spans="2:14">
      <c r="B102" s="263"/>
      <c r="C102" s="264"/>
      <c r="D102" s="264"/>
      <c r="E102" s="264"/>
      <c r="F102" s="264"/>
      <c r="G102" s="264"/>
      <c r="H102" s="264"/>
      <c r="I102" s="264"/>
      <c r="J102" s="264"/>
      <c r="K102" s="264"/>
      <c r="L102" s="264"/>
      <c r="M102" s="264"/>
      <c r="N102" s="265"/>
    </row>
    <row r="103" spans="2:14">
      <c r="B103" s="266" t="s">
        <v>2323</v>
      </c>
      <c r="C103" s="267"/>
      <c r="D103" s="267"/>
      <c r="E103" s="267"/>
      <c r="F103" s="267"/>
      <c r="G103" s="267"/>
      <c r="H103" s="267"/>
      <c r="I103" s="267"/>
      <c r="J103" s="267"/>
      <c r="K103" s="267"/>
      <c r="L103" s="267"/>
      <c r="M103" s="267"/>
      <c r="N103" s="268"/>
    </row>
    <row r="104" spans="2:14" ht="15" customHeight="1">
      <c r="B104" s="960" t="s">
        <v>2324</v>
      </c>
      <c r="C104" s="961"/>
      <c r="D104" s="961"/>
      <c r="E104" s="961"/>
      <c r="F104" s="961"/>
      <c r="G104" s="961"/>
      <c r="H104" s="961"/>
      <c r="I104" s="961"/>
      <c r="J104" s="961"/>
      <c r="K104" s="961"/>
      <c r="L104" s="961"/>
      <c r="M104" s="961"/>
      <c r="N104" s="962"/>
    </row>
    <row r="105" spans="2:14" ht="15" customHeight="1">
      <c r="B105" s="960"/>
      <c r="C105" s="961"/>
      <c r="D105" s="961"/>
      <c r="E105" s="961"/>
      <c r="F105" s="961"/>
      <c r="G105" s="961"/>
      <c r="H105" s="961"/>
      <c r="I105" s="961"/>
      <c r="J105" s="961"/>
      <c r="K105" s="961"/>
      <c r="L105" s="961"/>
      <c r="M105" s="961"/>
      <c r="N105" s="962"/>
    </row>
    <row r="106" spans="2:14" ht="30" customHeight="1">
      <c r="B106" s="963" t="s">
        <v>2325</v>
      </c>
      <c r="C106" s="964"/>
      <c r="D106" s="964"/>
      <c r="E106" s="964"/>
      <c r="F106" s="964"/>
      <c r="G106" s="964"/>
      <c r="H106" s="964"/>
      <c r="I106" s="964"/>
      <c r="J106" s="964"/>
      <c r="K106" s="964"/>
      <c r="L106" s="964"/>
      <c r="M106" s="964"/>
      <c r="N106" s="965"/>
    </row>
    <row r="107" spans="2:14">
      <c r="B107" s="963"/>
      <c r="C107" s="964"/>
      <c r="D107" s="964"/>
      <c r="E107" s="964"/>
      <c r="F107" s="964"/>
      <c r="G107" s="964"/>
      <c r="H107" s="964"/>
      <c r="I107" s="964"/>
      <c r="J107" s="964"/>
      <c r="K107" s="964"/>
      <c r="L107" s="964"/>
      <c r="M107" s="964"/>
      <c r="N107" s="965"/>
    </row>
    <row r="108" spans="2:14">
      <c r="B108" s="351"/>
      <c r="C108" s="352"/>
      <c r="D108" s="352"/>
      <c r="E108" s="352"/>
      <c r="F108" s="352"/>
      <c r="G108" s="352"/>
      <c r="H108" s="352"/>
      <c r="I108" s="352"/>
      <c r="J108" s="352"/>
      <c r="K108" s="352"/>
      <c r="L108" s="352"/>
      <c r="M108" s="352"/>
      <c r="N108" s="353"/>
    </row>
    <row r="109" spans="2:14">
      <c r="B109" s="351"/>
      <c r="C109" s="352"/>
      <c r="D109" s="352"/>
      <c r="E109" s="352"/>
      <c r="F109" s="352"/>
      <c r="G109" s="352"/>
      <c r="H109" s="352"/>
      <c r="I109" s="352"/>
      <c r="J109" s="352"/>
      <c r="K109" s="352"/>
      <c r="L109" s="352"/>
      <c r="M109" s="352"/>
      <c r="N109" s="353"/>
    </row>
    <row r="110" spans="2:14">
      <c r="B110" s="351"/>
      <c r="C110" s="352"/>
      <c r="D110" s="352"/>
      <c r="E110" s="352"/>
      <c r="F110" s="352"/>
      <c r="G110" s="352"/>
      <c r="H110" s="352"/>
      <c r="I110" s="352"/>
      <c r="J110" s="352"/>
      <c r="K110" s="352"/>
      <c r="L110" s="352"/>
      <c r="M110" s="352"/>
      <c r="N110" s="353"/>
    </row>
    <row r="111" spans="2:14">
      <c r="B111" s="266"/>
      <c r="C111" s="267"/>
      <c r="D111" s="267"/>
      <c r="E111" s="267"/>
      <c r="F111" s="267"/>
      <c r="G111" s="267"/>
      <c r="H111" s="267"/>
      <c r="I111" s="267"/>
      <c r="J111" s="267"/>
      <c r="K111" s="267"/>
      <c r="L111" s="267"/>
      <c r="M111" s="267"/>
      <c r="N111" s="268"/>
    </row>
    <row r="112" spans="2:14">
      <c r="B112" s="254"/>
      <c r="C112" s="255"/>
      <c r="D112" s="255"/>
      <c r="E112" s="255" t="s">
        <v>1060</v>
      </c>
      <c r="F112" s="429"/>
      <c r="G112" s="429"/>
      <c r="H112" s="255"/>
      <c r="I112" s="255"/>
      <c r="J112" s="255"/>
      <c r="K112" s="255"/>
      <c r="L112" s="255"/>
      <c r="M112" s="255"/>
      <c r="N112" s="256"/>
    </row>
    <row r="113" spans="2:14">
      <c r="B113" s="254"/>
      <c r="C113" s="255"/>
      <c r="D113" s="255"/>
      <c r="E113" s="430" t="s">
        <v>1061</v>
      </c>
      <c r="F113" s="255"/>
      <c r="G113" s="255"/>
      <c r="H113" s="430"/>
      <c r="I113" s="430"/>
      <c r="J113" s="430"/>
      <c r="K113" s="255"/>
      <c r="L113" s="255"/>
      <c r="M113" s="255"/>
      <c r="N113" s="256"/>
    </row>
    <row r="114" spans="2:14">
      <c r="B114" s="254"/>
      <c r="C114" s="255"/>
      <c r="D114" s="255"/>
      <c r="E114" s="269" t="s">
        <v>1065</v>
      </c>
      <c r="F114" s="255"/>
      <c r="G114" s="255"/>
      <c r="H114" s="269"/>
      <c r="I114" s="269"/>
      <c r="J114" s="269"/>
      <c r="K114" s="255"/>
      <c r="L114" s="255"/>
      <c r="M114" s="255"/>
      <c r="N114" s="256"/>
    </row>
    <row r="115" spans="2:14">
      <c r="B115" s="270"/>
      <c r="C115" s="267"/>
      <c r="D115" s="267"/>
      <c r="E115" s="255" t="s">
        <v>1063</v>
      </c>
      <c r="F115" s="255"/>
      <c r="G115" s="255"/>
      <c r="H115" s="255"/>
      <c r="I115" s="255"/>
      <c r="J115" s="255"/>
      <c r="K115" s="267"/>
      <c r="L115" s="267"/>
      <c r="M115" s="267"/>
      <c r="N115" s="268"/>
    </row>
    <row r="116" spans="2:14">
      <c r="B116" s="270"/>
      <c r="C116" s="267"/>
      <c r="D116" s="267"/>
      <c r="E116" s="267"/>
      <c r="F116" s="255"/>
      <c r="G116" s="255"/>
      <c r="H116" s="255"/>
      <c r="I116" s="255"/>
      <c r="J116" s="255"/>
      <c r="K116" s="267"/>
      <c r="L116" s="267"/>
      <c r="M116" s="267"/>
      <c r="N116" s="268"/>
    </row>
    <row r="117" spans="2:14">
      <c r="B117" s="270" t="s">
        <v>2326</v>
      </c>
      <c r="C117" s="269"/>
      <c r="D117" s="269"/>
      <c r="E117" s="255"/>
      <c r="F117" s="255"/>
      <c r="G117" s="255"/>
      <c r="H117" s="255"/>
      <c r="I117" s="255"/>
      <c r="J117" s="966"/>
      <c r="K117" s="966"/>
      <c r="L117" s="966"/>
      <c r="M117" s="966"/>
      <c r="N117" s="967"/>
    </row>
    <row r="118" spans="2:14" ht="15.75" thickBot="1">
      <c r="B118" s="431" t="s">
        <v>2327</v>
      </c>
      <c r="C118" s="432"/>
      <c r="D118" s="432"/>
      <c r="E118" s="271"/>
      <c r="F118" s="271"/>
      <c r="G118" s="271"/>
      <c r="H118" s="271"/>
      <c r="I118" s="271"/>
      <c r="J118" s="968"/>
      <c r="K118" s="968"/>
      <c r="L118" s="968"/>
      <c r="M118" s="968"/>
      <c r="N118" s="969"/>
    </row>
  </sheetData>
  <mergeCells count="64">
    <mergeCell ref="B106:N107"/>
    <mergeCell ref="F25:H25"/>
    <mergeCell ref="B27:N27"/>
    <mergeCell ref="L29:M29"/>
    <mergeCell ref="L83:M83"/>
    <mergeCell ref="L84:M84"/>
    <mergeCell ref="B85:M85"/>
    <mergeCell ref="B87:M87"/>
    <mergeCell ref="B104:N105"/>
    <mergeCell ref="B77:M77"/>
    <mergeCell ref="B81:H81"/>
    <mergeCell ref="L81:M81"/>
    <mergeCell ref="B64:M64"/>
    <mergeCell ref="B82:H82"/>
    <mergeCell ref="L82:M82"/>
    <mergeCell ref="B68:H68"/>
    <mergeCell ref="L68:M68"/>
    <mergeCell ref="B74:H74"/>
    <mergeCell ref="L74:M74"/>
    <mergeCell ref="B75:M75"/>
    <mergeCell ref="L57:M57"/>
    <mergeCell ref="L58:M58"/>
    <mergeCell ref="L60:M60"/>
    <mergeCell ref="L61:M61"/>
    <mergeCell ref="L63:M63"/>
    <mergeCell ref="B53:M53"/>
    <mergeCell ref="B10:E10"/>
    <mergeCell ref="I10:J10"/>
    <mergeCell ref="D11:E11"/>
    <mergeCell ref="L42:M42"/>
    <mergeCell ref="B38:H38"/>
    <mergeCell ref="L12:N12"/>
    <mergeCell ref="C30:I30"/>
    <mergeCell ref="L30:M30"/>
    <mergeCell ref="B35:H35"/>
    <mergeCell ref="M5:M6"/>
    <mergeCell ref="C6:J6"/>
    <mergeCell ref="B43:M43"/>
    <mergeCell ref="B47:I47"/>
    <mergeCell ref="L47:M47"/>
    <mergeCell ref="B1:B6"/>
    <mergeCell ref="K5:K6"/>
    <mergeCell ref="B42:H42"/>
    <mergeCell ref="I35:J35"/>
    <mergeCell ref="L35:M35"/>
    <mergeCell ref="B36:H36"/>
    <mergeCell ref="B37:H37"/>
    <mergeCell ref="I42:J42"/>
    <mergeCell ref="N5:N6"/>
    <mergeCell ref="C29:I29"/>
    <mergeCell ref="J117:N118"/>
    <mergeCell ref="L1:N2"/>
    <mergeCell ref="C2:J2"/>
    <mergeCell ref="C3:J3"/>
    <mergeCell ref="K3:K4"/>
    <mergeCell ref="L3:N4"/>
    <mergeCell ref="C4:J4"/>
    <mergeCell ref="C1:J1"/>
    <mergeCell ref="K1:K2"/>
    <mergeCell ref="C5:J5"/>
    <mergeCell ref="L59:M59"/>
    <mergeCell ref="B39:H39"/>
    <mergeCell ref="B41:D41"/>
    <mergeCell ref="L5:L6"/>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505857"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505857" r:id="rId4"/>
      </mc:Fallback>
    </mc:AlternateContent>
  </oleObjects>
</worksheet>
</file>

<file path=xl/worksheets/sheet2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18"/>
  <sheetViews>
    <sheetView zoomScale="75" zoomScaleNormal="75" workbookViewId="0"/>
  </sheetViews>
  <sheetFormatPr baseColWidth="10" defaultRowHeight="15"/>
  <cols>
    <col min="1" max="1" width="10.28515625" bestFit="1" customWidth="1"/>
    <col min="2" max="2" width="17" customWidth="1"/>
    <col min="6" max="6" width="14.42578125" customWidth="1"/>
    <col min="9" max="9" width="12.5703125" bestFit="1" customWidth="1"/>
    <col min="10" max="10" width="15.5703125" customWidth="1"/>
    <col min="11" max="11" width="17.5703125" bestFit="1" customWidth="1"/>
    <col min="13" max="13" width="12.28515625" bestFit="1" customWidth="1"/>
    <col min="14" max="14" width="17.42578125" customWidth="1"/>
    <col min="15" max="15" width="12" bestFit="1" customWidth="1"/>
  </cols>
  <sheetData>
    <row r="1" spans="2:14" ht="27"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customHeight="1" thickBot="1">
      <c r="A31" t="s">
        <v>1929</v>
      </c>
      <c r="B31" s="86" t="s">
        <v>1221</v>
      </c>
      <c r="C31" s="87" t="s">
        <v>1773</v>
      </c>
      <c r="D31" s="88"/>
      <c r="E31" s="88"/>
      <c r="F31" s="88"/>
      <c r="G31" s="88"/>
      <c r="H31" s="88"/>
      <c r="I31" s="88"/>
      <c r="J31" s="88"/>
      <c r="K31" s="465"/>
      <c r="L31" s="318" t="s">
        <v>388</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348"/>
      <c r="N36" s="284"/>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0.05</v>
      </c>
      <c r="N41" s="356">
        <f>N75*M41</f>
        <v>272.95528999999999</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272.95528999999999</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69" t="s">
        <v>556</v>
      </c>
      <c r="B48" s="49" t="str">
        <f>VLOOKUP(A48,MATERIALES!A5:D373,3,FALSE)</f>
        <v>Material drenante (3´´)</v>
      </c>
      <c r="C48" s="293"/>
      <c r="D48" s="293"/>
      <c r="E48" s="293"/>
      <c r="F48" s="293"/>
      <c r="G48" s="293"/>
      <c r="H48" s="293"/>
      <c r="I48" s="280"/>
      <c r="J48" s="236" t="str">
        <f>VLOOKUP(A48,MATERIALES!A4:D640,2,FALSE)</f>
        <v>m3</v>
      </c>
      <c r="K48" s="294">
        <v>1.1000000000000001</v>
      </c>
      <c r="L48" s="279"/>
      <c r="M48" s="414">
        <f>VLOOKUP(A48,MATERIALES!A5:D396,4,FALSE)</f>
        <v>45220</v>
      </c>
      <c r="N48" s="284">
        <f>K48*M48</f>
        <v>49742.000000000007</v>
      </c>
    </row>
    <row r="49" spans="1:14">
      <c r="A49" s="169"/>
      <c r="B49" s="49"/>
      <c r="C49" s="437"/>
      <c r="D49" s="437"/>
      <c r="E49" s="437"/>
      <c r="F49" s="437"/>
      <c r="G49" s="437"/>
      <c r="H49" s="437"/>
      <c r="I49" s="437"/>
      <c r="J49" s="323"/>
      <c r="K49" s="409"/>
      <c r="L49" s="433"/>
      <c r="M49" s="414"/>
      <c r="N49" s="284"/>
    </row>
    <row r="50" spans="1:14">
      <c r="A50" s="169"/>
      <c r="B50" s="49"/>
      <c r="C50" s="437"/>
      <c r="D50" s="437"/>
      <c r="E50" s="437"/>
      <c r="F50" s="437"/>
      <c r="G50" s="437"/>
      <c r="H50" s="437"/>
      <c r="I50" s="437"/>
      <c r="J50" s="323"/>
      <c r="K50" s="409"/>
      <c r="L50" s="433"/>
      <c r="M50" s="414"/>
      <c r="N50" s="284"/>
    </row>
    <row r="51" spans="1:14">
      <c r="A51" s="169"/>
      <c r="B51" s="49"/>
      <c r="C51" s="437"/>
      <c r="D51" s="437"/>
      <c r="E51" s="437"/>
      <c r="F51" s="437"/>
      <c r="G51" s="437"/>
      <c r="H51" s="437"/>
      <c r="I51" s="437"/>
      <c r="J51" s="323"/>
      <c r="K51" s="409"/>
      <c r="L51" s="433"/>
      <c r="M51" s="414"/>
      <c r="N51" s="284"/>
    </row>
    <row r="52" spans="1:14" ht="15.75" thickBot="1">
      <c r="B52" s="49"/>
      <c r="C52" s="322"/>
      <c r="D52" s="322"/>
      <c r="E52" s="322"/>
      <c r="F52" s="322"/>
      <c r="G52" s="322"/>
      <c r="H52" s="322"/>
      <c r="I52" s="322"/>
      <c r="J52" s="447"/>
      <c r="K52" s="132"/>
      <c r="L52" s="337"/>
      <c r="M52" s="414"/>
      <c r="N52" s="284"/>
    </row>
    <row r="53" spans="1:14" ht="15.75" thickBot="1">
      <c r="B53" s="818" t="s">
        <v>1037</v>
      </c>
      <c r="C53" s="819"/>
      <c r="D53" s="819"/>
      <c r="E53" s="819"/>
      <c r="F53" s="819"/>
      <c r="G53" s="819"/>
      <c r="H53" s="819"/>
      <c r="I53" s="819"/>
      <c r="J53" s="819"/>
      <c r="K53" s="819"/>
      <c r="L53" s="819"/>
      <c r="M53" s="820"/>
      <c r="N53" s="406">
        <f>SUM(N48:N52)</f>
        <v>49742.000000000007</v>
      </c>
    </row>
    <row r="54" spans="1:14">
      <c r="B54" s="39"/>
      <c r="C54" s="40"/>
      <c r="D54" s="40"/>
      <c r="E54" s="40"/>
      <c r="F54" s="40"/>
      <c r="G54" s="40"/>
      <c r="H54" s="40"/>
      <c r="I54" s="40"/>
      <c r="J54" s="40"/>
      <c r="K54" s="40"/>
      <c r="L54" s="40"/>
      <c r="M54" s="40"/>
      <c r="N54" s="41"/>
    </row>
    <row r="55" spans="1:14">
      <c r="B55" s="70" t="s">
        <v>1040</v>
      </c>
      <c r="C55" s="71"/>
      <c r="D55" s="71"/>
      <c r="E55" s="71"/>
      <c r="F55" s="71"/>
      <c r="G55" s="71"/>
      <c r="H55" s="71"/>
      <c r="I55" s="71"/>
      <c r="J55" s="71"/>
      <c r="K55" s="71"/>
      <c r="L55" s="71"/>
      <c r="M55" s="71"/>
      <c r="N55" s="72"/>
    </row>
    <row r="56" spans="1:14" ht="15.75" thickBot="1">
      <c r="B56" s="74"/>
      <c r="C56" s="67"/>
      <c r="D56" s="67"/>
      <c r="E56" s="67"/>
      <c r="F56" s="67"/>
      <c r="G56" s="67"/>
      <c r="H56" s="67"/>
      <c r="I56" s="67"/>
      <c r="J56" s="67"/>
      <c r="K56" s="67"/>
      <c r="L56" s="67"/>
      <c r="M56" s="67"/>
      <c r="N56" s="69"/>
    </row>
    <row r="57" spans="1:14" ht="25.5">
      <c r="B57" s="325" t="s">
        <v>1041</v>
      </c>
      <c r="C57" s="326"/>
      <c r="D57" s="326"/>
      <c r="E57" s="326"/>
      <c r="F57" s="326"/>
      <c r="G57" s="326"/>
      <c r="H57" s="79" t="s">
        <v>1029</v>
      </c>
      <c r="I57" s="80" t="s">
        <v>1042</v>
      </c>
      <c r="J57" s="81" t="s">
        <v>1043</v>
      </c>
      <c r="K57" s="79" t="s">
        <v>1044</v>
      </c>
      <c r="L57" s="821" t="s">
        <v>1045</v>
      </c>
      <c r="M57" s="794"/>
      <c r="N57" s="82" t="s">
        <v>1035</v>
      </c>
    </row>
    <row r="58" spans="1:14">
      <c r="A58" t="s">
        <v>1345</v>
      </c>
      <c r="B58" s="52" t="str">
        <f>VLOOKUP(A58,TRANSPORTE!A1:D117,3,FALSE)</f>
        <v>Transporte de Material Drenante</v>
      </c>
      <c r="C58" s="329"/>
      <c r="D58" s="329"/>
      <c r="E58" s="329"/>
      <c r="F58" s="329"/>
      <c r="G58" s="329"/>
      <c r="H58" s="323" t="s">
        <v>2105</v>
      </c>
      <c r="I58" s="291">
        <v>1.1000000000000001</v>
      </c>
      <c r="J58" s="298">
        <v>1</v>
      </c>
      <c r="K58" s="291">
        <f>I58*J58</f>
        <v>1.1000000000000001</v>
      </c>
      <c r="L58" s="822">
        <f>VLOOKUP(A58,TRANSPORTE!A1:D117,4,FALSE)</f>
        <v>946.969696969697</v>
      </c>
      <c r="M58" s="823"/>
      <c r="N58" s="299">
        <f>K58*L58</f>
        <v>1041.6666666666667</v>
      </c>
    </row>
    <row r="59" spans="1:14">
      <c r="B59" s="52"/>
      <c r="C59" s="53"/>
      <c r="D59" s="53"/>
      <c r="E59" s="53"/>
      <c r="F59" s="53"/>
      <c r="G59" s="53"/>
      <c r="H59" s="323"/>
      <c r="I59" s="291"/>
      <c r="J59" s="298"/>
      <c r="K59" s="291"/>
      <c r="L59" s="822"/>
      <c r="M59" s="823"/>
      <c r="N59" s="299"/>
    </row>
    <row r="60" spans="1:14">
      <c r="B60" s="52"/>
      <c r="C60" s="53"/>
      <c r="D60" s="53"/>
      <c r="E60" s="53"/>
      <c r="F60" s="53"/>
      <c r="G60" s="53"/>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00"/>
      <c r="I62" s="291"/>
      <c r="J62" s="291"/>
      <c r="K62" s="291"/>
      <c r="L62" s="301"/>
      <c r="M62" s="302"/>
      <c r="N62" s="303"/>
    </row>
    <row r="63" spans="1:14" ht="15.75" thickBot="1">
      <c r="B63" s="459"/>
      <c r="C63" s="460"/>
      <c r="D63" s="460"/>
      <c r="E63" s="460"/>
      <c r="F63" s="460"/>
      <c r="G63" s="460"/>
      <c r="H63" s="54"/>
      <c r="I63" s="132"/>
      <c r="J63" s="132"/>
      <c r="K63" s="132"/>
      <c r="L63" s="807"/>
      <c r="M63" s="808"/>
      <c r="N63" s="133"/>
    </row>
    <row r="64" spans="1:14" ht="15.75" thickBot="1">
      <c r="B64" s="824" t="s">
        <v>1037</v>
      </c>
      <c r="C64" s="825"/>
      <c r="D64" s="825"/>
      <c r="E64" s="825"/>
      <c r="F64" s="825"/>
      <c r="G64" s="825"/>
      <c r="H64" s="825"/>
      <c r="I64" s="825"/>
      <c r="J64" s="825"/>
      <c r="K64" s="825"/>
      <c r="L64" s="825"/>
      <c r="M64" s="826"/>
      <c r="N64" s="110">
        <f>N58+N59+N60+N61+N62</f>
        <v>1041.6666666666667</v>
      </c>
    </row>
    <row r="65" spans="1:15">
      <c r="B65" s="39"/>
      <c r="C65" s="40"/>
      <c r="D65" s="40"/>
      <c r="E65" s="40"/>
      <c r="F65" s="40"/>
      <c r="G65" s="40"/>
      <c r="H65" s="40"/>
      <c r="I65" s="40"/>
      <c r="J65" s="40"/>
      <c r="K65" s="40"/>
      <c r="L65" s="40"/>
      <c r="M65" s="40"/>
      <c r="N65" s="41"/>
    </row>
    <row r="66" spans="1:15">
      <c r="B66" s="70" t="s">
        <v>1046</v>
      </c>
      <c r="C66" s="71"/>
      <c r="D66" s="71"/>
      <c r="E66" s="71"/>
      <c r="F66" s="71"/>
      <c r="G66" s="71"/>
      <c r="H66" s="71"/>
      <c r="I66" s="71"/>
      <c r="J66" s="71"/>
      <c r="K66" s="71"/>
      <c r="L66" s="71"/>
      <c r="M66" s="71"/>
      <c r="N66" s="72"/>
    </row>
    <row r="67" spans="1:15" ht="15.75" thickBot="1">
      <c r="B67" s="74"/>
      <c r="C67" s="67"/>
      <c r="D67" s="67"/>
      <c r="E67" s="67"/>
      <c r="F67" s="67"/>
      <c r="G67" s="67"/>
      <c r="H67" s="67"/>
      <c r="I67" s="67"/>
      <c r="J67" s="67"/>
      <c r="K67" s="67"/>
      <c r="L67" s="67"/>
      <c r="M67" s="67"/>
      <c r="N67" s="69"/>
    </row>
    <row r="68" spans="1:15" ht="25.5">
      <c r="B68" s="844" t="s">
        <v>1047</v>
      </c>
      <c r="C68" s="845"/>
      <c r="D68" s="845"/>
      <c r="E68" s="845"/>
      <c r="F68" s="845"/>
      <c r="G68" s="845"/>
      <c r="H68" s="845"/>
      <c r="I68" s="79" t="s">
        <v>1048</v>
      </c>
      <c r="J68" s="81" t="s">
        <v>1494</v>
      </c>
      <c r="K68" s="80" t="s">
        <v>1050</v>
      </c>
      <c r="L68" s="846" t="s">
        <v>1034</v>
      </c>
      <c r="M68" s="970"/>
      <c r="N68" s="104" t="s">
        <v>1035</v>
      </c>
    </row>
    <row r="69" spans="1:15">
      <c r="A69" s="170" t="s">
        <v>9</v>
      </c>
      <c r="B69" s="55" t="str">
        <f>VLOOKUP(A69,'MANO DE OBRA'!A8:D68,3,FALSE)</f>
        <v>Obrero (3)</v>
      </c>
      <c r="C69" s="53"/>
      <c r="D69" s="53"/>
      <c r="E69" s="53"/>
      <c r="F69" s="53"/>
      <c r="G69" s="53"/>
      <c r="H69" s="53"/>
      <c r="I69" s="304">
        <f>K69/J69*100</f>
        <v>73771.7</v>
      </c>
      <c r="J69" s="305">
        <v>185</v>
      </c>
      <c r="K69" s="306">
        <f>VLOOKUP(A69,'MANO DE OBRA'!A8:D99,4,FALSE)</f>
        <v>136477.64499999999</v>
      </c>
      <c r="L69" s="56"/>
      <c r="M69" s="446">
        <v>25</v>
      </c>
      <c r="N69" s="407">
        <f>K69/M69</f>
        <v>5459.1057999999994</v>
      </c>
      <c r="O69" s="112"/>
    </row>
    <row r="70" spans="1:15">
      <c r="A70" s="170"/>
      <c r="B70" s="55"/>
      <c r="C70" s="53"/>
      <c r="D70" s="53"/>
      <c r="E70" s="53"/>
      <c r="F70" s="53"/>
      <c r="G70" s="53"/>
      <c r="H70" s="53"/>
      <c r="I70" s="304"/>
      <c r="J70" s="305"/>
      <c r="K70" s="306"/>
      <c r="L70" s="56"/>
      <c r="M70" s="446"/>
      <c r="N70" s="407"/>
    </row>
    <row r="71" spans="1:15">
      <c r="B71" s="55"/>
      <c r="C71" s="53"/>
      <c r="D71" s="53"/>
      <c r="E71" s="53"/>
      <c r="F71" s="53"/>
      <c r="G71" s="53"/>
      <c r="H71" s="53"/>
      <c r="I71" s="304"/>
      <c r="J71" s="305"/>
      <c r="K71" s="306"/>
      <c r="L71" s="56"/>
      <c r="M71" s="444"/>
      <c r="N71" s="407"/>
    </row>
    <row r="72" spans="1:15">
      <c r="B72" s="55"/>
      <c r="C72" s="53"/>
      <c r="D72" s="53"/>
      <c r="E72" s="53"/>
      <c r="F72" s="53"/>
      <c r="G72" s="53"/>
      <c r="H72" s="53"/>
      <c r="I72" s="291"/>
      <c r="J72" s="309"/>
      <c r="K72" s="310"/>
      <c r="L72" s="330"/>
      <c r="M72" s="312"/>
      <c r="N72" s="308"/>
    </row>
    <row r="73" spans="1:15">
      <c r="B73" s="55"/>
      <c r="C73" s="53"/>
      <c r="D73" s="53"/>
      <c r="E73" s="53"/>
      <c r="F73" s="53"/>
      <c r="G73" s="53"/>
      <c r="H73" s="53"/>
      <c r="I73" s="291"/>
      <c r="J73" s="309"/>
      <c r="K73" s="310"/>
      <c r="L73" s="330"/>
      <c r="M73" s="312"/>
      <c r="N73" s="308"/>
    </row>
    <row r="74" spans="1:15" ht="15.75" thickBot="1">
      <c r="B74" s="805"/>
      <c r="C74" s="806"/>
      <c r="D74" s="806"/>
      <c r="E74" s="806"/>
      <c r="F74" s="806"/>
      <c r="G74" s="806"/>
      <c r="H74" s="806"/>
      <c r="I74" s="132"/>
      <c r="J74" s="132"/>
      <c r="K74" s="132"/>
      <c r="L74" s="906"/>
      <c r="M74" s="906"/>
      <c r="N74" s="51"/>
    </row>
    <row r="75" spans="1:15" ht="15.75" thickBot="1">
      <c r="B75" s="824" t="s">
        <v>1037</v>
      </c>
      <c r="C75" s="825"/>
      <c r="D75" s="825"/>
      <c r="E75" s="825"/>
      <c r="F75" s="825"/>
      <c r="G75" s="825"/>
      <c r="H75" s="825"/>
      <c r="I75" s="825"/>
      <c r="J75" s="825"/>
      <c r="K75" s="825"/>
      <c r="L75" s="825"/>
      <c r="M75" s="826"/>
      <c r="N75" s="313">
        <f>SUM(N69:N74)</f>
        <v>5459.1057999999994</v>
      </c>
    </row>
    <row r="76" spans="1:15" ht="15.75" thickBot="1">
      <c r="B76" s="39"/>
      <c r="C76" s="40"/>
      <c r="D76" s="40"/>
      <c r="E76" s="40"/>
      <c r="F76" s="40"/>
      <c r="G76" s="40"/>
      <c r="H76" s="40"/>
      <c r="I76" s="40"/>
      <c r="J76" s="40"/>
      <c r="K76" s="40"/>
      <c r="L76" s="40"/>
      <c r="M76" s="40"/>
      <c r="N76" s="41"/>
    </row>
    <row r="77" spans="1:15" ht="15.75" thickBot="1">
      <c r="B77" s="818" t="s">
        <v>1051</v>
      </c>
      <c r="C77" s="819"/>
      <c r="D77" s="819"/>
      <c r="E77" s="819"/>
      <c r="F77" s="819"/>
      <c r="G77" s="819"/>
      <c r="H77" s="819"/>
      <c r="I77" s="819"/>
      <c r="J77" s="819"/>
      <c r="K77" s="819"/>
      <c r="L77" s="819"/>
      <c r="M77" s="820"/>
      <c r="N77" s="105">
        <f>N43+N53+N64+N75</f>
        <v>56515.727756666667</v>
      </c>
    </row>
    <row r="78" spans="1:15">
      <c r="B78" s="39"/>
      <c r="C78" s="40"/>
      <c r="D78" s="40"/>
      <c r="E78" s="40"/>
      <c r="F78" s="40"/>
      <c r="G78" s="40"/>
      <c r="H78" s="40"/>
      <c r="I78" s="40"/>
      <c r="J78" s="40"/>
      <c r="K78" s="40"/>
      <c r="L78" s="40"/>
      <c r="M78" s="40"/>
      <c r="N78" s="41"/>
    </row>
    <row r="79" spans="1:15">
      <c r="B79" s="70" t="s">
        <v>1052</v>
      </c>
      <c r="C79" s="71"/>
      <c r="D79" s="71"/>
      <c r="E79" s="71"/>
      <c r="F79" s="71"/>
      <c r="G79" s="71"/>
      <c r="H79" s="71"/>
      <c r="I79" s="71"/>
      <c r="J79" s="71"/>
      <c r="K79" s="71"/>
      <c r="L79" s="71"/>
      <c r="M79" s="71"/>
      <c r="N79" s="72"/>
    </row>
    <row r="80" spans="1:15" ht="15.75" thickBot="1">
      <c r="B80" s="74"/>
      <c r="C80" s="67"/>
      <c r="D80" s="67"/>
      <c r="E80" s="67"/>
      <c r="F80" s="67"/>
      <c r="G80" s="67"/>
      <c r="H80" s="67"/>
      <c r="I80" s="67"/>
      <c r="J80" s="67"/>
      <c r="K80" s="67"/>
      <c r="L80" s="67"/>
      <c r="M80" s="67"/>
      <c r="N80" s="69"/>
    </row>
    <row r="81" spans="1:14">
      <c r="B81" s="809" t="s">
        <v>1053</v>
      </c>
      <c r="C81" s="810"/>
      <c r="D81" s="810"/>
      <c r="E81" s="810"/>
      <c r="F81" s="810"/>
      <c r="G81" s="810"/>
      <c r="H81" s="810"/>
      <c r="I81" s="326"/>
      <c r="J81" s="346"/>
      <c r="K81" s="314" t="s">
        <v>1054</v>
      </c>
      <c r="L81" s="848" t="s">
        <v>1055</v>
      </c>
      <c r="M81" s="849"/>
      <c r="N81" s="315"/>
    </row>
    <row r="82" spans="1:14">
      <c r="B82" s="850" t="s">
        <v>1056</v>
      </c>
      <c r="C82" s="851"/>
      <c r="D82" s="851"/>
      <c r="E82" s="851"/>
      <c r="F82" s="851"/>
      <c r="G82" s="851"/>
      <c r="H82" s="851"/>
      <c r="I82" s="93"/>
      <c r="J82" s="94"/>
      <c r="K82" s="316">
        <v>0.2</v>
      </c>
      <c r="L82" s="852">
        <f>N77*K82</f>
        <v>11303.145551333335</v>
      </c>
      <c r="M82" s="853"/>
      <c r="N82" s="57"/>
    </row>
    <row r="83" spans="1:14">
      <c r="B83" s="95" t="s">
        <v>1057</v>
      </c>
      <c r="C83" s="96"/>
      <c r="D83" s="96"/>
      <c r="E83" s="96"/>
      <c r="F83" s="96"/>
      <c r="G83" s="96"/>
      <c r="H83" s="96"/>
      <c r="I83" s="93"/>
      <c r="J83" s="94"/>
      <c r="K83" s="316">
        <v>0.05</v>
      </c>
      <c r="L83" s="852">
        <f>N77*K83</f>
        <v>2825.7863878333337</v>
      </c>
      <c r="M83" s="853"/>
      <c r="N83" s="57"/>
    </row>
    <row r="84" spans="1:14" ht="15.75" thickBot="1">
      <c r="B84" s="97" t="s">
        <v>1058</v>
      </c>
      <c r="C84" s="98"/>
      <c r="D84" s="98"/>
      <c r="E84" s="98"/>
      <c r="F84" s="98"/>
      <c r="G84" s="98"/>
      <c r="H84" s="98"/>
      <c r="I84" s="99"/>
      <c r="J84" s="100"/>
      <c r="K84" s="317">
        <v>0.05</v>
      </c>
      <c r="L84" s="854">
        <f>N77*K84</f>
        <v>2825.7863878333337</v>
      </c>
      <c r="M84" s="855"/>
      <c r="N84" s="57"/>
    </row>
    <row r="85" spans="1:14" ht="15.75" thickBot="1">
      <c r="B85" s="818" t="s">
        <v>1037</v>
      </c>
      <c r="C85" s="819"/>
      <c r="D85" s="819"/>
      <c r="E85" s="819"/>
      <c r="F85" s="819"/>
      <c r="G85" s="819"/>
      <c r="H85" s="819"/>
      <c r="I85" s="819"/>
      <c r="J85" s="819"/>
      <c r="K85" s="819"/>
      <c r="L85" s="819"/>
      <c r="M85" s="820"/>
      <c r="N85" s="58">
        <f>L82+L83+L84</f>
        <v>16954.718327000002</v>
      </c>
    </row>
    <row r="86" spans="1:14" ht="15.75" thickBot="1">
      <c r="B86" s="39"/>
      <c r="C86" s="40"/>
      <c r="D86" s="40"/>
      <c r="E86" s="40"/>
      <c r="F86" s="40"/>
      <c r="G86" s="40"/>
      <c r="H86" s="40"/>
      <c r="I86" s="40"/>
      <c r="J86" s="40"/>
      <c r="K86" s="40"/>
      <c r="L86" s="40"/>
      <c r="M86" s="40"/>
      <c r="N86" s="41"/>
    </row>
    <row r="87" spans="1:14" ht="15.75" thickBot="1">
      <c r="A87" t="s">
        <v>2122</v>
      </c>
      <c r="B87" s="818" t="s">
        <v>1059</v>
      </c>
      <c r="C87" s="819"/>
      <c r="D87" s="819"/>
      <c r="E87" s="819"/>
      <c r="F87" s="819"/>
      <c r="G87" s="819"/>
      <c r="H87" s="819"/>
      <c r="I87" s="819"/>
      <c r="J87" s="819"/>
      <c r="K87" s="819"/>
      <c r="L87" s="819"/>
      <c r="M87" s="820"/>
      <c r="N87" s="197">
        <f>N77+N85</f>
        <v>73470.446083666669</v>
      </c>
    </row>
    <row r="88" spans="1:14">
      <c r="B88" s="251"/>
      <c r="C88" s="252"/>
      <c r="D88" s="252"/>
      <c r="E88" s="252"/>
      <c r="F88" s="252"/>
      <c r="G88" s="252"/>
      <c r="H88" s="252"/>
      <c r="I88" s="252"/>
      <c r="J88" s="252"/>
      <c r="K88" s="252"/>
      <c r="L88" s="252"/>
      <c r="M88" s="252"/>
      <c r="N88" s="253"/>
    </row>
    <row r="89" spans="1:14">
      <c r="B89" s="254"/>
      <c r="C89" s="255"/>
      <c r="D89" s="255"/>
      <c r="E89" s="255"/>
      <c r="F89" s="255"/>
      <c r="G89" s="255"/>
      <c r="H89" s="255"/>
      <c r="I89" s="255"/>
      <c r="J89" s="255"/>
      <c r="K89" s="255"/>
      <c r="L89" s="255"/>
      <c r="M89" s="255"/>
      <c r="N89" s="256"/>
    </row>
    <row r="90" spans="1:14">
      <c r="B90" s="254"/>
      <c r="C90" s="255"/>
      <c r="D90" s="255"/>
      <c r="E90" s="255"/>
      <c r="F90" s="255"/>
      <c r="G90" s="255"/>
      <c r="H90" s="255"/>
      <c r="I90" s="255"/>
      <c r="J90" s="255"/>
      <c r="K90" s="255"/>
      <c r="L90" s="255"/>
      <c r="M90" s="255"/>
      <c r="N90" s="256"/>
    </row>
    <row r="91" spans="1:14">
      <c r="B91" s="254"/>
      <c r="C91" s="255"/>
      <c r="D91" s="255"/>
      <c r="E91" s="255"/>
      <c r="F91" s="255"/>
      <c r="G91" s="255"/>
      <c r="H91" s="255"/>
      <c r="I91" s="255"/>
      <c r="J91" s="255"/>
      <c r="K91" s="255"/>
      <c r="L91" s="255"/>
      <c r="M91" s="255"/>
      <c r="N91" s="256"/>
    </row>
    <row r="92" spans="1:14">
      <c r="B92" s="254"/>
      <c r="C92" s="255"/>
      <c r="D92" s="255"/>
      <c r="E92" s="429" t="s">
        <v>1060</v>
      </c>
      <c r="F92" s="429"/>
      <c r="G92" s="429"/>
      <c r="H92" s="429"/>
      <c r="I92" s="429"/>
      <c r="J92" s="429"/>
      <c r="K92" s="255"/>
      <c r="L92" s="255"/>
      <c r="M92" s="255"/>
      <c r="N92" s="256"/>
    </row>
    <row r="93" spans="1:14">
      <c r="B93" s="254"/>
      <c r="C93" s="255"/>
      <c r="D93" s="255"/>
      <c r="E93" s="255" t="s">
        <v>1061</v>
      </c>
      <c r="F93" s="255"/>
      <c r="G93" s="255"/>
      <c r="H93" s="255"/>
      <c r="I93" s="255"/>
      <c r="J93" s="255"/>
      <c r="K93" s="255"/>
      <c r="L93" s="255"/>
      <c r="M93" s="255"/>
      <c r="N93" s="256"/>
    </row>
    <row r="94" spans="1:14">
      <c r="B94" s="254"/>
      <c r="C94" s="255"/>
      <c r="D94" s="255"/>
      <c r="E94" s="255" t="s">
        <v>1062</v>
      </c>
      <c r="F94" s="255"/>
      <c r="G94" s="255"/>
      <c r="H94" s="255"/>
      <c r="I94" s="255"/>
      <c r="J94" s="255"/>
      <c r="K94" s="255"/>
      <c r="L94" s="255"/>
      <c r="M94" s="255"/>
      <c r="N94" s="256"/>
    </row>
    <row r="95" spans="1:14">
      <c r="B95" s="254"/>
      <c r="C95" s="255"/>
      <c r="D95" s="255"/>
      <c r="E95" s="255" t="s">
        <v>1063</v>
      </c>
      <c r="F95" s="255"/>
      <c r="G95" s="255"/>
      <c r="H95" s="255"/>
      <c r="I95" s="255"/>
      <c r="J95" s="255"/>
      <c r="K95" s="255"/>
      <c r="L95" s="255"/>
      <c r="M95" s="255"/>
      <c r="N95" s="256"/>
    </row>
    <row r="96" spans="1:14" ht="15.75" thickBot="1">
      <c r="B96" s="254"/>
      <c r="C96" s="255"/>
      <c r="D96" s="255"/>
      <c r="E96" s="255"/>
      <c r="F96" s="255" t="s">
        <v>1064</v>
      </c>
      <c r="G96" s="255"/>
      <c r="H96" s="255"/>
      <c r="I96" s="255"/>
      <c r="J96" s="255"/>
      <c r="K96" s="255"/>
      <c r="L96" s="255"/>
      <c r="M96" s="255"/>
      <c r="N96" s="256"/>
    </row>
    <row r="97" spans="2:14">
      <c r="B97" s="239" t="s">
        <v>2322</v>
      </c>
      <c r="C97" s="240"/>
      <c r="D97" s="240"/>
      <c r="E97" s="240"/>
      <c r="F97" s="240"/>
      <c r="G97" s="240"/>
      <c r="H97" s="240"/>
      <c r="I97" s="240"/>
      <c r="J97" s="240"/>
      <c r="K97" s="240"/>
      <c r="L97" s="240"/>
      <c r="M97" s="240"/>
      <c r="N97" s="241"/>
    </row>
    <row r="98" spans="2:14">
      <c r="B98" s="257"/>
      <c r="C98" s="258"/>
      <c r="D98" s="258"/>
      <c r="E98" s="258"/>
      <c r="F98" s="258"/>
      <c r="G98" s="258"/>
      <c r="H98" s="258"/>
      <c r="I98" s="258"/>
      <c r="J98" s="258"/>
      <c r="K98" s="258"/>
      <c r="L98" s="258"/>
      <c r="M98" s="258"/>
      <c r="N98" s="259"/>
    </row>
    <row r="99" spans="2:14">
      <c r="B99" s="257"/>
      <c r="C99" s="258"/>
      <c r="D99" s="258"/>
      <c r="E99" s="258"/>
      <c r="F99" s="258"/>
      <c r="G99" s="258"/>
      <c r="H99" s="258"/>
      <c r="I99" s="258"/>
      <c r="J99" s="258"/>
      <c r="K99" s="258"/>
      <c r="L99" s="258"/>
      <c r="M99" s="258"/>
      <c r="N99" s="259"/>
    </row>
    <row r="100" spans="2:14">
      <c r="B100" s="257"/>
      <c r="C100" s="258"/>
      <c r="D100" s="258"/>
      <c r="E100" s="258"/>
      <c r="F100" s="258"/>
      <c r="G100" s="258"/>
      <c r="H100" s="258"/>
      <c r="I100" s="258"/>
      <c r="J100" s="258"/>
      <c r="K100" s="258"/>
      <c r="L100" s="258"/>
      <c r="M100" s="258"/>
      <c r="N100" s="259"/>
    </row>
    <row r="101" spans="2:14" ht="15.75" thickBot="1">
      <c r="B101" s="260"/>
      <c r="C101" s="261"/>
      <c r="D101" s="261"/>
      <c r="E101" s="261"/>
      <c r="F101" s="261"/>
      <c r="G101" s="261"/>
      <c r="H101" s="261"/>
      <c r="I101" s="261"/>
      <c r="J101" s="261"/>
      <c r="K101" s="261"/>
      <c r="L101" s="261"/>
      <c r="M101" s="261"/>
      <c r="N101" s="262"/>
    </row>
    <row r="102" spans="2:14">
      <c r="B102" s="263"/>
      <c r="C102" s="264"/>
      <c r="D102" s="264"/>
      <c r="E102" s="264"/>
      <c r="F102" s="264"/>
      <c r="G102" s="264"/>
      <c r="H102" s="264"/>
      <c r="I102" s="264"/>
      <c r="J102" s="264"/>
      <c r="K102" s="264"/>
      <c r="L102" s="264"/>
      <c r="M102" s="264"/>
      <c r="N102" s="265"/>
    </row>
    <row r="103" spans="2:14">
      <c r="B103" s="266" t="s">
        <v>2323</v>
      </c>
      <c r="C103" s="267"/>
      <c r="D103" s="267"/>
      <c r="E103" s="267"/>
      <c r="F103" s="267"/>
      <c r="G103" s="267"/>
      <c r="H103" s="267"/>
      <c r="I103" s="267"/>
      <c r="J103" s="267"/>
      <c r="K103" s="267"/>
      <c r="L103" s="267"/>
      <c r="M103" s="267"/>
      <c r="N103" s="268"/>
    </row>
    <row r="104" spans="2:14" ht="15" customHeight="1">
      <c r="B104" s="960" t="s">
        <v>2324</v>
      </c>
      <c r="C104" s="961"/>
      <c r="D104" s="961"/>
      <c r="E104" s="961"/>
      <c r="F104" s="961"/>
      <c r="G104" s="961"/>
      <c r="H104" s="961"/>
      <c r="I104" s="961"/>
      <c r="J104" s="961"/>
      <c r="K104" s="961"/>
      <c r="L104" s="961"/>
      <c r="M104" s="961"/>
      <c r="N104" s="962"/>
    </row>
    <row r="105" spans="2:14" ht="15" customHeight="1">
      <c r="B105" s="960"/>
      <c r="C105" s="961"/>
      <c r="D105" s="961"/>
      <c r="E105" s="961"/>
      <c r="F105" s="961"/>
      <c r="G105" s="961"/>
      <c r="H105" s="961"/>
      <c r="I105" s="961"/>
      <c r="J105" s="961"/>
      <c r="K105" s="961"/>
      <c r="L105" s="961"/>
      <c r="M105" s="961"/>
      <c r="N105" s="962"/>
    </row>
    <row r="106" spans="2:14" ht="30" customHeight="1">
      <c r="B106" s="963" t="s">
        <v>2325</v>
      </c>
      <c r="C106" s="964"/>
      <c r="D106" s="964"/>
      <c r="E106" s="964"/>
      <c r="F106" s="964"/>
      <c r="G106" s="964"/>
      <c r="H106" s="964"/>
      <c r="I106" s="964"/>
      <c r="J106" s="964"/>
      <c r="K106" s="964"/>
      <c r="L106" s="964"/>
      <c r="M106" s="964"/>
      <c r="N106" s="965"/>
    </row>
    <row r="107" spans="2:14">
      <c r="B107" s="963"/>
      <c r="C107" s="964"/>
      <c r="D107" s="964"/>
      <c r="E107" s="964"/>
      <c r="F107" s="964"/>
      <c r="G107" s="964"/>
      <c r="H107" s="964"/>
      <c r="I107" s="964"/>
      <c r="J107" s="964"/>
      <c r="K107" s="964"/>
      <c r="L107" s="964"/>
      <c r="M107" s="964"/>
      <c r="N107" s="965"/>
    </row>
    <row r="108" spans="2:14">
      <c r="B108" s="351"/>
      <c r="C108" s="352"/>
      <c r="D108" s="352"/>
      <c r="E108" s="352"/>
      <c r="F108" s="352"/>
      <c r="G108" s="352"/>
      <c r="H108" s="352"/>
      <c r="I108" s="352"/>
      <c r="J108" s="352"/>
      <c r="K108" s="352"/>
      <c r="L108" s="352"/>
      <c r="M108" s="352"/>
      <c r="N108" s="353"/>
    </row>
    <row r="109" spans="2:14">
      <c r="B109" s="351"/>
      <c r="C109" s="352"/>
      <c r="D109" s="352"/>
      <c r="E109" s="352"/>
      <c r="F109" s="352"/>
      <c r="G109" s="352"/>
      <c r="H109" s="352"/>
      <c r="I109" s="352"/>
      <c r="J109" s="352"/>
      <c r="K109" s="352"/>
      <c r="L109" s="352"/>
      <c r="M109" s="352"/>
      <c r="N109" s="353"/>
    </row>
    <row r="110" spans="2:14">
      <c r="B110" s="351"/>
      <c r="C110" s="352"/>
      <c r="D110" s="352"/>
      <c r="E110" s="352"/>
      <c r="F110" s="352"/>
      <c r="G110" s="352"/>
      <c r="H110" s="352"/>
      <c r="I110" s="352"/>
      <c r="J110" s="352"/>
      <c r="K110" s="352"/>
      <c r="L110" s="352"/>
      <c r="M110" s="352"/>
      <c r="N110" s="353"/>
    </row>
    <row r="111" spans="2:14">
      <c r="B111" s="266"/>
      <c r="C111" s="267"/>
      <c r="D111" s="267"/>
      <c r="E111" s="267"/>
      <c r="F111" s="267"/>
      <c r="G111" s="267"/>
      <c r="H111" s="267"/>
      <c r="I111" s="267"/>
      <c r="J111" s="267"/>
      <c r="K111" s="267"/>
      <c r="L111" s="267"/>
      <c r="M111" s="267"/>
      <c r="N111" s="268"/>
    </row>
    <row r="112" spans="2:14">
      <c r="B112" s="254"/>
      <c r="C112" s="255"/>
      <c r="D112" s="255"/>
      <c r="E112" s="255" t="s">
        <v>1060</v>
      </c>
      <c r="F112" s="429"/>
      <c r="G112" s="429"/>
      <c r="H112" s="255"/>
      <c r="I112" s="255"/>
      <c r="J112" s="255"/>
      <c r="K112" s="255"/>
      <c r="L112" s="255"/>
      <c r="M112" s="255"/>
      <c r="N112" s="256"/>
    </row>
    <row r="113" spans="2:14">
      <c r="B113" s="254"/>
      <c r="C113" s="255"/>
      <c r="D113" s="255"/>
      <c r="E113" s="430" t="s">
        <v>1061</v>
      </c>
      <c r="F113" s="255"/>
      <c r="G113" s="255"/>
      <c r="H113" s="430"/>
      <c r="I113" s="430"/>
      <c r="J113" s="430"/>
      <c r="K113" s="255"/>
      <c r="L113" s="255"/>
      <c r="M113" s="255"/>
      <c r="N113" s="256"/>
    </row>
    <row r="114" spans="2:14">
      <c r="B114" s="254"/>
      <c r="C114" s="255"/>
      <c r="D114" s="255"/>
      <c r="E114" s="269" t="s">
        <v>1065</v>
      </c>
      <c r="F114" s="255"/>
      <c r="G114" s="255"/>
      <c r="H114" s="269"/>
      <c r="I114" s="269"/>
      <c r="J114" s="269"/>
      <c r="K114" s="255"/>
      <c r="L114" s="255"/>
      <c r="M114" s="255"/>
      <c r="N114" s="256"/>
    </row>
    <row r="115" spans="2:14">
      <c r="B115" s="270"/>
      <c r="C115" s="267"/>
      <c r="D115" s="267"/>
      <c r="E115" s="255" t="s">
        <v>1063</v>
      </c>
      <c r="F115" s="255"/>
      <c r="G115" s="255"/>
      <c r="H115" s="255"/>
      <c r="I115" s="255"/>
      <c r="J115" s="255"/>
      <c r="K115" s="267"/>
      <c r="L115" s="267"/>
      <c r="M115" s="267"/>
      <c r="N115" s="268"/>
    </row>
    <row r="116" spans="2:14">
      <c r="B116" s="270"/>
      <c r="C116" s="267"/>
      <c r="D116" s="267"/>
      <c r="E116" s="267"/>
      <c r="F116" s="255"/>
      <c r="G116" s="255"/>
      <c r="H116" s="255"/>
      <c r="I116" s="255"/>
      <c r="J116" s="255"/>
      <c r="K116" s="267"/>
      <c r="L116" s="267"/>
      <c r="M116" s="267"/>
      <c r="N116" s="268"/>
    </row>
    <row r="117" spans="2:14">
      <c r="B117" s="270" t="s">
        <v>2326</v>
      </c>
      <c r="C117" s="269"/>
      <c r="D117" s="269"/>
      <c r="E117" s="255"/>
      <c r="F117" s="255"/>
      <c r="G117" s="255"/>
      <c r="H117" s="255"/>
      <c r="I117" s="255"/>
      <c r="J117" s="966"/>
      <c r="K117" s="966"/>
      <c r="L117" s="966"/>
      <c r="M117" s="966"/>
      <c r="N117" s="967"/>
    </row>
    <row r="118" spans="2:14" ht="15.75" thickBot="1">
      <c r="B118" s="431" t="s">
        <v>2327</v>
      </c>
      <c r="C118" s="432"/>
      <c r="D118" s="432"/>
      <c r="E118" s="271"/>
      <c r="F118" s="271"/>
      <c r="G118" s="271"/>
      <c r="H118" s="271"/>
      <c r="I118" s="271"/>
      <c r="J118" s="968"/>
      <c r="K118" s="968"/>
      <c r="L118" s="968"/>
      <c r="M118" s="968"/>
      <c r="N118" s="969"/>
    </row>
  </sheetData>
  <mergeCells count="64">
    <mergeCell ref="B106:N107"/>
    <mergeCell ref="F25:H25"/>
    <mergeCell ref="B27:N27"/>
    <mergeCell ref="L29:M29"/>
    <mergeCell ref="L83:M83"/>
    <mergeCell ref="L84:M84"/>
    <mergeCell ref="B85:M85"/>
    <mergeCell ref="B87:M87"/>
    <mergeCell ref="B104:N105"/>
    <mergeCell ref="B77:M77"/>
    <mergeCell ref="B81:H81"/>
    <mergeCell ref="L81:M81"/>
    <mergeCell ref="B64:M64"/>
    <mergeCell ref="B82:H82"/>
    <mergeCell ref="L82:M82"/>
    <mergeCell ref="B68:H68"/>
    <mergeCell ref="L68:M68"/>
    <mergeCell ref="B74:H74"/>
    <mergeCell ref="L74:M74"/>
    <mergeCell ref="B75:M75"/>
    <mergeCell ref="L57:M57"/>
    <mergeCell ref="L58:M58"/>
    <mergeCell ref="L60:M60"/>
    <mergeCell ref="L61:M61"/>
    <mergeCell ref="L63:M63"/>
    <mergeCell ref="B53:M53"/>
    <mergeCell ref="B10:E10"/>
    <mergeCell ref="I10:J10"/>
    <mergeCell ref="D11:E11"/>
    <mergeCell ref="L42:M42"/>
    <mergeCell ref="B38:H38"/>
    <mergeCell ref="L12:N12"/>
    <mergeCell ref="C30:I30"/>
    <mergeCell ref="L30:M30"/>
    <mergeCell ref="B35:H35"/>
    <mergeCell ref="M5:M6"/>
    <mergeCell ref="C6:J6"/>
    <mergeCell ref="B43:M43"/>
    <mergeCell ref="B47:I47"/>
    <mergeCell ref="L47:M47"/>
    <mergeCell ref="B1:B6"/>
    <mergeCell ref="K5:K6"/>
    <mergeCell ref="B42:H42"/>
    <mergeCell ref="I35:J35"/>
    <mergeCell ref="L35:M35"/>
    <mergeCell ref="B36:H36"/>
    <mergeCell ref="B37:H37"/>
    <mergeCell ref="I42:J42"/>
    <mergeCell ref="N5:N6"/>
    <mergeCell ref="C29:I29"/>
    <mergeCell ref="J117:N118"/>
    <mergeCell ref="L1:N2"/>
    <mergeCell ref="C2:J2"/>
    <mergeCell ref="C3:J3"/>
    <mergeCell ref="K3:K4"/>
    <mergeCell ref="L3:N4"/>
    <mergeCell ref="C4:J4"/>
    <mergeCell ref="C1:J1"/>
    <mergeCell ref="K1:K2"/>
    <mergeCell ref="C5:J5"/>
    <mergeCell ref="L59:M59"/>
    <mergeCell ref="B39:H39"/>
    <mergeCell ref="B41:D41"/>
    <mergeCell ref="L5:L6"/>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506881"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506881" r:id="rId4"/>
      </mc:Fallback>
    </mc:AlternateContent>
  </oleObjects>
</worksheet>
</file>

<file path=xl/worksheets/sheet2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20"/>
  <sheetViews>
    <sheetView zoomScale="75" zoomScaleNormal="75" workbookViewId="0"/>
  </sheetViews>
  <sheetFormatPr baseColWidth="10" defaultRowHeight="15"/>
  <cols>
    <col min="1" max="1" width="10.42578125" bestFit="1" customWidth="1"/>
    <col min="2" max="2" width="16.85546875" customWidth="1"/>
    <col min="6" max="6" width="16.140625" customWidth="1"/>
    <col min="9" max="9" width="13.140625" bestFit="1" customWidth="1"/>
    <col min="10" max="10" width="15.5703125" customWidth="1"/>
    <col min="11" max="11" width="18.5703125" customWidth="1"/>
    <col min="13" max="13" width="13.42578125" customWidth="1"/>
    <col min="14" max="14" width="17.42578125" customWidth="1"/>
    <col min="15" max="15" width="12" bestFit="1" customWidth="1"/>
  </cols>
  <sheetData>
    <row r="1" spans="2:14" ht="27.7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30"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thickBot="1">
      <c r="A31" t="s">
        <v>1929</v>
      </c>
      <c r="B31" s="86" t="s">
        <v>1222</v>
      </c>
      <c r="C31" s="87" t="s">
        <v>2256</v>
      </c>
      <c r="D31" s="88"/>
      <c r="E31" s="88"/>
      <c r="F31" s="88"/>
      <c r="G31" s="88"/>
      <c r="H31" s="88"/>
      <c r="I31" s="88"/>
      <c r="J31" s="88"/>
      <c r="K31" s="465"/>
      <c r="L31" s="318" t="s">
        <v>388</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160</v>
      </c>
      <c r="B36" s="831" t="str">
        <f>VLOOKUP(A36,EQUIPOS!A6:D154,3,FALSE)</f>
        <v>COMPACTADOR MANUAL VIBRATORIO (RANA) con motor de 6 HP</v>
      </c>
      <c r="C36" s="832"/>
      <c r="D36" s="832"/>
      <c r="E36" s="832"/>
      <c r="F36" s="832"/>
      <c r="G36" s="832"/>
      <c r="H36" s="833"/>
      <c r="I36" s="279"/>
      <c r="J36" s="280"/>
      <c r="K36" s="281">
        <f>VLOOKUP(A36,EQUIPOS!A6:D163,4,FALSE)</f>
        <v>7446.5698568969328</v>
      </c>
      <c r="L36" s="282"/>
      <c r="M36" s="348">
        <v>3</v>
      </c>
      <c r="N36" s="284">
        <f>K36/M36</f>
        <v>2482.1899522989775</v>
      </c>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0.1</v>
      </c>
      <c r="N41" s="356">
        <f>N77*M41</f>
        <v>379.10456944444445</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2861.2945217434217</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69" t="s">
        <v>545</v>
      </c>
      <c r="B48" s="49" t="str">
        <f>VLOOKUP(A48,MATERIALES!A5:D373,3,FALSE)</f>
        <v xml:space="preserve">Material de Sub- Base CBR=20%
</v>
      </c>
      <c r="C48" s="293"/>
      <c r="D48" s="293"/>
      <c r="E48" s="293"/>
      <c r="F48" s="293"/>
      <c r="G48" s="293"/>
      <c r="H48" s="293"/>
      <c r="I48" s="280"/>
      <c r="J48" s="236" t="str">
        <f>VLOOKUP(A48,MATERIALES!A4:D640,2,FALSE)</f>
        <v>m3</v>
      </c>
      <c r="K48" s="294">
        <v>1.25</v>
      </c>
      <c r="L48" s="279"/>
      <c r="M48" s="414">
        <f>VLOOKUP(A48,MATERIALES!A5:D396,4,FALSE)</f>
        <v>39291.982084233197</v>
      </c>
      <c r="N48" s="284">
        <f>K48*M48</f>
        <v>49114.977605291497</v>
      </c>
    </row>
    <row r="49" spans="1:14">
      <c r="A49" s="169"/>
      <c r="B49" s="49"/>
      <c r="C49" s="437"/>
      <c r="D49" s="437"/>
      <c r="E49" s="437"/>
      <c r="F49" s="437"/>
      <c r="G49" s="437"/>
      <c r="H49" s="437"/>
      <c r="I49" s="437"/>
      <c r="J49" s="323"/>
      <c r="K49" s="409"/>
      <c r="L49" s="433"/>
      <c r="M49" s="414"/>
      <c r="N49" s="284"/>
    </row>
    <row r="50" spans="1:14">
      <c r="A50" s="169"/>
      <c r="B50" s="49"/>
      <c r="C50" s="437"/>
      <c r="D50" s="437"/>
      <c r="E50" s="437"/>
      <c r="F50" s="437"/>
      <c r="G50" s="437"/>
      <c r="H50" s="437"/>
      <c r="I50" s="437"/>
      <c r="J50" s="323"/>
      <c r="K50" s="409"/>
      <c r="L50" s="433"/>
      <c r="M50" s="414"/>
      <c r="N50" s="284"/>
    </row>
    <row r="51" spans="1:14">
      <c r="A51" s="169"/>
      <c r="B51" s="49"/>
      <c r="C51" s="437"/>
      <c r="D51" s="437"/>
      <c r="E51" s="437"/>
      <c r="F51" s="437"/>
      <c r="G51" s="437"/>
      <c r="H51" s="437"/>
      <c r="I51" s="437"/>
      <c r="J51" s="323"/>
      <c r="K51" s="409"/>
      <c r="L51" s="433"/>
      <c r="M51" s="414"/>
      <c r="N51" s="284"/>
    </row>
    <row r="52" spans="1:14">
      <c r="B52" s="332"/>
      <c r="C52" s="53"/>
      <c r="D52" s="53"/>
      <c r="E52" s="53"/>
      <c r="F52" s="53"/>
      <c r="G52" s="53"/>
      <c r="H52" s="53"/>
      <c r="I52" s="53"/>
      <c r="J52" s="300"/>
      <c r="K52" s="175"/>
      <c r="L52" s="330"/>
      <c r="M52" s="438"/>
      <c r="N52" s="285"/>
    </row>
    <row r="53" spans="1:14">
      <c r="B53" s="174"/>
      <c r="C53" s="329"/>
      <c r="D53" s="329"/>
      <c r="E53" s="329"/>
      <c r="F53" s="329"/>
      <c r="G53" s="329"/>
      <c r="H53" s="329"/>
      <c r="I53" s="329"/>
      <c r="J53" s="323"/>
      <c r="K53" s="50"/>
      <c r="L53" s="330"/>
      <c r="M53" s="438"/>
      <c r="N53" s="285"/>
    </row>
    <row r="54" spans="1:14" ht="15.75" thickBot="1">
      <c r="B54" s="462"/>
      <c r="C54" s="460"/>
      <c r="D54" s="460"/>
      <c r="E54" s="460"/>
      <c r="F54" s="460"/>
      <c r="G54" s="460"/>
      <c r="H54" s="460"/>
      <c r="I54" s="460"/>
      <c r="J54" s="461"/>
      <c r="K54" s="132"/>
      <c r="L54" s="458"/>
      <c r="M54" s="494"/>
      <c r="N54" s="495"/>
    </row>
    <row r="55" spans="1:14" ht="15.75" thickBot="1">
      <c r="B55" s="824" t="s">
        <v>1037</v>
      </c>
      <c r="C55" s="825"/>
      <c r="D55" s="825"/>
      <c r="E55" s="825"/>
      <c r="F55" s="825"/>
      <c r="G55" s="825"/>
      <c r="H55" s="825"/>
      <c r="I55" s="825"/>
      <c r="J55" s="825"/>
      <c r="K55" s="825"/>
      <c r="L55" s="825"/>
      <c r="M55" s="826"/>
      <c r="N55" s="110">
        <f>SUM(N48:N54)</f>
        <v>49114.977605291497</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A60" t="s">
        <v>1336</v>
      </c>
      <c r="B60" s="52" t="str">
        <f>VLOOKUP(A60,TRANSPORTE!A1:D117,3,FALSE)</f>
        <v>Transporte de material de cobertura</v>
      </c>
      <c r="C60" s="329"/>
      <c r="D60" s="329"/>
      <c r="E60" s="329"/>
      <c r="F60" s="329"/>
      <c r="G60" s="329"/>
      <c r="H60" s="323" t="s">
        <v>339</v>
      </c>
      <c r="I60" s="291">
        <v>1.25</v>
      </c>
      <c r="J60" s="298">
        <v>1</v>
      </c>
      <c r="K60" s="291">
        <f>I60*J60</f>
        <v>1.25</v>
      </c>
      <c r="L60" s="822">
        <f>VLOOKUP(A60,TRANSPORTE!A1:D117,4,FALSE)</f>
        <v>946.969696969697</v>
      </c>
      <c r="M60" s="823"/>
      <c r="N60" s="299">
        <f>K60*L60</f>
        <v>1183.7121212121212</v>
      </c>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321"/>
      <c r="C65" s="322"/>
      <c r="D65" s="322"/>
      <c r="E65" s="322"/>
      <c r="F65" s="322"/>
      <c r="G65" s="460"/>
      <c r="H65" s="54"/>
      <c r="I65" s="132"/>
      <c r="J65" s="132"/>
      <c r="K65" s="132"/>
      <c r="L65" s="807"/>
      <c r="M65" s="808"/>
      <c r="N65" s="133"/>
    </row>
    <row r="66" spans="1:15" ht="15.75" thickBot="1">
      <c r="B66" s="824" t="s">
        <v>1037</v>
      </c>
      <c r="C66" s="825"/>
      <c r="D66" s="825"/>
      <c r="E66" s="825"/>
      <c r="F66" s="825"/>
      <c r="G66" s="825"/>
      <c r="H66" s="825"/>
      <c r="I66" s="825"/>
      <c r="J66" s="825"/>
      <c r="K66" s="825"/>
      <c r="L66" s="825"/>
      <c r="M66" s="826"/>
      <c r="N66" s="110">
        <f>N60+N61+N62+N63+N64</f>
        <v>1183.7121212121212</v>
      </c>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970"/>
      <c r="N70" s="104" t="s">
        <v>1035</v>
      </c>
    </row>
    <row r="71" spans="1:15">
      <c r="A71" s="170" t="s">
        <v>7</v>
      </c>
      <c r="B71" s="55" t="str">
        <f>VLOOKUP(A71,'MANO DE OBRA'!A8:D68,3,FALSE)</f>
        <v>Obrero (2)</v>
      </c>
      <c r="C71" s="53"/>
      <c r="D71" s="53"/>
      <c r="E71" s="53"/>
      <c r="F71" s="53"/>
      <c r="G71" s="53"/>
      <c r="H71" s="53"/>
      <c r="I71" s="304">
        <f>K71/J71*100</f>
        <v>49181.133333333331</v>
      </c>
      <c r="J71" s="305">
        <v>185</v>
      </c>
      <c r="K71" s="306">
        <f>VLOOKUP(A71,'MANO DE OBRA'!A8:D99,4,FALSE)</f>
        <v>90985.096666666665</v>
      </c>
      <c r="L71" s="56"/>
      <c r="M71" s="446">
        <v>24</v>
      </c>
      <c r="N71" s="407">
        <f>K71/M71</f>
        <v>3791.0456944444445</v>
      </c>
      <c r="O71" s="112"/>
    </row>
    <row r="72" spans="1:15">
      <c r="A72" s="170"/>
      <c r="B72" s="55"/>
      <c r="C72" s="53"/>
      <c r="D72" s="53"/>
      <c r="E72" s="53"/>
      <c r="F72" s="53"/>
      <c r="G72" s="53"/>
      <c r="H72" s="53"/>
      <c r="I72" s="304"/>
      <c r="J72" s="305"/>
      <c r="K72" s="306"/>
      <c r="L72" s="56"/>
      <c r="M72" s="446"/>
      <c r="N72" s="407"/>
    </row>
    <row r="73" spans="1:15">
      <c r="B73" s="55"/>
      <c r="C73" s="53"/>
      <c r="D73" s="53"/>
      <c r="E73" s="53"/>
      <c r="F73" s="53"/>
      <c r="G73" s="53"/>
      <c r="H73" s="53"/>
      <c r="I73" s="304"/>
      <c r="J73" s="305"/>
      <c r="K73" s="306"/>
      <c r="L73" s="56"/>
      <c r="M73" s="444"/>
      <c r="N73" s="407"/>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805"/>
      <c r="C76" s="806"/>
      <c r="D76" s="806"/>
      <c r="E76" s="806"/>
      <c r="F76" s="806"/>
      <c r="G76" s="806"/>
      <c r="H76" s="806"/>
      <c r="I76" s="132"/>
      <c r="J76" s="132"/>
      <c r="K76" s="132"/>
      <c r="L76" s="906"/>
      <c r="M76" s="906"/>
      <c r="N76" s="51"/>
    </row>
    <row r="77" spans="1:15" ht="15.75" thickBot="1">
      <c r="B77" s="824" t="s">
        <v>1037</v>
      </c>
      <c r="C77" s="825"/>
      <c r="D77" s="825"/>
      <c r="E77" s="825"/>
      <c r="F77" s="825"/>
      <c r="G77" s="825"/>
      <c r="H77" s="825"/>
      <c r="I77" s="825"/>
      <c r="J77" s="825"/>
      <c r="K77" s="825"/>
      <c r="L77" s="825"/>
      <c r="M77" s="826"/>
      <c r="N77" s="313">
        <f>SUM(N71:N76)</f>
        <v>3791.0456944444445</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56951.029942691486</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11390.205988538299</v>
      </c>
      <c r="M84" s="853"/>
      <c r="N84" s="57"/>
    </row>
    <row r="85" spans="1:14">
      <c r="B85" s="95" t="s">
        <v>1057</v>
      </c>
      <c r="C85" s="96"/>
      <c r="D85" s="96"/>
      <c r="E85" s="96"/>
      <c r="F85" s="96"/>
      <c r="G85" s="96"/>
      <c r="H85" s="96"/>
      <c r="I85" s="93"/>
      <c r="J85" s="94"/>
      <c r="K85" s="316">
        <v>0.05</v>
      </c>
      <c r="L85" s="852">
        <f>N79*K85</f>
        <v>2847.5514971345747</v>
      </c>
      <c r="M85" s="853"/>
      <c r="N85" s="57"/>
    </row>
    <row r="86" spans="1:14" ht="15.75" thickBot="1">
      <c r="B86" s="97" t="s">
        <v>1058</v>
      </c>
      <c r="C86" s="98"/>
      <c r="D86" s="98"/>
      <c r="E86" s="98"/>
      <c r="F86" s="98"/>
      <c r="G86" s="98"/>
      <c r="H86" s="98"/>
      <c r="I86" s="99"/>
      <c r="J86" s="100"/>
      <c r="K86" s="317">
        <v>0.05</v>
      </c>
      <c r="L86" s="854">
        <f>N79*K86</f>
        <v>2847.5514971345747</v>
      </c>
      <c r="M86" s="855"/>
      <c r="N86" s="57"/>
    </row>
    <row r="87" spans="1:14" ht="15.75" thickBot="1">
      <c r="B87" s="818" t="s">
        <v>1037</v>
      </c>
      <c r="C87" s="819"/>
      <c r="D87" s="819"/>
      <c r="E87" s="819"/>
      <c r="F87" s="819"/>
      <c r="G87" s="819"/>
      <c r="H87" s="819"/>
      <c r="I87" s="819"/>
      <c r="J87" s="819"/>
      <c r="K87" s="819"/>
      <c r="L87" s="819"/>
      <c r="M87" s="820"/>
      <c r="N87" s="58">
        <f>L84+L85+L86</f>
        <v>17085.308982807448</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74036.338925498931</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30"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4">
    <mergeCell ref="B108:N109"/>
    <mergeCell ref="F25:H25"/>
    <mergeCell ref="B27:N27"/>
    <mergeCell ref="L29:M29"/>
    <mergeCell ref="L85:M85"/>
    <mergeCell ref="L86:M86"/>
    <mergeCell ref="B87:M87"/>
    <mergeCell ref="B89:M89"/>
    <mergeCell ref="B106:N107"/>
    <mergeCell ref="B79:M79"/>
    <mergeCell ref="B83:H83"/>
    <mergeCell ref="L83:M83"/>
    <mergeCell ref="B66:M66"/>
    <mergeCell ref="B84:H84"/>
    <mergeCell ref="L84:M84"/>
    <mergeCell ref="B70:H70"/>
    <mergeCell ref="L70:M70"/>
    <mergeCell ref="B76:H76"/>
    <mergeCell ref="L76:M76"/>
    <mergeCell ref="B77:M77"/>
    <mergeCell ref="L59:M59"/>
    <mergeCell ref="L60:M60"/>
    <mergeCell ref="L62:M62"/>
    <mergeCell ref="L63:M63"/>
    <mergeCell ref="L65:M65"/>
    <mergeCell ref="B55:M55"/>
    <mergeCell ref="B10:E10"/>
    <mergeCell ref="I10:J10"/>
    <mergeCell ref="D11:E11"/>
    <mergeCell ref="L42:M42"/>
    <mergeCell ref="B38:H38"/>
    <mergeCell ref="L12:N12"/>
    <mergeCell ref="C30:I30"/>
    <mergeCell ref="L30:M30"/>
    <mergeCell ref="B35:H35"/>
    <mergeCell ref="M5:M6"/>
    <mergeCell ref="C6:J6"/>
    <mergeCell ref="B43:M43"/>
    <mergeCell ref="B47:I47"/>
    <mergeCell ref="L47:M47"/>
    <mergeCell ref="B1:B6"/>
    <mergeCell ref="K5:K6"/>
    <mergeCell ref="B42:H42"/>
    <mergeCell ref="I35:J35"/>
    <mergeCell ref="L35:M35"/>
    <mergeCell ref="B36:H36"/>
    <mergeCell ref="B37:H37"/>
    <mergeCell ref="I42:J42"/>
    <mergeCell ref="N5:N6"/>
    <mergeCell ref="C29:I29"/>
    <mergeCell ref="J119:N120"/>
    <mergeCell ref="L1:N2"/>
    <mergeCell ref="C2:J2"/>
    <mergeCell ref="C3:J3"/>
    <mergeCell ref="K3:K4"/>
    <mergeCell ref="L3:N4"/>
    <mergeCell ref="C4:J4"/>
    <mergeCell ref="C1:J1"/>
    <mergeCell ref="K1:K2"/>
    <mergeCell ref="C5:J5"/>
    <mergeCell ref="L61:M61"/>
    <mergeCell ref="B39:H39"/>
    <mergeCell ref="B41:D41"/>
    <mergeCell ref="L5:L6"/>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507905"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507905" r:id="rId4"/>
      </mc:Fallback>
    </mc:AlternateContent>
  </oleObjects>
</worksheet>
</file>

<file path=xl/worksheets/sheet2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20"/>
  <sheetViews>
    <sheetView zoomScale="75" zoomScaleNormal="75" workbookViewId="0"/>
  </sheetViews>
  <sheetFormatPr baseColWidth="10" defaultRowHeight="15"/>
  <cols>
    <col min="1" max="1" width="10.42578125" bestFit="1" customWidth="1"/>
    <col min="2" max="2" width="16.85546875" customWidth="1"/>
    <col min="6" max="6" width="16" customWidth="1"/>
    <col min="9" max="9" width="13.140625" bestFit="1" customWidth="1"/>
    <col min="10" max="10" width="15.5703125" customWidth="1"/>
    <col min="11" max="11" width="18.5703125" customWidth="1"/>
    <col min="13" max="13" width="13.42578125" customWidth="1"/>
    <col min="14" max="14" width="17.42578125" customWidth="1"/>
    <col min="15" max="15" width="12" bestFit="1" customWidth="1"/>
  </cols>
  <sheetData>
    <row r="1" spans="2:14" ht="25.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30"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thickBot="1">
      <c r="A31" t="s">
        <v>1929</v>
      </c>
      <c r="B31" s="86" t="s">
        <v>1223</v>
      </c>
      <c r="C31" s="87" t="s">
        <v>2257</v>
      </c>
      <c r="D31" s="88"/>
      <c r="E31" s="88"/>
      <c r="F31" s="88"/>
      <c r="G31" s="88"/>
      <c r="H31" s="88"/>
      <c r="I31" s="88"/>
      <c r="J31" s="88"/>
      <c r="K31" s="465"/>
      <c r="L31" s="318" t="s">
        <v>144</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197</v>
      </c>
      <c r="B36" s="831" t="str">
        <f>VLOOKUP(A36,EQUIPOS!A6:D154,3,FALSE)</f>
        <v>Equipo de perforación (TRACKDRILL), potencia 40 HP, 2100 golpes / minuto</v>
      </c>
      <c r="C36" s="832"/>
      <c r="D36" s="832"/>
      <c r="E36" s="832"/>
      <c r="F36" s="832"/>
      <c r="G36" s="832"/>
      <c r="H36" s="833"/>
      <c r="I36" s="279"/>
      <c r="J36" s="280"/>
      <c r="K36" s="281">
        <f>VLOOKUP(A36,EQUIPOS!A6:D163,4,FALSE)</f>
        <v>140436</v>
      </c>
      <c r="L36" s="282"/>
      <c r="M36" s="348">
        <v>2.5</v>
      </c>
      <c r="N36" s="284">
        <f>K36/M36</f>
        <v>56174.400000000001</v>
      </c>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0.05</v>
      </c>
      <c r="N41" s="356">
        <f>N77*M41</f>
        <v>341.19411250000007</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56515.594112500003</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69" t="s">
        <v>765</v>
      </c>
      <c r="B48" s="49" t="str">
        <f>VLOOKUP(A48,MATERIALES!A5:D373,3,FALSE)</f>
        <v xml:space="preserve">Tubería Perforada en PVC de 2´´
</v>
      </c>
      <c r="C48" s="293"/>
      <c r="D48" s="293"/>
      <c r="E48" s="293"/>
      <c r="F48" s="293"/>
      <c r="G48" s="293"/>
      <c r="H48" s="293"/>
      <c r="I48" s="280"/>
      <c r="J48" s="236" t="str">
        <f>VLOOKUP(A48,MATERIALES!A4:D640,2,FALSE)</f>
        <v>m</v>
      </c>
      <c r="K48" s="294">
        <v>1.01</v>
      </c>
      <c r="L48" s="279"/>
      <c r="M48" s="414">
        <f>VLOOKUP(A48,MATERIALES!A5:D396,4,FALSE)</f>
        <v>12614.633393868833</v>
      </c>
      <c r="N48" s="284">
        <f>K48*M48</f>
        <v>12740.779727807521</v>
      </c>
    </row>
    <row r="49" spans="1:14">
      <c r="A49" s="169"/>
      <c r="B49" s="49"/>
      <c r="C49" s="437"/>
      <c r="D49" s="437"/>
      <c r="E49" s="437"/>
      <c r="F49" s="437"/>
      <c r="G49" s="437"/>
      <c r="H49" s="437"/>
      <c r="I49" s="437"/>
      <c r="J49" s="323"/>
      <c r="K49" s="409"/>
      <c r="L49" s="433"/>
      <c r="M49" s="414"/>
      <c r="N49" s="284"/>
    </row>
    <row r="50" spans="1:14">
      <c r="A50" s="169"/>
      <c r="B50" s="49"/>
      <c r="C50" s="437"/>
      <c r="D50" s="437"/>
      <c r="E50" s="437"/>
      <c r="F50" s="437"/>
      <c r="G50" s="437"/>
      <c r="H50" s="437"/>
      <c r="I50" s="437"/>
      <c r="J50" s="323"/>
      <c r="K50" s="409"/>
      <c r="L50" s="433"/>
      <c r="M50" s="414"/>
      <c r="N50" s="284"/>
    </row>
    <row r="51" spans="1:14">
      <c r="A51" s="169"/>
      <c r="B51" s="49"/>
      <c r="C51" s="437"/>
      <c r="D51" s="437"/>
      <c r="E51" s="437"/>
      <c r="F51" s="437"/>
      <c r="G51" s="437"/>
      <c r="H51" s="437"/>
      <c r="I51" s="437"/>
      <c r="J51" s="323"/>
      <c r="K51" s="409"/>
      <c r="L51" s="433"/>
      <c r="M51" s="414"/>
      <c r="N51" s="284"/>
    </row>
    <row r="52" spans="1:14">
      <c r="B52" s="332"/>
      <c r="C52" s="53"/>
      <c r="D52" s="53"/>
      <c r="E52" s="53"/>
      <c r="F52" s="53"/>
      <c r="G52" s="53"/>
      <c r="H52" s="53"/>
      <c r="I52" s="53"/>
      <c r="J52" s="300"/>
      <c r="K52" s="175"/>
      <c r="L52" s="330"/>
      <c r="M52" s="438"/>
      <c r="N52" s="285"/>
    </row>
    <row r="53" spans="1:14">
      <c r="B53" s="174"/>
      <c r="C53" s="329"/>
      <c r="D53" s="329"/>
      <c r="E53" s="329"/>
      <c r="F53" s="329"/>
      <c r="G53" s="329"/>
      <c r="H53" s="329"/>
      <c r="I53" s="329"/>
      <c r="J53" s="323"/>
      <c r="K53" s="50"/>
      <c r="L53" s="330"/>
      <c r="M53" s="438"/>
      <c r="N53" s="285"/>
    </row>
    <row r="54" spans="1:14" ht="15.75" thickBot="1">
      <c r="B54" s="462"/>
      <c r="C54" s="460"/>
      <c r="D54" s="460"/>
      <c r="E54" s="460"/>
      <c r="F54" s="460"/>
      <c r="G54" s="460"/>
      <c r="H54" s="460"/>
      <c r="I54" s="460"/>
      <c r="J54" s="461"/>
      <c r="K54" s="132"/>
      <c r="L54" s="458"/>
      <c r="M54" s="494"/>
      <c r="N54" s="495"/>
    </row>
    <row r="55" spans="1:14" ht="15.75" thickBot="1">
      <c r="B55" s="824" t="s">
        <v>1037</v>
      </c>
      <c r="C55" s="825"/>
      <c r="D55" s="825"/>
      <c r="E55" s="825"/>
      <c r="F55" s="825"/>
      <c r="G55" s="825"/>
      <c r="H55" s="825"/>
      <c r="I55" s="825"/>
      <c r="J55" s="825"/>
      <c r="K55" s="825"/>
      <c r="L55" s="825"/>
      <c r="M55" s="826"/>
      <c r="N55" s="110">
        <f>SUM(N48:N54)</f>
        <v>12740.779727807521</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B60" s="52"/>
      <c r="C60" s="329"/>
      <c r="D60" s="329"/>
      <c r="E60" s="329"/>
      <c r="F60" s="329"/>
      <c r="G60" s="329"/>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459"/>
      <c r="C65" s="460"/>
      <c r="D65" s="460"/>
      <c r="E65" s="460"/>
      <c r="F65" s="460"/>
      <c r="G65" s="460"/>
      <c r="H65" s="54"/>
      <c r="I65" s="132"/>
      <c r="J65" s="132"/>
      <c r="K65" s="132"/>
      <c r="L65" s="807"/>
      <c r="M65" s="808"/>
      <c r="N65" s="133"/>
    </row>
    <row r="66" spans="1:15" ht="15.75" thickBot="1">
      <c r="B66" s="824" t="s">
        <v>1037</v>
      </c>
      <c r="C66" s="825"/>
      <c r="D66" s="825"/>
      <c r="E66" s="825"/>
      <c r="F66" s="825"/>
      <c r="G66" s="825"/>
      <c r="H66" s="825"/>
      <c r="I66" s="825"/>
      <c r="J66" s="825"/>
      <c r="K66" s="825"/>
      <c r="L66" s="825"/>
      <c r="M66" s="826"/>
      <c r="N66" s="110"/>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970"/>
      <c r="N70" s="104" t="s">
        <v>1035</v>
      </c>
    </row>
    <row r="71" spans="1:15">
      <c r="A71" s="170" t="s">
        <v>6</v>
      </c>
      <c r="B71" s="55" t="str">
        <f>VLOOKUP(A71,'MANO DE OBRA'!A8:D68,3,FALSE)</f>
        <v xml:space="preserve">Obrero </v>
      </c>
      <c r="C71" s="53"/>
      <c r="D71" s="53"/>
      <c r="E71" s="53"/>
      <c r="F71" s="53"/>
      <c r="G71" s="53"/>
      <c r="H71" s="53"/>
      <c r="I71" s="304">
        <f>K71/J71*100</f>
        <v>24590.566666666666</v>
      </c>
      <c r="J71" s="305">
        <v>185</v>
      </c>
      <c r="K71" s="306">
        <f>VLOOKUP(A71,'MANO DE OBRA'!A8:D99,4,FALSE)</f>
        <v>45492.548333333332</v>
      </c>
      <c r="L71" s="56"/>
      <c r="M71" s="446">
        <v>20</v>
      </c>
      <c r="N71" s="407">
        <f>K71/M71</f>
        <v>2274.6274166666667</v>
      </c>
      <c r="O71" s="112"/>
    </row>
    <row r="72" spans="1:15">
      <c r="A72" s="170" t="s">
        <v>30</v>
      </c>
      <c r="B72" s="55" t="str">
        <f>VLOOKUP(A72,'MANO DE OBRA'!A8:D69,3,FALSE)</f>
        <v>Oficial</v>
      </c>
      <c r="C72" s="53"/>
      <c r="D72" s="53"/>
      <c r="E72" s="53"/>
      <c r="F72" s="53"/>
      <c r="G72" s="53"/>
      <c r="H72" s="53"/>
      <c r="I72" s="304">
        <f>K72/J72*100</f>
        <v>49181.133333333331</v>
      </c>
      <c r="J72" s="305">
        <v>185</v>
      </c>
      <c r="K72" s="306">
        <f>VLOOKUP(A72,'MANO DE OBRA'!A8:D100,4,FALSE)</f>
        <v>90985.096666666665</v>
      </c>
      <c r="L72" s="56"/>
      <c r="M72" s="446">
        <v>20</v>
      </c>
      <c r="N72" s="407">
        <f>K72/M72</f>
        <v>4549.2548333333334</v>
      </c>
    </row>
    <row r="73" spans="1:15">
      <c r="B73" s="55"/>
      <c r="C73" s="53"/>
      <c r="D73" s="53"/>
      <c r="E73" s="53"/>
      <c r="F73" s="53"/>
      <c r="G73" s="53"/>
      <c r="H73" s="53"/>
      <c r="I73" s="304"/>
      <c r="J73" s="305"/>
      <c r="K73" s="306"/>
      <c r="L73" s="56"/>
      <c r="M73" s="444"/>
      <c r="N73" s="407"/>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805"/>
      <c r="C76" s="806"/>
      <c r="D76" s="806"/>
      <c r="E76" s="806"/>
      <c r="F76" s="806"/>
      <c r="G76" s="806"/>
      <c r="H76" s="806"/>
      <c r="I76" s="132"/>
      <c r="J76" s="132"/>
      <c r="K76" s="132"/>
      <c r="L76" s="906"/>
      <c r="M76" s="906"/>
      <c r="N76" s="51"/>
    </row>
    <row r="77" spans="1:15" ht="15.75" thickBot="1">
      <c r="B77" s="824" t="s">
        <v>1037</v>
      </c>
      <c r="C77" s="825"/>
      <c r="D77" s="825"/>
      <c r="E77" s="825"/>
      <c r="F77" s="825"/>
      <c r="G77" s="825"/>
      <c r="H77" s="825"/>
      <c r="I77" s="825"/>
      <c r="J77" s="825"/>
      <c r="K77" s="825"/>
      <c r="L77" s="825"/>
      <c r="M77" s="826"/>
      <c r="N77" s="313">
        <f>SUM(N71:N76)</f>
        <v>6823.8822500000006</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76080.256090307521</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15216.051218061504</v>
      </c>
      <c r="M84" s="853"/>
      <c r="N84" s="57"/>
    </row>
    <row r="85" spans="1:14">
      <c r="B85" s="95" t="s">
        <v>1057</v>
      </c>
      <c r="C85" s="96"/>
      <c r="D85" s="96"/>
      <c r="E85" s="96"/>
      <c r="F85" s="96"/>
      <c r="G85" s="96"/>
      <c r="H85" s="96"/>
      <c r="I85" s="93"/>
      <c r="J85" s="94"/>
      <c r="K85" s="316">
        <v>0.05</v>
      </c>
      <c r="L85" s="852">
        <f>N79*K85</f>
        <v>3804.012804515376</v>
      </c>
      <c r="M85" s="853"/>
      <c r="N85" s="57"/>
    </row>
    <row r="86" spans="1:14" ht="15.75" thickBot="1">
      <c r="B86" s="97" t="s">
        <v>1058</v>
      </c>
      <c r="C86" s="98"/>
      <c r="D86" s="98"/>
      <c r="E86" s="98"/>
      <c r="F86" s="98"/>
      <c r="G86" s="98"/>
      <c r="H86" s="98"/>
      <c r="I86" s="99"/>
      <c r="J86" s="100"/>
      <c r="K86" s="317">
        <v>0.05</v>
      </c>
      <c r="L86" s="854">
        <f>N79*K86</f>
        <v>3804.012804515376</v>
      </c>
      <c r="M86" s="855"/>
      <c r="N86" s="57"/>
    </row>
    <row r="87" spans="1:14" ht="15.75" thickBot="1">
      <c r="B87" s="818" t="s">
        <v>1037</v>
      </c>
      <c r="C87" s="819"/>
      <c r="D87" s="819"/>
      <c r="E87" s="819"/>
      <c r="F87" s="819"/>
      <c r="G87" s="819"/>
      <c r="H87" s="819"/>
      <c r="I87" s="819"/>
      <c r="J87" s="819"/>
      <c r="K87" s="819"/>
      <c r="L87" s="819"/>
      <c r="M87" s="820"/>
      <c r="N87" s="58">
        <f>L84+L85+L86</f>
        <v>22824.076827092256</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98904.332917399777</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30"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4">
    <mergeCell ref="B108:N109"/>
    <mergeCell ref="F25:H25"/>
    <mergeCell ref="B27:N27"/>
    <mergeCell ref="L29:M29"/>
    <mergeCell ref="L85:M85"/>
    <mergeCell ref="L86:M86"/>
    <mergeCell ref="B87:M87"/>
    <mergeCell ref="B89:M89"/>
    <mergeCell ref="B106:N107"/>
    <mergeCell ref="B79:M79"/>
    <mergeCell ref="B83:H83"/>
    <mergeCell ref="L83:M83"/>
    <mergeCell ref="B66:M66"/>
    <mergeCell ref="B84:H84"/>
    <mergeCell ref="L84:M84"/>
    <mergeCell ref="B70:H70"/>
    <mergeCell ref="L70:M70"/>
    <mergeCell ref="B76:H76"/>
    <mergeCell ref="L76:M76"/>
    <mergeCell ref="B77:M77"/>
    <mergeCell ref="L59:M59"/>
    <mergeCell ref="L60:M60"/>
    <mergeCell ref="L62:M62"/>
    <mergeCell ref="L63:M63"/>
    <mergeCell ref="L65:M65"/>
    <mergeCell ref="B55:M55"/>
    <mergeCell ref="B10:E10"/>
    <mergeCell ref="I10:J10"/>
    <mergeCell ref="D11:E11"/>
    <mergeCell ref="L42:M42"/>
    <mergeCell ref="B38:H38"/>
    <mergeCell ref="L12:N12"/>
    <mergeCell ref="C30:I30"/>
    <mergeCell ref="L30:M30"/>
    <mergeCell ref="B35:H35"/>
    <mergeCell ref="M5:M6"/>
    <mergeCell ref="C6:J6"/>
    <mergeCell ref="B43:M43"/>
    <mergeCell ref="B47:I47"/>
    <mergeCell ref="L47:M47"/>
    <mergeCell ref="B1:B6"/>
    <mergeCell ref="K5:K6"/>
    <mergeCell ref="B42:H42"/>
    <mergeCell ref="I35:J35"/>
    <mergeCell ref="L35:M35"/>
    <mergeCell ref="B36:H36"/>
    <mergeCell ref="B37:H37"/>
    <mergeCell ref="I42:J42"/>
    <mergeCell ref="N5:N6"/>
    <mergeCell ref="C29:I29"/>
    <mergeCell ref="J119:N120"/>
    <mergeCell ref="L1:N2"/>
    <mergeCell ref="C2:J2"/>
    <mergeCell ref="C3:J3"/>
    <mergeCell ref="K3:K4"/>
    <mergeCell ref="L3:N4"/>
    <mergeCell ref="C4:J4"/>
    <mergeCell ref="C1:J1"/>
    <mergeCell ref="K1:K2"/>
    <mergeCell ref="C5:J5"/>
    <mergeCell ref="L61:M61"/>
    <mergeCell ref="B39:H39"/>
    <mergeCell ref="B41:D41"/>
    <mergeCell ref="L5:L6"/>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508929"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508929" r:id="rId4"/>
      </mc:Fallback>
    </mc:AlternateContent>
  </oleObjects>
</worksheet>
</file>

<file path=xl/worksheets/sheet2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20"/>
  <sheetViews>
    <sheetView zoomScale="75" zoomScaleNormal="75" workbookViewId="0"/>
  </sheetViews>
  <sheetFormatPr baseColWidth="10" defaultRowHeight="15"/>
  <cols>
    <col min="1" max="1" width="10.42578125" bestFit="1" customWidth="1"/>
    <col min="2" max="2" width="16.85546875" customWidth="1"/>
    <col min="6" max="6" width="16.42578125" customWidth="1"/>
    <col min="9" max="9" width="13.140625" bestFit="1" customWidth="1"/>
    <col min="10" max="10" width="15.5703125" customWidth="1"/>
    <col min="11" max="11" width="18.5703125" customWidth="1"/>
    <col min="13" max="13" width="13.42578125" customWidth="1"/>
    <col min="14" max="14" width="17.42578125" customWidth="1"/>
    <col min="15" max="15" width="12" bestFit="1" customWidth="1"/>
  </cols>
  <sheetData>
    <row r="1" spans="2:14" ht="24"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30"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customHeight="1" thickBot="1">
      <c r="A31" t="s">
        <v>1929</v>
      </c>
      <c r="B31" s="86" t="s">
        <v>1224</v>
      </c>
      <c r="C31" s="87" t="s">
        <v>2258</v>
      </c>
      <c r="D31" s="88"/>
      <c r="E31" s="88"/>
      <c r="F31" s="88"/>
      <c r="G31" s="88"/>
      <c r="H31" s="88"/>
      <c r="I31" s="88"/>
      <c r="J31" s="88"/>
      <c r="K31" s="465"/>
      <c r="L31" s="318" t="s">
        <v>144</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197</v>
      </c>
      <c r="B36" s="831" t="str">
        <f>VLOOKUP(A36,EQUIPOS!A6:D154,3,FALSE)</f>
        <v>Equipo de perforación (TRACKDRILL), potencia 40 HP, 2100 golpes / minuto</v>
      </c>
      <c r="C36" s="832"/>
      <c r="D36" s="832"/>
      <c r="E36" s="832"/>
      <c r="F36" s="832"/>
      <c r="G36" s="832"/>
      <c r="H36" s="833"/>
      <c r="I36" s="279"/>
      <c r="J36" s="280"/>
      <c r="K36" s="281">
        <f>VLOOKUP(A36,EQUIPOS!A6:D163,4,FALSE)</f>
        <v>140436</v>
      </c>
      <c r="L36" s="282"/>
      <c r="M36" s="348">
        <v>1.25</v>
      </c>
      <c r="N36" s="284">
        <f>K36/M36</f>
        <v>112348.8</v>
      </c>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0.05</v>
      </c>
      <c r="N41" s="356">
        <f>N77*M41</f>
        <v>909.85096666666675</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113258.65096666667</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69" t="s">
        <v>765</v>
      </c>
      <c r="B48" s="49" t="str">
        <f>VLOOKUP(A48,MATERIALES!A5:D373,3,FALSE)</f>
        <v xml:space="preserve">Tubería Perforada en PVC de 2´´
</v>
      </c>
      <c r="C48" s="293"/>
      <c r="D48" s="293"/>
      <c r="E48" s="293"/>
      <c r="F48" s="293"/>
      <c r="G48" s="293"/>
      <c r="H48" s="293"/>
      <c r="I48" s="280"/>
      <c r="J48" s="236" t="str">
        <f>VLOOKUP(A48,MATERIALES!A4:D640,2,FALSE)</f>
        <v>m</v>
      </c>
      <c r="K48" s="294">
        <v>1.01</v>
      </c>
      <c r="L48" s="279"/>
      <c r="M48" s="414">
        <f>VLOOKUP(A48,MATERIALES!A5:D396,4,FALSE)</f>
        <v>12614.633393868833</v>
      </c>
      <c r="N48" s="284">
        <f>K48*M48</f>
        <v>12740.779727807521</v>
      </c>
    </row>
    <row r="49" spans="1:14">
      <c r="A49" s="169"/>
      <c r="B49" s="49"/>
      <c r="C49" s="437"/>
      <c r="D49" s="437"/>
      <c r="E49" s="437"/>
      <c r="F49" s="437"/>
      <c r="G49" s="437"/>
      <c r="H49" s="437"/>
      <c r="I49" s="437"/>
      <c r="J49" s="323"/>
      <c r="K49" s="409"/>
      <c r="L49" s="433"/>
      <c r="M49" s="414"/>
      <c r="N49" s="284"/>
    </row>
    <row r="50" spans="1:14">
      <c r="A50" s="169"/>
      <c r="B50" s="49"/>
      <c r="C50" s="437"/>
      <c r="D50" s="437"/>
      <c r="E50" s="437"/>
      <c r="F50" s="437"/>
      <c r="G50" s="437"/>
      <c r="H50" s="437"/>
      <c r="I50" s="437"/>
      <c r="J50" s="323"/>
      <c r="K50" s="409"/>
      <c r="L50" s="433"/>
      <c r="M50" s="414"/>
      <c r="N50" s="284"/>
    </row>
    <row r="51" spans="1:14">
      <c r="A51" s="169"/>
      <c r="B51" s="49"/>
      <c r="C51" s="437"/>
      <c r="D51" s="437"/>
      <c r="E51" s="437"/>
      <c r="F51" s="437"/>
      <c r="G51" s="437"/>
      <c r="H51" s="437"/>
      <c r="I51" s="437"/>
      <c r="J51" s="323"/>
      <c r="K51" s="409"/>
      <c r="L51" s="433"/>
      <c r="M51" s="414"/>
      <c r="N51" s="284"/>
    </row>
    <row r="52" spans="1:14">
      <c r="B52" s="332"/>
      <c r="C52" s="53"/>
      <c r="D52" s="53"/>
      <c r="E52" s="53"/>
      <c r="F52" s="53"/>
      <c r="G52" s="53"/>
      <c r="H52" s="53"/>
      <c r="I52" s="53"/>
      <c r="J52" s="300"/>
      <c r="K52" s="175"/>
      <c r="L52" s="330"/>
      <c r="M52" s="438"/>
      <c r="N52" s="285"/>
    </row>
    <row r="53" spans="1:14">
      <c r="B53" s="174"/>
      <c r="C53" s="329"/>
      <c r="D53" s="329"/>
      <c r="E53" s="329"/>
      <c r="F53" s="329"/>
      <c r="G53" s="329"/>
      <c r="H53" s="329"/>
      <c r="I53" s="329"/>
      <c r="J53" s="323"/>
      <c r="K53" s="50"/>
      <c r="L53" s="330"/>
      <c r="M53" s="438"/>
      <c r="N53" s="285"/>
    </row>
    <row r="54" spans="1:14" ht="15.75" thickBot="1">
      <c r="B54" s="462"/>
      <c r="C54" s="460"/>
      <c r="D54" s="460"/>
      <c r="E54" s="460"/>
      <c r="F54" s="460"/>
      <c r="G54" s="460"/>
      <c r="H54" s="460"/>
      <c r="I54" s="460"/>
      <c r="J54" s="461"/>
      <c r="K54" s="132"/>
      <c r="L54" s="458"/>
      <c r="M54" s="494"/>
      <c r="N54" s="495"/>
    </row>
    <row r="55" spans="1:14" ht="15.75" thickBot="1">
      <c r="B55" s="824" t="s">
        <v>1037</v>
      </c>
      <c r="C55" s="825"/>
      <c r="D55" s="825"/>
      <c r="E55" s="825"/>
      <c r="F55" s="825"/>
      <c r="G55" s="825"/>
      <c r="H55" s="825"/>
      <c r="I55" s="825"/>
      <c r="J55" s="825"/>
      <c r="K55" s="825"/>
      <c r="L55" s="825"/>
      <c r="M55" s="826"/>
      <c r="N55" s="110">
        <f>SUM(N48:N54)</f>
        <v>12740.779727807521</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B60" s="52"/>
      <c r="C60" s="329"/>
      <c r="D60" s="329"/>
      <c r="E60" s="329"/>
      <c r="F60" s="329"/>
      <c r="G60" s="329"/>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321"/>
      <c r="C65" s="322"/>
      <c r="D65" s="322"/>
      <c r="E65" s="460"/>
      <c r="F65" s="460"/>
      <c r="G65" s="460"/>
      <c r="H65" s="54"/>
      <c r="I65" s="132"/>
      <c r="J65" s="132"/>
      <c r="K65" s="132"/>
      <c r="L65" s="807"/>
      <c r="M65" s="808"/>
      <c r="N65" s="133"/>
    </row>
    <row r="66" spans="1:15" ht="15.75" thickBot="1">
      <c r="B66" s="824" t="s">
        <v>1037</v>
      </c>
      <c r="C66" s="825"/>
      <c r="D66" s="825"/>
      <c r="E66" s="825"/>
      <c r="F66" s="825"/>
      <c r="G66" s="825"/>
      <c r="H66" s="825"/>
      <c r="I66" s="825"/>
      <c r="J66" s="825"/>
      <c r="K66" s="825"/>
      <c r="L66" s="825"/>
      <c r="M66" s="826"/>
      <c r="N66" s="110"/>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847"/>
      <c r="N70" s="104" t="s">
        <v>1035</v>
      </c>
    </row>
    <row r="71" spans="1:15">
      <c r="A71" s="170" t="s">
        <v>7</v>
      </c>
      <c r="B71" s="55" t="str">
        <f>VLOOKUP(A71,'MANO DE OBRA'!A8:D68,3,FALSE)</f>
        <v>Obrero (2)</v>
      </c>
      <c r="C71" s="53"/>
      <c r="D71" s="53"/>
      <c r="E71" s="53"/>
      <c r="F71" s="53"/>
      <c r="G71" s="53"/>
      <c r="H71" s="53"/>
      <c r="I71" s="304">
        <f>K71/J71*100</f>
        <v>49181.133333333331</v>
      </c>
      <c r="J71" s="305">
        <v>185</v>
      </c>
      <c r="K71" s="306">
        <f>VLOOKUP(A71,'MANO DE OBRA'!A8:D99,4,FALSE)</f>
        <v>90985.096666666665</v>
      </c>
      <c r="L71" s="56"/>
      <c r="M71" s="446">
        <v>10</v>
      </c>
      <c r="N71" s="407">
        <f>K71/M71</f>
        <v>9098.5096666666668</v>
      </c>
      <c r="O71" s="112"/>
    </row>
    <row r="72" spans="1:15">
      <c r="A72" s="170" t="s">
        <v>30</v>
      </c>
      <c r="B72" s="55" t="str">
        <f>VLOOKUP(A72,'MANO DE OBRA'!A8:D69,3,FALSE)</f>
        <v>Oficial</v>
      </c>
      <c r="C72" s="53"/>
      <c r="D72" s="53"/>
      <c r="E72" s="53"/>
      <c r="F72" s="53"/>
      <c r="G72" s="53"/>
      <c r="H72" s="53"/>
      <c r="I72" s="304">
        <f>K72/J72*100</f>
        <v>49181.133333333331</v>
      </c>
      <c r="J72" s="305">
        <v>185</v>
      </c>
      <c r="K72" s="306">
        <f>VLOOKUP(A72,'MANO DE OBRA'!A8:D100,4,FALSE)</f>
        <v>90985.096666666665</v>
      </c>
      <c r="L72" s="56"/>
      <c r="M72" s="446">
        <v>10</v>
      </c>
      <c r="N72" s="407">
        <f>K72/M72</f>
        <v>9098.5096666666668</v>
      </c>
    </row>
    <row r="73" spans="1:15">
      <c r="B73" s="55"/>
      <c r="C73" s="53"/>
      <c r="D73" s="53"/>
      <c r="E73" s="53"/>
      <c r="F73" s="53"/>
      <c r="G73" s="53"/>
      <c r="H73" s="53"/>
      <c r="I73" s="304"/>
      <c r="J73" s="305"/>
      <c r="K73" s="306"/>
      <c r="L73" s="56"/>
      <c r="M73" s="444"/>
      <c r="N73" s="407"/>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805"/>
      <c r="C76" s="806"/>
      <c r="D76" s="806"/>
      <c r="E76" s="806"/>
      <c r="F76" s="806"/>
      <c r="G76" s="806"/>
      <c r="H76" s="806"/>
      <c r="I76" s="132"/>
      <c r="J76" s="132"/>
      <c r="K76" s="132"/>
      <c r="L76" s="906"/>
      <c r="M76" s="906"/>
      <c r="N76" s="133"/>
    </row>
    <row r="77" spans="1:15" ht="15.75" thickBot="1">
      <c r="B77" s="824" t="s">
        <v>1037</v>
      </c>
      <c r="C77" s="825"/>
      <c r="D77" s="825"/>
      <c r="E77" s="825"/>
      <c r="F77" s="825"/>
      <c r="G77" s="825"/>
      <c r="H77" s="825"/>
      <c r="I77" s="825"/>
      <c r="J77" s="825"/>
      <c r="K77" s="825"/>
      <c r="L77" s="825"/>
      <c r="M77" s="826"/>
      <c r="N77" s="472">
        <f>SUM(N71:N76)</f>
        <v>18197.019333333334</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144196.45002780753</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28839.290005561506</v>
      </c>
      <c r="M84" s="853"/>
      <c r="N84" s="57"/>
    </row>
    <row r="85" spans="1:14">
      <c r="B85" s="95" t="s">
        <v>1057</v>
      </c>
      <c r="C85" s="96"/>
      <c r="D85" s="96"/>
      <c r="E85" s="96"/>
      <c r="F85" s="96"/>
      <c r="G85" s="96"/>
      <c r="H85" s="96"/>
      <c r="I85" s="93"/>
      <c r="J85" s="94"/>
      <c r="K85" s="316">
        <v>0.05</v>
      </c>
      <c r="L85" s="852">
        <f>N79*K85</f>
        <v>7209.8225013903766</v>
      </c>
      <c r="M85" s="853"/>
      <c r="N85" s="57"/>
    </row>
    <row r="86" spans="1:14" ht="15.75" thickBot="1">
      <c r="B86" s="97" t="s">
        <v>1058</v>
      </c>
      <c r="C86" s="98"/>
      <c r="D86" s="98"/>
      <c r="E86" s="98"/>
      <c r="F86" s="98"/>
      <c r="G86" s="98"/>
      <c r="H86" s="98"/>
      <c r="I86" s="99"/>
      <c r="J86" s="100"/>
      <c r="K86" s="317">
        <v>0.05</v>
      </c>
      <c r="L86" s="854">
        <f>N79*K86</f>
        <v>7209.8225013903766</v>
      </c>
      <c r="M86" s="855"/>
      <c r="N86" s="57"/>
    </row>
    <row r="87" spans="1:14" ht="15.75" thickBot="1">
      <c r="B87" s="818" t="s">
        <v>1037</v>
      </c>
      <c r="C87" s="819"/>
      <c r="D87" s="819"/>
      <c r="E87" s="819"/>
      <c r="F87" s="819"/>
      <c r="G87" s="819"/>
      <c r="H87" s="819"/>
      <c r="I87" s="819"/>
      <c r="J87" s="819"/>
      <c r="K87" s="819"/>
      <c r="L87" s="819"/>
      <c r="M87" s="820"/>
      <c r="N87" s="58">
        <f>L84+L85+L86</f>
        <v>43258.935008342261</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187455.38503614979</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30"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4">
    <mergeCell ref="B108:N109"/>
    <mergeCell ref="F25:H25"/>
    <mergeCell ref="B27:N27"/>
    <mergeCell ref="L29:M29"/>
    <mergeCell ref="L85:M85"/>
    <mergeCell ref="L86:M86"/>
    <mergeCell ref="B87:M87"/>
    <mergeCell ref="B89:M89"/>
    <mergeCell ref="B106:N107"/>
    <mergeCell ref="B79:M79"/>
    <mergeCell ref="B83:H83"/>
    <mergeCell ref="L83:M83"/>
    <mergeCell ref="B66:M66"/>
    <mergeCell ref="B84:H84"/>
    <mergeCell ref="L84:M84"/>
    <mergeCell ref="B70:H70"/>
    <mergeCell ref="L70:M70"/>
    <mergeCell ref="B76:H76"/>
    <mergeCell ref="L76:M76"/>
    <mergeCell ref="B77:M77"/>
    <mergeCell ref="L59:M59"/>
    <mergeCell ref="L60:M60"/>
    <mergeCell ref="L62:M62"/>
    <mergeCell ref="L63:M63"/>
    <mergeCell ref="L65:M65"/>
    <mergeCell ref="B55:M55"/>
    <mergeCell ref="B10:E10"/>
    <mergeCell ref="I10:J10"/>
    <mergeCell ref="D11:E11"/>
    <mergeCell ref="L42:M42"/>
    <mergeCell ref="B38:H38"/>
    <mergeCell ref="L12:N12"/>
    <mergeCell ref="C30:I30"/>
    <mergeCell ref="L30:M30"/>
    <mergeCell ref="B35:H35"/>
    <mergeCell ref="M5:M6"/>
    <mergeCell ref="C6:J6"/>
    <mergeCell ref="B43:M43"/>
    <mergeCell ref="B47:I47"/>
    <mergeCell ref="L47:M47"/>
    <mergeCell ref="B1:B6"/>
    <mergeCell ref="K5:K6"/>
    <mergeCell ref="B42:H42"/>
    <mergeCell ref="I35:J35"/>
    <mergeCell ref="L35:M35"/>
    <mergeCell ref="B36:H36"/>
    <mergeCell ref="B37:H37"/>
    <mergeCell ref="I42:J42"/>
    <mergeCell ref="N5:N6"/>
    <mergeCell ref="C29:I29"/>
    <mergeCell ref="J119:N120"/>
    <mergeCell ref="L1:N2"/>
    <mergeCell ref="C2:J2"/>
    <mergeCell ref="C3:J3"/>
    <mergeCell ref="K3:K4"/>
    <mergeCell ref="L3:N4"/>
    <mergeCell ref="C4:J4"/>
    <mergeCell ref="C1:J1"/>
    <mergeCell ref="K1:K2"/>
    <mergeCell ref="C5:J5"/>
    <mergeCell ref="L61:M61"/>
    <mergeCell ref="B39:H39"/>
    <mergeCell ref="B41:D41"/>
    <mergeCell ref="L5:L6"/>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509953"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509953" r:id="rId4"/>
      </mc:Fallback>
    </mc:AlternateContent>
  </oleObjects>
</worksheet>
</file>

<file path=xl/worksheets/sheet2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18"/>
  <sheetViews>
    <sheetView zoomScale="75" zoomScaleNormal="75" workbookViewId="0"/>
  </sheetViews>
  <sheetFormatPr baseColWidth="10" defaultRowHeight="15"/>
  <cols>
    <col min="1" max="1" width="10.42578125" bestFit="1" customWidth="1"/>
    <col min="2" max="2" width="17" customWidth="1"/>
    <col min="6" max="6" width="14.42578125" customWidth="1"/>
    <col min="9" max="9" width="13.140625" bestFit="1" customWidth="1"/>
    <col min="10" max="10" width="15.5703125" customWidth="1"/>
    <col min="11" max="11" width="17.5703125" bestFit="1" customWidth="1"/>
    <col min="13" max="13" width="13.85546875" bestFit="1" customWidth="1"/>
    <col min="14" max="14" width="17.42578125" customWidth="1"/>
    <col min="15" max="15" width="12" bestFit="1" customWidth="1"/>
  </cols>
  <sheetData>
    <row r="1" spans="2:14" ht="24.7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customHeight="1" thickBot="1">
      <c r="A31" t="s">
        <v>1929</v>
      </c>
      <c r="B31" s="86" t="s">
        <v>1225</v>
      </c>
      <c r="C31" s="87" t="s">
        <v>1774</v>
      </c>
      <c r="D31" s="88"/>
      <c r="E31" s="88"/>
      <c r="F31" s="88"/>
      <c r="G31" s="88"/>
      <c r="H31" s="88"/>
      <c r="I31" s="88"/>
      <c r="J31" s="88"/>
      <c r="K31" s="465"/>
      <c r="L31" s="318" t="s">
        <v>233</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314</v>
      </c>
      <c r="B36" s="831" t="str">
        <f>VLOOKUP(A36,EQUIPOS!A6:D154,3,FALSE)</f>
        <v xml:space="preserve">Retroexcavadora E-200 sobre orugas
</v>
      </c>
      <c r="C36" s="832"/>
      <c r="D36" s="832"/>
      <c r="E36" s="832"/>
      <c r="F36" s="832"/>
      <c r="G36" s="832"/>
      <c r="H36" s="833"/>
      <c r="I36" s="279"/>
      <c r="J36" s="280"/>
      <c r="K36" s="281">
        <f>VLOOKUP(A36,EQUIPOS!A6:D163,4,FALSE)</f>
        <v>166600</v>
      </c>
      <c r="L36" s="282"/>
      <c r="M36" s="348">
        <v>23</v>
      </c>
      <c r="N36" s="284">
        <f>K36/M36</f>
        <v>7243.478260869565</v>
      </c>
    </row>
    <row r="37" spans="1:14">
      <c r="A37" s="119" t="s">
        <v>328</v>
      </c>
      <c r="B37" s="831" t="str">
        <f>VLOOKUP(A37,EQUIPOS!A7:D154,3,FALSE)</f>
        <v xml:space="preserve">Taco metálico o puntal (escamas en concreto)
</v>
      </c>
      <c r="C37" s="832"/>
      <c r="D37" s="832"/>
      <c r="E37" s="832"/>
      <c r="F37" s="832"/>
      <c r="G37" s="832"/>
      <c r="H37" s="833"/>
      <c r="I37" s="433"/>
      <c r="J37" s="434"/>
      <c r="K37" s="281">
        <f>VLOOKUP(A37,EQUIPOS!A7:D164,4,FALSE)</f>
        <v>79.312500000000014</v>
      </c>
      <c r="L37" s="347"/>
      <c r="M37" s="348">
        <v>1</v>
      </c>
      <c r="N37" s="284">
        <f>K37/M37</f>
        <v>79.312500000000014</v>
      </c>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0.05</v>
      </c>
      <c r="N41" s="356">
        <f>N75*M41</f>
        <v>909.85096666666675</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8232.641727536231</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69" t="s">
        <v>766</v>
      </c>
      <c r="B48" s="49" t="str">
        <f>VLOOKUP(A48,MATERIALES!A5:D373,3,FALSE)</f>
        <v>Tubería PVC RD21 de 1´´ (para anclajes)</v>
      </c>
      <c r="C48" s="293"/>
      <c r="D48" s="293"/>
      <c r="E48" s="293"/>
      <c r="F48" s="293"/>
      <c r="G48" s="293"/>
      <c r="H48" s="293"/>
      <c r="I48" s="293"/>
      <c r="J48" s="323" t="str">
        <f>VLOOKUP(A48,MATERIALES!A4:D640,2,FALSE)</f>
        <v>m</v>
      </c>
      <c r="K48" s="294">
        <v>0.35</v>
      </c>
      <c r="L48" s="279"/>
      <c r="M48" s="414">
        <f>VLOOKUP(A48,MATERIALES!A5:D396,4,FALSE)</f>
        <v>3205.1027915949267</v>
      </c>
      <c r="N48" s="284">
        <f>K48*M48</f>
        <v>1121.7859770582243</v>
      </c>
    </row>
    <row r="49" spans="1:14">
      <c r="A49" s="169" t="s">
        <v>1775</v>
      </c>
      <c r="B49" s="49" t="str">
        <f>VLOOKUP(A49,MATERIALES!A6:D373,3,FALSE)</f>
        <v>Formaleta Metálica</v>
      </c>
      <c r="C49" s="437"/>
      <c r="D49" s="437"/>
      <c r="E49" s="437"/>
      <c r="F49" s="437"/>
      <c r="G49" s="437"/>
      <c r="H49" s="437"/>
      <c r="I49" s="437"/>
      <c r="J49" s="324" t="str">
        <f>VLOOKUP(A49,MATERIALES!A5:D641,2,FALSE)</f>
        <v>m2</v>
      </c>
      <c r="K49" s="409">
        <v>1</v>
      </c>
      <c r="L49" s="433"/>
      <c r="M49" s="414">
        <f>VLOOKUP(A49,MATERIALES!A6:D397,4,FALSE)</f>
        <v>11703.406414987652</v>
      </c>
      <c r="N49" s="284">
        <f>K49*M49</f>
        <v>11703.406414987652</v>
      </c>
    </row>
    <row r="50" spans="1:14">
      <c r="A50" s="169" t="s">
        <v>812</v>
      </c>
      <c r="B50" s="49" t="str">
        <f>VLOOKUP(A50,MATERIALES!A6:D373,3,FALSE)</f>
        <v>Acero PDR-60</v>
      </c>
      <c r="C50" s="437"/>
      <c r="D50" s="437"/>
      <c r="E50" s="437"/>
      <c r="F50" s="437"/>
      <c r="G50" s="437"/>
      <c r="H50" s="437"/>
      <c r="I50" s="437"/>
      <c r="J50" s="324" t="str">
        <f>VLOOKUP(A50,MATERIALES!A6:D642,2,FALSE)</f>
        <v>kg</v>
      </c>
      <c r="K50" s="409">
        <v>3.8</v>
      </c>
      <c r="L50" s="433"/>
      <c r="M50" s="414">
        <f>VLOOKUP(A50,MATERIALES!A6:D398,4,FALSE)</f>
        <v>2856</v>
      </c>
      <c r="N50" s="284">
        <f>K50*M50</f>
        <v>10852.8</v>
      </c>
    </row>
    <row r="51" spans="1:14">
      <c r="A51" s="169" t="s">
        <v>904</v>
      </c>
      <c r="B51" s="49" t="str">
        <f>VLOOKUP(A51,MATERIALES!A6:D373,3,FALSE)</f>
        <v>Concreto Resistencia  21 (Mpa)</v>
      </c>
      <c r="C51" s="437"/>
      <c r="D51" s="437"/>
      <c r="E51" s="437"/>
      <c r="F51" s="437"/>
      <c r="G51" s="437"/>
      <c r="H51" s="437"/>
      <c r="I51" s="437"/>
      <c r="J51" s="324" t="str">
        <f>VLOOKUP(A51,MATERIALES!A6:D643,2,FALSE)</f>
        <v>m3</v>
      </c>
      <c r="K51" s="409">
        <v>0.18</v>
      </c>
      <c r="L51" s="433"/>
      <c r="M51" s="414">
        <f>VLOOKUP(A51,MATERIALES!A6:D399,4,FALSE)</f>
        <v>412097</v>
      </c>
      <c r="N51" s="284">
        <f>K51*M51</f>
        <v>74177.459999999992</v>
      </c>
    </row>
    <row r="52" spans="1:14" ht="15.75" thickBot="1">
      <c r="B52" s="49"/>
      <c r="C52" s="322"/>
      <c r="D52" s="322"/>
      <c r="E52" s="322"/>
      <c r="F52" s="322"/>
      <c r="G52" s="322"/>
      <c r="H52" s="322"/>
      <c r="I52" s="322"/>
      <c r="J52" s="447"/>
      <c r="K52" s="132"/>
      <c r="L52" s="337"/>
      <c r="M52" s="414"/>
      <c r="N52" s="284"/>
    </row>
    <row r="53" spans="1:14" ht="15.75" thickBot="1">
      <c r="B53" s="818" t="s">
        <v>1037</v>
      </c>
      <c r="C53" s="819"/>
      <c r="D53" s="819"/>
      <c r="E53" s="819"/>
      <c r="F53" s="819"/>
      <c r="G53" s="819"/>
      <c r="H53" s="819"/>
      <c r="I53" s="819"/>
      <c r="J53" s="819"/>
      <c r="K53" s="819"/>
      <c r="L53" s="819"/>
      <c r="M53" s="820"/>
      <c r="N53" s="406">
        <f>SUM(N48:N52)</f>
        <v>97855.452392045874</v>
      </c>
    </row>
    <row r="54" spans="1:14">
      <c r="B54" s="39"/>
      <c r="C54" s="40"/>
      <c r="D54" s="40"/>
      <c r="E54" s="40"/>
      <c r="F54" s="40"/>
      <c r="G54" s="40"/>
      <c r="H54" s="40"/>
      <c r="I54" s="40"/>
      <c r="J54" s="40"/>
      <c r="K54" s="40"/>
      <c r="L54" s="40"/>
      <c r="M54" s="40"/>
      <c r="N54" s="41"/>
    </row>
    <row r="55" spans="1:14">
      <c r="B55" s="70" t="s">
        <v>1040</v>
      </c>
      <c r="C55" s="71"/>
      <c r="D55" s="71"/>
      <c r="E55" s="71"/>
      <c r="F55" s="71"/>
      <c r="G55" s="71"/>
      <c r="H55" s="71"/>
      <c r="I55" s="71"/>
      <c r="J55" s="71"/>
      <c r="K55" s="71"/>
      <c r="L55" s="71"/>
      <c r="M55" s="71"/>
      <c r="N55" s="72"/>
    </row>
    <row r="56" spans="1:14" ht="15.75" thickBot="1">
      <c r="B56" s="74"/>
      <c r="C56" s="67"/>
      <c r="D56" s="67"/>
      <c r="E56" s="67"/>
      <c r="F56" s="67"/>
      <c r="G56" s="67"/>
      <c r="H56" s="67"/>
      <c r="I56" s="67"/>
      <c r="J56" s="67"/>
      <c r="K56" s="67"/>
      <c r="L56" s="67"/>
      <c r="M56" s="67"/>
      <c r="N56" s="69"/>
    </row>
    <row r="57" spans="1:14" ht="25.5">
      <c r="B57" s="325" t="s">
        <v>1041</v>
      </c>
      <c r="C57" s="326"/>
      <c r="D57" s="326"/>
      <c r="E57" s="326"/>
      <c r="F57" s="326"/>
      <c r="G57" s="326"/>
      <c r="H57" s="79" t="s">
        <v>1029</v>
      </c>
      <c r="I57" s="80" t="s">
        <v>1042</v>
      </c>
      <c r="J57" s="81" t="s">
        <v>1043</v>
      </c>
      <c r="K57" s="79" t="s">
        <v>1044</v>
      </c>
      <c r="L57" s="821" t="s">
        <v>1045</v>
      </c>
      <c r="M57" s="794"/>
      <c r="N57" s="82" t="s">
        <v>1035</v>
      </c>
    </row>
    <row r="58" spans="1:14">
      <c r="A58" t="s">
        <v>1323</v>
      </c>
      <c r="B58" s="52" t="str">
        <f>VLOOKUP(A58,TRANSPORTE!A1:D117,3,FALSE)</f>
        <v>Transporte de concreto</v>
      </c>
      <c r="C58" s="329"/>
      <c r="D58" s="329"/>
      <c r="E58" s="329"/>
      <c r="F58" s="329"/>
      <c r="G58" s="329"/>
      <c r="H58" s="323" t="s">
        <v>2105</v>
      </c>
      <c r="I58" s="291">
        <v>0.18</v>
      </c>
      <c r="J58" s="298">
        <v>1</v>
      </c>
      <c r="K58" s="291">
        <f>I58*J58</f>
        <v>0.18</v>
      </c>
      <c r="L58" s="822">
        <f>VLOOKUP(A58,TRANSPORTE!A1:D117,4,FALSE)</f>
        <v>946.969696969697</v>
      </c>
      <c r="M58" s="823"/>
      <c r="N58" s="299">
        <f>K58*L58</f>
        <v>170.45454545454544</v>
      </c>
    </row>
    <row r="59" spans="1:14">
      <c r="B59" s="52"/>
      <c r="C59" s="53"/>
      <c r="D59" s="53"/>
      <c r="E59" s="53"/>
      <c r="F59" s="53"/>
      <c r="G59" s="53"/>
      <c r="H59" s="323"/>
      <c r="I59" s="291"/>
      <c r="J59" s="298"/>
      <c r="K59" s="291"/>
      <c r="L59" s="822"/>
      <c r="M59" s="823"/>
      <c r="N59" s="299"/>
    </row>
    <row r="60" spans="1:14">
      <c r="B60" s="52"/>
      <c r="C60" s="53"/>
      <c r="D60" s="53"/>
      <c r="E60" s="53"/>
      <c r="F60" s="53"/>
      <c r="G60" s="53"/>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00"/>
      <c r="I62" s="291"/>
      <c r="J62" s="291"/>
      <c r="K62" s="291"/>
      <c r="L62" s="301"/>
      <c r="M62" s="302"/>
      <c r="N62" s="303"/>
    </row>
    <row r="63" spans="1:14" ht="15.75" thickBot="1">
      <c r="B63" s="459"/>
      <c r="C63" s="460"/>
      <c r="D63" s="460"/>
      <c r="E63" s="460"/>
      <c r="F63" s="460"/>
      <c r="G63" s="460"/>
      <c r="H63" s="54"/>
      <c r="I63" s="132"/>
      <c r="J63" s="132"/>
      <c r="K63" s="132"/>
      <c r="L63" s="807"/>
      <c r="M63" s="808"/>
      <c r="N63" s="133"/>
    </row>
    <row r="64" spans="1:14" ht="15.75" thickBot="1">
      <c r="B64" s="824" t="s">
        <v>1037</v>
      </c>
      <c r="C64" s="825"/>
      <c r="D64" s="825"/>
      <c r="E64" s="825"/>
      <c r="F64" s="825"/>
      <c r="G64" s="825"/>
      <c r="H64" s="825"/>
      <c r="I64" s="825"/>
      <c r="J64" s="825"/>
      <c r="K64" s="825"/>
      <c r="L64" s="825"/>
      <c r="M64" s="826"/>
      <c r="N64" s="110">
        <f>N58+N59+N60+N61+N62</f>
        <v>170.45454545454544</v>
      </c>
    </row>
    <row r="65" spans="1:15">
      <c r="B65" s="39"/>
      <c r="C65" s="40"/>
      <c r="D65" s="40"/>
      <c r="E65" s="40"/>
      <c r="F65" s="40"/>
      <c r="G65" s="40"/>
      <c r="H65" s="40"/>
      <c r="I65" s="40"/>
      <c r="J65" s="40"/>
      <c r="K65" s="40"/>
      <c r="L65" s="40"/>
      <c r="M65" s="40"/>
      <c r="N65" s="41"/>
    </row>
    <row r="66" spans="1:15">
      <c r="B66" s="70" t="s">
        <v>1046</v>
      </c>
      <c r="C66" s="71"/>
      <c r="D66" s="71"/>
      <c r="E66" s="71"/>
      <c r="F66" s="71"/>
      <c r="G66" s="71"/>
      <c r="H66" s="71"/>
      <c r="I66" s="71"/>
      <c r="J66" s="71"/>
      <c r="K66" s="71"/>
      <c r="L66" s="71"/>
      <c r="M66" s="71"/>
      <c r="N66" s="72"/>
    </row>
    <row r="67" spans="1:15" ht="15.75" thickBot="1">
      <c r="B67" s="74"/>
      <c r="C67" s="67"/>
      <c r="D67" s="67"/>
      <c r="E67" s="67"/>
      <c r="F67" s="67"/>
      <c r="G67" s="67"/>
      <c r="H67" s="67"/>
      <c r="I67" s="67"/>
      <c r="J67" s="67"/>
      <c r="K67" s="67"/>
      <c r="L67" s="67"/>
      <c r="M67" s="67"/>
      <c r="N67" s="69"/>
    </row>
    <row r="68" spans="1:15" ht="25.5">
      <c r="B68" s="844" t="s">
        <v>1047</v>
      </c>
      <c r="C68" s="845"/>
      <c r="D68" s="845"/>
      <c r="E68" s="845"/>
      <c r="F68" s="845"/>
      <c r="G68" s="845"/>
      <c r="H68" s="845"/>
      <c r="I68" s="79" t="s">
        <v>1048</v>
      </c>
      <c r="J68" s="81" t="s">
        <v>1494</v>
      </c>
      <c r="K68" s="80" t="s">
        <v>1050</v>
      </c>
      <c r="L68" s="846" t="s">
        <v>1034</v>
      </c>
      <c r="M68" s="970"/>
      <c r="N68" s="104" t="s">
        <v>1035</v>
      </c>
    </row>
    <row r="69" spans="1:15">
      <c r="A69" s="170" t="s">
        <v>7</v>
      </c>
      <c r="B69" s="55" t="str">
        <f>VLOOKUP(A69,'MANO DE OBRA'!A8:D68,3,FALSE)</f>
        <v>Obrero (2)</v>
      </c>
      <c r="C69" s="53"/>
      <c r="D69" s="53"/>
      <c r="E69" s="53"/>
      <c r="F69" s="53"/>
      <c r="G69" s="53"/>
      <c r="H69" s="53"/>
      <c r="I69" s="304">
        <f>K69/J69*100</f>
        <v>49181.133333333331</v>
      </c>
      <c r="J69" s="305">
        <v>185</v>
      </c>
      <c r="K69" s="306">
        <f>VLOOKUP(A69,'MANO DE OBRA'!A8:D99,4,FALSE)</f>
        <v>90985.096666666665</v>
      </c>
      <c r="L69" s="56"/>
      <c r="M69" s="446">
        <v>10</v>
      </c>
      <c r="N69" s="407">
        <f>K69/M69</f>
        <v>9098.5096666666668</v>
      </c>
      <c r="O69" s="112"/>
    </row>
    <row r="70" spans="1:15">
      <c r="A70" s="170" t="s">
        <v>30</v>
      </c>
      <c r="B70" s="55" t="str">
        <f>VLOOKUP(A70,'MANO DE OBRA'!A8:D69,3,FALSE)</f>
        <v>Oficial</v>
      </c>
      <c r="C70" s="53"/>
      <c r="D70" s="53"/>
      <c r="E70" s="53"/>
      <c r="F70" s="53"/>
      <c r="G70" s="53"/>
      <c r="H70" s="53"/>
      <c r="I70" s="304">
        <f>K70/J70*100</f>
        <v>49181.133333333331</v>
      </c>
      <c r="J70" s="305">
        <v>185</v>
      </c>
      <c r="K70" s="306">
        <f>VLOOKUP(A70,'MANO DE OBRA'!A8:D100,4,FALSE)</f>
        <v>90985.096666666665</v>
      </c>
      <c r="L70" s="56"/>
      <c r="M70" s="446">
        <v>10</v>
      </c>
      <c r="N70" s="407">
        <f>K70/M70</f>
        <v>9098.5096666666668</v>
      </c>
    </row>
    <row r="71" spans="1:15">
      <c r="B71" s="55"/>
      <c r="C71" s="53"/>
      <c r="D71" s="53"/>
      <c r="E71" s="53"/>
      <c r="F71" s="53"/>
      <c r="G71" s="53"/>
      <c r="H71" s="53"/>
      <c r="I71" s="304"/>
      <c r="J71" s="305"/>
      <c r="K71" s="306"/>
      <c r="L71" s="56"/>
      <c r="M71" s="444"/>
      <c r="N71" s="407"/>
    </row>
    <row r="72" spans="1:15">
      <c r="B72" s="55"/>
      <c r="C72" s="53"/>
      <c r="D72" s="53"/>
      <c r="E72" s="53"/>
      <c r="F72" s="53"/>
      <c r="G72" s="53"/>
      <c r="H72" s="53"/>
      <c r="I72" s="291"/>
      <c r="J72" s="309"/>
      <c r="K72" s="310"/>
      <c r="L72" s="330"/>
      <c r="M72" s="312"/>
      <c r="N72" s="308"/>
    </row>
    <row r="73" spans="1:15">
      <c r="B73" s="55"/>
      <c r="C73" s="53"/>
      <c r="D73" s="53"/>
      <c r="E73" s="53"/>
      <c r="F73" s="53"/>
      <c r="G73" s="53"/>
      <c r="H73" s="53"/>
      <c r="I73" s="291"/>
      <c r="J73" s="309"/>
      <c r="K73" s="310"/>
      <c r="L73" s="330"/>
      <c r="M73" s="312"/>
      <c r="N73" s="308"/>
    </row>
    <row r="74" spans="1:15" ht="15.75" thickBot="1">
      <c r="B74" s="805"/>
      <c r="C74" s="806"/>
      <c r="D74" s="806"/>
      <c r="E74" s="806"/>
      <c r="F74" s="806"/>
      <c r="G74" s="806"/>
      <c r="H74" s="806"/>
      <c r="I74" s="132"/>
      <c r="J74" s="132"/>
      <c r="K74" s="132"/>
      <c r="L74" s="906"/>
      <c r="M74" s="906"/>
      <c r="N74" s="133"/>
    </row>
    <row r="75" spans="1:15" ht="15.75" thickBot="1">
      <c r="B75" s="824" t="s">
        <v>1037</v>
      </c>
      <c r="C75" s="825"/>
      <c r="D75" s="825"/>
      <c r="E75" s="825"/>
      <c r="F75" s="825"/>
      <c r="G75" s="825"/>
      <c r="H75" s="825"/>
      <c r="I75" s="825"/>
      <c r="J75" s="825"/>
      <c r="K75" s="825"/>
      <c r="L75" s="825"/>
      <c r="M75" s="826"/>
      <c r="N75" s="472">
        <f>SUM(N69:N74)</f>
        <v>18197.019333333334</v>
      </c>
    </row>
    <row r="76" spans="1:15" ht="15.75" thickBot="1">
      <c r="B76" s="39"/>
      <c r="C76" s="40"/>
      <c r="D76" s="40"/>
      <c r="E76" s="40"/>
      <c r="F76" s="40"/>
      <c r="G76" s="40"/>
      <c r="H76" s="40"/>
      <c r="I76" s="40"/>
      <c r="J76" s="40"/>
      <c r="K76" s="40"/>
      <c r="L76" s="40"/>
      <c r="M76" s="40"/>
      <c r="N76" s="41"/>
    </row>
    <row r="77" spans="1:15" ht="15.75" thickBot="1">
      <c r="B77" s="818" t="s">
        <v>1051</v>
      </c>
      <c r="C77" s="819"/>
      <c r="D77" s="819"/>
      <c r="E77" s="819"/>
      <c r="F77" s="819"/>
      <c r="G77" s="819"/>
      <c r="H77" s="819"/>
      <c r="I77" s="819"/>
      <c r="J77" s="819"/>
      <c r="K77" s="819"/>
      <c r="L77" s="819"/>
      <c r="M77" s="820"/>
      <c r="N77" s="105">
        <f>N43+N53+N64+N75</f>
        <v>124455.56799836998</v>
      </c>
    </row>
    <row r="78" spans="1:15">
      <c r="B78" s="39"/>
      <c r="C78" s="40"/>
      <c r="D78" s="40"/>
      <c r="E78" s="40"/>
      <c r="F78" s="40"/>
      <c r="G78" s="40"/>
      <c r="H78" s="40"/>
      <c r="I78" s="40"/>
      <c r="J78" s="40"/>
      <c r="K78" s="40"/>
      <c r="L78" s="40"/>
      <c r="M78" s="40"/>
      <c r="N78" s="41"/>
    </row>
    <row r="79" spans="1:15">
      <c r="B79" s="70" t="s">
        <v>1052</v>
      </c>
      <c r="C79" s="71"/>
      <c r="D79" s="71"/>
      <c r="E79" s="71"/>
      <c r="F79" s="71"/>
      <c r="G79" s="71"/>
      <c r="H79" s="71"/>
      <c r="I79" s="71"/>
      <c r="J79" s="71"/>
      <c r="K79" s="71"/>
      <c r="L79" s="71"/>
      <c r="M79" s="71"/>
      <c r="N79" s="72"/>
    </row>
    <row r="80" spans="1:15" ht="15.75" thickBot="1">
      <c r="B80" s="74"/>
      <c r="C80" s="67"/>
      <c r="D80" s="67"/>
      <c r="E80" s="67"/>
      <c r="F80" s="67"/>
      <c r="G80" s="67"/>
      <c r="H80" s="67"/>
      <c r="I80" s="67"/>
      <c r="J80" s="67"/>
      <c r="K80" s="67"/>
      <c r="L80" s="67"/>
      <c r="M80" s="67"/>
      <c r="N80" s="69"/>
    </row>
    <row r="81" spans="1:14">
      <c r="B81" s="809" t="s">
        <v>1053</v>
      </c>
      <c r="C81" s="810"/>
      <c r="D81" s="810"/>
      <c r="E81" s="810"/>
      <c r="F81" s="810"/>
      <c r="G81" s="810"/>
      <c r="H81" s="810"/>
      <c r="I81" s="326"/>
      <c r="J81" s="346"/>
      <c r="K81" s="314" t="s">
        <v>1054</v>
      </c>
      <c r="L81" s="848" t="s">
        <v>1055</v>
      </c>
      <c r="M81" s="849"/>
      <c r="N81" s="315"/>
    </row>
    <row r="82" spans="1:14">
      <c r="B82" s="850" t="s">
        <v>1056</v>
      </c>
      <c r="C82" s="851"/>
      <c r="D82" s="851"/>
      <c r="E82" s="851"/>
      <c r="F82" s="851"/>
      <c r="G82" s="851"/>
      <c r="H82" s="851"/>
      <c r="I82" s="93"/>
      <c r="J82" s="94"/>
      <c r="K82" s="316">
        <v>0.2</v>
      </c>
      <c r="L82" s="852">
        <f>N77*K82</f>
        <v>24891.113599673998</v>
      </c>
      <c r="M82" s="853"/>
      <c r="N82" s="57"/>
    </row>
    <row r="83" spans="1:14">
      <c r="B83" s="95" t="s">
        <v>1057</v>
      </c>
      <c r="C83" s="96"/>
      <c r="D83" s="96"/>
      <c r="E83" s="96"/>
      <c r="F83" s="96"/>
      <c r="G83" s="96"/>
      <c r="H83" s="96"/>
      <c r="I83" s="93"/>
      <c r="J83" s="94"/>
      <c r="K83" s="316">
        <v>0.05</v>
      </c>
      <c r="L83" s="852">
        <f>N77*K83</f>
        <v>6222.7783999184994</v>
      </c>
      <c r="M83" s="853"/>
      <c r="N83" s="57"/>
    </row>
    <row r="84" spans="1:14" ht="15.75" thickBot="1">
      <c r="B84" s="97" t="s">
        <v>1058</v>
      </c>
      <c r="C84" s="98"/>
      <c r="D84" s="98"/>
      <c r="E84" s="98"/>
      <c r="F84" s="98"/>
      <c r="G84" s="98"/>
      <c r="H84" s="98"/>
      <c r="I84" s="99"/>
      <c r="J84" s="100"/>
      <c r="K84" s="317">
        <v>0.05</v>
      </c>
      <c r="L84" s="854">
        <f>N77*K84</f>
        <v>6222.7783999184994</v>
      </c>
      <c r="M84" s="855"/>
      <c r="N84" s="57"/>
    </row>
    <row r="85" spans="1:14" ht="15.75" thickBot="1">
      <c r="B85" s="818" t="s">
        <v>1037</v>
      </c>
      <c r="C85" s="819"/>
      <c r="D85" s="819"/>
      <c r="E85" s="819"/>
      <c r="F85" s="819"/>
      <c r="G85" s="819"/>
      <c r="H85" s="819"/>
      <c r="I85" s="819"/>
      <c r="J85" s="819"/>
      <c r="K85" s="819"/>
      <c r="L85" s="819"/>
      <c r="M85" s="820"/>
      <c r="N85" s="58">
        <f>L82+L83+L84</f>
        <v>37336.670399510993</v>
      </c>
    </row>
    <row r="86" spans="1:14" ht="15.75" thickBot="1">
      <c r="B86" s="39"/>
      <c r="C86" s="40"/>
      <c r="D86" s="40"/>
      <c r="E86" s="40"/>
      <c r="F86" s="40"/>
      <c r="G86" s="40"/>
      <c r="H86" s="40"/>
      <c r="I86" s="40"/>
      <c r="J86" s="40"/>
      <c r="K86" s="40"/>
      <c r="L86" s="40"/>
      <c r="M86" s="40"/>
      <c r="N86" s="41"/>
    </row>
    <row r="87" spans="1:14" ht="15.75" thickBot="1">
      <c r="A87" t="s">
        <v>2122</v>
      </c>
      <c r="B87" s="818" t="s">
        <v>1059</v>
      </c>
      <c r="C87" s="819"/>
      <c r="D87" s="819"/>
      <c r="E87" s="819"/>
      <c r="F87" s="819"/>
      <c r="G87" s="819"/>
      <c r="H87" s="819"/>
      <c r="I87" s="819"/>
      <c r="J87" s="819"/>
      <c r="K87" s="819"/>
      <c r="L87" s="819"/>
      <c r="M87" s="820"/>
      <c r="N87" s="197">
        <f>N77+N85</f>
        <v>161792.23839788098</v>
      </c>
    </row>
    <row r="88" spans="1:14">
      <c r="B88" s="251"/>
      <c r="C88" s="252"/>
      <c r="D88" s="252"/>
      <c r="E88" s="252"/>
      <c r="F88" s="252"/>
      <c r="G88" s="252"/>
      <c r="H88" s="252"/>
      <c r="I88" s="252"/>
      <c r="J88" s="252"/>
      <c r="K88" s="252"/>
      <c r="L88" s="252"/>
      <c r="M88" s="252"/>
      <c r="N88" s="253"/>
    </row>
    <row r="89" spans="1:14">
      <c r="B89" s="254"/>
      <c r="C89" s="255"/>
      <c r="D89" s="255"/>
      <c r="E89" s="255"/>
      <c r="F89" s="255"/>
      <c r="G89" s="255"/>
      <c r="H89" s="255"/>
      <c r="I89" s="255"/>
      <c r="J89" s="255"/>
      <c r="K89" s="255"/>
      <c r="L89" s="255"/>
      <c r="M89" s="255"/>
      <c r="N89" s="256"/>
    </row>
    <row r="90" spans="1:14">
      <c r="B90" s="254"/>
      <c r="C90" s="255"/>
      <c r="D90" s="255"/>
      <c r="E90" s="255"/>
      <c r="F90" s="255"/>
      <c r="G90" s="255"/>
      <c r="H90" s="255"/>
      <c r="I90" s="255"/>
      <c r="J90" s="255"/>
      <c r="K90" s="255"/>
      <c r="L90" s="255"/>
      <c r="M90" s="255"/>
      <c r="N90" s="256"/>
    </row>
    <row r="91" spans="1:14">
      <c r="B91" s="254"/>
      <c r="C91" s="255"/>
      <c r="D91" s="255"/>
      <c r="E91" s="255"/>
      <c r="F91" s="255"/>
      <c r="G91" s="255"/>
      <c r="H91" s="255"/>
      <c r="I91" s="255"/>
      <c r="J91" s="255"/>
      <c r="K91" s="255"/>
      <c r="L91" s="255"/>
      <c r="M91" s="255"/>
      <c r="N91" s="256"/>
    </row>
    <row r="92" spans="1:14">
      <c r="B92" s="254"/>
      <c r="C92" s="255"/>
      <c r="D92" s="255"/>
      <c r="E92" s="429" t="s">
        <v>1060</v>
      </c>
      <c r="F92" s="429"/>
      <c r="G92" s="429"/>
      <c r="H92" s="429"/>
      <c r="I92" s="429"/>
      <c r="J92" s="429"/>
      <c r="K92" s="255"/>
      <c r="L92" s="255"/>
      <c r="M92" s="255"/>
      <c r="N92" s="256"/>
    </row>
    <row r="93" spans="1:14">
      <c r="B93" s="254"/>
      <c r="C93" s="255"/>
      <c r="D93" s="255"/>
      <c r="E93" s="255" t="s">
        <v>1061</v>
      </c>
      <c r="F93" s="255"/>
      <c r="G93" s="255"/>
      <c r="H93" s="255"/>
      <c r="I93" s="255"/>
      <c r="J93" s="255"/>
      <c r="K93" s="255"/>
      <c r="L93" s="255"/>
      <c r="M93" s="255"/>
      <c r="N93" s="256"/>
    </row>
    <row r="94" spans="1:14">
      <c r="B94" s="254"/>
      <c r="C94" s="255"/>
      <c r="D94" s="255"/>
      <c r="E94" s="255" t="s">
        <v>1062</v>
      </c>
      <c r="F94" s="255"/>
      <c r="G94" s="255"/>
      <c r="H94" s="255"/>
      <c r="I94" s="255"/>
      <c r="J94" s="255"/>
      <c r="K94" s="255"/>
      <c r="L94" s="255"/>
      <c r="M94" s="255"/>
      <c r="N94" s="256"/>
    </row>
    <row r="95" spans="1:14">
      <c r="B95" s="254"/>
      <c r="C95" s="255"/>
      <c r="D95" s="255"/>
      <c r="E95" s="255" t="s">
        <v>1063</v>
      </c>
      <c r="F95" s="255"/>
      <c r="G95" s="255"/>
      <c r="H95" s="255"/>
      <c r="I95" s="255"/>
      <c r="J95" s="255"/>
      <c r="K95" s="255"/>
      <c r="L95" s="255"/>
      <c r="M95" s="255"/>
      <c r="N95" s="256"/>
    </row>
    <row r="96" spans="1:14" ht="15.75" thickBot="1">
      <c r="B96" s="254"/>
      <c r="C96" s="255"/>
      <c r="D96" s="255"/>
      <c r="E96" s="255"/>
      <c r="F96" s="255" t="s">
        <v>1064</v>
      </c>
      <c r="G96" s="255"/>
      <c r="H96" s="255"/>
      <c r="I96" s="255"/>
      <c r="J96" s="255"/>
      <c r="K96" s="255"/>
      <c r="L96" s="255"/>
      <c r="M96" s="255"/>
      <c r="N96" s="256"/>
    </row>
    <row r="97" spans="2:14">
      <c r="B97" s="239" t="s">
        <v>2322</v>
      </c>
      <c r="C97" s="240"/>
      <c r="D97" s="240"/>
      <c r="E97" s="240"/>
      <c r="F97" s="240"/>
      <c r="G97" s="240"/>
      <c r="H97" s="240"/>
      <c r="I97" s="240"/>
      <c r="J97" s="240"/>
      <c r="K97" s="240"/>
      <c r="L97" s="240"/>
      <c r="M97" s="240"/>
      <c r="N97" s="241"/>
    </row>
    <row r="98" spans="2:14">
      <c r="B98" s="257"/>
      <c r="C98" s="258"/>
      <c r="D98" s="258"/>
      <c r="E98" s="258"/>
      <c r="F98" s="258"/>
      <c r="G98" s="258"/>
      <c r="H98" s="258"/>
      <c r="I98" s="258"/>
      <c r="J98" s="258"/>
      <c r="K98" s="258"/>
      <c r="L98" s="258"/>
      <c r="M98" s="258"/>
      <c r="N98" s="259"/>
    </row>
    <row r="99" spans="2:14">
      <c r="B99" s="257"/>
      <c r="C99" s="258"/>
      <c r="D99" s="258"/>
      <c r="E99" s="258"/>
      <c r="F99" s="258"/>
      <c r="G99" s="258"/>
      <c r="H99" s="258"/>
      <c r="I99" s="258"/>
      <c r="J99" s="258"/>
      <c r="K99" s="258"/>
      <c r="L99" s="258"/>
      <c r="M99" s="258"/>
      <c r="N99" s="259"/>
    </row>
    <row r="100" spans="2:14">
      <c r="B100" s="257"/>
      <c r="C100" s="258"/>
      <c r="D100" s="258"/>
      <c r="E100" s="258"/>
      <c r="F100" s="258"/>
      <c r="G100" s="258"/>
      <c r="H100" s="258"/>
      <c r="I100" s="258"/>
      <c r="J100" s="258"/>
      <c r="K100" s="258"/>
      <c r="L100" s="258"/>
      <c r="M100" s="258"/>
      <c r="N100" s="259"/>
    </row>
    <row r="101" spans="2:14" ht="15.75" thickBot="1">
      <c r="B101" s="260"/>
      <c r="C101" s="261"/>
      <c r="D101" s="261"/>
      <c r="E101" s="261"/>
      <c r="F101" s="261"/>
      <c r="G101" s="261"/>
      <c r="H101" s="261"/>
      <c r="I101" s="261"/>
      <c r="J101" s="261"/>
      <c r="K101" s="261"/>
      <c r="L101" s="261"/>
      <c r="M101" s="261"/>
      <c r="N101" s="262"/>
    </row>
    <row r="102" spans="2:14">
      <c r="B102" s="263"/>
      <c r="C102" s="264"/>
      <c r="D102" s="264"/>
      <c r="E102" s="264"/>
      <c r="F102" s="264"/>
      <c r="G102" s="264"/>
      <c r="H102" s="264"/>
      <c r="I102" s="264"/>
      <c r="J102" s="264"/>
      <c r="K102" s="264"/>
      <c r="L102" s="264"/>
      <c r="M102" s="264"/>
      <c r="N102" s="265"/>
    </row>
    <row r="103" spans="2:14">
      <c r="B103" s="266" t="s">
        <v>2323</v>
      </c>
      <c r="C103" s="267"/>
      <c r="D103" s="267"/>
      <c r="E103" s="267"/>
      <c r="F103" s="267"/>
      <c r="G103" s="267"/>
      <c r="H103" s="267"/>
      <c r="I103" s="267"/>
      <c r="J103" s="267"/>
      <c r="K103" s="267"/>
      <c r="L103" s="267"/>
      <c r="M103" s="267"/>
      <c r="N103" s="268"/>
    </row>
    <row r="104" spans="2:14" ht="15" customHeight="1">
      <c r="B104" s="960" t="s">
        <v>2324</v>
      </c>
      <c r="C104" s="961"/>
      <c r="D104" s="961"/>
      <c r="E104" s="961"/>
      <c r="F104" s="961"/>
      <c r="G104" s="961"/>
      <c r="H104" s="961"/>
      <c r="I104" s="961"/>
      <c r="J104" s="961"/>
      <c r="K104" s="961"/>
      <c r="L104" s="961"/>
      <c r="M104" s="961"/>
      <c r="N104" s="962"/>
    </row>
    <row r="105" spans="2:14" ht="15" customHeight="1">
      <c r="B105" s="960"/>
      <c r="C105" s="961"/>
      <c r="D105" s="961"/>
      <c r="E105" s="961"/>
      <c r="F105" s="961"/>
      <c r="G105" s="961"/>
      <c r="H105" s="961"/>
      <c r="I105" s="961"/>
      <c r="J105" s="961"/>
      <c r="K105" s="961"/>
      <c r="L105" s="961"/>
      <c r="M105" s="961"/>
      <c r="N105" s="962"/>
    </row>
    <row r="106" spans="2:14" ht="30" customHeight="1">
      <c r="B106" s="963" t="s">
        <v>2325</v>
      </c>
      <c r="C106" s="964"/>
      <c r="D106" s="964"/>
      <c r="E106" s="964"/>
      <c r="F106" s="964"/>
      <c r="G106" s="964"/>
      <c r="H106" s="964"/>
      <c r="I106" s="964"/>
      <c r="J106" s="964"/>
      <c r="K106" s="964"/>
      <c r="L106" s="964"/>
      <c r="M106" s="964"/>
      <c r="N106" s="965"/>
    </row>
    <row r="107" spans="2:14">
      <c r="B107" s="963"/>
      <c r="C107" s="964"/>
      <c r="D107" s="964"/>
      <c r="E107" s="964"/>
      <c r="F107" s="964"/>
      <c r="G107" s="964"/>
      <c r="H107" s="964"/>
      <c r="I107" s="964"/>
      <c r="J107" s="964"/>
      <c r="K107" s="964"/>
      <c r="L107" s="964"/>
      <c r="M107" s="964"/>
      <c r="N107" s="965"/>
    </row>
    <row r="108" spans="2:14">
      <c r="B108" s="351"/>
      <c r="C108" s="352"/>
      <c r="D108" s="352"/>
      <c r="E108" s="352"/>
      <c r="F108" s="352"/>
      <c r="G108" s="352"/>
      <c r="H108" s="352"/>
      <c r="I108" s="352"/>
      <c r="J108" s="352"/>
      <c r="K108" s="352"/>
      <c r="L108" s="352"/>
      <c r="M108" s="352"/>
      <c r="N108" s="353"/>
    </row>
    <row r="109" spans="2:14">
      <c r="B109" s="351"/>
      <c r="C109" s="352"/>
      <c r="D109" s="352"/>
      <c r="E109" s="352"/>
      <c r="F109" s="352"/>
      <c r="G109" s="352"/>
      <c r="H109" s="352"/>
      <c r="I109" s="352"/>
      <c r="J109" s="352"/>
      <c r="K109" s="352"/>
      <c r="L109" s="352"/>
      <c r="M109" s="352"/>
      <c r="N109" s="353"/>
    </row>
    <row r="110" spans="2:14">
      <c r="B110" s="351"/>
      <c r="C110" s="352"/>
      <c r="D110" s="352"/>
      <c r="E110" s="352"/>
      <c r="F110" s="352"/>
      <c r="G110" s="352"/>
      <c r="H110" s="352"/>
      <c r="I110" s="352"/>
      <c r="J110" s="352"/>
      <c r="K110" s="352"/>
      <c r="L110" s="352"/>
      <c r="M110" s="352"/>
      <c r="N110" s="353"/>
    </row>
    <row r="111" spans="2:14">
      <c r="B111" s="266"/>
      <c r="C111" s="267"/>
      <c r="D111" s="267"/>
      <c r="E111" s="267"/>
      <c r="F111" s="267"/>
      <c r="G111" s="267"/>
      <c r="H111" s="267"/>
      <c r="I111" s="267"/>
      <c r="J111" s="267"/>
      <c r="K111" s="267"/>
      <c r="L111" s="267"/>
      <c r="M111" s="267"/>
      <c r="N111" s="268"/>
    </row>
    <row r="112" spans="2:14">
      <c r="B112" s="254"/>
      <c r="C112" s="255"/>
      <c r="D112" s="255"/>
      <c r="E112" s="255" t="s">
        <v>1060</v>
      </c>
      <c r="F112" s="429"/>
      <c r="G112" s="429"/>
      <c r="H112" s="255"/>
      <c r="I112" s="255"/>
      <c r="J112" s="255"/>
      <c r="K112" s="255"/>
      <c r="L112" s="255"/>
      <c r="M112" s="255"/>
      <c r="N112" s="256"/>
    </row>
    <row r="113" spans="2:14">
      <c r="B113" s="254"/>
      <c r="C113" s="255"/>
      <c r="D113" s="255"/>
      <c r="E113" s="430" t="s">
        <v>1061</v>
      </c>
      <c r="F113" s="255"/>
      <c r="G113" s="255"/>
      <c r="H113" s="430"/>
      <c r="I113" s="430"/>
      <c r="J113" s="430"/>
      <c r="K113" s="255"/>
      <c r="L113" s="255"/>
      <c r="M113" s="255"/>
      <c r="N113" s="256"/>
    </row>
    <row r="114" spans="2:14">
      <c r="B114" s="254"/>
      <c r="C114" s="255"/>
      <c r="D114" s="255"/>
      <c r="E114" s="269" t="s">
        <v>1065</v>
      </c>
      <c r="F114" s="255"/>
      <c r="G114" s="255"/>
      <c r="H114" s="269"/>
      <c r="I114" s="269"/>
      <c r="J114" s="269"/>
      <c r="K114" s="255"/>
      <c r="L114" s="255"/>
      <c r="M114" s="255"/>
      <c r="N114" s="256"/>
    </row>
    <row r="115" spans="2:14">
      <c r="B115" s="270"/>
      <c r="C115" s="267"/>
      <c r="D115" s="267"/>
      <c r="E115" s="255" t="s">
        <v>1063</v>
      </c>
      <c r="F115" s="255"/>
      <c r="G115" s="255"/>
      <c r="H115" s="255"/>
      <c r="I115" s="255"/>
      <c r="J115" s="255"/>
      <c r="K115" s="267"/>
      <c r="L115" s="267"/>
      <c r="M115" s="267"/>
      <c r="N115" s="268"/>
    </row>
    <row r="116" spans="2:14">
      <c r="B116" s="270"/>
      <c r="C116" s="267"/>
      <c r="D116" s="267"/>
      <c r="E116" s="267"/>
      <c r="F116" s="255"/>
      <c r="G116" s="255"/>
      <c r="H116" s="255"/>
      <c r="I116" s="255"/>
      <c r="J116" s="255"/>
      <c r="K116" s="267"/>
      <c r="L116" s="267"/>
      <c r="M116" s="267"/>
      <c r="N116" s="268"/>
    </row>
    <row r="117" spans="2:14">
      <c r="B117" s="270" t="s">
        <v>2326</v>
      </c>
      <c r="C117" s="269"/>
      <c r="D117" s="269"/>
      <c r="E117" s="255"/>
      <c r="F117" s="255"/>
      <c r="G117" s="255"/>
      <c r="H117" s="255"/>
      <c r="I117" s="255"/>
      <c r="J117" s="966"/>
      <c r="K117" s="966"/>
      <c r="L117" s="966"/>
      <c r="M117" s="966"/>
      <c r="N117" s="967"/>
    </row>
    <row r="118" spans="2:14" ht="15.75" thickBot="1">
      <c r="B118" s="431" t="s">
        <v>2327</v>
      </c>
      <c r="C118" s="432"/>
      <c r="D118" s="432"/>
      <c r="E118" s="271"/>
      <c r="F118" s="271"/>
      <c r="G118" s="271"/>
      <c r="H118" s="271"/>
      <c r="I118" s="271"/>
      <c r="J118" s="968"/>
      <c r="K118" s="968"/>
      <c r="L118" s="968"/>
      <c r="M118" s="968"/>
      <c r="N118" s="969"/>
    </row>
  </sheetData>
  <mergeCells count="64">
    <mergeCell ref="B106:N107"/>
    <mergeCell ref="F25:H25"/>
    <mergeCell ref="B27:N27"/>
    <mergeCell ref="L29:M29"/>
    <mergeCell ref="L83:M83"/>
    <mergeCell ref="L84:M84"/>
    <mergeCell ref="B85:M85"/>
    <mergeCell ref="B87:M87"/>
    <mergeCell ref="B104:N105"/>
    <mergeCell ref="B77:M77"/>
    <mergeCell ref="B81:H81"/>
    <mergeCell ref="L81:M81"/>
    <mergeCell ref="B64:M64"/>
    <mergeCell ref="B82:H82"/>
    <mergeCell ref="L82:M82"/>
    <mergeCell ref="B68:H68"/>
    <mergeCell ref="L68:M68"/>
    <mergeCell ref="B74:H74"/>
    <mergeCell ref="L74:M74"/>
    <mergeCell ref="B75:M75"/>
    <mergeCell ref="L57:M57"/>
    <mergeCell ref="L58:M58"/>
    <mergeCell ref="L60:M60"/>
    <mergeCell ref="L61:M61"/>
    <mergeCell ref="L63:M63"/>
    <mergeCell ref="B53:M53"/>
    <mergeCell ref="B10:E10"/>
    <mergeCell ref="I10:J10"/>
    <mergeCell ref="D11:E11"/>
    <mergeCell ref="L42:M42"/>
    <mergeCell ref="B38:H38"/>
    <mergeCell ref="L12:N12"/>
    <mergeCell ref="C30:I30"/>
    <mergeCell ref="L30:M30"/>
    <mergeCell ref="B35:H35"/>
    <mergeCell ref="M5:M6"/>
    <mergeCell ref="C6:J6"/>
    <mergeCell ref="B43:M43"/>
    <mergeCell ref="B47:I47"/>
    <mergeCell ref="L47:M47"/>
    <mergeCell ref="B1:B6"/>
    <mergeCell ref="K5:K6"/>
    <mergeCell ref="B42:H42"/>
    <mergeCell ref="I35:J35"/>
    <mergeCell ref="L35:M35"/>
    <mergeCell ref="B36:H36"/>
    <mergeCell ref="B37:H37"/>
    <mergeCell ref="I42:J42"/>
    <mergeCell ref="N5:N6"/>
    <mergeCell ref="C29:I29"/>
    <mergeCell ref="J117:N118"/>
    <mergeCell ref="L1:N2"/>
    <mergeCell ref="C2:J2"/>
    <mergeCell ref="C3:J3"/>
    <mergeCell ref="K3:K4"/>
    <mergeCell ref="L3:N4"/>
    <mergeCell ref="C4:J4"/>
    <mergeCell ref="C1:J1"/>
    <mergeCell ref="K1:K2"/>
    <mergeCell ref="C5:J5"/>
    <mergeCell ref="L59:M59"/>
    <mergeCell ref="B39:H39"/>
    <mergeCell ref="B41:D41"/>
    <mergeCell ref="L5:L6"/>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510977"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510977" r:id="rId4"/>
      </mc:Fallback>
    </mc:AlternateContent>
  </oleObjects>
</worksheet>
</file>

<file path=xl/worksheets/sheet2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18"/>
  <sheetViews>
    <sheetView zoomScale="75" zoomScaleNormal="75" workbookViewId="0"/>
  </sheetViews>
  <sheetFormatPr baseColWidth="10" defaultRowHeight="15"/>
  <cols>
    <col min="1" max="1" width="9.140625" bestFit="1" customWidth="1"/>
    <col min="2" max="2" width="17" customWidth="1"/>
    <col min="6" max="6" width="14.42578125" customWidth="1"/>
    <col min="9" max="9" width="13.140625" bestFit="1" customWidth="1"/>
    <col min="10" max="10" width="15.5703125" customWidth="1"/>
    <col min="11" max="11" width="17.5703125" bestFit="1" customWidth="1"/>
    <col min="13" max="13" width="12" bestFit="1" customWidth="1"/>
    <col min="14" max="14" width="17.42578125" customWidth="1"/>
    <col min="15" max="15" width="12" bestFit="1" customWidth="1"/>
  </cols>
  <sheetData>
    <row r="1" spans="2:14" ht="25.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customHeight="1" thickBot="1">
      <c r="A31" t="s">
        <v>1929</v>
      </c>
      <c r="B31" s="86" t="s">
        <v>1226</v>
      </c>
      <c r="C31" s="87" t="s">
        <v>2259</v>
      </c>
      <c r="D31" s="88"/>
      <c r="E31" s="88"/>
      <c r="F31" s="88"/>
      <c r="G31" s="88"/>
      <c r="H31" s="88"/>
      <c r="I31" s="88"/>
      <c r="J31" s="88"/>
      <c r="K31" s="465"/>
      <c r="L31" s="318" t="s">
        <v>144</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348"/>
      <c r="N36" s="284"/>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0.1</v>
      </c>
      <c r="N41" s="356">
        <f>N75*M41</f>
        <v>45.492548333333332</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45.492548333333332</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69" t="s">
        <v>381</v>
      </c>
      <c r="B48" s="49" t="str">
        <f>VLOOKUP(A48,MATERIALES!A5:D373,3,FALSE)</f>
        <v>Armadura de Acero</v>
      </c>
      <c r="C48" s="293"/>
      <c r="D48" s="293"/>
      <c r="E48" s="293"/>
      <c r="F48" s="293"/>
      <c r="G48" s="293"/>
      <c r="H48" s="293"/>
      <c r="I48" s="293"/>
      <c r="J48" s="323" t="str">
        <f>VLOOKUP(A48,MATERIALES!A4:D640,2,FALSE)</f>
        <v>m</v>
      </c>
      <c r="K48" s="294">
        <v>1</v>
      </c>
      <c r="L48" s="279"/>
      <c r="M48" s="414">
        <f>VLOOKUP(A48,MATERIALES!A5:D396,4,FALSE)</f>
        <v>2811.4113414468748</v>
      </c>
      <c r="N48" s="284">
        <f>K48*M48</f>
        <v>2811.4113414468748</v>
      </c>
    </row>
    <row r="49" spans="1:14">
      <c r="A49" s="169" t="s">
        <v>747</v>
      </c>
      <c r="B49" s="49" t="str">
        <f>VLOOKUP(A49,MATERIALES!A6:D373,3,FALSE)</f>
        <v>Tornillos de Unión de D= 12 mm</v>
      </c>
      <c r="C49" s="437"/>
      <c r="D49" s="437"/>
      <c r="E49" s="437"/>
      <c r="F49" s="437"/>
      <c r="G49" s="437"/>
      <c r="H49" s="437"/>
      <c r="I49" s="437"/>
      <c r="J49" s="324" t="str">
        <f>VLOOKUP(A49,MATERIALES!A5:D641,2,FALSE)</f>
        <v>u</v>
      </c>
      <c r="K49" s="409">
        <v>4</v>
      </c>
      <c r="L49" s="433"/>
      <c r="M49" s="414">
        <f>VLOOKUP(A49,MATERIALES!A6:D397,4,FALSE)</f>
        <v>772.14264563841209</v>
      </c>
      <c r="N49" s="284">
        <f>K49*M49</f>
        <v>3088.5705825536484</v>
      </c>
    </row>
    <row r="50" spans="1:14">
      <c r="A50" s="169"/>
      <c r="B50" s="49"/>
      <c r="C50" s="437"/>
      <c r="D50" s="437"/>
      <c r="E50" s="437"/>
      <c r="F50" s="437"/>
      <c r="G50" s="437"/>
      <c r="H50" s="437"/>
      <c r="I50" s="437"/>
      <c r="J50" s="323"/>
      <c r="K50" s="409"/>
      <c r="L50" s="433"/>
      <c r="M50" s="414"/>
      <c r="N50" s="284"/>
    </row>
    <row r="51" spans="1:14">
      <c r="A51" s="169"/>
      <c r="B51" s="49"/>
      <c r="C51" s="437"/>
      <c r="D51" s="437"/>
      <c r="E51" s="437"/>
      <c r="F51" s="437"/>
      <c r="G51" s="437"/>
      <c r="H51" s="437"/>
      <c r="I51" s="437"/>
      <c r="J51" s="323"/>
      <c r="K51" s="409"/>
      <c r="L51" s="433"/>
      <c r="M51" s="414"/>
      <c r="N51" s="284"/>
    </row>
    <row r="52" spans="1:14" ht="15.75" thickBot="1">
      <c r="B52" s="49"/>
      <c r="C52" s="322"/>
      <c r="D52" s="322"/>
      <c r="E52" s="322"/>
      <c r="F52" s="322"/>
      <c r="G52" s="322"/>
      <c r="H52" s="322"/>
      <c r="I52" s="322"/>
      <c r="J52" s="447"/>
      <c r="K52" s="132"/>
      <c r="L52" s="337"/>
      <c r="M52" s="414"/>
      <c r="N52" s="284"/>
    </row>
    <row r="53" spans="1:14" ht="15.75" thickBot="1">
      <c r="B53" s="818" t="s">
        <v>1037</v>
      </c>
      <c r="C53" s="819"/>
      <c r="D53" s="819"/>
      <c r="E53" s="819"/>
      <c r="F53" s="819"/>
      <c r="G53" s="819"/>
      <c r="H53" s="819"/>
      <c r="I53" s="819"/>
      <c r="J53" s="819"/>
      <c r="K53" s="819"/>
      <c r="L53" s="819"/>
      <c r="M53" s="820"/>
      <c r="N53" s="406">
        <f>SUM(N48:N52)</f>
        <v>5899.9819240005236</v>
      </c>
    </row>
    <row r="54" spans="1:14">
      <c r="B54" s="39"/>
      <c r="C54" s="40"/>
      <c r="D54" s="40"/>
      <c r="E54" s="40"/>
      <c r="F54" s="40"/>
      <c r="G54" s="40"/>
      <c r="H54" s="40"/>
      <c r="I54" s="40"/>
      <c r="J54" s="40"/>
      <c r="K54" s="40"/>
      <c r="L54" s="40"/>
      <c r="M54" s="40"/>
      <c r="N54" s="41"/>
    </row>
    <row r="55" spans="1:14">
      <c r="B55" s="70" t="s">
        <v>1040</v>
      </c>
      <c r="C55" s="71"/>
      <c r="D55" s="71"/>
      <c r="E55" s="71"/>
      <c r="F55" s="71"/>
      <c r="G55" s="71"/>
      <c r="H55" s="71"/>
      <c r="I55" s="71"/>
      <c r="J55" s="71"/>
      <c r="K55" s="71"/>
      <c r="L55" s="71"/>
      <c r="M55" s="71"/>
      <c r="N55" s="72"/>
    </row>
    <row r="56" spans="1:14" ht="15.75" thickBot="1">
      <c r="B56" s="74"/>
      <c r="C56" s="67"/>
      <c r="D56" s="67"/>
      <c r="E56" s="67"/>
      <c r="F56" s="67"/>
      <c r="G56" s="67"/>
      <c r="H56" s="67"/>
      <c r="I56" s="67"/>
      <c r="J56" s="67"/>
      <c r="K56" s="67"/>
      <c r="L56" s="67"/>
      <c r="M56" s="67"/>
      <c r="N56" s="69"/>
    </row>
    <row r="57" spans="1:14" ht="25.5">
      <c r="B57" s="325" t="s">
        <v>1041</v>
      </c>
      <c r="C57" s="326"/>
      <c r="D57" s="326"/>
      <c r="E57" s="326"/>
      <c r="F57" s="326"/>
      <c r="G57" s="326"/>
      <c r="H57" s="79" t="s">
        <v>1029</v>
      </c>
      <c r="I57" s="80" t="s">
        <v>1042</v>
      </c>
      <c r="J57" s="81" t="s">
        <v>1043</v>
      </c>
      <c r="K57" s="79" t="s">
        <v>1044</v>
      </c>
      <c r="L57" s="821" t="s">
        <v>1045</v>
      </c>
      <c r="M57" s="794"/>
      <c r="N57" s="82" t="s">
        <v>1035</v>
      </c>
    </row>
    <row r="58" spans="1:14">
      <c r="B58" s="52"/>
      <c r="C58" s="329"/>
      <c r="D58" s="329"/>
      <c r="E58" s="329"/>
      <c r="F58" s="329"/>
      <c r="G58" s="329"/>
      <c r="H58" s="323"/>
      <c r="I58" s="291"/>
      <c r="J58" s="298"/>
      <c r="K58" s="291"/>
      <c r="L58" s="822"/>
      <c r="M58" s="823"/>
      <c r="N58" s="299"/>
    </row>
    <row r="59" spans="1:14">
      <c r="B59" s="52"/>
      <c r="C59" s="53"/>
      <c r="D59" s="53"/>
      <c r="E59" s="53"/>
      <c r="F59" s="53"/>
      <c r="G59" s="53"/>
      <c r="H59" s="323"/>
      <c r="I59" s="291"/>
      <c r="J59" s="298"/>
      <c r="K59" s="291"/>
      <c r="L59" s="822"/>
      <c r="M59" s="823"/>
      <c r="N59" s="299"/>
    </row>
    <row r="60" spans="1:14">
      <c r="B60" s="52"/>
      <c r="C60" s="53"/>
      <c r="D60" s="53"/>
      <c r="E60" s="53"/>
      <c r="F60" s="53"/>
      <c r="G60" s="53"/>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00"/>
      <c r="I62" s="291"/>
      <c r="J62" s="291"/>
      <c r="K62" s="291"/>
      <c r="L62" s="301"/>
      <c r="M62" s="302"/>
      <c r="N62" s="303"/>
    </row>
    <row r="63" spans="1:14" ht="15.75" thickBot="1">
      <c r="B63" s="459"/>
      <c r="C63" s="460"/>
      <c r="D63" s="460"/>
      <c r="E63" s="460"/>
      <c r="F63" s="460"/>
      <c r="G63" s="460"/>
      <c r="H63" s="54"/>
      <c r="I63" s="132"/>
      <c r="J63" s="132"/>
      <c r="K63" s="132"/>
      <c r="L63" s="807"/>
      <c r="M63" s="808"/>
      <c r="N63" s="133"/>
    </row>
    <row r="64" spans="1:14" ht="15.75" thickBot="1">
      <c r="B64" s="824" t="s">
        <v>1037</v>
      </c>
      <c r="C64" s="825"/>
      <c r="D64" s="825"/>
      <c r="E64" s="825"/>
      <c r="F64" s="825"/>
      <c r="G64" s="825"/>
      <c r="H64" s="825"/>
      <c r="I64" s="825"/>
      <c r="J64" s="825"/>
      <c r="K64" s="825"/>
      <c r="L64" s="825"/>
      <c r="M64" s="826"/>
      <c r="N64" s="110"/>
    </row>
    <row r="65" spans="1:15">
      <c r="B65" s="39"/>
      <c r="C65" s="40"/>
      <c r="D65" s="40"/>
      <c r="E65" s="40"/>
      <c r="F65" s="40"/>
      <c r="G65" s="40"/>
      <c r="H65" s="40"/>
      <c r="I65" s="40"/>
      <c r="J65" s="40"/>
      <c r="K65" s="40"/>
      <c r="L65" s="40"/>
      <c r="M65" s="40"/>
      <c r="N65" s="41"/>
    </row>
    <row r="66" spans="1:15">
      <c r="B66" s="70" t="s">
        <v>1046</v>
      </c>
      <c r="C66" s="71"/>
      <c r="D66" s="71"/>
      <c r="E66" s="71"/>
      <c r="F66" s="71"/>
      <c r="G66" s="71"/>
      <c r="H66" s="71"/>
      <c r="I66" s="71"/>
      <c r="J66" s="71"/>
      <c r="K66" s="71"/>
      <c r="L66" s="71"/>
      <c r="M66" s="71"/>
      <c r="N66" s="72"/>
    </row>
    <row r="67" spans="1:15" ht="15.75" thickBot="1">
      <c r="B67" s="74"/>
      <c r="C67" s="67"/>
      <c r="D67" s="67"/>
      <c r="E67" s="67"/>
      <c r="F67" s="67"/>
      <c r="G67" s="67"/>
      <c r="H67" s="67"/>
      <c r="I67" s="67"/>
      <c r="J67" s="67"/>
      <c r="K67" s="67"/>
      <c r="L67" s="67"/>
      <c r="M67" s="67"/>
      <c r="N67" s="69"/>
    </row>
    <row r="68" spans="1:15" ht="25.5">
      <c r="B68" s="844" t="s">
        <v>1047</v>
      </c>
      <c r="C68" s="845"/>
      <c r="D68" s="845"/>
      <c r="E68" s="845"/>
      <c r="F68" s="845"/>
      <c r="G68" s="845"/>
      <c r="H68" s="845"/>
      <c r="I68" s="79" t="s">
        <v>1048</v>
      </c>
      <c r="J68" s="81" t="s">
        <v>1494</v>
      </c>
      <c r="K68" s="80" t="s">
        <v>1050</v>
      </c>
      <c r="L68" s="846" t="s">
        <v>1034</v>
      </c>
      <c r="M68" s="970"/>
      <c r="N68" s="104" t="s">
        <v>1035</v>
      </c>
    </row>
    <row r="69" spans="1:15">
      <c r="A69" s="170" t="s">
        <v>7</v>
      </c>
      <c r="B69" s="55" t="str">
        <f>VLOOKUP(A69,'MANO DE OBRA'!A8:D68,3,FALSE)</f>
        <v>Obrero (2)</v>
      </c>
      <c r="C69" s="53"/>
      <c r="D69" s="53"/>
      <c r="E69" s="53"/>
      <c r="F69" s="53"/>
      <c r="G69" s="53"/>
      <c r="H69" s="53"/>
      <c r="I69" s="304">
        <f>K69/J69*100</f>
        <v>49181.133333333331</v>
      </c>
      <c r="J69" s="305">
        <v>185</v>
      </c>
      <c r="K69" s="306">
        <f>VLOOKUP(A69,'MANO DE OBRA'!A8:D99,4,FALSE)</f>
        <v>90985.096666666665</v>
      </c>
      <c r="L69" s="56"/>
      <c r="M69" s="446">
        <v>400</v>
      </c>
      <c r="N69" s="407">
        <f>K69/M69</f>
        <v>227.46274166666666</v>
      </c>
      <c r="O69" s="112"/>
    </row>
    <row r="70" spans="1:15">
      <c r="A70" s="170" t="s">
        <v>30</v>
      </c>
      <c r="B70" s="55" t="str">
        <f>VLOOKUP(A70,'MANO DE OBRA'!A8:D69,3,FALSE)</f>
        <v>Oficial</v>
      </c>
      <c r="C70" s="53"/>
      <c r="D70" s="53"/>
      <c r="E70" s="53"/>
      <c r="F70" s="53"/>
      <c r="G70" s="53"/>
      <c r="H70" s="53"/>
      <c r="I70" s="304">
        <f>K70/J70*100</f>
        <v>49181.133333333331</v>
      </c>
      <c r="J70" s="305">
        <v>185</v>
      </c>
      <c r="K70" s="306">
        <f>VLOOKUP(A70,'MANO DE OBRA'!A8:D100,4,FALSE)</f>
        <v>90985.096666666665</v>
      </c>
      <c r="L70" s="56"/>
      <c r="M70" s="446">
        <v>400</v>
      </c>
      <c r="N70" s="407">
        <f>K70/M70</f>
        <v>227.46274166666666</v>
      </c>
    </row>
    <row r="71" spans="1:15">
      <c r="B71" s="55"/>
      <c r="C71" s="53"/>
      <c r="D71" s="53"/>
      <c r="E71" s="53"/>
      <c r="F71" s="53"/>
      <c r="G71" s="53"/>
      <c r="H71" s="53"/>
      <c r="I71" s="304"/>
      <c r="J71" s="305"/>
      <c r="K71" s="306"/>
      <c r="L71" s="56"/>
      <c r="M71" s="444"/>
      <c r="N71" s="407"/>
    </row>
    <row r="72" spans="1:15">
      <c r="B72" s="55"/>
      <c r="C72" s="53"/>
      <c r="D72" s="53"/>
      <c r="E72" s="53"/>
      <c r="F72" s="53"/>
      <c r="G72" s="53"/>
      <c r="H72" s="53"/>
      <c r="I72" s="291"/>
      <c r="J72" s="309"/>
      <c r="K72" s="310"/>
      <c r="L72" s="330"/>
      <c r="M72" s="312"/>
      <c r="N72" s="308"/>
    </row>
    <row r="73" spans="1:15">
      <c r="B73" s="55"/>
      <c r="C73" s="53"/>
      <c r="D73" s="53"/>
      <c r="E73" s="53"/>
      <c r="F73" s="53"/>
      <c r="G73" s="53"/>
      <c r="H73" s="53"/>
      <c r="I73" s="291"/>
      <c r="J73" s="309"/>
      <c r="K73" s="310"/>
      <c r="L73" s="330"/>
      <c r="M73" s="312"/>
      <c r="N73" s="308"/>
    </row>
    <row r="74" spans="1:15" ht="15.75" thickBot="1">
      <c r="B74" s="805"/>
      <c r="C74" s="806"/>
      <c r="D74" s="806"/>
      <c r="E74" s="806"/>
      <c r="F74" s="806"/>
      <c r="G74" s="806"/>
      <c r="H74" s="806"/>
      <c r="I74" s="132"/>
      <c r="J74" s="132"/>
      <c r="K74" s="132"/>
      <c r="L74" s="906"/>
      <c r="M74" s="906"/>
      <c r="N74" s="133"/>
    </row>
    <row r="75" spans="1:15" ht="15.75" thickBot="1">
      <c r="B75" s="824" t="s">
        <v>1037</v>
      </c>
      <c r="C75" s="825"/>
      <c r="D75" s="825"/>
      <c r="E75" s="825"/>
      <c r="F75" s="825"/>
      <c r="G75" s="825"/>
      <c r="H75" s="825"/>
      <c r="I75" s="825"/>
      <c r="J75" s="825"/>
      <c r="K75" s="825"/>
      <c r="L75" s="825"/>
      <c r="M75" s="826"/>
      <c r="N75" s="472">
        <f>SUM(N69:N74)</f>
        <v>454.92548333333332</v>
      </c>
    </row>
    <row r="76" spans="1:15" ht="15.75" thickBot="1">
      <c r="B76" s="39"/>
      <c r="C76" s="40"/>
      <c r="D76" s="40"/>
      <c r="E76" s="40"/>
      <c r="F76" s="40"/>
      <c r="G76" s="40"/>
      <c r="H76" s="40"/>
      <c r="I76" s="40"/>
      <c r="J76" s="40"/>
      <c r="K76" s="40"/>
      <c r="L76" s="40"/>
      <c r="M76" s="40"/>
      <c r="N76" s="41"/>
    </row>
    <row r="77" spans="1:15" ht="15.75" thickBot="1">
      <c r="B77" s="818" t="s">
        <v>1051</v>
      </c>
      <c r="C77" s="819"/>
      <c r="D77" s="819"/>
      <c r="E77" s="819"/>
      <c r="F77" s="819"/>
      <c r="G77" s="819"/>
      <c r="H77" s="819"/>
      <c r="I77" s="819"/>
      <c r="J77" s="819"/>
      <c r="K77" s="819"/>
      <c r="L77" s="819"/>
      <c r="M77" s="820"/>
      <c r="N77" s="105">
        <f>N43+N53+N64+N75</f>
        <v>6400.3999556671906</v>
      </c>
    </row>
    <row r="78" spans="1:15">
      <c r="B78" s="39"/>
      <c r="C78" s="40"/>
      <c r="D78" s="40"/>
      <c r="E78" s="40"/>
      <c r="F78" s="40"/>
      <c r="G78" s="40"/>
      <c r="H78" s="40"/>
      <c r="I78" s="40"/>
      <c r="J78" s="40"/>
      <c r="K78" s="40"/>
      <c r="L78" s="40"/>
      <c r="M78" s="40"/>
      <c r="N78" s="41"/>
    </row>
    <row r="79" spans="1:15">
      <c r="B79" s="70" t="s">
        <v>1052</v>
      </c>
      <c r="C79" s="71"/>
      <c r="D79" s="71"/>
      <c r="E79" s="71"/>
      <c r="F79" s="71"/>
      <c r="G79" s="71"/>
      <c r="H79" s="71"/>
      <c r="I79" s="71"/>
      <c r="J79" s="71"/>
      <c r="K79" s="71"/>
      <c r="L79" s="71"/>
      <c r="M79" s="71"/>
      <c r="N79" s="72"/>
    </row>
    <row r="80" spans="1:15" ht="15.75" thickBot="1">
      <c r="B80" s="74"/>
      <c r="C80" s="67"/>
      <c r="D80" s="67"/>
      <c r="E80" s="67"/>
      <c r="F80" s="67"/>
      <c r="G80" s="67"/>
      <c r="H80" s="67"/>
      <c r="I80" s="67"/>
      <c r="J80" s="67"/>
      <c r="K80" s="67"/>
      <c r="L80" s="67"/>
      <c r="M80" s="67"/>
      <c r="N80" s="69"/>
    </row>
    <row r="81" spans="1:14">
      <c r="B81" s="809" t="s">
        <v>1053</v>
      </c>
      <c r="C81" s="810"/>
      <c r="D81" s="810"/>
      <c r="E81" s="810"/>
      <c r="F81" s="810"/>
      <c r="G81" s="810"/>
      <c r="H81" s="810"/>
      <c r="I81" s="326"/>
      <c r="J81" s="346"/>
      <c r="K81" s="314" t="s">
        <v>1054</v>
      </c>
      <c r="L81" s="848" t="s">
        <v>1055</v>
      </c>
      <c r="M81" s="849"/>
      <c r="N81" s="315"/>
    </row>
    <row r="82" spans="1:14">
      <c r="B82" s="850" t="s">
        <v>1056</v>
      </c>
      <c r="C82" s="851"/>
      <c r="D82" s="851"/>
      <c r="E82" s="851"/>
      <c r="F82" s="851"/>
      <c r="G82" s="851"/>
      <c r="H82" s="851"/>
      <c r="I82" s="93"/>
      <c r="J82" s="94"/>
      <c r="K82" s="316">
        <v>0.2</v>
      </c>
      <c r="L82" s="852">
        <f>N77*K82</f>
        <v>1280.0799911334382</v>
      </c>
      <c r="M82" s="853"/>
      <c r="N82" s="57"/>
    </row>
    <row r="83" spans="1:14">
      <c r="B83" s="95" t="s">
        <v>1057</v>
      </c>
      <c r="C83" s="96"/>
      <c r="D83" s="96"/>
      <c r="E83" s="96"/>
      <c r="F83" s="96"/>
      <c r="G83" s="96"/>
      <c r="H83" s="96"/>
      <c r="I83" s="93"/>
      <c r="J83" s="94"/>
      <c r="K83" s="316">
        <v>0.05</v>
      </c>
      <c r="L83" s="852">
        <f>N77*K83</f>
        <v>320.01999778335954</v>
      </c>
      <c r="M83" s="853"/>
      <c r="N83" s="57"/>
    </row>
    <row r="84" spans="1:14" ht="15.75" thickBot="1">
      <c r="B84" s="97" t="s">
        <v>1058</v>
      </c>
      <c r="C84" s="98"/>
      <c r="D84" s="98"/>
      <c r="E84" s="98"/>
      <c r="F84" s="98"/>
      <c r="G84" s="98"/>
      <c r="H84" s="98"/>
      <c r="I84" s="99"/>
      <c r="J84" s="100"/>
      <c r="K84" s="317">
        <v>0.05</v>
      </c>
      <c r="L84" s="854">
        <f>N77*K84</f>
        <v>320.01999778335954</v>
      </c>
      <c r="M84" s="855"/>
      <c r="N84" s="57"/>
    </row>
    <row r="85" spans="1:14" ht="15.75" thickBot="1">
      <c r="B85" s="818" t="s">
        <v>1037</v>
      </c>
      <c r="C85" s="819"/>
      <c r="D85" s="819"/>
      <c r="E85" s="819"/>
      <c r="F85" s="819"/>
      <c r="G85" s="819"/>
      <c r="H85" s="819"/>
      <c r="I85" s="819"/>
      <c r="J85" s="819"/>
      <c r="K85" s="819"/>
      <c r="L85" s="819"/>
      <c r="M85" s="820"/>
      <c r="N85" s="58">
        <f>L82+L83+L84</f>
        <v>1920.1199867001571</v>
      </c>
    </row>
    <row r="86" spans="1:14" ht="15.75" thickBot="1">
      <c r="B86" s="39"/>
      <c r="C86" s="40"/>
      <c r="D86" s="40"/>
      <c r="E86" s="40"/>
      <c r="F86" s="40"/>
      <c r="G86" s="40"/>
      <c r="H86" s="40"/>
      <c r="I86" s="40"/>
      <c r="J86" s="40"/>
      <c r="K86" s="40"/>
      <c r="L86" s="40"/>
      <c r="M86" s="40"/>
      <c r="N86" s="41"/>
    </row>
    <row r="87" spans="1:14" ht="15.75" thickBot="1">
      <c r="A87" t="s">
        <v>2122</v>
      </c>
      <c r="B87" s="818" t="s">
        <v>1059</v>
      </c>
      <c r="C87" s="819"/>
      <c r="D87" s="819"/>
      <c r="E87" s="819"/>
      <c r="F87" s="819"/>
      <c r="G87" s="819"/>
      <c r="H87" s="819"/>
      <c r="I87" s="819"/>
      <c r="J87" s="819"/>
      <c r="K87" s="819"/>
      <c r="L87" s="819"/>
      <c r="M87" s="820"/>
      <c r="N87" s="197">
        <f>N77+N85</f>
        <v>8320.5199423673475</v>
      </c>
    </row>
    <row r="88" spans="1:14">
      <c r="B88" s="251"/>
      <c r="C88" s="252"/>
      <c r="D88" s="252"/>
      <c r="E88" s="252"/>
      <c r="F88" s="252"/>
      <c r="G88" s="252"/>
      <c r="H88" s="252"/>
      <c r="I88" s="252"/>
      <c r="J88" s="252"/>
      <c r="K88" s="252"/>
      <c r="L88" s="252"/>
      <c r="M88" s="252"/>
      <c r="N88" s="253"/>
    </row>
    <row r="89" spans="1:14">
      <c r="B89" s="254"/>
      <c r="C89" s="255"/>
      <c r="D89" s="255"/>
      <c r="E89" s="255"/>
      <c r="F89" s="255"/>
      <c r="G89" s="255"/>
      <c r="H89" s="255"/>
      <c r="I89" s="255"/>
      <c r="J89" s="255"/>
      <c r="K89" s="255"/>
      <c r="L89" s="255"/>
      <c r="M89" s="255"/>
      <c r="N89" s="256"/>
    </row>
    <row r="90" spans="1:14">
      <c r="B90" s="254"/>
      <c r="C90" s="255"/>
      <c r="D90" s="255"/>
      <c r="E90" s="255"/>
      <c r="F90" s="255"/>
      <c r="G90" s="255"/>
      <c r="H90" s="255"/>
      <c r="I90" s="255"/>
      <c r="J90" s="255"/>
      <c r="K90" s="255"/>
      <c r="L90" s="255"/>
      <c r="M90" s="255"/>
      <c r="N90" s="256"/>
    </row>
    <row r="91" spans="1:14">
      <c r="B91" s="254"/>
      <c r="C91" s="255"/>
      <c r="D91" s="255"/>
      <c r="E91" s="255"/>
      <c r="F91" s="255"/>
      <c r="G91" s="255"/>
      <c r="H91" s="255"/>
      <c r="I91" s="255"/>
      <c r="J91" s="255"/>
      <c r="K91" s="255"/>
      <c r="L91" s="255"/>
      <c r="M91" s="255"/>
      <c r="N91" s="256"/>
    </row>
    <row r="92" spans="1:14">
      <c r="B92" s="254"/>
      <c r="C92" s="255"/>
      <c r="D92" s="255"/>
      <c r="E92" s="429" t="s">
        <v>1060</v>
      </c>
      <c r="F92" s="429"/>
      <c r="G92" s="429"/>
      <c r="H92" s="429"/>
      <c r="I92" s="429"/>
      <c r="J92" s="429"/>
      <c r="K92" s="255"/>
      <c r="L92" s="255"/>
      <c r="M92" s="255"/>
      <c r="N92" s="256"/>
    </row>
    <row r="93" spans="1:14">
      <c r="B93" s="254"/>
      <c r="C93" s="255"/>
      <c r="D93" s="255"/>
      <c r="E93" s="255" t="s">
        <v>1061</v>
      </c>
      <c r="F93" s="255"/>
      <c r="G93" s="255"/>
      <c r="H93" s="255"/>
      <c r="I93" s="255"/>
      <c r="J93" s="255"/>
      <c r="K93" s="255"/>
      <c r="L93" s="255"/>
      <c r="M93" s="255"/>
      <c r="N93" s="256"/>
    </row>
    <row r="94" spans="1:14">
      <c r="B94" s="254"/>
      <c r="C94" s="255"/>
      <c r="D94" s="255"/>
      <c r="E94" s="255" t="s">
        <v>1062</v>
      </c>
      <c r="F94" s="255"/>
      <c r="G94" s="255"/>
      <c r="H94" s="255"/>
      <c r="I94" s="255"/>
      <c r="J94" s="255"/>
      <c r="K94" s="255"/>
      <c r="L94" s="255"/>
      <c r="M94" s="255"/>
      <c r="N94" s="256"/>
    </row>
    <row r="95" spans="1:14">
      <c r="B95" s="254"/>
      <c r="C95" s="255"/>
      <c r="D95" s="255"/>
      <c r="E95" s="255" t="s">
        <v>1063</v>
      </c>
      <c r="F95" s="255"/>
      <c r="G95" s="255"/>
      <c r="H95" s="255"/>
      <c r="I95" s="255"/>
      <c r="J95" s="255"/>
      <c r="K95" s="255"/>
      <c r="L95" s="255"/>
      <c r="M95" s="255"/>
      <c r="N95" s="256"/>
    </row>
    <row r="96" spans="1:14" ht="15.75" thickBot="1">
      <c r="B96" s="254"/>
      <c r="C96" s="255"/>
      <c r="D96" s="255"/>
      <c r="E96" s="255"/>
      <c r="F96" s="255" t="s">
        <v>1064</v>
      </c>
      <c r="G96" s="255"/>
      <c r="H96" s="255"/>
      <c r="I96" s="255"/>
      <c r="J96" s="255"/>
      <c r="K96" s="255"/>
      <c r="L96" s="255"/>
      <c r="M96" s="255"/>
      <c r="N96" s="256"/>
    </row>
    <row r="97" spans="2:14">
      <c r="B97" s="239" t="s">
        <v>2322</v>
      </c>
      <c r="C97" s="240"/>
      <c r="D97" s="240"/>
      <c r="E97" s="240"/>
      <c r="F97" s="240"/>
      <c r="G97" s="240"/>
      <c r="H97" s="240"/>
      <c r="I97" s="240"/>
      <c r="J97" s="240"/>
      <c r="K97" s="240"/>
      <c r="L97" s="240"/>
      <c r="M97" s="240"/>
      <c r="N97" s="241"/>
    </row>
    <row r="98" spans="2:14">
      <c r="B98" s="257"/>
      <c r="C98" s="258"/>
      <c r="D98" s="258"/>
      <c r="E98" s="258"/>
      <c r="F98" s="258"/>
      <c r="G98" s="258"/>
      <c r="H98" s="258"/>
      <c r="I98" s="258"/>
      <c r="J98" s="258"/>
      <c r="K98" s="258"/>
      <c r="L98" s="258"/>
      <c r="M98" s="258"/>
      <c r="N98" s="259"/>
    </row>
    <row r="99" spans="2:14">
      <c r="B99" s="257"/>
      <c r="C99" s="258"/>
      <c r="D99" s="258"/>
      <c r="E99" s="258"/>
      <c r="F99" s="258"/>
      <c r="G99" s="258"/>
      <c r="H99" s="258"/>
      <c r="I99" s="258"/>
      <c r="J99" s="258"/>
      <c r="K99" s="258"/>
      <c r="L99" s="258"/>
      <c r="M99" s="258"/>
      <c r="N99" s="259"/>
    </row>
    <row r="100" spans="2:14">
      <c r="B100" s="257"/>
      <c r="C100" s="258"/>
      <c r="D100" s="258"/>
      <c r="E100" s="258"/>
      <c r="F100" s="258"/>
      <c r="G100" s="258"/>
      <c r="H100" s="258"/>
      <c r="I100" s="258"/>
      <c r="J100" s="258"/>
      <c r="K100" s="258"/>
      <c r="L100" s="258"/>
      <c r="M100" s="258"/>
      <c r="N100" s="259"/>
    </row>
    <row r="101" spans="2:14" ht="15.75" thickBot="1">
      <c r="B101" s="260"/>
      <c r="C101" s="261"/>
      <c r="D101" s="261"/>
      <c r="E101" s="261"/>
      <c r="F101" s="261"/>
      <c r="G101" s="261"/>
      <c r="H101" s="261"/>
      <c r="I101" s="261"/>
      <c r="J101" s="261"/>
      <c r="K101" s="261"/>
      <c r="L101" s="261"/>
      <c r="M101" s="261"/>
      <c r="N101" s="262"/>
    </row>
    <row r="102" spans="2:14">
      <c r="B102" s="263"/>
      <c r="C102" s="264"/>
      <c r="D102" s="264"/>
      <c r="E102" s="264"/>
      <c r="F102" s="264"/>
      <c r="G102" s="264"/>
      <c r="H102" s="264"/>
      <c r="I102" s="264"/>
      <c r="J102" s="264"/>
      <c r="K102" s="264"/>
      <c r="L102" s="264"/>
      <c r="M102" s="264"/>
      <c r="N102" s="265"/>
    </row>
    <row r="103" spans="2:14">
      <c r="B103" s="266" t="s">
        <v>2323</v>
      </c>
      <c r="C103" s="267"/>
      <c r="D103" s="267"/>
      <c r="E103" s="267"/>
      <c r="F103" s="267"/>
      <c r="G103" s="267"/>
      <c r="H103" s="267"/>
      <c r="I103" s="267"/>
      <c r="J103" s="267"/>
      <c r="K103" s="267"/>
      <c r="L103" s="267"/>
      <c r="M103" s="267"/>
      <c r="N103" s="268"/>
    </row>
    <row r="104" spans="2:14" ht="15" customHeight="1">
      <c r="B104" s="960" t="s">
        <v>2324</v>
      </c>
      <c r="C104" s="961"/>
      <c r="D104" s="961"/>
      <c r="E104" s="961"/>
      <c r="F104" s="961"/>
      <c r="G104" s="961"/>
      <c r="H104" s="961"/>
      <c r="I104" s="961"/>
      <c r="J104" s="961"/>
      <c r="K104" s="961"/>
      <c r="L104" s="961"/>
      <c r="M104" s="961"/>
      <c r="N104" s="962"/>
    </row>
    <row r="105" spans="2:14" ht="15" customHeight="1">
      <c r="B105" s="960"/>
      <c r="C105" s="961"/>
      <c r="D105" s="961"/>
      <c r="E105" s="961"/>
      <c r="F105" s="961"/>
      <c r="G105" s="961"/>
      <c r="H105" s="961"/>
      <c r="I105" s="961"/>
      <c r="J105" s="961"/>
      <c r="K105" s="961"/>
      <c r="L105" s="961"/>
      <c r="M105" s="961"/>
      <c r="N105" s="962"/>
    </row>
    <row r="106" spans="2:14" ht="30" customHeight="1">
      <c r="B106" s="963" t="s">
        <v>2325</v>
      </c>
      <c r="C106" s="964"/>
      <c r="D106" s="964"/>
      <c r="E106" s="964"/>
      <c r="F106" s="964"/>
      <c r="G106" s="964"/>
      <c r="H106" s="964"/>
      <c r="I106" s="964"/>
      <c r="J106" s="964"/>
      <c r="K106" s="964"/>
      <c r="L106" s="964"/>
      <c r="M106" s="964"/>
      <c r="N106" s="965"/>
    </row>
    <row r="107" spans="2:14">
      <c r="B107" s="963"/>
      <c r="C107" s="964"/>
      <c r="D107" s="964"/>
      <c r="E107" s="964"/>
      <c r="F107" s="964"/>
      <c r="G107" s="964"/>
      <c r="H107" s="964"/>
      <c r="I107" s="964"/>
      <c r="J107" s="964"/>
      <c r="K107" s="964"/>
      <c r="L107" s="964"/>
      <c r="M107" s="964"/>
      <c r="N107" s="965"/>
    </row>
    <row r="108" spans="2:14">
      <c r="B108" s="351"/>
      <c r="C108" s="352"/>
      <c r="D108" s="352"/>
      <c r="E108" s="352"/>
      <c r="F108" s="352"/>
      <c r="G108" s="352"/>
      <c r="H108" s="352"/>
      <c r="I108" s="352"/>
      <c r="J108" s="352"/>
      <c r="K108" s="352"/>
      <c r="L108" s="352"/>
      <c r="M108" s="352"/>
      <c r="N108" s="353"/>
    </row>
    <row r="109" spans="2:14">
      <c r="B109" s="351"/>
      <c r="C109" s="352"/>
      <c r="D109" s="352"/>
      <c r="E109" s="352"/>
      <c r="F109" s="352"/>
      <c r="G109" s="352"/>
      <c r="H109" s="352"/>
      <c r="I109" s="352"/>
      <c r="J109" s="352"/>
      <c r="K109" s="352"/>
      <c r="L109" s="352"/>
      <c r="M109" s="352"/>
      <c r="N109" s="353"/>
    </row>
    <row r="110" spans="2:14">
      <c r="B110" s="351"/>
      <c r="C110" s="352"/>
      <c r="D110" s="352"/>
      <c r="E110" s="352"/>
      <c r="F110" s="352"/>
      <c r="G110" s="352"/>
      <c r="H110" s="352"/>
      <c r="I110" s="352"/>
      <c r="J110" s="352"/>
      <c r="K110" s="352"/>
      <c r="L110" s="352"/>
      <c r="M110" s="352"/>
      <c r="N110" s="353"/>
    </row>
    <row r="111" spans="2:14">
      <c r="B111" s="266"/>
      <c r="C111" s="267"/>
      <c r="D111" s="267"/>
      <c r="E111" s="267"/>
      <c r="F111" s="267"/>
      <c r="G111" s="267"/>
      <c r="H111" s="267"/>
      <c r="I111" s="267"/>
      <c r="J111" s="267"/>
      <c r="K111" s="267"/>
      <c r="L111" s="267"/>
      <c r="M111" s="267"/>
      <c r="N111" s="268"/>
    </row>
    <row r="112" spans="2:14">
      <c r="B112" s="254"/>
      <c r="C112" s="255"/>
      <c r="D112" s="255"/>
      <c r="E112" s="255" t="s">
        <v>1060</v>
      </c>
      <c r="F112" s="429"/>
      <c r="G112" s="429"/>
      <c r="H112" s="255"/>
      <c r="I112" s="255"/>
      <c r="J112" s="255"/>
      <c r="K112" s="255"/>
      <c r="L112" s="255"/>
      <c r="M112" s="255"/>
      <c r="N112" s="256"/>
    </row>
    <row r="113" spans="2:14">
      <c r="B113" s="254"/>
      <c r="C113" s="255"/>
      <c r="D113" s="255"/>
      <c r="E113" s="430" t="s">
        <v>1061</v>
      </c>
      <c r="F113" s="255"/>
      <c r="G113" s="255"/>
      <c r="H113" s="430"/>
      <c r="I113" s="430"/>
      <c r="J113" s="430"/>
      <c r="K113" s="255"/>
      <c r="L113" s="255"/>
      <c r="M113" s="255"/>
      <c r="N113" s="256"/>
    </row>
    <row r="114" spans="2:14">
      <c r="B114" s="254"/>
      <c r="C114" s="255"/>
      <c r="D114" s="255"/>
      <c r="E114" s="269" t="s">
        <v>1065</v>
      </c>
      <c r="F114" s="255"/>
      <c r="G114" s="255"/>
      <c r="H114" s="269"/>
      <c r="I114" s="269"/>
      <c r="J114" s="269"/>
      <c r="K114" s="255"/>
      <c r="L114" s="255"/>
      <c r="M114" s="255"/>
      <c r="N114" s="256"/>
    </row>
    <row r="115" spans="2:14">
      <c r="B115" s="270"/>
      <c r="C115" s="267"/>
      <c r="D115" s="267"/>
      <c r="E115" s="255" t="s">
        <v>1063</v>
      </c>
      <c r="F115" s="255"/>
      <c r="G115" s="255"/>
      <c r="H115" s="255"/>
      <c r="I115" s="255"/>
      <c r="J115" s="255"/>
      <c r="K115" s="267"/>
      <c r="L115" s="267"/>
      <c r="M115" s="267"/>
      <c r="N115" s="268"/>
    </row>
    <row r="116" spans="2:14">
      <c r="B116" s="270"/>
      <c r="C116" s="267"/>
      <c r="D116" s="267"/>
      <c r="E116" s="267"/>
      <c r="F116" s="255"/>
      <c r="G116" s="255"/>
      <c r="H116" s="255"/>
      <c r="I116" s="255"/>
      <c r="J116" s="255"/>
      <c r="K116" s="267"/>
      <c r="L116" s="267"/>
      <c r="M116" s="267"/>
      <c r="N116" s="268"/>
    </row>
    <row r="117" spans="2:14">
      <c r="B117" s="270" t="s">
        <v>2326</v>
      </c>
      <c r="C117" s="269"/>
      <c r="D117" s="269"/>
      <c r="E117" s="255"/>
      <c r="F117" s="255"/>
      <c r="G117" s="255"/>
      <c r="H117" s="255"/>
      <c r="I117" s="255"/>
      <c r="J117" s="966"/>
      <c r="K117" s="966"/>
      <c r="L117" s="966"/>
      <c r="M117" s="966"/>
      <c r="N117" s="967"/>
    </row>
    <row r="118" spans="2:14" ht="15.75" thickBot="1">
      <c r="B118" s="431" t="s">
        <v>2327</v>
      </c>
      <c r="C118" s="432"/>
      <c r="D118" s="432"/>
      <c r="E118" s="271"/>
      <c r="F118" s="271"/>
      <c r="G118" s="271"/>
      <c r="H118" s="271"/>
      <c r="I118" s="271"/>
      <c r="J118" s="968"/>
      <c r="K118" s="968"/>
      <c r="L118" s="968"/>
      <c r="M118" s="968"/>
      <c r="N118" s="969"/>
    </row>
  </sheetData>
  <mergeCells count="64">
    <mergeCell ref="B106:N107"/>
    <mergeCell ref="F25:H25"/>
    <mergeCell ref="B27:N27"/>
    <mergeCell ref="L29:M29"/>
    <mergeCell ref="L83:M83"/>
    <mergeCell ref="L84:M84"/>
    <mergeCell ref="B85:M85"/>
    <mergeCell ref="B87:M87"/>
    <mergeCell ref="B104:N105"/>
    <mergeCell ref="B77:M77"/>
    <mergeCell ref="B81:H81"/>
    <mergeCell ref="L81:M81"/>
    <mergeCell ref="B64:M64"/>
    <mergeCell ref="B82:H82"/>
    <mergeCell ref="L82:M82"/>
    <mergeCell ref="B68:H68"/>
    <mergeCell ref="L68:M68"/>
    <mergeCell ref="B74:H74"/>
    <mergeCell ref="L74:M74"/>
    <mergeCell ref="B75:M75"/>
    <mergeCell ref="L57:M57"/>
    <mergeCell ref="L58:M58"/>
    <mergeCell ref="L60:M60"/>
    <mergeCell ref="L61:M61"/>
    <mergeCell ref="L63:M63"/>
    <mergeCell ref="B53:M53"/>
    <mergeCell ref="B10:E10"/>
    <mergeCell ref="I10:J10"/>
    <mergeCell ref="D11:E11"/>
    <mergeCell ref="L42:M42"/>
    <mergeCell ref="B38:H38"/>
    <mergeCell ref="L12:N12"/>
    <mergeCell ref="C30:I30"/>
    <mergeCell ref="L30:M30"/>
    <mergeCell ref="B35:H35"/>
    <mergeCell ref="M5:M6"/>
    <mergeCell ref="C6:J6"/>
    <mergeCell ref="B43:M43"/>
    <mergeCell ref="B47:I47"/>
    <mergeCell ref="L47:M47"/>
    <mergeCell ref="B1:B6"/>
    <mergeCell ref="K5:K6"/>
    <mergeCell ref="B42:H42"/>
    <mergeCell ref="I35:J35"/>
    <mergeCell ref="L35:M35"/>
    <mergeCell ref="B36:H36"/>
    <mergeCell ref="B37:H37"/>
    <mergeCell ref="I42:J42"/>
    <mergeCell ref="N5:N6"/>
    <mergeCell ref="C29:I29"/>
    <mergeCell ref="J117:N118"/>
    <mergeCell ref="L1:N2"/>
    <mergeCell ref="C2:J2"/>
    <mergeCell ref="C3:J3"/>
    <mergeCell ref="K3:K4"/>
    <mergeCell ref="L3:N4"/>
    <mergeCell ref="C4:J4"/>
    <mergeCell ref="C1:J1"/>
    <mergeCell ref="K1:K2"/>
    <mergeCell ref="C5:J5"/>
    <mergeCell ref="L59:M59"/>
    <mergeCell ref="B39:H39"/>
    <mergeCell ref="B41:D41"/>
    <mergeCell ref="L5:L6"/>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512001"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512001" r:id="rId4"/>
      </mc:Fallback>
    </mc:AlternateContent>
  </oleObjects>
</worksheet>
</file>

<file path=xl/worksheets/sheet2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20"/>
  <sheetViews>
    <sheetView zoomScale="75" zoomScaleNormal="75" workbookViewId="0"/>
  </sheetViews>
  <sheetFormatPr baseColWidth="10" defaultRowHeight="15"/>
  <cols>
    <col min="1" max="1" width="10.42578125" bestFit="1" customWidth="1"/>
    <col min="2" max="2" width="16.5703125" customWidth="1"/>
    <col min="6" max="6" width="15.7109375" customWidth="1"/>
    <col min="9" max="9" width="13.140625" bestFit="1" customWidth="1"/>
    <col min="10" max="10" width="15.5703125" customWidth="1"/>
    <col min="11" max="11" width="18.5703125" customWidth="1"/>
    <col min="13" max="13" width="13.42578125" customWidth="1"/>
    <col min="14" max="14" width="17.42578125" customWidth="1"/>
    <col min="15" max="15" width="12" bestFit="1" customWidth="1"/>
  </cols>
  <sheetData>
    <row r="1" spans="2:14" ht="27"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30"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thickBot="1">
      <c r="A31" t="s">
        <v>1929</v>
      </c>
      <c r="B31" s="86" t="s">
        <v>1227</v>
      </c>
      <c r="C31" s="87" t="s">
        <v>2260</v>
      </c>
      <c r="D31" s="88"/>
      <c r="E31" s="88"/>
      <c r="F31" s="88"/>
      <c r="G31" s="88"/>
      <c r="H31" s="88"/>
      <c r="I31" s="88"/>
      <c r="J31" s="88"/>
      <c r="K31" s="465"/>
      <c r="L31" s="318" t="s">
        <v>388</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269</v>
      </c>
      <c r="B36" s="831" t="str">
        <f>VLOOKUP(A36,EQUIPOS!A6:D154,3,FALSE)</f>
        <v>Motoniveladora  potencia 215 HP, ancho de cuchilla 4,27 m, peso 18 ton.</v>
      </c>
      <c r="C36" s="832"/>
      <c r="D36" s="832"/>
      <c r="E36" s="832"/>
      <c r="F36" s="832"/>
      <c r="G36" s="832"/>
      <c r="H36" s="833"/>
      <c r="I36" s="279"/>
      <c r="J36" s="280"/>
      <c r="K36" s="281">
        <f>VLOOKUP(A36,EQUIPOS!A6:D163,4,FALSE)</f>
        <v>154700</v>
      </c>
      <c r="L36" s="282"/>
      <c r="M36" s="348">
        <v>15</v>
      </c>
      <c r="N36" s="284">
        <f>K36/M36</f>
        <v>10313.333333333334</v>
      </c>
    </row>
    <row r="37" spans="1:14">
      <c r="A37" s="119" t="s">
        <v>365</v>
      </c>
      <c r="B37" s="831" t="str">
        <f>VLOOKUP(A37,EQUIPOS!A7:D154,3,FALSE)</f>
        <v xml:space="preserve">Vibrocompatador, potencia 153 HP, peso 10 Ton. </v>
      </c>
      <c r="C37" s="832"/>
      <c r="D37" s="832"/>
      <c r="E37" s="832"/>
      <c r="F37" s="832"/>
      <c r="G37" s="832"/>
      <c r="H37" s="833"/>
      <c r="I37" s="433"/>
      <c r="J37" s="434"/>
      <c r="K37" s="281">
        <f>VLOOKUP(A37,EQUIPOS!A7:D164,4,FALSE)</f>
        <v>83219.519448030405</v>
      </c>
      <c r="L37" s="347"/>
      <c r="M37" s="348">
        <v>15</v>
      </c>
      <c r="N37" s="284">
        <f>K37/M37</f>
        <v>5547.967963202027</v>
      </c>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0.05</v>
      </c>
      <c r="N41" s="356">
        <f>N77*M41</f>
        <v>94.776142361111113</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15956.077438896473</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69" t="s">
        <v>564</v>
      </c>
      <c r="B48" s="49" t="str">
        <f>VLOOKUP(A48,MATERIALES!A5:D373,3,FALSE)</f>
        <v xml:space="preserve">Material seleccionado para Relleno
</v>
      </c>
      <c r="C48" s="293"/>
      <c r="D48" s="293"/>
      <c r="E48" s="293"/>
      <c r="F48" s="293"/>
      <c r="G48" s="293"/>
      <c r="H48" s="293"/>
      <c r="I48" s="280"/>
      <c r="J48" s="236" t="str">
        <f>VLOOKUP(A48,MATERIALES!A4:D640,2,FALSE)</f>
        <v>m3</v>
      </c>
      <c r="K48" s="294">
        <v>1.05</v>
      </c>
      <c r="L48" s="279"/>
      <c r="M48" s="414">
        <f>VLOOKUP(A48,MATERIALES!A5:D396,4,FALSE)</f>
        <v>13811.391991287659</v>
      </c>
      <c r="N48" s="284">
        <f>K48*M48</f>
        <v>14501.961590852043</v>
      </c>
    </row>
    <row r="49" spans="1:14">
      <c r="A49" s="169" t="s">
        <v>845</v>
      </c>
      <c r="B49" s="49" t="str">
        <f>VLOOKUP(A49,MATERIALES!A6:D373,3,FALSE)</f>
        <v>Agua</v>
      </c>
      <c r="C49" s="437"/>
      <c r="D49" s="437"/>
      <c r="E49" s="437"/>
      <c r="F49" s="437"/>
      <c r="G49" s="437"/>
      <c r="H49" s="437"/>
      <c r="I49" s="437"/>
      <c r="J49" s="323" t="str">
        <f>VLOOKUP(A49,MATERIALES!A5:D641,2,FALSE)</f>
        <v>lt</v>
      </c>
      <c r="K49" s="409">
        <v>30</v>
      </c>
      <c r="L49" s="433"/>
      <c r="M49" s="414">
        <f>VLOOKUP(A49,MATERIALES!A6:D397,4,FALSE)</f>
        <v>35.656490152579906</v>
      </c>
      <c r="N49" s="284">
        <f>K49*M49</f>
        <v>1069.6947045773973</v>
      </c>
    </row>
    <row r="50" spans="1:14">
      <c r="A50" s="169"/>
      <c r="B50" s="49"/>
      <c r="C50" s="437"/>
      <c r="D50" s="437"/>
      <c r="E50" s="437"/>
      <c r="F50" s="437"/>
      <c r="G50" s="437"/>
      <c r="H50" s="437"/>
      <c r="I50" s="437"/>
      <c r="J50" s="323"/>
      <c r="K50" s="409"/>
      <c r="L50" s="433"/>
      <c r="M50" s="414"/>
      <c r="N50" s="284"/>
    </row>
    <row r="51" spans="1:14">
      <c r="A51" s="169"/>
      <c r="B51" s="49"/>
      <c r="C51" s="437"/>
      <c r="D51" s="437"/>
      <c r="E51" s="437"/>
      <c r="F51" s="437"/>
      <c r="G51" s="437"/>
      <c r="H51" s="437"/>
      <c r="I51" s="437"/>
      <c r="J51" s="323"/>
      <c r="K51" s="409"/>
      <c r="L51" s="433"/>
      <c r="M51" s="414"/>
      <c r="N51" s="284"/>
    </row>
    <row r="52" spans="1:14">
      <c r="B52" s="332"/>
      <c r="C52" s="53"/>
      <c r="D52" s="53"/>
      <c r="E52" s="53"/>
      <c r="F52" s="53"/>
      <c r="G52" s="53"/>
      <c r="H52" s="53"/>
      <c r="I52" s="53"/>
      <c r="J52" s="300"/>
      <c r="K52" s="175"/>
      <c r="L52" s="330"/>
      <c r="M52" s="438"/>
      <c r="N52" s="285"/>
    </row>
    <row r="53" spans="1:14">
      <c r="B53" s="174"/>
      <c r="C53" s="329"/>
      <c r="D53" s="329"/>
      <c r="E53" s="329"/>
      <c r="F53" s="329"/>
      <c r="G53" s="329"/>
      <c r="H53" s="329"/>
      <c r="I53" s="329"/>
      <c r="J53" s="323"/>
      <c r="K53" s="50"/>
      <c r="L53" s="330"/>
      <c r="M53" s="438"/>
      <c r="N53" s="285"/>
    </row>
    <row r="54" spans="1:14" ht="15.75" thickBot="1">
      <c r="B54" s="462"/>
      <c r="C54" s="460"/>
      <c r="D54" s="460"/>
      <c r="E54" s="460"/>
      <c r="F54" s="460"/>
      <c r="G54" s="460"/>
      <c r="H54" s="460"/>
      <c r="I54" s="460"/>
      <c r="J54" s="461"/>
      <c r="K54" s="132"/>
      <c r="L54" s="458"/>
      <c r="M54" s="494"/>
      <c r="N54" s="495"/>
    </row>
    <row r="55" spans="1:14" ht="15.75" thickBot="1">
      <c r="B55" s="824" t="s">
        <v>1037</v>
      </c>
      <c r="C55" s="825"/>
      <c r="D55" s="825"/>
      <c r="E55" s="825"/>
      <c r="F55" s="825"/>
      <c r="G55" s="825"/>
      <c r="H55" s="825"/>
      <c r="I55" s="825"/>
      <c r="J55" s="825"/>
      <c r="K55" s="825"/>
      <c r="L55" s="825"/>
      <c r="M55" s="826"/>
      <c r="N55" s="110">
        <f>SUM(N48:N54)</f>
        <v>15571.65629542944</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A60" t="s">
        <v>1375</v>
      </c>
      <c r="B60" s="52" t="str">
        <f>VLOOKUP(A60,TRANSPORTE!A1:D117,3,FALSE)</f>
        <v>Transporte de material seleccionado para relleno</v>
      </c>
      <c r="C60" s="329"/>
      <c r="D60" s="329"/>
      <c r="E60" s="329"/>
      <c r="F60" s="329"/>
      <c r="G60" s="329"/>
      <c r="H60" s="323" t="s">
        <v>2105</v>
      </c>
      <c r="I60" s="291">
        <v>1.05</v>
      </c>
      <c r="J60" s="298">
        <v>1</v>
      </c>
      <c r="K60" s="291">
        <f>I60*J60</f>
        <v>1.05</v>
      </c>
      <c r="L60" s="822">
        <f>VLOOKUP(A60,TRANSPORTE!A1:D117,4,FALSE)</f>
        <v>946.969696969697</v>
      </c>
      <c r="M60" s="823"/>
      <c r="N60" s="299">
        <f>K60*L60</f>
        <v>994.31818181818187</v>
      </c>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459"/>
      <c r="C65" s="460"/>
      <c r="D65" s="460"/>
      <c r="E65" s="460"/>
      <c r="F65" s="460"/>
      <c r="G65" s="460"/>
      <c r="H65" s="54"/>
      <c r="I65" s="132"/>
      <c r="J65" s="132"/>
      <c r="K65" s="132"/>
      <c r="L65" s="807"/>
      <c r="M65" s="808"/>
      <c r="N65" s="133"/>
    </row>
    <row r="66" spans="1:15" ht="15.75" thickBot="1">
      <c r="B66" s="824" t="s">
        <v>1037</v>
      </c>
      <c r="C66" s="825"/>
      <c r="D66" s="825"/>
      <c r="E66" s="825"/>
      <c r="F66" s="825"/>
      <c r="G66" s="825"/>
      <c r="H66" s="825"/>
      <c r="I66" s="825"/>
      <c r="J66" s="825"/>
      <c r="K66" s="825"/>
      <c r="L66" s="825"/>
      <c r="M66" s="826"/>
      <c r="N66" s="110">
        <f>N60+N61+N62+N63+N64</f>
        <v>994.31818181818187</v>
      </c>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970"/>
      <c r="N70" s="104" t="s">
        <v>1035</v>
      </c>
    </row>
    <row r="71" spans="1:15">
      <c r="A71" s="170" t="s">
        <v>30</v>
      </c>
      <c r="B71" s="55" t="str">
        <f>VLOOKUP(A71,'MANO DE OBRA'!A8:D68,3,FALSE)</f>
        <v>Oficial</v>
      </c>
      <c r="C71" s="53"/>
      <c r="D71" s="53"/>
      <c r="E71" s="53"/>
      <c r="F71" s="53"/>
      <c r="G71" s="53"/>
      <c r="H71" s="53"/>
      <c r="I71" s="304">
        <f>K71/J71*100</f>
        <v>49181.133333333331</v>
      </c>
      <c r="J71" s="305">
        <v>185</v>
      </c>
      <c r="K71" s="306">
        <f>VLOOKUP(A71,'MANO DE OBRA'!A8:D99,4,FALSE)</f>
        <v>90985.096666666665</v>
      </c>
      <c r="L71" s="56"/>
      <c r="M71" s="446">
        <v>120</v>
      </c>
      <c r="N71" s="407">
        <f>K71/M71</f>
        <v>758.2091388888889</v>
      </c>
      <c r="O71" s="112"/>
    </row>
    <row r="72" spans="1:15">
      <c r="A72" s="170" t="s">
        <v>9</v>
      </c>
      <c r="B72" s="55" t="str">
        <f>VLOOKUP(A72,'MANO DE OBRA'!A8:D69,3,FALSE)</f>
        <v>Obrero (3)</v>
      </c>
      <c r="C72" s="53"/>
      <c r="D72" s="53"/>
      <c r="E72" s="53"/>
      <c r="F72" s="53"/>
      <c r="G72" s="53"/>
      <c r="H72" s="53"/>
      <c r="I72" s="304">
        <f>K72/J72*100</f>
        <v>73771.7</v>
      </c>
      <c r="J72" s="305">
        <v>185</v>
      </c>
      <c r="K72" s="306">
        <f>VLOOKUP(A72,'MANO DE OBRA'!A8:D100,4,FALSE)</f>
        <v>136477.64499999999</v>
      </c>
      <c r="L72" s="56"/>
      <c r="M72" s="446">
        <v>120</v>
      </c>
      <c r="N72" s="407">
        <f>K72/M72</f>
        <v>1137.3137083333334</v>
      </c>
    </row>
    <row r="73" spans="1:15">
      <c r="B73" s="55"/>
      <c r="C73" s="53"/>
      <c r="D73" s="53"/>
      <c r="E73" s="53"/>
      <c r="F73" s="53"/>
      <c r="G73" s="53"/>
      <c r="H73" s="53"/>
      <c r="I73" s="304"/>
      <c r="J73" s="305"/>
      <c r="K73" s="306"/>
      <c r="L73" s="56"/>
      <c r="M73" s="444"/>
      <c r="N73" s="407"/>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805"/>
      <c r="C76" s="806"/>
      <c r="D76" s="806"/>
      <c r="E76" s="806"/>
      <c r="F76" s="806"/>
      <c r="G76" s="806"/>
      <c r="H76" s="806"/>
      <c r="I76" s="132"/>
      <c r="J76" s="132"/>
      <c r="K76" s="132"/>
      <c r="L76" s="906"/>
      <c r="M76" s="906"/>
      <c r="N76" s="133"/>
    </row>
    <row r="77" spans="1:15" ht="15.75" thickBot="1">
      <c r="B77" s="824" t="s">
        <v>1037</v>
      </c>
      <c r="C77" s="825"/>
      <c r="D77" s="825"/>
      <c r="E77" s="825"/>
      <c r="F77" s="825"/>
      <c r="G77" s="825"/>
      <c r="H77" s="825"/>
      <c r="I77" s="825"/>
      <c r="J77" s="825"/>
      <c r="K77" s="825"/>
      <c r="L77" s="825"/>
      <c r="M77" s="826"/>
      <c r="N77" s="472">
        <f>SUM(N71:N76)</f>
        <v>1895.5228472222223</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34417.574763366312</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6883.514952673263</v>
      </c>
      <c r="M84" s="853"/>
      <c r="N84" s="57"/>
    </row>
    <row r="85" spans="1:14">
      <c r="B85" s="95" t="s">
        <v>1057</v>
      </c>
      <c r="C85" s="96"/>
      <c r="D85" s="96"/>
      <c r="E85" s="96"/>
      <c r="F85" s="96"/>
      <c r="G85" s="96"/>
      <c r="H85" s="96"/>
      <c r="I85" s="93"/>
      <c r="J85" s="94"/>
      <c r="K85" s="316">
        <v>0.05</v>
      </c>
      <c r="L85" s="852">
        <f>N79*K85</f>
        <v>1720.8787381683157</v>
      </c>
      <c r="M85" s="853"/>
      <c r="N85" s="57"/>
    </row>
    <row r="86" spans="1:14" ht="15.75" thickBot="1">
      <c r="B86" s="97" t="s">
        <v>1058</v>
      </c>
      <c r="C86" s="98"/>
      <c r="D86" s="98"/>
      <c r="E86" s="98"/>
      <c r="F86" s="98"/>
      <c r="G86" s="98"/>
      <c r="H86" s="98"/>
      <c r="I86" s="99"/>
      <c r="J86" s="100"/>
      <c r="K86" s="317">
        <v>0.05</v>
      </c>
      <c r="L86" s="854">
        <f>N79*K86</f>
        <v>1720.8787381683157</v>
      </c>
      <c r="M86" s="855"/>
      <c r="N86" s="57"/>
    </row>
    <row r="87" spans="1:14" ht="15.75" thickBot="1">
      <c r="B87" s="818" t="s">
        <v>1037</v>
      </c>
      <c r="C87" s="819"/>
      <c r="D87" s="819"/>
      <c r="E87" s="819"/>
      <c r="F87" s="819"/>
      <c r="G87" s="819"/>
      <c r="H87" s="819"/>
      <c r="I87" s="819"/>
      <c r="J87" s="819"/>
      <c r="K87" s="819"/>
      <c r="L87" s="819"/>
      <c r="M87" s="820"/>
      <c r="N87" s="58">
        <f>L84+L85+L86</f>
        <v>10325.272429009894</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44742.847192376204</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30"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4">
    <mergeCell ref="B108:N109"/>
    <mergeCell ref="F25:H25"/>
    <mergeCell ref="B27:N27"/>
    <mergeCell ref="L29:M29"/>
    <mergeCell ref="L85:M85"/>
    <mergeCell ref="L86:M86"/>
    <mergeCell ref="B87:M87"/>
    <mergeCell ref="B89:M89"/>
    <mergeCell ref="B106:N107"/>
    <mergeCell ref="B79:M79"/>
    <mergeCell ref="B83:H83"/>
    <mergeCell ref="L83:M83"/>
    <mergeCell ref="B66:M66"/>
    <mergeCell ref="B84:H84"/>
    <mergeCell ref="L84:M84"/>
    <mergeCell ref="B70:H70"/>
    <mergeCell ref="L70:M70"/>
    <mergeCell ref="B76:H76"/>
    <mergeCell ref="L76:M76"/>
    <mergeCell ref="B77:M77"/>
    <mergeCell ref="L59:M59"/>
    <mergeCell ref="L60:M60"/>
    <mergeCell ref="L62:M62"/>
    <mergeCell ref="L63:M63"/>
    <mergeCell ref="L65:M65"/>
    <mergeCell ref="B55:M55"/>
    <mergeCell ref="B10:E10"/>
    <mergeCell ref="I10:J10"/>
    <mergeCell ref="D11:E11"/>
    <mergeCell ref="L42:M42"/>
    <mergeCell ref="B38:H38"/>
    <mergeCell ref="L12:N12"/>
    <mergeCell ref="C30:I30"/>
    <mergeCell ref="L30:M30"/>
    <mergeCell ref="B35:H35"/>
    <mergeCell ref="M5:M6"/>
    <mergeCell ref="C6:J6"/>
    <mergeCell ref="B43:M43"/>
    <mergeCell ref="B47:I47"/>
    <mergeCell ref="L47:M47"/>
    <mergeCell ref="B1:B6"/>
    <mergeCell ref="K5:K6"/>
    <mergeCell ref="B42:H42"/>
    <mergeCell ref="I35:J35"/>
    <mergeCell ref="L35:M35"/>
    <mergeCell ref="B36:H36"/>
    <mergeCell ref="B37:H37"/>
    <mergeCell ref="I42:J42"/>
    <mergeCell ref="N5:N6"/>
    <mergeCell ref="C29:I29"/>
    <mergeCell ref="J119:N120"/>
    <mergeCell ref="L1:N2"/>
    <mergeCell ref="C2:J2"/>
    <mergeCell ref="C3:J3"/>
    <mergeCell ref="K3:K4"/>
    <mergeCell ref="L3:N4"/>
    <mergeCell ref="C4:J4"/>
    <mergeCell ref="C1:J1"/>
    <mergeCell ref="K1:K2"/>
    <mergeCell ref="C5:J5"/>
    <mergeCell ref="L61:M61"/>
    <mergeCell ref="B39:H39"/>
    <mergeCell ref="B41:D41"/>
    <mergeCell ref="L5:L6"/>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513025"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513025" r:id="rId4"/>
      </mc:Fallback>
    </mc:AlternateContent>
  </oleObjects>
</worksheet>
</file>

<file path=xl/worksheets/sheet2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20"/>
  <sheetViews>
    <sheetView zoomScale="75" zoomScaleNormal="75" workbookViewId="0"/>
  </sheetViews>
  <sheetFormatPr baseColWidth="10" defaultRowHeight="15"/>
  <cols>
    <col min="1" max="1" width="10.42578125" bestFit="1" customWidth="1"/>
    <col min="2" max="2" width="16.85546875" customWidth="1"/>
    <col min="6" max="6" width="16" customWidth="1"/>
    <col min="9" max="9" width="13.140625" bestFit="1" customWidth="1"/>
    <col min="10" max="10" width="15.5703125" customWidth="1"/>
    <col min="11" max="11" width="18.5703125" customWidth="1"/>
    <col min="13" max="13" width="13.42578125" customWidth="1"/>
    <col min="14" max="14" width="17.42578125" customWidth="1"/>
    <col min="15" max="15" width="12" bestFit="1" customWidth="1"/>
  </cols>
  <sheetData>
    <row r="1" spans="2:14" ht="25.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30"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32.25" customHeight="1" thickBot="1">
      <c r="A31" t="s">
        <v>1929</v>
      </c>
      <c r="B31" s="86" t="s">
        <v>1228</v>
      </c>
      <c r="C31" s="958" t="s">
        <v>2261</v>
      </c>
      <c r="D31" s="959"/>
      <c r="E31" s="959"/>
      <c r="F31" s="959"/>
      <c r="G31" s="959"/>
      <c r="H31" s="959"/>
      <c r="I31" s="959"/>
      <c r="J31" s="985"/>
      <c r="K31" s="465"/>
      <c r="L31" s="318" t="s">
        <v>388</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348"/>
      <c r="N36" s="284"/>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0.05</v>
      </c>
      <c r="N41" s="356">
        <f>N77*M41</f>
        <v>682.38822500000015</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SUM(N36:N41)</f>
        <v>682.38822500000015</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69" t="s">
        <v>630</v>
      </c>
      <c r="B48" s="49" t="str">
        <f>VLOOKUP(A48,MATERIALES!A5:D373,3,FALSE)</f>
        <v xml:space="preserve">Piedra para gavión
</v>
      </c>
      <c r="C48" s="293"/>
      <c r="D48" s="293"/>
      <c r="E48" s="293"/>
      <c r="F48" s="293"/>
      <c r="G48" s="293"/>
      <c r="H48" s="293"/>
      <c r="I48" s="293"/>
      <c r="J48" s="323" t="str">
        <f>VLOOKUP(A48,MATERIALES!A4:D640,2,FALSE)</f>
        <v>m3</v>
      </c>
      <c r="K48" s="294">
        <v>1.1000000000000001</v>
      </c>
      <c r="L48" s="279"/>
      <c r="M48" s="414">
        <f>VLOOKUP(A48,MATERIALES!A5:D396,4,FALSE)</f>
        <v>45220</v>
      </c>
      <c r="N48" s="284">
        <f>K48*M48</f>
        <v>49742.000000000007</v>
      </c>
    </row>
    <row r="49" spans="1:14">
      <c r="A49" s="169" t="s">
        <v>853</v>
      </c>
      <c r="B49" s="49" t="str">
        <f>VLOOKUP(A49,MATERIALES!A6:D373,3,FALSE)</f>
        <v>Alambre galvanizado No. 12</v>
      </c>
      <c r="C49" s="437"/>
      <c r="D49" s="437"/>
      <c r="E49" s="437"/>
      <c r="F49" s="437"/>
      <c r="G49" s="437"/>
      <c r="H49" s="437"/>
      <c r="I49" s="437"/>
      <c r="J49" s="324" t="str">
        <f>VLOOKUP(A49,MATERIALES!A5:D641,2,FALSE)</f>
        <v>kg</v>
      </c>
      <c r="K49" s="409">
        <v>1.1499999999999999</v>
      </c>
      <c r="L49" s="433"/>
      <c r="M49" s="414">
        <f>VLOOKUP(A49,MATERIALES!A6:D397,4,FALSE)</f>
        <v>4600</v>
      </c>
      <c r="N49" s="284">
        <f>K49*M49</f>
        <v>5290</v>
      </c>
    </row>
    <row r="50" spans="1:14">
      <c r="A50" s="169" t="s">
        <v>941</v>
      </c>
      <c r="B50" s="49" t="str">
        <f>VLOOKUP(A50,MATERIALES!A6:D373,3,FALSE)</f>
        <v xml:space="preserve">Formaleta (gaviones, juntas de bordillos, juntas de cunetas, muros, concretos clase D,E, F y G)
</v>
      </c>
      <c r="C50" s="437"/>
      <c r="D50" s="437"/>
      <c r="E50" s="437"/>
      <c r="F50" s="437"/>
      <c r="G50" s="437"/>
      <c r="H50" s="437"/>
      <c r="I50" s="437"/>
      <c r="J50" s="324" t="str">
        <f>VLOOKUP(A50,MATERIALES!A6:D642,2,FALSE)</f>
        <v>m2</v>
      </c>
      <c r="K50" s="409">
        <v>2</v>
      </c>
      <c r="L50" s="433"/>
      <c r="M50" s="414">
        <f>VLOOKUP(A50,MATERIALES!A6:D398,4,FALSE)</f>
        <v>4267.015774259763</v>
      </c>
      <c r="N50" s="284">
        <f>K50*M50</f>
        <v>8534.031548519526</v>
      </c>
    </row>
    <row r="51" spans="1:14">
      <c r="A51" s="169" t="s">
        <v>1005</v>
      </c>
      <c r="B51" s="49" t="str">
        <f>VLOOKUP(A51,MATERIALES!A6:D373,3,FALSE)</f>
        <v>Malla para gaviones (2M3)</v>
      </c>
      <c r="C51" s="437"/>
      <c r="D51" s="437"/>
      <c r="E51" s="437"/>
      <c r="F51" s="437"/>
      <c r="G51" s="437"/>
      <c r="H51" s="437"/>
      <c r="I51" s="437"/>
      <c r="J51" s="324" t="str">
        <f>VLOOKUP(A51,MATERIALES!A6:D643,2,FALSE)</f>
        <v>u</v>
      </c>
      <c r="K51" s="409">
        <v>0.5</v>
      </c>
      <c r="L51" s="433"/>
      <c r="M51" s="414">
        <f>VLOOKUP(A51,MATERIALES!A6:D399,4,FALSE)</f>
        <v>70000</v>
      </c>
      <c r="N51" s="284">
        <f>K51*M51</f>
        <v>35000</v>
      </c>
    </row>
    <row r="52" spans="1:14">
      <c r="B52" s="332"/>
      <c r="C52" s="53"/>
      <c r="D52" s="53"/>
      <c r="E52" s="53"/>
      <c r="F52" s="53"/>
      <c r="G52" s="53"/>
      <c r="H52" s="53"/>
      <c r="I52" s="53"/>
      <c r="J52" s="300"/>
      <c r="K52" s="175"/>
      <c r="L52" s="330"/>
      <c r="M52" s="438"/>
      <c r="N52" s="285"/>
    </row>
    <row r="53" spans="1:14">
      <c r="B53" s="174"/>
      <c r="C53" s="329"/>
      <c r="D53" s="329"/>
      <c r="E53" s="329"/>
      <c r="F53" s="329"/>
      <c r="G53" s="329"/>
      <c r="H53" s="329"/>
      <c r="I53" s="329"/>
      <c r="J53" s="323"/>
      <c r="K53" s="50"/>
      <c r="L53" s="330"/>
      <c r="M53" s="438"/>
      <c r="N53" s="285"/>
    </row>
    <row r="54" spans="1:14" ht="15.75" thickBot="1">
      <c r="B54" s="462"/>
      <c r="C54" s="460"/>
      <c r="D54" s="460"/>
      <c r="E54" s="460"/>
      <c r="F54" s="460"/>
      <c r="G54" s="460"/>
      <c r="H54" s="460"/>
      <c r="I54" s="460"/>
      <c r="J54" s="461"/>
      <c r="K54" s="132"/>
      <c r="L54" s="458"/>
      <c r="M54" s="494"/>
      <c r="N54" s="495"/>
    </row>
    <row r="55" spans="1:14" ht="15.75" thickBot="1">
      <c r="B55" s="824" t="s">
        <v>1037</v>
      </c>
      <c r="C55" s="825"/>
      <c r="D55" s="825"/>
      <c r="E55" s="825"/>
      <c r="F55" s="825"/>
      <c r="G55" s="825"/>
      <c r="H55" s="825"/>
      <c r="I55" s="825"/>
      <c r="J55" s="825"/>
      <c r="K55" s="825"/>
      <c r="L55" s="825"/>
      <c r="M55" s="826"/>
      <c r="N55" s="110">
        <f>SUM(N48:N54)</f>
        <v>98566.031548519531</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A60" t="s">
        <v>1395</v>
      </c>
      <c r="B60" s="52" t="str">
        <f>VLOOKUP(A60,TRANSPORTE!A1:D117,3,FALSE)</f>
        <v>Transporte de piedra para gaviones</v>
      </c>
      <c r="C60" s="329"/>
      <c r="D60" s="329"/>
      <c r="E60" s="329"/>
      <c r="F60" s="329"/>
      <c r="G60" s="329"/>
      <c r="H60" s="323" t="s">
        <v>2105</v>
      </c>
      <c r="I60" s="291">
        <v>1.1000000000000001</v>
      </c>
      <c r="J60" s="298">
        <v>1</v>
      </c>
      <c r="K60" s="291">
        <f>I60*J60</f>
        <v>1.1000000000000001</v>
      </c>
      <c r="L60" s="822">
        <f>VLOOKUP(A60,TRANSPORTE!A1:D117,4,FALSE)</f>
        <v>946.969696969697</v>
      </c>
      <c r="M60" s="823"/>
      <c r="N60" s="299">
        <f>K60*L60</f>
        <v>1041.6666666666667</v>
      </c>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459"/>
      <c r="C65" s="460"/>
      <c r="D65" s="460"/>
      <c r="E65" s="460"/>
      <c r="F65" s="460"/>
      <c r="G65" s="460"/>
      <c r="H65" s="54"/>
      <c r="I65" s="132"/>
      <c r="J65" s="132"/>
      <c r="K65" s="132"/>
      <c r="L65" s="807"/>
      <c r="M65" s="808"/>
      <c r="N65" s="133"/>
    </row>
    <row r="66" spans="1:15" ht="15.75" thickBot="1">
      <c r="B66" s="824" t="s">
        <v>1037</v>
      </c>
      <c r="C66" s="825"/>
      <c r="D66" s="825"/>
      <c r="E66" s="825"/>
      <c r="F66" s="825"/>
      <c r="G66" s="825"/>
      <c r="H66" s="825"/>
      <c r="I66" s="825"/>
      <c r="J66" s="825"/>
      <c r="K66" s="825"/>
      <c r="L66" s="825"/>
      <c r="M66" s="826"/>
      <c r="N66" s="110">
        <f>N60+N61+N62+N63+N64</f>
        <v>1041.6666666666667</v>
      </c>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970"/>
      <c r="N70" s="104" t="s">
        <v>1035</v>
      </c>
    </row>
    <row r="71" spans="1:15">
      <c r="A71" s="170" t="s">
        <v>11</v>
      </c>
      <c r="B71" s="55" t="str">
        <f>VLOOKUP(A71,'MANO DE OBRA'!A8:D68,3,FALSE)</f>
        <v>Obrero (4)</v>
      </c>
      <c r="C71" s="53"/>
      <c r="D71" s="53"/>
      <c r="E71" s="53"/>
      <c r="F71" s="53"/>
      <c r="G71" s="53"/>
      <c r="H71" s="53"/>
      <c r="I71" s="304">
        <f>K71/J71*100</f>
        <v>98362.266666666663</v>
      </c>
      <c r="J71" s="305">
        <v>185</v>
      </c>
      <c r="K71" s="306">
        <f>VLOOKUP(A71,'MANO DE OBRA'!A8:D99,4,FALSE)</f>
        <v>181970.19333333333</v>
      </c>
      <c r="L71" s="56"/>
      <c r="M71" s="446">
        <v>20</v>
      </c>
      <c r="N71" s="407">
        <f>K71/M71</f>
        <v>9098.5096666666668</v>
      </c>
      <c r="O71" s="112"/>
    </row>
    <row r="72" spans="1:15">
      <c r="A72" s="170" t="s">
        <v>30</v>
      </c>
      <c r="B72" s="55" t="str">
        <f>VLOOKUP(A72,'MANO DE OBRA'!A8:D69,3,FALSE)</f>
        <v>Oficial</v>
      </c>
      <c r="C72" s="53"/>
      <c r="D72" s="53"/>
      <c r="E72" s="53"/>
      <c r="F72" s="53"/>
      <c r="G72" s="53"/>
      <c r="H72" s="53"/>
      <c r="I72" s="304">
        <f>K72/J72*100</f>
        <v>49181.133333333331</v>
      </c>
      <c r="J72" s="305">
        <v>185</v>
      </c>
      <c r="K72" s="306">
        <f>VLOOKUP(A72,'MANO DE OBRA'!A8:D100,4,FALSE)</f>
        <v>90985.096666666665</v>
      </c>
      <c r="L72" s="56"/>
      <c r="M72" s="446">
        <v>20</v>
      </c>
      <c r="N72" s="407">
        <f>K72/M72</f>
        <v>4549.2548333333334</v>
      </c>
    </row>
    <row r="73" spans="1:15">
      <c r="B73" s="55"/>
      <c r="C73" s="53"/>
      <c r="D73" s="53"/>
      <c r="E73" s="53"/>
      <c r="F73" s="53"/>
      <c r="G73" s="53"/>
      <c r="H73" s="53"/>
      <c r="I73" s="304"/>
      <c r="J73" s="305"/>
      <c r="K73" s="306"/>
      <c r="L73" s="56"/>
      <c r="M73" s="444"/>
      <c r="N73" s="407"/>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805"/>
      <c r="C76" s="806"/>
      <c r="D76" s="806"/>
      <c r="E76" s="806"/>
      <c r="F76" s="806"/>
      <c r="G76" s="806"/>
      <c r="H76" s="806"/>
      <c r="I76" s="132"/>
      <c r="J76" s="132"/>
      <c r="K76" s="132"/>
      <c r="L76" s="906"/>
      <c r="M76" s="906"/>
      <c r="N76" s="51"/>
    </row>
    <row r="77" spans="1:15" ht="15.75" thickBot="1">
      <c r="B77" s="824" t="s">
        <v>1037</v>
      </c>
      <c r="C77" s="825"/>
      <c r="D77" s="825"/>
      <c r="E77" s="825"/>
      <c r="F77" s="825"/>
      <c r="G77" s="825"/>
      <c r="H77" s="825"/>
      <c r="I77" s="825"/>
      <c r="J77" s="825"/>
      <c r="K77" s="825"/>
      <c r="L77" s="825"/>
      <c r="M77" s="826"/>
      <c r="N77" s="313">
        <f>SUM(N71:N76)</f>
        <v>13647.764500000001</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113937.85094018621</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22787.570188037243</v>
      </c>
      <c r="M84" s="853"/>
      <c r="N84" s="57"/>
    </row>
    <row r="85" spans="1:14">
      <c r="B85" s="95" t="s">
        <v>1057</v>
      </c>
      <c r="C85" s="96"/>
      <c r="D85" s="96"/>
      <c r="E85" s="96"/>
      <c r="F85" s="96"/>
      <c r="G85" s="96"/>
      <c r="H85" s="96"/>
      <c r="I85" s="93"/>
      <c r="J85" s="94"/>
      <c r="K85" s="316">
        <v>0.05</v>
      </c>
      <c r="L85" s="852">
        <f>N79*K85</f>
        <v>5696.8925470093109</v>
      </c>
      <c r="M85" s="853"/>
      <c r="N85" s="57"/>
    </row>
    <row r="86" spans="1:14" ht="15.75" thickBot="1">
      <c r="B86" s="97" t="s">
        <v>1058</v>
      </c>
      <c r="C86" s="98"/>
      <c r="D86" s="98"/>
      <c r="E86" s="98"/>
      <c r="F86" s="98"/>
      <c r="G86" s="98"/>
      <c r="H86" s="98"/>
      <c r="I86" s="99"/>
      <c r="J86" s="100"/>
      <c r="K86" s="317">
        <v>0.05</v>
      </c>
      <c r="L86" s="854">
        <f>N79*K86</f>
        <v>5696.8925470093109</v>
      </c>
      <c r="M86" s="855"/>
      <c r="N86" s="57"/>
    </row>
    <row r="87" spans="1:14" ht="15.75" thickBot="1">
      <c r="B87" s="818" t="s">
        <v>1037</v>
      </c>
      <c r="C87" s="819"/>
      <c r="D87" s="819"/>
      <c r="E87" s="819"/>
      <c r="F87" s="819"/>
      <c r="G87" s="819"/>
      <c r="H87" s="819"/>
      <c r="I87" s="819"/>
      <c r="J87" s="819"/>
      <c r="K87" s="819"/>
      <c r="L87" s="819"/>
      <c r="M87" s="820"/>
      <c r="N87" s="58">
        <f>L84+L85+L86</f>
        <v>34181.355282055862</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148119.20622224206</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30"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5">
    <mergeCell ref="B108:N109"/>
    <mergeCell ref="F25:H25"/>
    <mergeCell ref="B27:N27"/>
    <mergeCell ref="L29:M29"/>
    <mergeCell ref="L85:M85"/>
    <mergeCell ref="L86:M86"/>
    <mergeCell ref="B87:M87"/>
    <mergeCell ref="B89:M89"/>
    <mergeCell ref="B106:N107"/>
    <mergeCell ref="B79:M79"/>
    <mergeCell ref="B83:H83"/>
    <mergeCell ref="L83:M83"/>
    <mergeCell ref="B66:M66"/>
    <mergeCell ref="B84:H84"/>
    <mergeCell ref="L84:M84"/>
    <mergeCell ref="B70:H70"/>
    <mergeCell ref="L70:M70"/>
    <mergeCell ref="B76:H76"/>
    <mergeCell ref="L76:M76"/>
    <mergeCell ref="B77:M77"/>
    <mergeCell ref="L59:M59"/>
    <mergeCell ref="L60:M60"/>
    <mergeCell ref="L62:M62"/>
    <mergeCell ref="L63:M63"/>
    <mergeCell ref="L65:M65"/>
    <mergeCell ref="C6:J6"/>
    <mergeCell ref="B43:M43"/>
    <mergeCell ref="B47:I47"/>
    <mergeCell ref="L47:M47"/>
    <mergeCell ref="B55:M55"/>
    <mergeCell ref="B10:E10"/>
    <mergeCell ref="I10:J10"/>
    <mergeCell ref="D11:E11"/>
    <mergeCell ref="L42:M42"/>
    <mergeCell ref="B1:B6"/>
    <mergeCell ref="K5:K6"/>
    <mergeCell ref="B38:H38"/>
    <mergeCell ref="L12:N12"/>
    <mergeCell ref="C30:I30"/>
    <mergeCell ref="L30:M30"/>
    <mergeCell ref="B35:H35"/>
    <mergeCell ref="L1:N2"/>
    <mergeCell ref="C2:J2"/>
    <mergeCell ref="C3:J3"/>
    <mergeCell ref="K3:K4"/>
    <mergeCell ref="L3:N4"/>
    <mergeCell ref="C4:J4"/>
    <mergeCell ref="C1:J1"/>
    <mergeCell ref="K1:K2"/>
    <mergeCell ref="I42:J42"/>
    <mergeCell ref="C31:J31"/>
    <mergeCell ref="N5:N6"/>
    <mergeCell ref="C29:I29"/>
    <mergeCell ref="J119:N120"/>
    <mergeCell ref="C5:J5"/>
    <mergeCell ref="L61:M61"/>
    <mergeCell ref="B39:H39"/>
    <mergeCell ref="B41:D41"/>
    <mergeCell ref="B42:H42"/>
    <mergeCell ref="I35:J35"/>
    <mergeCell ref="L35:M35"/>
    <mergeCell ref="B36:H36"/>
    <mergeCell ref="B37:H37"/>
    <mergeCell ref="L5:L6"/>
    <mergeCell ref="M5:M6"/>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514049"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514049" r:id="rId4"/>
      </mc:Fallback>
    </mc:AlternateContent>
  </oleObjects>
</worksheet>
</file>

<file path=xl/worksheets/sheet2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20"/>
  <sheetViews>
    <sheetView zoomScale="75" zoomScaleNormal="75" workbookViewId="0"/>
  </sheetViews>
  <sheetFormatPr baseColWidth="10" defaultRowHeight="15"/>
  <cols>
    <col min="1" max="1" width="10.42578125" bestFit="1" customWidth="1"/>
    <col min="2" max="2" width="17.28515625" customWidth="1"/>
    <col min="6" max="6" width="14.28515625" customWidth="1"/>
    <col min="9" max="9" width="13.140625" bestFit="1" customWidth="1"/>
    <col min="10" max="10" width="15.5703125" customWidth="1"/>
    <col min="11" max="11" width="18.5703125" customWidth="1"/>
    <col min="13" max="13" width="13.42578125" customWidth="1"/>
    <col min="14" max="14" width="17.42578125" customWidth="1"/>
    <col min="15" max="15" width="12" bestFit="1" customWidth="1"/>
  </cols>
  <sheetData>
    <row r="1" spans="2:14" ht="24.7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30"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31.5" customHeight="1" thickBot="1">
      <c r="A31" t="s">
        <v>1929</v>
      </c>
      <c r="B31" s="86" t="s">
        <v>1776</v>
      </c>
      <c r="C31" s="958" t="s">
        <v>2262</v>
      </c>
      <c r="D31" s="959"/>
      <c r="E31" s="959"/>
      <c r="F31" s="959"/>
      <c r="G31" s="959"/>
      <c r="H31" s="959"/>
      <c r="I31" s="959"/>
      <c r="J31" s="985"/>
      <c r="K31" s="465"/>
      <c r="L31" s="318" t="s">
        <v>388</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348"/>
      <c r="N36" s="284"/>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0.05</v>
      </c>
      <c r="N41" s="356">
        <f>N77*M41</f>
        <v>682.38822500000015</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SUM(N36:N41)</f>
        <v>682.38822500000015</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69" t="s">
        <v>630</v>
      </c>
      <c r="B48" s="49" t="str">
        <f>VLOOKUP(A48,MATERIALES!A5:D373,3,FALSE)</f>
        <v xml:space="preserve">Piedra para gavión
</v>
      </c>
      <c r="C48" s="293"/>
      <c r="D48" s="293"/>
      <c r="E48" s="293"/>
      <c r="F48" s="293"/>
      <c r="G48" s="293"/>
      <c r="H48" s="293"/>
      <c r="I48" s="293"/>
      <c r="J48" s="323" t="str">
        <f>VLOOKUP(A48,MATERIALES!A4:D640,2,FALSE)</f>
        <v>m3</v>
      </c>
      <c r="K48" s="294">
        <v>1.1000000000000001</v>
      </c>
      <c r="L48" s="279"/>
      <c r="M48" s="414">
        <f>VLOOKUP(A48,MATERIALES!A5:D396,4,FALSE)</f>
        <v>45220</v>
      </c>
      <c r="N48" s="284">
        <f>K48*M48</f>
        <v>49742.000000000007</v>
      </c>
    </row>
    <row r="49" spans="1:14">
      <c r="A49" s="169" t="s">
        <v>853</v>
      </c>
      <c r="B49" s="49" t="str">
        <f>VLOOKUP(A49,MATERIALES!A6:D373,3,FALSE)</f>
        <v>Alambre galvanizado No. 12</v>
      </c>
      <c r="C49" s="437"/>
      <c r="D49" s="437"/>
      <c r="E49" s="437"/>
      <c r="F49" s="437"/>
      <c r="G49" s="437"/>
      <c r="H49" s="437"/>
      <c r="I49" s="437"/>
      <c r="J49" s="324" t="str">
        <f>VLOOKUP(A49,MATERIALES!A5:D641,2,FALSE)</f>
        <v>kg</v>
      </c>
      <c r="K49" s="409">
        <v>1.1499999999999999</v>
      </c>
      <c r="L49" s="433"/>
      <c r="M49" s="414">
        <f>VLOOKUP(A49,MATERIALES!A6:D397,4,FALSE)</f>
        <v>4600</v>
      </c>
      <c r="N49" s="284">
        <f>K49*M49</f>
        <v>5290</v>
      </c>
    </row>
    <row r="50" spans="1:14">
      <c r="A50" s="169" t="s">
        <v>941</v>
      </c>
      <c r="B50" s="49" t="str">
        <f>VLOOKUP(A50,MATERIALES!A6:D373,3,FALSE)</f>
        <v xml:space="preserve">Formaleta (gaviones, juntas de bordillos, juntas de cunetas, muros, concretos clase D,E, F y G)
</v>
      </c>
      <c r="C50" s="437"/>
      <c r="D50" s="437"/>
      <c r="E50" s="437"/>
      <c r="F50" s="437"/>
      <c r="G50" s="437"/>
      <c r="H50" s="437"/>
      <c r="I50" s="437"/>
      <c r="J50" s="324" t="str">
        <f>VLOOKUP(A50,MATERIALES!A6:D642,2,FALSE)</f>
        <v>m2</v>
      </c>
      <c r="K50" s="409">
        <v>2</v>
      </c>
      <c r="L50" s="433"/>
      <c r="M50" s="414">
        <f>VLOOKUP(A50,MATERIALES!A6:D398,4,FALSE)</f>
        <v>4267.015774259763</v>
      </c>
      <c r="N50" s="284">
        <f>K50*M50</f>
        <v>8534.031548519526</v>
      </c>
    </row>
    <row r="51" spans="1:14">
      <c r="A51" s="169" t="s">
        <v>1009</v>
      </c>
      <c r="B51" s="49" t="str">
        <f>VLOOKUP(A51,MATERIALES!A6:D373,3,FALSE)</f>
        <v>Malla Ciclónica Para Gaviones Galvanizada Aleación Zn-5A1-Mm Cal 12 (2M3)</v>
      </c>
      <c r="C51" s="437"/>
      <c r="D51" s="437"/>
      <c r="E51" s="437"/>
      <c r="F51" s="437"/>
      <c r="G51" s="437"/>
      <c r="H51" s="437"/>
      <c r="I51" s="437"/>
      <c r="J51" s="324" t="str">
        <f>VLOOKUP(A51,MATERIALES!A6:D643,2,FALSE)</f>
        <v>u</v>
      </c>
      <c r="K51" s="409">
        <v>0.5</v>
      </c>
      <c r="L51" s="433"/>
      <c r="M51" s="414">
        <f>VLOOKUP(A51,MATERIALES!A6:D399,4,FALSE)</f>
        <v>120151.17723610339</v>
      </c>
      <c r="N51" s="284">
        <f>K51*M51</f>
        <v>60075.588618051697</v>
      </c>
    </row>
    <row r="52" spans="1:14">
      <c r="B52" s="332"/>
      <c r="C52" s="53"/>
      <c r="D52" s="53"/>
      <c r="E52" s="53"/>
      <c r="F52" s="53"/>
      <c r="G52" s="53"/>
      <c r="H52" s="53"/>
      <c r="I52" s="53"/>
      <c r="J52" s="300"/>
      <c r="K52" s="175"/>
      <c r="L52" s="330"/>
      <c r="M52" s="438"/>
      <c r="N52" s="285"/>
    </row>
    <row r="53" spans="1:14">
      <c r="B53" s="174"/>
      <c r="C53" s="329"/>
      <c r="D53" s="329"/>
      <c r="E53" s="329"/>
      <c r="F53" s="329"/>
      <c r="G53" s="329"/>
      <c r="H53" s="329"/>
      <c r="I53" s="329"/>
      <c r="J53" s="323"/>
      <c r="K53" s="50"/>
      <c r="L53" s="330"/>
      <c r="M53" s="438"/>
      <c r="N53" s="285"/>
    </row>
    <row r="54" spans="1:14" ht="15.75" thickBot="1">
      <c r="B54" s="462"/>
      <c r="C54" s="460"/>
      <c r="D54" s="460"/>
      <c r="E54" s="460"/>
      <c r="F54" s="460"/>
      <c r="G54" s="460"/>
      <c r="H54" s="460"/>
      <c r="I54" s="460"/>
      <c r="J54" s="461"/>
      <c r="K54" s="132"/>
      <c r="L54" s="458"/>
      <c r="M54" s="494"/>
      <c r="N54" s="495"/>
    </row>
    <row r="55" spans="1:14" ht="15.75" thickBot="1">
      <c r="B55" s="824" t="s">
        <v>1037</v>
      </c>
      <c r="C55" s="825"/>
      <c r="D55" s="825"/>
      <c r="E55" s="825"/>
      <c r="F55" s="825"/>
      <c r="G55" s="825"/>
      <c r="H55" s="825"/>
      <c r="I55" s="825"/>
      <c r="J55" s="825"/>
      <c r="K55" s="825"/>
      <c r="L55" s="825"/>
      <c r="M55" s="826"/>
      <c r="N55" s="110">
        <f>SUM(N48:N54)</f>
        <v>123641.62016657123</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A60" t="s">
        <v>1395</v>
      </c>
      <c r="B60" s="52" t="str">
        <f>VLOOKUP(A60,TRANSPORTE!A1:D117,3,FALSE)</f>
        <v>Transporte de piedra para gaviones</v>
      </c>
      <c r="C60" s="329"/>
      <c r="D60" s="329"/>
      <c r="E60" s="329"/>
      <c r="F60" s="329"/>
      <c r="G60" s="329"/>
      <c r="H60" s="323" t="s">
        <v>2105</v>
      </c>
      <c r="I60" s="291">
        <v>1.1000000000000001</v>
      </c>
      <c r="J60" s="298">
        <v>1</v>
      </c>
      <c r="K60" s="291">
        <f>I60*J60</f>
        <v>1.1000000000000001</v>
      </c>
      <c r="L60" s="822">
        <f>VLOOKUP(A60,TRANSPORTE!A1:D117,4,FALSE)</f>
        <v>946.969696969697</v>
      </c>
      <c r="M60" s="823"/>
      <c r="N60" s="299">
        <f>K60*L60</f>
        <v>1041.6666666666667</v>
      </c>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321"/>
      <c r="C65" s="322"/>
      <c r="D65" s="460"/>
      <c r="E65" s="460"/>
      <c r="F65" s="460"/>
      <c r="G65" s="460"/>
      <c r="H65" s="54"/>
      <c r="I65" s="132"/>
      <c r="J65" s="132"/>
      <c r="K65" s="132"/>
      <c r="L65" s="807"/>
      <c r="M65" s="808"/>
      <c r="N65" s="133"/>
    </row>
    <row r="66" spans="1:15" ht="15.75" thickBot="1">
      <c r="B66" s="824" t="s">
        <v>1037</v>
      </c>
      <c r="C66" s="825"/>
      <c r="D66" s="825"/>
      <c r="E66" s="825"/>
      <c r="F66" s="825"/>
      <c r="G66" s="825"/>
      <c r="H66" s="825"/>
      <c r="I66" s="825"/>
      <c r="J66" s="825"/>
      <c r="K66" s="825"/>
      <c r="L66" s="825"/>
      <c r="M66" s="826"/>
      <c r="N66" s="110">
        <f>N60+N61+N62+N63+N64</f>
        <v>1041.6666666666667</v>
      </c>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970"/>
      <c r="N70" s="104" t="s">
        <v>1035</v>
      </c>
    </row>
    <row r="71" spans="1:15">
      <c r="A71" s="170" t="s">
        <v>11</v>
      </c>
      <c r="B71" s="55" t="str">
        <f>VLOOKUP(A71,'MANO DE OBRA'!A8:D68,3,FALSE)</f>
        <v>Obrero (4)</v>
      </c>
      <c r="C71" s="53"/>
      <c r="D71" s="53"/>
      <c r="E71" s="53"/>
      <c r="F71" s="53"/>
      <c r="G71" s="53"/>
      <c r="H71" s="53"/>
      <c r="I71" s="304">
        <f>K71/J71*100</f>
        <v>98362.266666666663</v>
      </c>
      <c r="J71" s="305">
        <v>185</v>
      </c>
      <c r="K71" s="306">
        <f>VLOOKUP(A71,'MANO DE OBRA'!A8:D99,4,FALSE)</f>
        <v>181970.19333333333</v>
      </c>
      <c r="L71" s="56"/>
      <c r="M71" s="446">
        <v>20</v>
      </c>
      <c r="N71" s="407">
        <f>K71/M71</f>
        <v>9098.5096666666668</v>
      </c>
      <c r="O71" s="112"/>
    </row>
    <row r="72" spans="1:15">
      <c r="A72" s="170" t="s">
        <v>30</v>
      </c>
      <c r="B72" s="55" t="str">
        <f>VLOOKUP(A72,'MANO DE OBRA'!A8:D69,3,FALSE)</f>
        <v>Oficial</v>
      </c>
      <c r="C72" s="53"/>
      <c r="D72" s="53"/>
      <c r="E72" s="53"/>
      <c r="F72" s="53"/>
      <c r="G72" s="53"/>
      <c r="H72" s="53"/>
      <c r="I72" s="304">
        <f>K72/J72*100</f>
        <v>49181.133333333331</v>
      </c>
      <c r="J72" s="305">
        <v>185</v>
      </c>
      <c r="K72" s="306">
        <f>VLOOKUP(A72,'MANO DE OBRA'!A8:D100,4,FALSE)</f>
        <v>90985.096666666665</v>
      </c>
      <c r="L72" s="56"/>
      <c r="M72" s="446">
        <v>20</v>
      </c>
      <c r="N72" s="407">
        <f>K72/M72</f>
        <v>4549.2548333333334</v>
      </c>
    </row>
    <row r="73" spans="1:15">
      <c r="B73" s="55"/>
      <c r="C73" s="53"/>
      <c r="D73" s="53"/>
      <c r="E73" s="53"/>
      <c r="F73" s="53"/>
      <c r="G73" s="53"/>
      <c r="H73" s="53"/>
      <c r="I73" s="304"/>
      <c r="J73" s="305"/>
      <c r="K73" s="306"/>
      <c r="L73" s="56"/>
      <c r="M73" s="444"/>
      <c r="N73" s="407"/>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805"/>
      <c r="C76" s="806"/>
      <c r="D76" s="806"/>
      <c r="E76" s="806"/>
      <c r="F76" s="806"/>
      <c r="G76" s="806"/>
      <c r="H76" s="806"/>
      <c r="I76" s="132"/>
      <c r="J76" s="132"/>
      <c r="K76" s="132"/>
      <c r="L76" s="906"/>
      <c r="M76" s="906"/>
      <c r="N76" s="133"/>
    </row>
    <row r="77" spans="1:15" ht="15.75" thickBot="1">
      <c r="B77" s="824" t="s">
        <v>1037</v>
      </c>
      <c r="C77" s="825"/>
      <c r="D77" s="825"/>
      <c r="E77" s="825"/>
      <c r="F77" s="825"/>
      <c r="G77" s="825"/>
      <c r="H77" s="825"/>
      <c r="I77" s="825"/>
      <c r="J77" s="825"/>
      <c r="K77" s="825"/>
      <c r="L77" s="825"/>
      <c r="M77" s="826"/>
      <c r="N77" s="472">
        <f>SUM(N71:N76)</f>
        <v>13647.764500000001</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139013.43955823791</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27802.687911647583</v>
      </c>
      <c r="M84" s="853"/>
      <c r="N84" s="57"/>
    </row>
    <row r="85" spans="1:14">
      <c r="B85" s="95" t="s">
        <v>1057</v>
      </c>
      <c r="C85" s="96"/>
      <c r="D85" s="96"/>
      <c r="E85" s="96"/>
      <c r="F85" s="96"/>
      <c r="G85" s="96"/>
      <c r="H85" s="96"/>
      <c r="I85" s="93"/>
      <c r="J85" s="94"/>
      <c r="K85" s="316">
        <v>0.05</v>
      </c>
      <c r="L85" s="852">
        <f>N79*K85</f>
        <v>6950.6719779118957</v>
      </c>
      <c r="M85" s="853"/>
      <c r="N85" s="57"/>
    </row>
    <row r="86" spans="1:14" ht="15.75" thickBot="1">
      <c r="B86" s="97" t="s">
        <v>1058</v>
      </c>
      <c r="C86" s="98"/>
      <c r="D86" s="98"/>
      <c r="E86" s="98"/>
      <c r="F86" s="98"/>
      <c r="G86" s="98"/>
      <c r="H86" s="98"/>
      <c r="I86" s="99"/>
      <c r="J86" s="100"/>
      <c r="K86" s="317">
        <v>0.05</v>
      </c>
      <c r="L86" s="854">
        <f>N79*K86</f>
        <v>6950.6719779118957</v>
      </c>
      <c r="M86" s="855"/>
      <c r="N86" s="57"/>
    </row>
    <row r="87" spans="1:14" ht="15.75" thickBot="1">
      <c r="B87" s="818" t="s">
        <v>1037</v>
      </c>
      <c r="C87" s="819"/>
      <c r="D87" s="819"/>
      <c r="E87" s="819"/>
      <c r="F87" s="819"/>
      <c r="G87" s="819"/>
      <c r="H87" s="819"/>
      <c r="I87" s="819"/>
      <c r="J87" s="819"/>
      <c r="K87" s="819"/>
      <c r="L87" s="819"/>
      <c r="M87" s="820"/>
      <c r="N87" s="58">
        <f>L84+L85+L86</f>
        <v>41704.031867471371</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180717.47142570929</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30"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5">
    <mergeCell ref="B108:N109"/>
    <mergeCell ref="F25:H25"/>
    <mergeCell ref="B27:N27"/>
    <mergeCell ref="L29:M29"/>
    <mergeCell ref="L85:M85"/>
    <mergeCell ref="L86:M86"/>
    <mergeCell ref="B87:M87"/>
    <mergeCell ref="B89:M89"/>
    <mergeCell ref="B106:N107"/>
    <mergeCell ref="B79:M79"/>
    <mergeCell ref="B83:H83"/>
    <mergeCell ref="L83:M83"/>
    <mergeCell ref="B66:M66"/>
    <mergeCell ref="B84:H84"/>
    <mergeCell ref="L84:M84"/>
    <mergeCell ref="B70:H70"/>
    <mergeCell ref="L70:M70"/>
    <mergeCell ref="B76:H76"/>
    <mergeCell ref="L76:M76"/>
    <mergeCell ref="B77:M77"/>
    <mergeCell ref="L59:M59"/>
    <mergeCell ref="L60:M60"/>
    <mergeCell ref="L62:M62"/>
    <mergeCell ref="L63:M63"/>
    <mergeCell ref="L65:M65"/>
    <mergeCell ref="C6:J6"/>
    <mergeCell ref="B43:M43"/>
    <mergeCell ref="B47:I47"/>
    <mergeCell ref="L47:M47"/>
    <mergeCell ref="B55:M55"/>
    <mergeCell ref="B10:E10"/>
    <mergeCell ref="I10:J10"/>
    <mergeCell ref="D11:E11"/>
    <mergeCell ref="L42:M42"/>
    <mergeCell ref="B1:B6"/>
    <mergeCell ref="K5:K6"/>
    <mergeCell ref="B38:H38"/>
    <mergeCell ref="L12:N12"/>
    <mergeCell ref="C30:I30"/>
    <mergeCell ref="L30:M30"/>
    <mergeCell ref="B35:H35"/>
    <mergeCell ref="L1:N2"/>
    <mergeCell ref="C2:J2"/>
    <mergeCell ref="C3:J3"/>
    <mergeCell ref="K3:K4"/>
    <mergeCell ref="L3:N4"/>
    <mergeCell ref="C4:J4"/>
    <mergeCell ref="C1:J1"/>
    <mergeCell ref="K1:K2"/>
    <mergeCell ref="I42:J42"/>
    <mergeCell ref="C31:J31"/>
    <mergeCell ref="N5:N6"/>
    <mergeCell ref="C29:I29"/>
    <mergeCell ref="J119:N120"/>
    <mergeCell ref="C5:J5"/>
    <mergeCell ref="L61:M61"/>
    <mergeCell ref="B39:H39"/>
    <mergeCell ref="B41:D41"/>
    <mergeCell ref="B42:H42"/>
    <mergeCell ref="I35:J35"/>
    <mergeCell ref="L35:M35"/>
    <mergeCell ref="B36:H36"/>
    <mergeCell ref="B37:H37"/>
    <mergeCell ref="L5:L6"/>
    <mergeCell ref="M5:M6"/>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515073"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515073" r:id="rId4"/>
      </mc:Fallback>
    </mc:AlternateContent>
  </oleObjects>
</worksheet>
</file>

<file path=xl/worksheets/sheet2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20"/>
  <sheetViews>
    <sheetView zoomScale="76" zoomScaleNormal="76" workbookViewId="0"/>
  </sheetViews>
  <sheetFormatPr baseColWidth="10" defaultRowHeight="15"/>
  <cols>
    <col min="1" max="1" width="9.85546875" bestFit="1" customWidth="1"/>
    <col min="2" max="2" width="16.42578125" customWidth="1"/>
    <col min="6" max="6" width="15.5703125" customWidth="1"/>
    <col min="9" max="9" width="12.85546875" bestFit="1" customWidth="1"/>
    <col min="10" max="10" width="15.5703125" customWidth="1"/>
    <col min="11" max="11" width="18.85546875" customWidth="1"/>
    <col min="13" max="13" width="13.42578125" customWidth="1"/>
    <col min="14" max="14" width="17.42578125" customWidth="1"/>
    <col min="15" max="15" width="12" bestFit="1" customWidth="1"/>
  </cols>
  <sheetData>
    <row r="1" spans="2:14" ht="26.2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9.25"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30.75" customHeight="1" thickBot="1">
      <c r="A31" t="s">
        <v>1929</v>
      </c>
      <c r="B31" s="86" t="s">
        <v>1777</v>
      </c>
      <c r="C31" s="958" t="s">
        <v>2263</v>
      </c>
      <c r="D31" s="959"/>
      <c r="E31" s="959"/>
      <c r="F31" s="959"/>
      <c r="G31" s="959"/>
      <c r="H31" s="959"/>
      <c r="I31" s="959"/>
      <c r="J31" s="985"/>
      <c r="K31" s="465"/>
      <c r="L31" s="318" t="s">
        <v>388</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348"/>
      <c r="N36" s="284"/>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0.05</v>
      </c>
      <c r="N41" s="356">
        <f>N77*M41</f>
        <v>682.38822500000015</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682.38822500000015</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69" t="s">
        <v>630</v>
      </c>
      <c r="B48" s="49" t="str">
        <f>VLOOKUP(A48,MATERIALES!A5:D373,3,FALSE)</f>
        <v xml:space="preserve">Piedra para gavión
</v>
      </c>
      <c r="C48" s="293"/>
      <c r="D48" s="293"/>
      <c r="E48" s="293"/>
      <c r="F48" s="293"/>
      <c r="G48" s="293"/>
      <c r="H48" s="293"/>
      <c r="I48" s="293"/>
      <c r="J48" s="323" t="str">
        <f>VLOOKUP(A48,MATERIALES!A4:D640,2,FALSE)</f>
        <v>m3</v>
      </c>
      <c r="K48" s="294">
        <v>1.1000000000000001</v>
      </c>
      <c r="L48" s="279"/>
      <c r="M48" s="414">
        <f>VLOOKUP(A48,MATERIALES!A5:D396,4,FALSE)</f>
        <v>45220</v>
      </c>
      <c r="N48" s="284">
        <f>K48*M48</f>
        <v>49742.000000000007</v>
      </c>
    </row>
    <row r="49" spans="1:14">
      <c r="A49" s="169" t="s">
        <v>853</v>
      </c>
      <c r="B49" s="49" t="str">
        <f>VLOOKUP(A49,MATERIALES!A6:D373,3,FALSE)</f>
        <v>Alambre galvanizado No. 12</v>
      </c>
      <c r="C49" s="437"/>
      <c r="D49" s="437"/>
      <c r="E49" s="437"/>
      <c r="F49" s="437"/>
      <c r="G49" s="437"/>
      <c r="H49" s="437"/>
      <c r="I49" s="437"/>
      <c r="J49" s="324" t="str">
        <f>VLOOKUP(A49,MATERIALES!A5:D641,2,FALSE)</f>
        <v>kg</v>
      </c>
      <c r="K49" s="409">
        <v>1.1499999999999999</v>
      </c>
      <c r="L49" s="433"/>
      <c r="M49" s="414">
        <f>VLOOKUP(A49,MATERIALES!A6:D397,4,FALSE)</f>
        <v>4600</v>
      </c>
      <c r="N49" s="284">
        <f>K49*M49</f>
        <v>5290</v>
      </c>
    </row>
    <row r="50" spans="1:14">
      <c r="A50" s="169" t="s">
        <v>941</v>
      </c>
      <c r="B50" s="49" t="str">
        <f>VLOOKUP(A50,MATERIALES!A6:D373,3,FALSE)</f>
        <v xml:space="preserve">Formaleta (gaviones, juntas de bordillos, juntas de cunetas, muros, concretos clase D,E, F y G)
</v>
      </c>
      <c r="C50" s="437"/>
      <c r="D50" s="437"/>
      <c r="E50" s="437"/>
      <c r="F50" s="437"/>
      <c r="G50" s="437"/>
      <c r="H50" s="437"/>
      <c r="I50" s="437"/>
      <c r="J50" s="324" t="str">
        <f>VLOOKUP(A50,MATERIALES!A6:D642,2,FALSE)</f>
        <v>m2</v>
      </c>
      <c r="K50" s="409">
        <v>2</v>
      </c>
      <c r="L50" s="433"/>
      <c r="M50" s="414">
        <f>VLOOKUP(A50,MATERIALES!A6:D398,4,FALSE)</f>
        <v>4267.015774259763</v>
      </c>
      <c r="N50" s="284">
        <f>K50*M50</f>
        <v>8534.031548519526</v>
      </c>
    </row>
    <row r="51" spans="1:14">
      <c r="A51" s="169" t="s">
        <v>1011</v>
      </c>
      <c r="B51" s="49" t="str">
        <f>VLOOKUP(A51,MATERIALES!A6:D373,3,FALSE)</f>
        <v>Malla Ciclónica Para Gaviones Galvanizada Y Plastificada Con Pvc Cal 12 (2M3)</v>
      </c>
      <c r="C51" s="437"/>
      <c r="D51" s="437"/>
      <c r="E51" s="437"/>
      <c r="F51" s="437"/>
      <c r="G51" s="437"/>
      <c r="H51" s="437"/>
      <c r="I51" s="437"/>
      <c r="J51" s="324" t="str">
        <f>VLOOKUP(A51,MATERIALES!A6:D643,2,FALSE)</f>
        <v>u</v>
      </c>
      <c r="K51" s="409">
        <v>0.5</v>
      </c>
      <c r="L51" s="433"/>
      <c r="M51" s="414">
        <f>VLOOKUP(A51,MATERIALES!A6:D399,4,FALSE)</f>
        <v>94279.207460661142</v>
      </c>
      <c r="N51" s="284">
        <f>K51*M51</f>
        <v>47139.603730330571</v>
      </c>
    </row>
    <row r="52" spans="1:14">
      <c r="B52" s="332"/>
      <c r="C52" s="53"/>
      <c r="D52" s="53"/>
      <c r="E52" s="53"/>
      <c r="F52" s="53"/>
      <c r="G52" s="53"/>
      <c r="H52" s="53"/>
      <c r="I52" s="53"/>
      <c r="J52" s="300"/>
      <c r="K52" s="175"/>
      <c r="L52" s="330"/>
      <c r="M52" s="438"/>
      <c r="N52" s="285"/>
    </row>
    <row r="53" spans="1:14">
      <c r="B53" s="174"/>
      <c r="C53" s="329"/>
      <c r="D53" s="329"/>
      <c r="E53" s="329"/>
      <c r="F53" s="329"/>
      <c r="G53" s="329"/>
      <c r="H53" s="329"/>
      <c r="I53" s="329"/>
      <c r="J53" s="323"/>
      <c r="K53" s="50"/>
      <c r="L53" s="330"/>
      <c r="M53" s="438"/>
      <c r="N53" s="285"/>
    </row>
    <row r="54" spans="1:14" ht="15.75" thickBot="1">
      <c r="B54" s="462"/>
      <c r="C54" s="460"/>
      <c r="D54" s="460"/>
      <c r="E54" s="460"/>
      <c r="F54" s="460"/>
      <c r="G54" s="460"/>
      <c r="H54" s="460"/>
      <c r="I54" s="460"/>
      <c r="J54" s="461"/>
      <c r="K54" s="132"/>
      <c r="L54" s="458"/>
      <c r="M54" s="494"/>
      <c r="N54" s="495"/>
    </row>
    <row r="55" spans="1:14" ht="15.75" thickBot="1">
      <c r="B55" s="824" t="s">
        <v>1037</v>
      </c>
      <c r="C55" s="825"/>
      <c r="D55" s="825"/>
      <c r="E55" s="825"/>
      <c r="F55" s="825"/>
      <c r="G55" s="825"/>
      <c r="H55" s="825"/>
      <c r="I55" s="825"/>
      <c r="J55" s="825"/>
      <c r="K55" s="825"/>
      <c r="L55" s="825"/>
      <c r="M55" s="826"/>
      <c r="N55" s="110">
        <f>SUM(N48:N54)</f>
        <v>110705.6352788501</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A60" t="s">
        <v>1395</v>
      </c>
      <c r="B60" s="52" t="str">
        <f>VLOOKUP(A60,TRANSPORTE!A1:D117,3,FALSE)</f>
        <v>Transporte de piedra para gaviones</v>
      </c>
      <c r="C60" s="329"/>
      <c r="D60" s="329"/>
      <c r="E60" s="329"/>
      <c r="F60" s="329"/>
      <c r="G60" s="329"/>
      <c r="H60" s="323" t="s">
        <v>2105</v>
      </c>
      <c r="I60" s="291">
        <v>1.1000000000000001</v>
      </c>
      <c r="J60" s="298">
        <v>1</v>
      </c>
      <c r="K60" s="291">
        <f>I60*J60</f>
        <v>1.1000000000000001</v>
      </c>
      <c r="L60" s="822">
        <f>VLOOKUP(A60,TRANSPORTE!A1:D117,4,FALSE)</f>
        <v>946.969696969697</v>
      </c>
      <c r="M60" s="823"/>
      <c r="N60" s="299">
        <f>K60*L60</f>
        <v>1041.6666666666667</v>
      </c>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459"/>
      <c r="C65" s="460"/>
      <c r="D65" s="460"/>
      <c r="E65" s="460"/>
      <c r="F65" s="460"/>
      <c r="G65" s="460"/>
      <c r="H65" s="54"/>
      <c r="I65" s="132"/>
      <c r="J65" s="132"/>
      <c r="K65" s="132"/>
      <c r="L65" s="807"/>
      <c r="M65" s="808"/>
      <c r="N65" s="133"/>
    </row>
    <row r="66" spans="1:15" ht="15.75" thickBot="1">
      <c r="B66" s="824" t="s">
        <v>1037</v>
      </c>
      <c r="C66" s="825"/>
      <c r="D66" s="825"/>
      <c r="E66" s="825"/>
      <c r="F66" s="825"/>
      <c r="G66" s="825"/>
      <c r="H66" s="825"/>
      <c r="I66" s="825"/>
      <c r="J66" s="825"/>
      <c r="K66" s="825"/>
      <c r="L66" s="825"/>
      <c r="M66" s="826"/>
      <c r="N66" s="110">
        <f>N60+N61+N62+N63+N64</f>
        <v>1041.6666666666667</v>
      </c>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970"/>
      <c r="N70" s="104" t="s">
        <v>1035</v>
      </c>
    </row>
    <row r="71" spans="1:15">
      <c r="A71" s="170" t="s">
        <v>11</v>
      </c>
      <c r="B71" s="55" t="str">
        <f>VLOOKUP(A71,'MANO DE OBRA'!A8:D68,3,FALSE)</f>
        <v>Obrero (4)</v>
      </c>
      <c r="C71" s="53"/>
      <c r="D71" s="53"/>
      <c r="E71" s="53"/>
      <c r="F71" s="53"/>
      <c r="G71" s="53"/>
      <c r="H71" s="53"/>
      <c r="I71" s="304">
        <f>K71/J71*100</f>
        <v>98362.266666666663</v>
      </c>
      <c r="J71" s="305">
        <v>185</v>
      </c>
      <c r="K71" s="306">
        <f>VLOOKUP(A71,'MANO DE OBRA'!A8:D99,4,FALSE)</f>
        <v>181970.19333333333</v>
      </c>
      <c r="L71" s="56"/>
      <c r="M71" s="446">
        <v>20</v>
      </c>
      <c r="N71" s="407">
        <f>K71/M71</f>
        <v>9098.5096666666668</v>
      </c>
      <c r="O71" s="112"/>
    </row>
    <row r="72" spans="1:15">
      <c r="A72" s="170" t="s">
        <v>30</v>
      </c>
      <c r="B72" s="55" t="str">
        <f>VLOOKUP(A72,'MANO DE OBRA'!A8:D69,3,FALSE)</f>
        <v>Oficial</v>
      </c>
      <c r="C72" s="53"/>
      <c r="D72" s="53"/>
      <c r="E72" s="53"/>
      <c r="F72" s="53"/>
      <c r="G72" s="53"/>
      <c r="H72" s="53"/>
      <c r="I72" s="304">
        <f>K72/J72*100</f>
        <v>49181.133333333331</v>
      </c>
      <c r="J72" s="305">
        <v>185</v>
      </c>
      <c r="K72" s="306">
        <f>VLOOKUP(A72,'MANO DE OBRA'!A8:D100,4,FALSE)</f>
        <v>90985.096666666665</v>
      </c>
      <c r="L72" s="56"/>
      <c r="M72" s="446">
        <v>20</v>
      </c>
      <c r="N72" s="407">
        <f>K72/M72</f>
        <v>4549.2548333333334</v>
      </c>
    </row>
    <row r="73" spans="1:15">
      <c r="B73" s="55"/>
      <c r="C73" s="53"/>
      <c r="D73" s="53"/>
      <c r="E73" s="53"/>
      <c r="F73" s="53"/>
      <c r="G73" s="53"/>
      <c r="H73" s="53"/>
      <c r="I73" s="304"/>
      <c r="J73" s="305"/>
      <c r="K73" s="306"/>
      <c r="L73" s="56"/>
      <c r="M73" s="444"/>
      <c r="N73" s="407"/>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805"/>
      <c r="C76" s="806"/>
      <c r="D76" s="806"/>
      <c r="E76" s="806"/>
      <c r="F76" s="806"/>
      <c r="G76" s="806"/>
      <c r="H76" s="806"/>
      <c r="I76" s="132"/>
      <c r="J76" s="132"/>
      <c r="K76" s="132"/>
      <c r="L76" s="906"/>
      <c r="M76" s="906"/>
      <c r="N76" s="51"/>
    </row>
    <row r="77" spans="1:15" ht="15.75" thickBot="1">
      <c r="B77" s="824" t="s">
        <v>1037</v>
      </c>
      <c r="C77" s="825"/>
      <c r="D77" s="825"/>
      <c r="E77" s="825"/>
      <c r="F77" s="825"/>
      <c r="G77" s="825"/>
      <c r="H77" s="825"/>
      <c r="I77" s="825"/>
      <c r="J77" s="825"/>
      <c r="K77" s="825"/>
      <c r="L77" s="825"/>
      <c r="M77" s="826"/>
      <c r="N77" s="313">
        <f>SUM(N71:N76)</f>
        <v>13647.764500000001</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126077.45467051677</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25215.490934103356</v>
      </c>
      <c r="M84" s="853"/>
      <c r="N84" s="57"/>
    </row>
    <row r="85" spans="1:14">
      <c r="B85" s="95" t="s">
        <v>1057</v>
      </c>
      <c r="C85" s="96"/>
      <c r="D85" s="96"/>
      <c r="E85" s="96"/>
      <c r="F85" s="96"/>
      <c r="G85" s="96"/>
      <c r="H85" s="96"/>
      <c r="I85" s="93"/>
      <c r="J85" s="94"/>
      <c r="K85" s="316">
        <v>0.05</v>
      </c>
      <c r="L85" s="852">
        <f>N79*K85</f>
        <v>6303.8727335258391</v>
      </c>
      <c r="M85" s="853"/>
      <c r="N85" s="57"/>
    </row>
    <row r="86" spans="1:14" ht="15.75" thickBot="1">
      <c r="B86" s="97" t="s">
        <v>1058</v>
      </c>
      <c r="C86" s="98"/>
      <c r="D86" s="98"/>
      <c r="E86" s="98"/>
      <c r="F86" s="98"/>
      <c r="G86" s="98"/>
      <c r="H86" s="98"/>
      <c r="I86" s="99"/>
      <c r="J86" s="100"/>
      <c r="K86" s="317">
        <v>0.05</v>
      </c>
      <c r="L86" s="854">
        <f>N79*K86</f>
        <v>6303.8727335258391</v>
      </c>
      <c r="M86" s="855"/>
      <c r="N86" s="57"/>
    </row>
    <row r="87" spans="1:14" ht="15.75" thickBot="1">
      <c r="B87" s="818" t="s">
        <v>1037</v>
      </c>
      <c r="C87" s="819"/>
      <c r="D87" s="819"/>
      <c r="E87" s="819"/>
      <c r="F87" s="819"/>
      <c r="G87" s="819"/>
      <c r="H87" s="819"/>
      <c r="I87" s="819"/>
      <c r="J87" s="819"/>
      <c r="K87" s="819"/>
      <c r="L87" s="819"/>
      <c r="M87" s="820"/>
      <c r="N87" s="58">
        <f>L84+L85+L86</f>
        <v>37823.236401155031</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163900.69107167181</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30.75"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5">
    <mergeCell ref="B108:N109"/>
    <mergeCell ref="F25:H25"/>
    <mergeCell ref="B27:N27"/>
    <mergeCell ref="L29:M29"/>
    <mergeCell ref="L85:M85"/>
    <mergeCell ref="L86:M86"/>
    <mergeCell ref="B87:M87"/>
    <mergeCell ref="B89:M89"/>
    <mergeCell ref="B106:N107"/>
    <mergeCell ref="B79:M79"/>
    <mergeCell ref="B83:H83"/>
    <mergeCell ref="L83:M83"/>
    <mergeCell ref="B66:M66"/>
    <mergeCell ref="B84:H84"/>
    <mergeCell ref="L84:M84"/>
    <mergeCell ref="B70:H70"/>
    <mergeCell ref="L70:M70"/>
    <mergeCell ref="B76:H76"/>
    <mergeCell ref="L76:M76"/>
    <mergeCell ref="B77:M77"/>
    <mergeCell ref="L59:M59"/>
    <mergeCell ref="L60:M60"/>
    <mergeCell ref="L62:M62"/>
    <mergeCell ref="L63:M63"/>
    <mergeCell ref="L65:M65"/>
    <mergeCell ref="C6:J6"/>
    <mergeCell ref="B43:M43"/>
    <mergeCell ref="B47:I47"/>
    <mergeCell ref="L47:M47"/>
    <mergeCell ref="B55:M55"/>
    <mergeCell ref="B10:E10"/>
    <mergeCell ref="I10:J10"/>
    <mergeCell ref="D11:E11"/>
    <mergeCell ref="L42:M42"/>
    <mergeCell ref="B1:B6"/>
    <mergeCell ref="K5:K6"/>
    <mergeCell ref="B38:H38"/>
    <mergeCell ref="L12:N12"/>
    <mergeCell ref="C30:I30"/>
    <mergeCell ref="L30:M30"/>
    <mergeCell ref="B35:H35"/>
    <mergeCell ref="L1:N2"/>
    <mergeCell ref="C2:J2"/>
    <mergeCell ref="C3:J3"/>
    <mergeCell ref="K3:K4"/>
    <mergeCell ref="L3:N4"/>
    <mergeCell ref="C4:J4"/>
    <mergeCell ref="C1:J1"/>
    <mergeCell ref="K1:K2"/>
    <mergeCell ref="I42:J42"/>
    <mergeCell ref="C31:J31"/>
    <mergeCell ref="N5:N6"/>
    <mergeCell ref="C29:I29"/>
    <mergeCell ref="J119:N120"/>
    <mergeCell ref="C5:J5"/>
    <mergeCell ref="L61:M61"/>
    <mergeCell ref="B39:H39"/>
    <mergeCell ref="B41:D41"/>
    <mergeCell ref="B42:H42"/>
    <mergeCell ref="I35:J35"/>
    <mergeCell ref="L35:M35"/>
    <mergeCell ref="B36:H36"/>
    <mergeCell ref="B37:H37"/>
    <mergeCell ref="L5:L6"/>
    <mergeCell ref="M5:M6"/>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516097"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516097" r:id="rId4"/>
      </mc:Fallback>
    </mc:AlternateContent>
  </oleObjects>
</worksheet>
</file>

<file path=xl/worksheets/sheet2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20"/>
  <sheetViews>
    <sheetView zoomScale="76" zoomScaleNormal="76" workbookViewId="0"/>
  </sheetViews>
  <sheetFormatPr baseColWidth="10" defaultRowHeight="15"/>
  <cols>
    <col min="1" max="1" width="10.140625" bestFit="1" customWidth="1"/>
    <col min="2" max="2" width="16.7109375" customWidth="1"/>
    <col min="6" max="6" width="15.7109375" customWidth="1"/>
    <col min="9" max="9" width="12.85546875" bestFit="1" customWidth="1"/>
    <col min="10" max="10" width="15.5703125" customWidth="1"/>
    <col min="11" max="11" width="18.85546875" customWidth="1"/>
    <col min="13" max="13" width="13.42578125" customWidth="1"/>
    <col min="14" max="14" width="17.42578125" customWidth="1"/>
    <col min="15" max="15" width="12" bestFit="1" customWidth="1"/>
  </cols>
  <sheetData>
    <row r="1" spans="2:14" ht="25.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9.25"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29.25" customHeight="1" thickBot="1">
      <c r="A31" t="s">
        <v>1929</v>
      </c>
      <c r="B31" s="86" t="s">
        <v>1778</v>
      </c>
      <c r="C31" s="958" t="s">
        <v>2264</v>
      </c>
      <c r="D31" s="959"/>
      <c r="E31" s="959"/>
      <c r="F31" s="959"/>
      <c r="G31" s="959"/>
      <c r="H31" s="959"/>
      <c r="I31" s="959"/>
      <c r="J31" s="985"/>
      <c r="K31" s="465"/>
      <c r="L31" s="318" t="s">
        <v>388</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348"/>
      <c r="N36" s="284"/>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0.05</v>
      </c>
      <c r="N41" s="356">
        <f>N77*M41</f>
        <v>682.38822500000015</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682.38822500000015</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72" t="s">
        <v>630</v>
      </c>
      <c r="B48" s="49" t="str">
        <f>VLOOKUP(A48,MATERIALES!A5:D373,3,FALSE)</f>
        <v xml:space="preserve">Piedra para gavión
</v>
      </c>
      <c r="C48" s="293"/>
      <c r="D48" s="293"/>
      <c r="E48" s="293"/>
      <c r="F48" s="293"/>
      <c r="G48" s="293"/>
      <c r="H48" s="293"/>
      <c r="I48" s="293"/>
      <c r="J48" s="323" t="str">
        <f>VLOOKUP(A48,MATERIALES!A4:D640,2,FALSE)</f>
        <v>m3</v>
      </c>
      <c r="K48" s="294">
        <v>1.1000000000000001</v>
      </c>
      <c r="L48" s="279"/>
      <c r="M48" s="414">
        <f>VLOOKUP(A48,MATERIALES!A5:D396,4,FALSE)</f>
        <v>45220</v>
      </c>
      <c r="N48" s="284">
        <f>K48*M48</f>
        <v>49742.000000000007</v>
      </c>
    </row>
    <row r="49" spans="1:14">
      <c r="A49" s="172" t="s">
        <v>853</v>
      </c>
      <c r="B49" s="49" t="str">
        <f>VLOOKUP(A49,MATERIALES!A6:D373,3,FALSE)</f>
        <v>Alambre galvanizado No. 12</v>
      </c>
      <c r="C49" s="437"/>
      <c r="D49" s="437"/>
      <c r="E49" s="437"/>
      <c r="F49" s="437"/>
      <c r="G49" s="437"/>
      <c r="H49" s="437"/>
      <c r="I49" s="437"/>
      <c r="J49" s="324" t="str">
        <f>VLOOKUP(A49,MATERIALES!A5:D641,2,FALSE)</f>
        <v>kg</v>
      </c>
      <c r="K49" s="409">
        <v>1.1499999999999999</v>
      </c>
      <c r="L49" s="433"/>
      <c r="M49" s="414">
        <f>VLOOKUP(A49,MATERIALES!A6:D397,4,FALSE)</f>
        <v>4600</v>
      </c>
      <c r="N49" s="284">
        <f>K49*M49</f>
        <v>5290</v>
      </c>
    </row>
    <row r="50" spans="1:14">
      <c r="A50" s="172" t="s">
        <v>941</v>
      </c>
      <c r="B50" s="49" t="str">
        <f>VLOOKUP(A50,MATERIALES!A6:D373,3,FALSE)</f>
        <v xml:space="preserve">Formaleta (gaviones, juntas de bordillos, juntas de cunetas, muros, concretos clase D,E, F y G)
</v>
      </c>
      <c r="C50" s="437"/>
      <c r="D50" s="437"/>
      <c r="E50" s="437"/>
      <c r="F50" s="437"/>
      <c r="G50" s="437"/>
      <c r="H50" s="437"/>
      <c r="I50" s="437"/>
      <c r="J50" s="324" t="str">
        <f>VLOOKUP(A50,MATERIALES!A6:D642,2,FALSE)</f>
        <v>m2</v>
      </c>
      <c r="K50" s="409">
        <v>2</v>
      </c>
      <c r="L50" s="433"/>
      <c r="M50" s="414">
        <f>VLOOKUP(A50,MATERIALES!A6:D398,4,FALSE)</f>
        <v>4267.015774259763</v>
      </c>
      <c r="N50" s="284">
        <f>K50*M50</f>
        <v>8534.031548519526</v>
      </c>
    </row>
    <row r="51" spans="1:14">
      <c r="A51" s="172" t="s">
        <v>1013</v>
      </c>
      <c r="B51" s="49" t="str">
        <f>VLOOKUP(A51,MATERIALES!A6:D373,3,FALSE)</f>
        <v>Malla Ciclónica Para Gaviones Galvanizada Aleación Zn-5A1-Mm Y Plastificada Pvc Cal 12 (2M3)</v>
      </c>
      <c r="C51" s="437"/>
      <c r="D51" s="437"/>
      <c r="E51" s="437"/>
      <c r="F51" s="437"/>
      <c r="G51" s="437"/>
      <c r="H51" s="437"/>
      <c r="I51" s="437"/>
      <c r="J51" s="324" t="str">
        <f>VLOOKUP(A51,MATERIALES!A6:D643,2,FALSE)</f>
        <v>u</v>
      </c>
      <c r="K51" s="409">
        <v>0.5</v>
      </c>
      <c r="L51" s="433"/>
      <c r="M51" s="414">
        <f>VLOOKUP(A51,MATERIALES!A6:D399,4,FALSE)</f>
        <v>151222.50000000003</v>
      </c>
      <c r="N51" s="284">
        <f>K51*M51</f>
        <v>75611.250000000015</v>
      </c>
    </row>
    <row r="52" spans="1:14">
      <c r="B52" s="332"/>
      <c r="C52" s="53"/>
      <c r="D52" s="53"/>
      <c r="E52" s="53"/>
      <c r="F52" s="53"/>
      <c r="G52" s="53"/>
      <c r="H52" s="53"/>
      <c r="I52" s="53"/>
      <c r="J52" s="300"/>
      <c r="K52" s="175"/>
      <c r="L52" s="330"/>
      <c r="M52" s="438"/>
      <c r="N52" s="285"/>
    </row>
    <row r="53" spans="1:14">
      <c r="B53" s="174"/>
      <c r="C53" s="329"/>
      <c r="D53" s="329"/>
      <c r="E53" s="329"/>
      <c r="F53" s="329"/>
      <c r="G53" s="329"/>
      <c r="H53" s="329"/>
      <c r="I53" s="329"/>
      <c r="J53" s="323"/>
      <c r="K53" s="50"/>
      <c r="L53" s="330"/>
      <c r="M53" s="438"/>
      <c r="N53" s="285"/>
    </row>
    <row r="54" spans="1:14" ht="15.75" thickBot="1">
      <c r="B54" s="462"/>
      <c r="C54" s="460"/>
      <c r="D54" s="460"/>
      <c r="E54" s="460"/>
      <c r="F54" s="460"/>
      <c r="G54" s="460"/>
      <c r="H54" s="460"/>
      <c r="I54" s="460"/>
      <c r="J54" s="461"/>
      <c r="K54" s="132"/>
      <c r="L54" s="458"/>
      <c r="M54" s="494"/>
      <c r="N54" s="495"/>
    </row>
    <row r="55" spans="1:14" ht="15.75" thickBot="1">
      <c r="B55" s="824" t="s">
        <v>1037</v>
      </c>
      <c r="C55" s="825"/>
      <c r="D55" s="825"/>
      <c r="E55" s="825"/>
      <c r="F55" s="825"/>
      <c r="G55" s="825"/>
      <c r="H55" s="825"/>
      <c r="I55" s="825"/>
      <c r="J55" s="825"/>
      <c r="K55" s="825"/>
      <c r="L55" s="825"/>
      <c r="M55" s="826"/>
      <c r="N55" s="110">
        <f>SUM(N48:N54)</f>
        <v>139177.28154851956</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A60" t="s">
        <v>1395</v>
      </c>
      <c r="B60" s="52" t="str">
        <f>VLOOKUP(A60,TRANSPORTE!A1:D117,3,FALSE)</f>
        <v>Transporte de piedra para gaviones</v>
      </c>
      <c r="C60" s="329"/>
      <c r="D60" s="329"/>
      <c r="E60" s="329"/>
      <c r="F60" s="329"/>
      <c r="G60" s="329"/>
      <c r="H60" s="323" t="s">
        <v>2105</v>
      </c>
      <c r="I60" s="291">
        <v>1.1000000000000001</v>
      </c>
      <c r="J60" s="298">
        <v>1</v>
      </c>
      <c r="K60" s="291">
        <f>I60*J60</f>
        <v>1.1000000000000001</v>
      </c>
      <c r="L60" s="822">
        <f>VLOOKUP(A60,TRANSPORTE!A1:D117,4,FALSE)</f>
        <v>946.969696969697</v>
      </c>
      <c r="M60" s="823"/>
      <c r="N60" s="299">
        <f>K60*L60</f>
        <v>1041.6666666666667</v>
      </c>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459"/>
      <c r="C65" s="460"/>
      <c r="D65" s="460"/>
      <c r="E65" s="460"/>
      <c r="F65" s="460"/>
      <c r="G65" s="460"/>
      <c r="H65" s="54"/>
      <c r="I65" s="132"/>
      <c r="J65" s="132"/>
      <c r="K65" s="132"/>
      <c r="L65" s="807"/>
      <c r="M65" s="808"/>
      <c r="N65" s="133"/>
    </row>
    <row r="66" spans="1:15" ht="15.75" thickBot="1">
      <c r="B66" s="824" t="s">
        <v>1037</v>
      </c>
      <c r="C66" s="825"/>
      <c r="D66" s="825"/>
      <c r="E66" s="825"/>
      <c r="F66" s="825"/>
      <c r="G66" s="825"/>
      <c r="H66" s="825"/>
      <c r="I66" s="825"/>
      <c r="J66" s="825"/>
      <c r="K66" s="825"/>
      <c r="L66" s="825"/>
      <c r="M66" s="826"/>
      <c r="N66" s="110">
        <f>N60+N61+N62+N63+N64</f>
        <v>1041.6666666666667</v>
      </c>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970"/>
      <c r="N70" s="104" t="s">
        <v>1035</v>
      </c>
    </row>
    <row r="71" spans="1:15">
      <c r="A71" s="173" t="s">
        <v>11</v>
      </c>
      <c r="B71" s="55" t="str">
        <f>VLOOKUP(A71,'MANO DE OBRA'!A8:D68,3,FALSE)</f>
        <v>Obrero (4)</v>
      </c>
      <c r="C71" s="53"/>
      <c r="D71" s="53"/>
      <c r="E71" s="53"/>
      <c r="F71" s="53"/>
      <c r="G71" s="53"/>
      <c r="H71" s="53"/>
      <c r="I71" s="304">
        <f>K71/J71*100</f>
        <v>98362.266666666663</v>
      </c>
      <c r="J71" s="305">
        <v>185</v>
      </c>
      <c r="K71" s="306">
        <f>VLOOKUP(A71,'MANO DE OBRA'!A8:D99,4,FALSE)</f>
        <v>181970.19333333333</v>
      </c>
      <c r="L71" s="56"/>
      <c r="M71" s="446">
        <v>20</v>
      </c>
      <c r="N71" s="407">
        <f>K71/M71</f>
        <v>9098.5096666666668</v>
      </c>
      <c r="O71" s="112"/>
    </row>
    <row r="72" spans="1:15">
      <c r="A72" s="173" t="s">
        <v>30</v>
      </c>
      <c r="B72" s="55" t="str">
        <f>VLOOKUP(A72,'MANO DE OBRA'!A8:D69,3,FALSE)</f>
        <v>Oficial</v>
      </c>
      <c r="C72" s="53"/>
      <c r="D72" s="53"/>
      <c r="E72" s="53"/>
      <c r="F72" s="53"/>
      <c r="G72" s="53"/>
      <c r="H72" s="53"/>
      <c r="I72" s="304">
        <f>K72/J72*100</f>
        <v>49181.133333333331</v>
      </c>
      <c r="J72" s="305">
        <v>185</v>
      </c>
      <c r="K72" s="306">
        <f>VLOOKUP(A72,'MANO DE OBRA'!A8:D100,4,FALSE)</f>
        <v>90985.096666666665</v>
      </c>
      <c r="L72" s="56"/>
      <c r="M72" s="446">
        <v>20</v>
      </c>
      <c r="N72" s="407">
        <f>K72/M72</f>
        <v>4549.2548333333334</v>
      </c>
    </row>
    <row r="73" spans="1:15">
      <c r="B73" s="55"/>
      <c r="C73" s="53"/>
      <c r="D73" s="53"/>
      <c r="E73" s="53"/>
      <c r="F73" s="53"/>
      <c r="G73" s="53"/>
      <c r="H73" s="53"/>
      <c r="I73" s="304"/>
      <c r="J73" s="305"/>
      <c r="K73" s="306"/>
      <c r="L73" s="56"/>
      <c r="M73" s="444"/>
      <c r="N73" s="407"/>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805"/>
      <c r="C76" s="806"/>
      <c r="D76" s="806"/>
      <c r="E76" s="806"/>
      <c r="F76" s="806"/>
      <c r="G76" s="806"/>
      <c r="H76" s="806"/>
      <c r="I76" s="132"/>
      <c r="J76" s="132"/>
      <c r="K76" s="132"/>
      <c r="L76" s="906"/>
      <c r="M76" s="906"/>
      <c r="N76" s="51"/>
    </row>
    <row r="77" spans="1:15" ht="15.75" thickBot="1">
      <c r="B77" s="824" t="s">
        <v>1037</v>
      </c>
      <c r="C77" s="825"/>
      <c r="D77" s="825"/>
      <c r="E77" s="825"/>
      <c r="F77" s="825"/>
      <c r="G77" s="825"/>
      <c r="H77" s="825"/>
      <c r="I77" s="825"/>
      <c r="J77" s="825"/>
      <c r="K77" s="825"/>
      <c r="L77" s="825"/>
      <c r="M77" s="826"/>
      <c r="N77" s="313">
        <f>SUM(N71:N76)</f>
        <v>13647.764500000001</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154549.10094018621</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30909.820188037243</v>
      </c>
      <c r="M84" s="853"/>
      <c r="N84" s="57"/>
    </row>
    <row r="85" spans="1:14">
      <c r="B85" s="95" t="s">
        <v>1057</v>
      </c>
      <c r="C85" s="96"/>
      <c r="D85" s="96"/>
      <c r="E85" s="96"/>
      <c r="F85" s="96"/>
      <c r="G85" s="96"/>
      <c r="H85" s="96"/>
      <c r="I85" s="93"/>
      <c r="J85" s="94"/>
      <c r="K85" s="316">
        <v>0.05</v>
      </c>
      <c r="L85" s="852">
        <f>N79*K85</f>
        <v>7727.4550470093109</v>
      </c>
      <c r="M85" s="853"/>
      <c r="N85" s="57"/>
    </row>
    <row r="86" spans="1:14" ht="15.75" thickBot="1">
      <c r="B86" s="97" t="s">
        <v>1058</v>
      </c>
      <c r="C86" s="98"/>
      <c r="D86" s="98"/>
      <c r="E86" s="98"/>
      <c r="F86" s="98"/>
      <c r="G86" s="98"/>
      <c r="H86" s="98"/>
      <c r="I86" s="99"/>
      <c r="J86" s="100"/>
      <c r="K86" s="317">
        <v>0.05</v>
      </c>
      <c r="L86" s="854">
        <f>N79*K86</f>
        <v>7727.4550470093109</v>
      </c>
      <c r="M86" s="855"/>
      <c r="N86" s="57"/>
    </row>
    <row r="87" spans="1:14" ht="15.75" thickBot="1">
      <c r="B87" s="818" t="s">
        <v>1037</v>
      </c>
      <c r="C87" s="819"/>
      <c r="D87" s="819"/>
      <c r="E87" s="819"/>
      <c r="F87" s="819"/>
      <c r="G87" s="819"/>
      <c r="H87" s="819"/>
      <c r="I87" s="819"/>
      <c r="J87" s="819"/>
      <c r="K87" s="819"/>
      <c r="L87" s="819"/>
      <c r="M87" s="820"/>
      <c r="N87" s="58">
        <f>L84+L85+L86</f>
        <v>46364.730282055862</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200913.83122224206</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29.25"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5">
    <mergeCell ref="L5:L6"/>
    <mergeCell ref="M5:M6"/>
    <mergeCell ref="N5:N6"/>
    <mergeCell ref="C6:J6"/>
    <mergeCell ref="B10:E10"/>
    <mergeCell ref="I10:J10"/>
    <mergeCell ref="C5:J5"/>
    <mergeCell ref="B1:B6"/>
    <mergeCell ref="K5:K6"/>
    <mergeCell ref="L1:N2"/>
    <mergeCell ref="C2:J2"/>
    <mergeCell ref="C3:J3"/>
    <mergeCell ref="K3:K4"/>
    <mergeCell ref="L3:N4"/>
    <mergeCell ref="C4:J4"/>
    <mergeCell ref="C1:J1"/>
    <mergeCell ref="K1:K2"/>
    <mergeCell ref="B38:H38"/>
    <mergeCell ref="L12:N12"/>
    <mergeCell ref="C30:I30"/>
    <mergeCell ref="L30:M30"/>
    <mergeCell ref="B35:H35"/>
    <mergeCell ref="I35:J35"/>
    <mergeCell ref="L35:M35"/>
    <mergeCell ref="B36:H36"/>
    <mergeCell ref="B37:H37"/>
    <mergeCell ref="F25:H25"/>
    <mergeCell ref="B27:N27"/>
    <mergeCell ref="L29:M29"/>
    <mergeCell ref="D11:E11"/>
    <mergeCell ref="C29:I29"/>
    <mergeCell ref="C31:J31"/>
    <mergeCell ref="L61:M61"/>
    <mergeCell ref="B39:H39"/>
    <mergeCell ref="B41:D41"/>
    <mergeCell ref="B42:H42"/>
    <mergeCell ref="I42:J42"/>
    <mergeCell ref="L42:M42"/>
    <mergeCell ref="B43:M43"/>
    <mergeCell ref="B47:I47"/>
    <mergeCell ref="L47:M47"/>
    <mergeCell ref="B55:M55"/>
    <mergeCell ref="L59:M59"/>
    <mergeCell ref="L60:M60"/>
    <mergeCell ref="L62:M62"/>
    <mergeCell ref="L63:M63"/>
    <mergeCell ref="L65:M65"/>
    <mergeCell ref="B66:M66"/>
    <mergeCell ref="B70:H70"/>
    <mergeCell ref="L70:M70"/>
    <mergeCell ref="J119:N120"/>
    <mergeCell ref="B84:H84"/>
    <mergeCell ref="L84:M84"/>
    <mergeCell ref="L85:M85"/>
    <mergeCell ref="L86:M86"/>
    <mergeCell ref="B87:M87"/>
    <mergeCell ref="B89:M89"/>
    <mergeCell ref="B106:N107"/>
    <mergeCell ref="B108:N109"/>
    <mergeCell ref="B76:H76"/>
    <mergeCell ref="L76:M76"/>
    <mergeCell ref="B77:M77"/>
    <mergeCell ref="B79:M79"/>
    <mergeCell ref="B83:H83"/>
    <mergeCell ref="L83:M83"/>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518145"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518145" r:id="rId4"/>
      </mc:Fallback>
    </mc:AlternateContent>
  </oleObjects>
</worksheet>
</file>

<file path=xl/worksheets/sheet2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20"/>
  <sheetViews>
    <sheetView zoomScale="75" zoomScaleNormal="75" workbookViewId="0"/>
  </sheetViews>
  <sheetFormatPr baseColWidth="10" defaultRowHeight="15"/>
  <cols>
    <col min="1" max="1" width="10" bestFit="1" customWidth="1"/>
    <col min="2" max="2" width="16.7109375" customWidth="1"/>
    <col min="9" max="9" width="13.140625" bestFit="1" customWidth="1"/>
    <col min="10" max="10" width="15.5703125" customWidth="1"/>
    <col min="11" max="11" width="18.5703125" customWidth="1"/>
    <col min="13" max="13" width="13.42578125" customWidth="1"/>
    <col min="14" max="14" width="17.42578125" customWidth="1"/>
    <col min="15" max="15" width="12" bestFit="1" customWidth="1"/>
  </cols>
  <sheetData>
    <row r="1" spans="2:14" ht="24"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30"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30.75" customHeight="1" thickBot="1">
      <c r="A31" t="s">
        <v>1929</v>
      </c>
      <c r="B31" s="86" t="s">
        <v>1229</v>
      </c>
      <c r="C31" s="958" t="s">
        <v>1818</v>
      </c>
      <c r="D31" s="959"/>
      <c r="E31" s="959"/>
      <c r="F31" s="959"/>
      <c r="G31" s="959"/>
      <c r="H31" s="959"/>
      <c r="I31" s="959"/>
      <c r="J31" s="985"/>
      <c r="K31" s="465"/>
      <c r="L31" s="318" t="s">
        <v>388</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348"/>
      <c r="N36" s="284"/>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0.05</v>
      </c>
      <c r="N41" s="356">
        <f>N77*M41</f>
        <v>682.38822500000015</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682.38822500000015</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72" t="s">
        <v>630</v>
      </c>
      <c r="B48" s="49" t="str">
        <f>VLOOKUP(A48,MATERIALES!A5:D373,3,FALSE)</f>
        <v xml:space="preserve">Piedra para gavión
</v>
      </c>
      <c r="C48" s="293"/>
      <c r="D48" s="293"/>
      <c r="E48" s="293"/>
      <c r="F48" s="293"/>
      <c r="G48" s="293"/>
      <c r="H48" s="293"/>
      <c r="I48" s="293"/>
      <c r="J48" s="323" t="str">
        <f>VLOOKUP(A48,MATERIALES!A4:D640,2,FALSE)</f>
        <v>m3</v>
      </c>
      <c r="K48" s="294">
        <v>1.1000000000000001</v>
      </c>
      <c r="L48" s="279"/>
      <c r="M48" s="414">
        <f>VLOOKUP(A48,MATERIALES!A5:D396,4,FALSE)</f>
        <v>45220</v>
      </c>
      <c r="N48" s="284">
        <f>K48*M48</f>
        <v>49742.000000000007</v>
      </c>
    </row>
    <row r="49" spans="1:14">
      <c r="A49" s="172" t="s">
        <v>853</v>
      </c>
      <c r="B49" s="49" t="str">
        <f>VLOOKUP(A49,MATERIALES!A6:D373,3,FALSE)</f>
        <v>Alambre galvanizado No. 12</v>
      </c>
      <c r="C49" s="437"/>
      <c r="D49" s="437"/>
      <c r="E49" s="437"/>
      <c r="F49" s="437"/>
      <c r="G49" s="437"/>
      <c r="H49" s="437"/>
      <c r="I49" s="437"/>
      <c r="J49" s="324" t="str">
        <f>VLOOKUP(A49,MATERIALES!A5:D641,2,FALSE)</f>
        <v>kg</v>
      </c>
      <c r="K49" s="409">
        <v>0.5</v>
      </c>
      <c r="L49" s="433"/>
      <c r="M49" s="414">
        <f>VLOOKUP(A49,MATERIALES!A6:D397,4,FALSE)</f>
        <v>4600</v>
      </c>
      <c r="N49" s="284">
        <f>K49*M49</f>
        <v>2300</v>
      </c>
    </row>
    <row r="50" spans="1:14">
      <c r="A50" s="172" t="s">
        <v>941</v>
      </c>
      <c r="B50" s="49" t="str">
        <f>VLOOKUP(A50,MATERIALES!A6:D373,3,FALSE)</f>
        <v xml:space="preserve">Formaleta (gaviones, juntas de bordillos, juntas de cunetas, muros, concretos clase D,E, F y G)
</v>
      </c>
      <c r="C50" s="437"/>
      <c r="D50" s="437"/>
      <c r="E50" s="437"/>
      <c r="F50" s="437"/>
      <c r="G50" s="437"/>
      <c r="H50" s="437"/>
      <c r="I50" s="437"/>
      <c r="J50" s="324" t="str">
        <f>VLOOKUP(A50,MATERIALES!A6:D642,2,FALSE)</f>
        <v>m2</v>
      </c>
      <c r="K50" s="409">
        <v>1</v>
      </c>
      <c r="L50" s="433"/>
      <c r="M50" s="414">
        <f>VLOOKUP(A50,MATERIALES!A6:D398,4,FALSE)</f>
        <v>4267.015774259763</v>
      </c>
      <c r="N50" s="284">
        <f>K50*M50</f>
        <v>4267.015774259763</v>
      </c>
    </row>
    <row r="51" spans="1:14">
      <c r="A51" s="172" t="s">
        <v>1007</v>
      </c>
      <c r="B51" s="49" t="str">
        <f>VLOOKUP(A51,MATERIALES!A6:D373,3,FALSE)</f>
        <v>Malla Para Colchagaviones Espesor 0,30 M</v>
      </c>
      <c r="C51" s="437"/>
      <c r="D51" s="437"/>
      <c r="E51" s="437"/>
      <c r="F51" s="437"/>
      <c r="G51" s="437"/>
      <c r="H51" s="437"/>
      <c r="I51" s="437"/>
      <c r="J51" s="324" t="str">
        <f>VLOOKUP(A51,MATERIALES!A6:D643,2,FALSE)</f>
        <v>u</v>
      </c>
      <c r="K51" s="409">
        <v>1</v>
      </c>
      <c r="L51" s="433"/>
      <c r="M51" s="414">
        <f>VLOOKUP(A51,MATERIALES!A6:D399,4,FALSE)</f>
        <v>91368.000000000015</v>
      </c>
      <c r="N51" s="284">
        <f>K51*M51</f>
        <v>91368.000000000015</v>
      </c>
    </row>
    <row r="52" spans="1:14">
      <c r="B52" s="332"/>
      <c r="C52" s="53"/>
      <c r="D52" s="53"/>
      <c r="E52" s="53"/>
      <c r="F52" s="53"/>
      <c r="G52" s="53"/>
      <c r="H52" s="53"/>
      <c r="I52" s="53"/>
      <c r="J52" s="300"/>
      <c r="K52" s="175"/>
      <c r="L52" s="330"/>
      <c r="M52" s="438"/>
      <c r="N52" s="285"/>
    </row>
    <row r="53" spans="1:14">
      <c r="B53" s="174"/>
      <c r="C53" s="329"/>
      <c r="D53" s="329"/>
      <c r="E53" s="329"/>
      <c r="F53" s="329"/>
      <c r="G53" s="329"/>
      <c r="H53" s="329"/>
      <c r="I53" s="329"/>
      <c r="J53" s="323"/>
      <c r="K53" s="50"/>
      <c r="L53" s="330"/>
      <c r="M53" s="438"/>
      <c r="N53" s="285"/>
    </row>
    <row r="54" spans="1:14" ht="15.75" thickBot="1">
      <c r="B54" s="462"/>
      <c r="C54" s="460"/>
      <c r="D54" s="460"/>
      <c r="E54" s="460"/>
      <c r="F54" s="460"/>
      <c r="G54" s="460"/>
      <c r="H54" s="460"/>
      <c r="I54" s="460"/>
      <c r="J54" s="461"/>
      <c r="K54" s="132"/>
      <c r="L54" s="458"/>
      <c r="M54" s="494"/>
      <c r="N54" s="495"/>
    </row>
    <row r="55" spans="1:14" ht="15.75" thickBot="1">
      <c r="B55" s="824" t="s">
        <v>1037</v>
      </c>
      <c r="C55" s="825"/>
      <c r="D55" s="825"/>
      <c r="E55" s="825"/>
      <c r="F55" s="825"/>
      <c r="G55" s="825"/>
      <c r="H55" s="825"/>
      <c r="I55" s="825"/>
      <c r="J55" s="825"/>
      <c r="K55" s="825"/>
      <c r="L55" s="825"/>
      <c r="M55" s="826"/>
      <c r="N55" s="110">
        <f>SUM(N48:N54)</f>
        <v>147677.01577425978</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A60" t="s">
        <v>1395</v>
      </c>
      <c r="B60" s="52" t="str">
        <f>VLOOKUP(A60,TRANSPORTE!A1:D117,3,FALSE)</f>
        <v>Transporte de piedra para gaviones</v>
      </c>
      <c r="C60" s="329"/>
      <c r="D60" s="329"/>
      <c r="E60" s="329"/>
      <c r="F60" s="329"/>
      <c r="G60" s="329"/>
      <c r="H60" s="323" t="s">
        <v>2105</v>
      </c>
      <c r="I60" s="291">
        <v>1.1000000000000001</v>
      </c>
      <c r="J60" s="298">
        <v>1</v>
      </c>
      <c r="K60" s="291">
        <f>I60*J60</f>
        <v>1.1000000000000001</v>
      </c>
      <c r="L60" s="822">
        <f>VLOOKUP(A60,TRANSPORTE!A1:D117,4,FALSE)</f>
        <v>946.969696969697</v>
      </c>
      <c r="M60" s="823"/>
      <c r="N60" s="299">
        <f>K60*L60</f>
        <v>1041.6666666666667</v>
      </c>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459"/>
      <c r="C65" s="460"/>
      <c r="D65" s="460"/>
      <c r="E65" s="460"/>
      <c r="F65" s="460"/>
      <c r="G65" s="460"/>
      <c r="H65" s="54"/>
      <c r="I65" s="132"/>
      <c r="J65" s="132"/>
      <c r="K65" s="132"/>
      <c r="L65" s="807"/>
      <c r="M65" s="808"/>
      <c r="N65" s="133"/>
    </row>
    <row r="66" spans="1:15" ht="15.75" thickBot="1">
      <c r="B66" s="824" t="s">
        <v>1037</v>
      </c>
      <c r="C66" s="825"/>
      <c r="D66" s="825"/>
      <c r="E66" s="825"/>
      <c r="F66" s="825"/>
      <c r="G66" s="825"/>
      <c r="H66" s="825"/>
      <c r="I66" s="825"/>
      <c r="J66" s="825"/>
      <c r="K66" s="825"/>
      <c r="L66" s="825"/>
      <c r="M66" s="826"/>
      <c r="N66" s="110">
        <f>N60+N61+N62+N63+N64</f>
        <v>1041.6666666666667</v>
      </c>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847"/>
      <c r="N70" s="104" t="s">
        <v>1035</v>
      </c>
    </row>
    <row r="71" spans="1:15">
      <c r="A71" s="173" t="s">
        <v>11</v>
      </c>
      <c r="B71" s="55" t="str">
        <f>VLOOKUP(A71,'MANO DE OBRA'!A8:D68,3,FALSE)</f>
        <v>Obrero (4)</v>
      </c>
      <c r="C71" s="53"/>
      <c r="D71" s="53"/>
      <c r="E71" s="53"/>
      <c r="F71" s="53"/>
      <c r="G71" s="53"/>
      <c r="H71" s="53"/>
      <c r="I71" s="304">
        <f>K71/J71*100</f>
        <v>98362.266666666663</v>
      </c>
      <c r="J71" s="305">
        <v>185</v>
      </c>
      <c r="K71" s="306">
        <f>VLOOKUP(A71,'MANO DE OBRA'!A8:D99,4,FALSE)</f>
        <v>181970.19333333333</v>
      </c>
      <c r="L71" s="56"/>
      <c r="M71" s="446">
        <v>20</v>
      </c>
      <c r="N71" s="407">
        <f>K71/M71</f>
        <v>9098.5096666666668</v>
      </c>
      <c r="O71" s="112"/>
    </row>
    <row r="72" spans="1:15">
      <c r="A72" s="173" t="s">
        <v>30</v>
      </c>
      <c r="B72" s="55" t="str">
        <f>VLOOKUP(A72,'MANO DE OBRA'!A8:D69,3,FALSE)</f>
        <v>Oficial</v>
      </c>
      <c r="C72" s="53"/>
      <c r="D72" s="53"/>
      <c r="E72" s="53"/>
      <c r="F72" s="53"/>
      <c r="G72" s="53"/>
      <c r="H72" s="53"/>
      <c r="I72" s="304">
        <f>K72/J72*100</f>
        <v>49181.133333333331</v>
      </c>
      <c r="J72" s="305">
        <v>185</v>
      </c>
      <c r="K72" s="306">
        <f>VLOOKUP(A72,'MANO DE OBRA'!A8:D100,4,FALSE)</f>
        <v>90985.096666666665</v>
      </c>
      <c r="L72" s="56"/>
      <c r="M72" s="446">
        <v>20</v>
      </c>
      <c r="N72" s="407">
        <f>K72/M72</f>
        <v>4549.2548333333334</v>
      </c>
    </row>
    <row r="73" spans="1:15">
      <c r="B73" s="55"/>
      <c r="C73" s="53"/>
      <c r="D73" s="53"/>
      <c r="E73" s="53"/>
      <c r="F73" s="53"/>
      <c r="G73" s="53"/>
      <c r="H73" s="53"/>
      <c r="I73" s="304"/>
      <c r="J73" s="305"/>
      <c r="K73" s="306"/>
      <c r="L73" s="56"/>
      <c r="M73" s="444"/>
      <c r="N73" s="407"/>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805"/>
      <c r="C76" s="806"/>
      <c r="D76" s="806"/>
      <c r="E76" s="806"/>
      <c r="F76" s="806"/>
      <c r="G76" s="806"/>
      <c r="H76" s="806"/>
      <c r="I76" s="132"/>
      <c r="J76" s="132"/>
      <c r="K76" s="132"/>
      <c r="L76" s="906"/>
      <c r="M76" s="906"/>
      <c r="N76" s="51"/>
    </row>
    <row r="77" spans="1:15" ht="15.75" thickBot="1">
      <c r="B77" s="824" t="s">
        <v>1037</v>
      </c>
      <c r="C77" s="825"/>
      <c r="D77" s="825"/>
      <c r="E77" s="825"/>
      <c r="F77" s="825"/>
      <c r="G77" s="825"/>
      <c r="H77" s="825"/>
      <c r="I77" s="825"/>
      <c r="J77" s="825"/>
      <c r="K77" s="825"/>
      <c r="L77" s="825"/>
      <c r="M77" s="826"/>
      <c r="N77" s="313">
        <f>SUM(N71:N76)</f>
        <v>13647.764500000001</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163048.83516592643</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32609.767033185286</v>
      </c>
      <c r="M84" s="853"/>
      <c r="N84" s="57"/>
    </row>
    <row r="85" spans="1:14">
      <c r="B85" s="95" t="s">
        <v>1057</v>
      </c>
      <c r="C85" s="96"/>
      <c r="D85" s="96"/>
      <c r="E85" s="96"/>
      <c r="F85" s="96"/>
      <c r="G85" s="96"/>
      <c r="H85" s="96"/>
      <c r="I85" s="93"/>
      <c r="J85" s="94"/>
      <c r="K85" s="316">
        <v>0.05</v>
      </c>
      <c r="L85" s="852">
        <f>N79*K85</f>
        <v>8152.4417582963215</v>
      </c>
      <c r="M85" s="853"/>
      <c r="N85" s="57"/>
    </row>
    <row r="86" spans="1:14" ht="15.75" thickBot="1">
      <c r="B86" s="97" t="s">
        <v>1058</v>
      </c>
      <c r="C86" s="98"/>
      <c r="D86" s="98"/>
      <c r="E86" s="98"/>
      <c r="F86" s="98"/>
      <c r="G86" s="98"/>
      <c r="H86" s="98"/>
      <c r="I86" s="99"/>
      <c r="J86" s="100"/>
      <c r="K86" s="317">
        <v>0.05</v>
      </c>
      <c r="L86" s="854">
        <f>N79*K86</f>
        <v>8152.4417582963215</v>
      </c>
      <c r="M86" s="855"/>
      <c r="N86" s="57"/>
    </row>
    <row r="87" spans="1:14" ht="15.75" thickBot="1">
      <c r="B87" s="818" t="s">
        <v>1037</v>
      </c>
      <c r="C87" s="819"/>
      <c r="D87" s="819"/>
      <c r="E87" s="819"/>
      <c r="F87" s="819"/>
      <c r="G87" s="819"/>
      <c r="H87" s="819"/>
      <c r="I87" s="819"/>
      <c r="J87" s="819"/>
      <c r="K87" s="819"/>
      <c r="L87" s="819"/>
      <c r="M87" s="820"/>
      <c r="N87" s="58">
        <f>L84+L85+L86</f>
        <v>48914.650549777929</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211963.48571570436</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30"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5">
    <mergeCell ref="L5:L6"/>
    <mergeCell ref="M5:M6"/>
    <mergeCell ref="N5:N6"/>
    <mergeCell ref="C6:J6"/>
    <mergeCell ref="B10:E10"/>
    <mergeCell ref="I10:J10"/>
    <mergeCell ref="C5:J5"/>
    <mergeCell ref="B1:B6"/>
    <mergeCell ref="K5:K6"/>
    <mergeCell ref="L1:N2"/>
    <mergeCell ref="C2:J2"/>
    <mergeCell ref="C3:J3"/>
    <mergeCell ref="K3:K4"/>
    <mergeCell ref="L3:N4"/>
    <mergeCell ref="C4:J4"/>
    <mergeCell ref="C1:J1"/>
    <mergeCell ref="K1:K2"/>
    <mergeCell ref="B38:H38"/>
    <mergeCell ref="L12:N12"/>
    <mergeCell ref="C30:I30"/>
    <mergeCell ref="L30:M30"/>
    <mergeCell ref="B35:H35"/>
    <mergeCell ref="I35:J35"/>
    <mergeCell ref="L35:M35"/>
    <mergeCell ref="B36:H36"/>
    <mergeCell ref="B37:H37"/>
    <mergeCell ref="F25:H25"/>
    <mergeCell ref="B27:N27"/>
    <mergeCell ref="L29:M29"/>
    <mergeCell ref="D11:E11"/>
    <mergeCell ref="C29:I29"/>
    <mergeCell ref="C31:J31"/>
    <mergeCell ref="L61:M61"/>
    <mergeCell ref="B39:H39"/>
    <mergeCell ref="B41:D41"/>
    <mergeCell ref="B42:H42"/>
    <mergeCell ref="I42:J42"/>
    <mergeCell ref="L42:M42"/>
    <mergeCell ref="B43:M43"/>
    <mergeCell ref="B47:I47"/>
    <mergeCell ref="L47:M47"/>
    <mergeCell ref="B55:M55"/>
    <mergeCell ref="L59:M59"/>
    <mergeCell ref="L60:M60"/>
    <mergeCell ref="L62:M62"/>
    <mergeCell ref="L63:M63"/>
    <mergeCell ref="L65:M65"/>
    <mergeCell ref="B66:M66"/>
    <mergeCell ref="B70:H70"/>
    <mergeCell ref="L70:M70"/>
    <mergeCell ref="J119:N120"/>
    <mergeCell ref="B84:H84"/>
    <mergeCell ref="L84:M84"/>
    <mergeCell ref="L85:M85"/>
    <mergeCell ref="L86:M86"/>
    <mergeCell ref="B87:M87"/>
    <mergeCell ref="B89:M89"/>
    <mergeCell ref="B106:N107"/>
    <mergeCell ref="B108:N109"/>
    <mergeCell ref="B76:H76"/>
    <mergeCell ref="L76:M76"/>
    <mergeCell ref="B77:M77"/>
    <mergeCell ref="B79:M79"/>
    <mergeCell ref="B83:H83"/>
    <mergeCell ref="L83:M83"/>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520193"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520193" r:id="rId4"/>
      </mc:Fallback>
    </mc:AlternateContent>
  </oleObjects>
</worksheet>
</file>

<file path=xl/worksheets/sheet2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20"/>
  <sheetViews>
    <sheetView zoomScale="76" zoomScaleNormal="76" workbookViewId="0"/>
  </sheetViews>
  <sheetFormatPr baseColWidth="10" defaultRowHeight="15"/>
  <cols>
    <col min="1" max="1" width="10.140625" bestFit="1" customWidth="1"/>
    <col min="2" max="2" width="16.42578125" customWidth="1"/>
    <col min="6" max="6" width="14.42578125" customWidth="1"/>
    <col min="9" max="9" width="12.85546875" bestFit="1" customWidth="1"/>
    <col min="10" max="10" width="15.5703125" customWidth="1"/>
    <col min="11" max="11" width="18.85546875" customWidth="1"/>
    <col min="13" max="13" width="13.42578125" customWidth="1"/>
    <col min="14" max="14" width="17.42578125" customWidth="1"/>
    <col min="15" max="15" width="12" bestFit="1" customWidth="1"/>
  </cols>
  <sheetData>
    <row r="1" spans="2:14" ht="24.7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30.75"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30.75" customHeight="1" thickBot="1">
      <c r="A31" t="s">
        <v>1929</v>
      </c>
      <c r="B31" s="86" t="s">
        <v>1779</v>
      </c>
      <c r="C31" s="958" t="s">
        <v>1780</v>
      </c>
      <c r="D31" s="959"/>
      <c r="E31" s="959"/>
      <c r="F31" s="959"/>
      <c r="G31" s="959"/>
      <c r="H31" s="959"/>
      <c r="I31" s="959"/>
      <c r="J31" s="985"/>
      <c r="K31" s="465"/>
      <c r="L31" s="318" t="s">
        <v>388</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348"/>
      <c r="N36" s="284"/>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0.05</v>
      </c>
      <c r="N41" s="356">
        <f>N77*M41</f>
        <v>682.38822500000015</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682.38822500000015</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72" t="s">
        <v>630</v>
      </c>
      <c r="B48" s="49" t="str">
        <f>VLOOKUP(A48,MATERIALES!A5:D373,3,FALSE)</f>
        <v xml:space="preserve">Piedra para gavión
</v>
      </c>
      <c r="C48" s="293"/>
      <c r="D48" s="293"/>
      <c r="E48" s="293"/>
      <c r="F48" s="293"/>
      <c r="G48" s="293"/>
      <c r="H48" s="293"/>
      <c r="I48" s="293"/>
      <c r="J48" s="323" t="str">
        <f>VLOOKUP(A48,MATERIALES!A4:D640,2,FALSE)</f>
        <v>m3</v>
      </c>
      <c r="K48" s="294">
        <v>1.1000000000000001</v>
      </c>
      <c r="L48" s="279"/>
      <c r="M48" s="414">
        <f>VLOOKUP(A48,MATERIALES!A5:D396,4,FALSE)</f>
        <v>45220</v>
      </c>
      <c r="N48" s="284">
        <f>K48*M48</f>
        <v>49742.000000000007</v>
      </c>
    </row>
    <row r="49" spans="1:14">
      <c r="A49" s="172" t="s">
        <v>853</v>
      </c>
      <c r="B49" s="49" t="str">
        <f>VLOOKUP(A49,MATERIALES!A6:D373,3,FALSE)</f>
        <v>Alambre galvanizado No. 12</v>
      </c>
      <c r="C49" s="437"/>
      <c r="D49" s="437"/>
      <c r="E49" s="437"/>
      <c r="F49" s="437"/>
      <c r="G49" s="437"/>
      <c r="H49" s="437"/>
      <c r="I49" s="437"/>
      <c r="J49" s="324" t="str">
        <f>VLOOKUP(A49,MATERIALES!A5:D641,2,FALSE)</f>
        <v>kg</v>
      </c>
      <c r="K49" s="409">
        <v>0.5</v>
      </c>
      <c r="L49" s="433"/>
      <c r="M49" s="414">
        <f>VLOOKUP(A49,MATERIALES!A6:D397,4,FALSE)</f>
        <v>4600</v>
      </c>
      <c r="N49" s="284">
        <f>K49*M49</f>
        <v>2300</v>
      </c>
    </row>
    <row r="50" spans="1:14">
      <c r="A50" s="172" t="s">
        <v>941</v>
      </c>
      <c r="B50" s="49" t="str">
        <f>VLOOKUP(A50,MATERIALES!A6:D373,3,FALSE)</f>
        <v xml:space="preserve">Formaleta (gaviones, juntas de bordillos, juntas de cunetas, muros, concretos clase D,E, F y G)
</v>
      </c>
      <c r="C50" s="437"/>
      <c r="D50" s="437"/>
      <c r="E50" s="437"/>
      <c r="F50" s="437"/>
      <c r="G50" s="437"/>
      <c r="H50" s="437"/>
      <c r="I50" s="437"/>
      <c r="J50" s="324" t="str">
        <f>VLOOKUP(A50,MATERIALES!A6:D642,2,FALSE)</f>
        <v>m2</v>
      </c>
      <c r="K50" s="409">
        <v>1</v>
      </c>
      <c r="L50" s="433"/>
      <c r="M50" s="414">
        <f>VLOOKUP(A50,MATERIALES!A6:D398,4,FALSE)</f>
        <v>4267.015774259763</v>
      </c>
      <c r="N50" s="284">
        <f>K50*M50</f>
        <v>4267.015774259763</v>
      </c>
    </row>
    <row r="51" spans="1:14">
      <c r="A51" s="172" t="s">
        <v>1007</v>
      </c>
      <c r="B51" s="49" t="str">
        <f>VLOOKUP(A51,MATERIALES!A6:D373,3,FALSE)</f>
        <v>Malla Para Colchagaviones Espesor 0,30 M</v>
      </c>
      <c r="C51" s="437"/>
      <c r="D51" s="437"/>
      <c r="E51" s="437"/>
      <c r="F51" s="437"/>
      <c r="G51" s="437"/>
      <c r="H51" s="437"/>
      <c r="I51" s="437"/>
      <c r="J51" s="324" t="str">
        <f>VLOOKUP(A51,MATERIALES!A6:D643,2,FALSE)</f>
        <v>u</v>
      </c>
      <c r="K51" s="409">
        <v>1</v>
      </c>
      <c r="L51" s="433"/>
      <c r="M51" s="414">
        <f>VLOOKUP(A51,MATERIALES!A6:D399,4,FALSE)</f>
        <v>91368.000000000015</v>
      </c>
      <c r="N51" s="284">
        <f>K51*M51</f>
        <v>91368.000000000015</v>
      </c>
    </row>
    <row r="52" spans="1:14">
      <c r="B52" s="332"/>
      <c r="C52" s="53"/>
      <c r="D52" s="53"/>
      <c r="E52" s="53"/>
      <c r="F52" s="53"/>
      <c r="G52" s="53"/>
      <c r="H52" s="53"/>
      <c r="I52" s="53"/>
      <c r="J52" s="300"/>
      <c r="K52" s="175"/>
      <c r="L52" s="330"/>
      <c r="M52" s="438"/>
      <c r="N52" s="285"/>
    </row>
    <row r="53" spans="1:14">
      <c r="B53" s="174"/>
      <c r="C53" s="329"/>
      <c r="D53" s="329"/>
      <c r="E53" s="329"/>
      <c r="F53" s="329"/>
      <c r="G53" s="329"/>
      <c r="H53" s="329"/>
      <c r="I53" s="329"/>
      <c r="J53" s="323"/>
      <c r="K53" s="50"/>
      <c r="L53" s="330"/>
      <c r="M53" s="438"/>
      <c r="N53" s="285"/>
    </row>
    <row r="54" spans="1:14" ht="15.75" thickBot="1">
      <c r="B54" s="462"/>
      <c r="C54" s="460"/>
      <c r="D54" s="460"/>
      <c r="E54" s="460"/>
      <c r="F54" s="460"/>
      <c r="G54" s="460"/>
      <c r="H54" s="460"/>
      <c r="I54" s="460"/>
      <c r="J54" s="461"/>
      <c r="K54" s="132"/>
      <c r="L54" s="458"/>
      <c r="M54" s="494"/>
      <c r="N54" s="495"/>
    </row>
    <row r="55" spans="1:14" ht="15.75" thickBot="1">
      <c r="B55" s="824" t="s">
        <v>1037</v>
      </c>
      <c r="C55" s="825"/>
      <c r="D55" s="825"/>
      <c r="E55" s="825"/>
      <c r="F55" s="825"/>
      <c r="G55" s="825"/>
      <c r="H55" s="825"/>
      <c r="I55" s="825"/>
      <c r="J55" s="825"/>
      <c r="K55" s="825"/>
      <c r="L55" s="825"/>
      <c r="M55" s="826"/>
      <c r="N55" s="110">
        <f>SUM(N48:N54)</f>
        <v>147677.01577425978</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A60" t="s">
        <v>1395</v>
      </c>
      <c r="B60" s="52" t="str">
        <f>VLOOKUP(A60,TRANSPORTE!A1:D117,3,FALSE)</f>
        <v>Transporte de piedra para gaviones</v>
      </c>
      <c r="C60" s="329"/>
      <c r="D60" s="329"/>
      <c r="E60" s="329"/>
      <c r="F60" s="329"/>
      <c r="G60" s="329"/>
      <c r="H60" s="323" t="s">
        <v>339</v>
      </c>
      <c r="I60" s="291">
        <v>1.1000000000000001</v>
      </c>
      <c r="J60" s="298">
        <v>1</v>
      </c>
      <c r="K60" s="291">
        <f>I60*J60</f>
        <v>1.1000000000000001</v>
      </c>
      <c r="L60" s="822">
        <f>VLOOKUP(A60,TRANSPORTE!A1:D117,4,FALSE)</f>
        <v>946.969696969697</v>
      </c>
      <c r="M60" s="823"/>
      <c r="N60" s="299">
        <f>K60*L60</f>
        <v>1041.6666666666667</v>
      </c>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459"/>
      <c r="C65" s="460"/>
      <c r="D65" s="460"/>
      <c r="E65" s="460"/>
      <c r="F65" s="460"/>
      <c r="G65" s="460"/>
      <c r="H65" s="54"/>
      <c r="I65" s="132"/>
      <c r="J65" s="132"/>
      <c r="K65" s="132"/>
      <c r="L65" s="807"/>
      <c r="M65" s="808"/>
      <c r="N65" s="133"/>
    </row>
    <row r="66" spans="1:15" ht="15.75" thickBot="1">
      <c r="B66" s="824" t="s">
        <v>1037</v>
      </c>
      <c r="C66" s="825"/>
      <c r="D66" s="825"/>
      <c r="E66" s="825"/>
      <c r="F66" s="825"/>
      <c r="G66" s="825"/>
      <c r="H66" s="825"/>
      <c r="I66" s="825"/>
      <c r="J66" s="825"/>
      <c r="K66" s="825"/>
      <c r="L66" s="825"/>
      <c r="M66" s="826"/>
      <c r="N66" s="110">
        <f>N60+N61+N62+N63+N64</f>
        <v>1041.6666666666667</v>
      </c>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847"/>
      <c r="N70" s="104" t="s">
        <v>1035</v>
      </c>
    </row>
    <row r="71" spans="1:15">
      <c r="A71" s="173" t="s">
        <v>11</v>
      </c>
      <c r="B71" s="55" t="str">
        <f>VLOOKUP(A71,'MANO DE OBRA'!A8:D68,3,FALSE)</f>
        <v>Obrero (4)</v>
      </c>
      <c r="C71" s="53"/>
      <c r="D71" s="53"/>
      <c r="E71" s="53"/>
      <c r="F71" s="53"/>
      <c r="G71" s="53"/>
      <c r="H71" s="53"/>
      <c r="I71" s="304">
        <f>K71/J71*100</f>
        <v>98362.266666666663</v>
      </c>
      <c r="J71" s="305">
        <v>185</v>
      </c>
      <c r="K71" s="306">
        <f>VLOOKUP(A71,'MANO DE OBRA'!A8:D99,4,FALSE)</f>
        <v>181970.19333333333</v>
      </c>
      <c r="L71" s="56"/>
      <c r="M71" s="446">
        <v>20</v>
      </c>
      <c r="N71" s="407">
        <f>K71/M71</f>
        <v>9098.5096666666668</v>
      </c>
      <c r="O71" s="112"/>
    </row>
    <row r="72" spans="1:15">
      <c r="A72" s="173" t="s">
        <v>30</v>
      </c>
      <c r="B72" s="55" t="str">
        <f>VLOOKUP(A72,'MANO DE OBRA'!A8:D69,3,FALSE)</f>
        <v>Oficial</v>
      </c>
      <c r="C72" s="53"/>
      <c r="D72" s="53"/>
      <c r="E72" s="53"/>
      <c r="F72" s="53"/>
      <c r="G72" s="53"/>
      <c r="H72" s="53"/>
      <c r="I72" s="304">
        <f>K72/J72*100</f>
        <v>49181.133333333331</v>
      </c>
      <c r="J72" s="305">
        <v>185</v>
      </c>
      <c r="K72" s="306">
        <f>VLOOKUP(A72,'MANO DE OBRA'!A8:D100,4,FALSE)</f>
        <v>90985.096666666665</v>
      </c>
      <c r="L72" s="56"/>
      <c r="M72" s="446">
        <v>20</v>
      </c>
      <c r="N72" s="407">
        <f>K72/M72</f>
        <v>4549.2548333333334</v>
      </c>
    </row>
    <row r="73" spans="1:15">
      <c r="B73" s="55"/>
      <c r="C73" s="53"/>
      <c r="D73" s="53"/>
      <c r="E73" s="53"/>
      <c r="F73" s="53"/>
      <c r="G73" s="53"/>
      <c r="H73" s="53"/>
      <c r="I73" s="304"/>
      <c r="J73" s="305"/>
      <c r="K73" s="306"/>
      <c r="L73" s="56"/>
      <c r="M73" s="444"/>
      <c r="N73" s="407"/>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805"/>
      <c r="C76" s="806"/>
      <c r="D76" s="806"/>
      <c r="E76" s="806"/>
      <c r="F76" s="806"/>
      <c r="G76" s="806"/>
      <c r="H76" s="806"/>
      <c r="I76" s="132"/>
      <c r="J76" s="132"/>
      <c r="K76" s="132"/>
      <c r="L76" s="906"/>
      <c r="M76" s="906"/>
      <c r="N76" s="51"/>
    </row>
    <row r="77" spans="1:15" ht="15.75" thickBot="1">
      <c r="B77" s="824" t="s">
        <v>1037</v>
      </c>
      <c r="C77" s="825"/>
      <c r="D77" s="825"/>
      <c r="E77" s="825"/>
      <c r="F77" s="825"/>
      <c r="G77" s="825"/>
      <c r="H77" s="825"/>
      <c r="I77" s="825"/>
      <c r="J77" s="825"/>
      <c r="K77" s="825"/>
      <c r="L77" s="825"/>
      <c r="M77" s="826"/>
      <c r="N77" s="313">
        <f>SUM(N71:N76)</f>
        <v>13647.764500000001</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163048.83516592643</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32609.767033185286</v>
      </c>
      <c r="M84" s="853"/>
      <c r="N84" s="57"/>
    </row>
    <row r="85" spans="1:14">
      <c r="B85" s="95" t="s">
        <v>1057</v>
      </c>
      <c r="C85" s="96"/>
      <c r="D85" s="96"/>
      <c r="E85" s="96"/>
      <c r="F85" s="96"/>
      <c r="G85" s="96"/>
      <c r="H85" s="96"/>
      <c r="I85" s="93"/>
      <c r="J85" s="94"/>
      <c r="K85" s="316">
        <v>0.05</v>
      </c>
      <c r="L85" s="852">
        <f>N79*K85</f>
        <v>8152.4417582963215</v>
      </c>
      <c r="M85" s="853"/>
      <c r="N85" s="57"/>
    </row>
    <row r="86" spans="1:14" ht="15.75" thickBot="1">
      <c r="B86" s="97" t="s">
        <v>1058</v>
      </c>
      <c r="C86" s="98"/>
      <c r="D86" s="98"/>
      <c r="E86" s="98"/>
      <c r="F86" s="98"/>
      <c r="G86" s="98"/>
      <c r="H86" s="98"/>
      <c r="I86" s="99"/>
      <c r="J86" s="100"/>
      <c r="K86" s="317">
        <v>0.05</v>
      </c>
      <c r="L86" s="854">
        <f>N79*K86</f>
        <v>8152.4417582963215</v>
      </c>
      <c r="M86" s="855"/>
      <c r="N86" s="57"/>
    </row>
    <row r="87" spans="1:14" ht="15.75" thickBot="1">
      <c r="B87" s="818" t="s">
        <v>1037</v>
      </c>
      <c r="C87" s="819"/>
      <c r="D87" s="819"/>
      <c r="E87" s="819"/>
      <c r="F87" s="819"/>
      <c r="G87" s="819"/>
      <c r="H87" s="819"/>
      <c r="I87" s="819"/>
      <c r="J87" s="819"/>
      <c r="K87" s="819"/>
      <c r="L87" s="819"/>
      <c r="M87" s="820"/>
      <c r="N87" s="58">
        <f>L84+L85+L86</f>
        <v>48914.650549777929</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211963.48571570436</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29.25"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5">
    <mergeCell ref="L5:L6"/>
    <mergeCell ref="M5:M6"/>
    <mergeCell ref="N5:N6"/>
    <mergeCell ref="C6:J6"/>
    <mergeCell ref="B10:E10"/>
    <mergeCell ref="I10:J10"/>
    <mergeCell ref="C5:J5"/>
    <mergeCell ref="B1:B6"/>
    <mergeCell ref="K5:K6"/>
    <mergeCell ref="L1:N2"/>
    <mergeCell ref="C2:J2"/>
    <mergeCell ref="C3:J3"/>
    <mergeCell ref="K3:K4"/>
    <mergeCell ref="L3:N4"/>
    <mergeCell ref="C4:J4"/>
    <mergeCell ref="C1:J1"/>
    <mergeCell ref="K1:K2"/>
    <mergeCell ref="B38:H38"/>
    <mergeCell ref="L12:N12"/>
    <mergeCell ref="C30:I30"/>
    <mergeCell ref="L30:M30"/>
    <mergeCell ref="B35:H35"/>
    <mergeCell ref="I35:J35"/>
    <mergeCell ref="L35:M35"/>
    <mergeCell ref="B36:H36"/>
    <mergeCell ref="B37:H37"/>
    <mergeCell ref="F25:H25"/>
    <mergeCell ref="B27:N27"/>
    <mergeCell ref="L29:M29"/>
    <mergeCell ref="D11:E11"/>
    <mergeCell ref="C29:I29"/>
    <mergeCell ref="C31:J31"/>
    <mergeCell ref="L61:M61"/>
    <mergeCell ref="B39:H39"/>
    <mergeCell ref="B41:D41"/>
    <mergeCell ref="B42:H42"/>
    <mergeCell ref="I42:J42"/>
    <mergeCell ref="L42:M42"/>
    <mergeCell ref="B43:M43"/>
    <mergeCell ref="B47:I47"/>
    <mergeCell ref="L47:M47"/>
    <mergeCell ref="B55:M55"/>
    <mergeCell ref="L59:M59"/>
    <mergeCell ref="L60:M60"/>
    <mergeCell ref="L62:M62"/>
    <mergeCell ref="L63:M63"/>
    <mergeCell ref="L65:M65"/>
    <mergeCell ref="B66:M66"/>
    <mergeCell ref="B70:H70"/>
    <mergeCell ref="L70:M70"/>
    <mergeCell ref="J119:N120"/>
    <mergeCell ref="B84:H84"/>
    <mergeCell ref="L84:M84"/>
    <mergeCell ref="L85:M85"/>
    <mergeCell ref="L86:M86"/>
    <mergeCell ref="B87:M87"/>
    <mergeCell ref="B89:M89"/>
    <mergeCell ref="B106:N107"/>
    <mergeCell ref="B108:N109"/>
    <mergeCell ref="B76:H76"/>
    <mergeCell ref="L76:M76"/>
    <mergeCell ref="B77:M77"/>
    <mergeCell ref="B79:M79"/>
    <mergeCell ref="B83:H83"/>
    <mergeCell ref="L83:M83"/>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521217"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521217" r:id="rId4"/>
      </mc:Fallback>
    </mc:AlternateContent>
  </oleObjects>
</worksheet>
</file>

<file path=xl/worksheets/sheet2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20"/>
  <sheetViews>
    <sheetView zoomScale="76" zoomScaleNormal="76" workbookViewId="0"/>
  </sheetViews>
  <sheetFormatPr baseColWidth="10" defaultRowHeight="15"/>
  <cols>
    <col min="1" max="1" width="9.85546875" bestFit="1" customWidth="1"/>
    <col min="2" max="2" width="16.7109375" customWidth="1"/>
    <col min="6" max="6" width="14.85546875" customWidth="1"/>
    <col min="9" max="9" width="12.85546875" bestFit="1" customWidth="1"/>
    <col min="10" max="10" width="15.5703125" customWidth="1"/>
    <col min="11" max="11" width="18.85546875" customWidth="1"/>
    <col min="13" max="13" width="13.42578125" customWidth="1"/>
    <col min="14" max="14" width="17.42578125" customWidth="1"/>
    <col min="15" max="15" width="12" bestFit="1" customWidth="1"/>
  </cols>
  <sheetData>
    <row r="1" spans="2:14" ht="24"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30.75"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30.75" customHeight="1" thickBot="1">
      <c r="A31" t="s">
        <v>1929</v>
      </c>
      <c r="B31" s="86" t="s">
        <v>1781</v>
      </c>
      <c r="C31" s="958" t="s">
        <v>1782</v>
      </c>
      <c r="D31" s="959"/>
      <c r="E31" s="959"/>
      <c r="F31" s="959"/>
      <c r="G31" s="959"/>
      <c r="H31" s="959"/>
      <c r="I31" s="959"/>
      <c r="J31" s="985"/>
      <c r="K31" s="465"/>
      <c r="L31" s="318" t="s">
        <v>388</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348"/>
      <c r="N36" s="284"/>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0.05</v>
      </c>
      <c r="N41" s="356">
        <f>N77*M41</f>
        <v>682.38822500000015</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682.38822500000015</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72" t="s">
        <v>630</v>
      </c>
      <c r="B48" s="49" t="str">
        <f>VLOOKUP(A48,MATERIALES!A5:D373,3,FALSE)</f>
        <v xml:space="preserve">Piedra para gavión
</v>
      </c>
      <c r="C48" s="293"/>
      <c r="D48" s="293"/>
      <c r="E48" s="293"/>
      <c r="F48" s="293"/>
      <c r="G48" s="293"/>
      <c r="H48" s="293"/>
      <c r="I48" s="293"/>
      <c r="J48" s="323" t="str">
        <f>VLOOKUP(A48,MATERIALES!A4:D640,2,FALSE)</f>
        <v>m3</v>
      </c>
      <c r="K48" s="294">
        <v>1.1000000000000001</v>
      </c>
      <c r="L48" s="279"/>
      <c r="M48" s="414">
        <f>VLOOKUP(A48,MATERIALES!A5:D396,4,FALSE)</f>
        <v>45220</v>
      </c>
      <c r="N48" s="284">
        <f>K48*M48</f>
        <v>49742.000000000007</v>
      </c>
    </row>
    <row r="49" spans="1:14">
      <c r="A49" s="172" t="s">
        <v>853</v>
      </c>
      <c r="B49" s="49" t="str">
        <f>VLOOKUP(A49,MATERIALES!A6:D373,3,FALSE)</f>
        <v>Alambre galvanizado No. 12</v>
      </c>
      <c r="C49" s="437"/>
      <c r="D49" s="437"/>
      <c r="E49" s="437"/>
      <c r="F49" s="437"/>
      <c r="G49" s="437"/>
      <c r="H49" s="437"/>
      <c r="I49" s="437"/>
      <c r="J49" s="324" t="str">
        <f>VLOOKUP(A49,MATERIALES!A5:D641,2,FALSE)</f>
        <v>kg</v>
      </c>
      <c r="K49" s="409">
        <v>0.5</v>
      </c>
      <c r="L49" s="433"/>
      <c r="M49" s="414">
        <f>VLOOKUP(A49,MATERIALES!A6:D397,4,FALSE)</f>
        <v>4600</v>
      </c>
      <c r="N49" s="284">
        <f>K49*M49</f>
        <v>2300</v>
      </c>
    </row>
    <row r="50" spans="1:14">
      <c r="A50" s="172" t="s">
        <v>941</v>
      </c>
      <c r="B50" s="49" t="str">
        <f>VLOOKUP(A50,MATERIALES!A6:D373,3,FALSE)</f>
        <v xml:space="preserve">Formaleta (gaviones, juntas de bordillos, juntas de cunetas, muros, concretos clase D,E, F y G)
</v>
      </c>
      <c r="C50" s="437"/>
      <c r="D50" s="437"/>
      <c r="E50" s="437"/>
      <c r="F50" s="437"/>
      <c r="G50" s="437"/>
      <c r="H50" s="437"/>
      <c r="I50" s="437"/>
      <c r="J50" s="324" t="str">
        <f>VLOOKUP(A50,MATERIALES!A6:D642,2,FALSE)</f>
        <v>m2</v>
      </c>
      <c r="K50" s="409">
        <v>1</v>
      </c>
      <c r="L50" s="433"/>
      <c r="M50" s="414">
        <f>VLOOKUP(A50,MATERIALES!A6:D398,4,FALSE)</f>
        <v>4267.015774259763</v>
      </c>
      <c r="N50" s="284">
        <f>K50*M50</f>
        <v>4267.015774259763</v>
      </c>
    </row>
    <row r="51" spans="1:14">
      <c r="A51" s="172" t="s">
        <v>1007</v>
      </c>
      <c r="B51" s="49" t="str">
        <f>VLOOKUP(A51,MATERIALES!A6:D373,3,FALSE)</f>
        <v>Malla Para Colchagaviones Espesor 0,30 M</v>
      </c>
      <c r="C51" s="437"/>
      <c r="D51" s="437"/>
      <c r="E51" s="437"/>
      <c r="F51" s="437"/>
      <c r="G51" s="437"/>
      <c r="H51" s="437"/>
      <c r="I51" s="437"/>
      <c r="J51" s="324" t="str">
        <f>VLOOKUP(A51,MATERIALES!A6:D643,2,FALSE)</f>
        <v>u</v>
      </c>
      <c r="K51" s="409">
        <v>1</v>
      </c>
      <c r="L51" s="433"/>
      <c r="M51" s="414">
        <f>VLOOKUP(A51,MATERIALES!A6:D399,4,FALSE)</f>
        <v>91368.000000000015</v>
      </c>
      <c r="N51" s="284">
        <f>K51*M51</f>
        <v>91368.000000000015</v>
      </c>
    </row>
    <row r="52" spans="1:14">
      <c r="B52" s="332"/>
      <c r="C52" s="53"/>
      <c r="D52" s="53"/>
      <c r="E52" s="53"/>
      <c r="F52" s="53"/>
      <c r="G52" s="53"/>
      <c r="H52" s="53"/>
      <c r="I52" s="53"/>
      <c r="J52" s="300"/>
      <c r="K52" s="175"/>
      <c r="L52" s="330"/>
      <c r="M52" s="438"/>
      <c r="N52" s="285"/>
    </row>
    <row r="53" spans="1:14">
      <c r="B53" s="174"/>
      <c r="C53" s="329"/>
      <c r="D53" s="329"/>
      <c r="E53" s="329"/>
      <c r="F53" s="329"/>
      <c r="G53" s="329"/>
      <c r="H53" s="329"/>
      <c r="I53" s="329"/>
      <c r="J53" s="323"/>
      <c r="K53" s="50"/>
      <c r="L53" s="330"/>
      <c r="M53" s="438"/>
      <c r="N53" s="285"/>
    </row>
    <row r="54" spans="1:14" ht="15.75" thickBot="1">
      <c r="B54" s="462"/>
      <c r="C54" s="460"/>
      <c r="D54" s="460"/>
      <c r="E54" s="460"/>
      <c r="F54" s="460"/>
      <c r="G54" s="460"/>
      <c r="H54" s="460"/>
      <c r="I54" s="460"/>
      <c r="J54" s="461"/>
      <c r="K54" s="132"/>
      <c r="L54" s="458"/>
      <c r="M54" s="494"/>
      <c r="N54" s="495"/>
    </row>
    <row r="55" spans="1:14" ht="15.75" thickBot="1">
      <c r="B55" s="824" t="s">
        <v>1037</v>
      </c>
      <c r="C55" s="825"/>
      <c r="D55" s="825"/>
      <c r="E55" s="825"/>
      <c r="F55" s="825"/>
      <c r="G55" s="825"/>
      <c r="H55" s="825"/>
      <c r="I55" s="825"/>
      <c r="J55" s="825"/>
      <c r="K55" s="825"/>
      <c r="L55" s="825"/>
      <c r="M55" s="826"/>
      <c r="N55" s="110">
        <f>SUM(N48:N54)</f>
        <v>147677.01577425978</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A60" t="s">
        <v>1395</v>
      </c>
      <c r="B60" s="52" t="str">
        <f>VLOOKUP(A60,TRANSPORTE!A1:D117,3,FALSE)</f>
        <v>Transporte de piedra para gaviones</v>
      </c>
      <c r="C60" s="329"/>
      <c r="D60" s="329"/>
      <c r="E60" s="329"/>
      <c r="F60" s="329"/>
      <c r="G60" s="329"/>
      <c r="H60" s="323" t="s">
        <v>339</v>
      </c>
      <c r="I60" s="291">
        <v>1.1000000000000001</v>
      </c>
      <c r="J60" s="298">
        <v>1</v>
      </c>
      <c r="K60" s="291">
        <f>I60*J60</f>
        <v>1.1000000000000001</v>
      </c>
      <c r="L60" s="822">
        <f>VLOOKUP(A60,TRANSPORTE!A1:D117,4,FALSE)</f>
        <v>946.969696969697</v>
      </c>
      <c r="M60" s="823"/>
      <c r="N60" s="299">
        <f>K60*L60</f>
        <v>1041.6666666666667</v>
      </c>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459"/>
      <c r="C65" s="460"/>
      <c r="D65" s="460"/>
      <c r="E65" s="460"/>
      <c r="F65" s="460"/>
      <c r="G65" s="460"/>
      <c r="H65" s="54"/>
      <c r="I65" s="132"/>
      <c r="J65" s="132"/>
      <c r="K65" s="132"/>
      <c r="L65" s="807"/>
      <c r="M65" s="808"/>
      <c r="N65" s="133"/>
    </row>
    <row r="66" spans="1:15" ht="15.75" thickBot="1">
      <c r="B66" s="824" t="s">
        <v>1037</v>
      </c>
      <c r="C66" s="825"/>
      <c r="D66" s="825"/>
      <c r="E66" s="825"/>
      <c r="F66" s="825"/>
      <c r="G66" s="825"/>
      <c r="H66" s="825"/>
      <c r="I66" s="825"/>
      <c r="J66" s="825"/>
      <c r="K66" s="825"/>
      <c r="L66" s="825"/>
      <c r="M66" s="826"/>
      <c r="N66" s="110">
        <f>N60+N61+N62+N63+N64</f>
        <v>1041.6666666666667</v>
      </c>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847"/>
      <c r="N70" s="104" t="s">
        <v>1035</v>
      </c>
    </row>
    <row r="71" spans="1:15">
      <c r="A71" s="173" t="s">
        <v>11</v>
      </c>
      <c r="B71" s="55" t="str">
        <f>VLOOKUP(A71,'MANO DE OBRA'!A8:D68,3,FALSE)</f>
        <v>Obrero (4)</v>
      </c>
      <c r="C71" s="53"/>
      <c r="D71" s="53"/>
      <c r="E71" s="53"/>
      <c r="F71" s="53"/>
      <c r="G71" s="53"/>
      <c r="H71" s="53"/>
      <c r="I71" s="304">
        <f>K71/J71*100</f>
        <v>98362.266666666663</v>
      </c>
      <c r="J71" s="305">
        <v>185</v>
      </c>
      <c r="K71" s="306">
        <f>VLOOKUP(A71,'MANO DE OBRA'!A8:D99,4,FALSE)</f>
        <v>181970.19333333333</v>
      </c>
      <c r="L71" s="56"/>
      <c r="M71" s="446">
        <v>20</v>
      </c>
      <c r="N71" s="407">
        <f>K71/M71</f>
        <v>9098.5096666666668</v>
      </c>
      <c r="O71" s="112"/>
    </row>
    <row r="72" spans="1:15">
      <c r="A72" s="173" t="s">
        <v>30</v>
      </c>
      <c r="B72" s="55" t="str">
        <f>VLOOKUP(A72,'MANO DE OBRA'!A8:D69,3,FALSE)</f>
        <v>Oficial</v>
      </c>
      <c r="C72" s="53"/>
      <c r="D72" s="53"/>
      <c r="E72" s="53"/>
      <c r="F72" s="53"/>
      <c r="G72" s="53"/>
      <c r="H72" s="53"/>
      <c r="I72" s="304">
        <f>K72/J72*100</f>
        <v>49181.133333333331</v>
      </c>
      <c r="J72" s="305">
        <v>185</v>
      </c>
      <c r="K72" s="306">
        <f>VLOOKUP(A72,'MANO DE OBRA'!A8:D100,4,FALSE)</f>
        <v>90985.096666666665</v>
      </c>
      <c r="L72" s="56"/>
      <c r="M72" s="446">
        <v>20</v>
      </c>
      <c r="N72" s="407">
        <f>K72/M72</f>
        <v>4549.2548333333334</v>
      </c>
    </row>
    <row r="73" spans="1:15">
      <c r="B73" s="55"/>
      <c r="C73" s="53"/>
      <c r="D73" s="53"/>
      <c r="E73" s="53"/>
      <c r="F73" s="53"/>
      <c r="G73" s="53"/>
      <c r="H73" s="53"/>
      <c r="I73" s="304"/>
      <c r="J73" s="305"/>
      <c r="K73" s="306"/>
      <c r="L73" s="56"/>
      <c r="M73" s="444"/>
      <c r="N73" s="407"/>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805"/>
      <c r="C76" s="806"/>
      <c r="D76" s="806"/>
      <c r="E76" s="806"/>
      <c r="F76" s="806"/>
      <c r="G76" s="806"/>
      <c r="H76" s="806"/>
      <c r="I76" s="132"/>
      <c r="J76" s="132"/>
      <c r="K76" s="132"/>
      <c r="L76" s="906"/>
      <c r="M76" s="906"/>
      <c r="N76" s="133"/>
    </row>
    <row r="77" spans="1:15" ht="15.75" thickBot="1">
      <c r="B77" s="824" t="s">
        <v>1037</v>
      </c>
      <c r="C77" s="825"/>
      <c r="D77" s="825"/>
      <c r="E77" s="825"/>
      <c r="F77" s="825"/>
      <c r="G77" s="825"/>
      <c r="H77" s="825"/>
      <c r="I77" s="825"/>
      <c r="J77" s="825"/>
      <c r="K77" s="825"/>
      <c r="L77" s="825"/>
      <c r="M77" s="826"/>
      <c r="N77" s="472">
        <f>SUM(N71:N76)</f>
        <v>13647.764500000001</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163048.83516592643</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32609.767033185286</v>
      </c>
      <c r="M84" s="853"/>
      <c r="N84" s="57"/>
    </row>
    <row r="85" spans="1:14">
      <c r="B85" s="95" t="s">
        <v>1057</v>
      </c>
      <c r="C85" s="96"/>
      <c r="D85" s="96"/>
      <c r="E85" s="96"/>
      <c r="F85" s="96"/>
      <c r="G85" s="96"/>
      <c r="H85" s="96"/>
      <c r="I85" s="93"/>
      <c r="J85" s="94"/>
      <c r="K85" s="316">
        <v>0.05</v>
      </c>
      <c r="L85" s="852">
        <f>N79*K85</f>
        <v>8152.4417582963215</v>
      </c>
      <c r="M85" s="853"/>
      <c r="N85" s="57"/>
    </row>
    <row r="86" spans="1:14" ht="15.75" thickBot="1">
      <c r="B86" s="97" t="s">
        <v>1058</v>
      </c>
      <c r="C86" s="98"/>
      <c r="D86" s="98"/>
      <c r="E86" s="98"/>
      <c r="F86" s="98"/>
      <c r="G86" s="98"/>
      <c r="H86" s="98"/>
      <c r="I86" s="99"/>
      <c r="J86" s="100"/>
      <c r="K86" s="317">
        <v>0.05</v>
      </c>
      <c r="L86" s="854">
        <f>N79*K86</f>
        <v>8152.4417582963215</v>
      </c>
      <c r="M86" s="855"/>
      <c r="N86" s="57"/>
    </row>
    <row r="87" spans="1:14" ht="15.75" thickBot="1">
      <c r="B87" s="818" t="s">
        <v>1037</v>
      </c>
      <c r="C87" s="819"/>
      <c r="D87" s="819"/>
      <c r="E87" s="819"/>
      <c r="F87" s="819"/>
      <c r="G87" s="819"/>
      <c r="H87" s="819"/>
      <c r="I87" s="819"/>
      <c r="J87" s="819"/>
      <c r="K87" s="819"/>
      <c r="L87" s="819"/>
      <c r="M87" s="820"/>
      <c r="N87" s="58">
        <f>L84+L85+L86</f>
        <v>48914.650549777929</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211963.48571570436</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29.25"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5">
    <mergeCell ref="L5:L6"/>
    <mergeCell ref="M5:M6"/>
    <mergeCell ref="N5:N6"/>
    <mergeCell ref="C6:J6"/>
    <mergeCell ref="B10:E10"/>
    <mergeCell ref="I10:J10"/>
    <mergeCell ref="C5:J5"/>
    <mergeCell ref="B1:B6"/>
    <mergeCell ref="K5:K6"/>
    <mergeCell ref="L1:N2"/>
    <mergeCell ref="C2:J2"/>
    <mergeCell ref="C3:J3"/>
    <mergeCell ref="K3:K4"/>
    <mergeCell ref="L3:N4"/>
    <mergeCell ref="C4:J4"/>
    <mergeCell ref="C1:J1"/>
    <mergeCell ref="K1:K2"/>
    <mergeCell ref="B38:H38"/>
    <mergeCell ref="L12:N12"/>
    <mergeCell ref="C30:I30"/>
    <mergeCell ref="L30:M30"/>
    <mergeCell ref="B35:H35"/>
    <mergeCell ref="I35:J35"/>
    <mergeCell ref="L35:M35"/>
    <mergeCell ref="B36:H36"/>
    <mergeCell ref="B37:H37"/>
    <mergeCell ref="F25:H25"/>
    <mergeCell ref="B27:N27"/>
    <mergeCell ref="L29:M29"/>
    <mergeCell ref="D11:E11"/>
    <mergeCell ref="C29:I29"/>
    <mergeCell ref="C31:J31"/>
    <mergeCell ref="L61:M61"/>
    <mergeCell ref="B39:H39"/>
    <mergeCell ref="B41:D41"/>
    <mergeCell ref="B42:H42"/>
    <mergeCell ref="I42:J42"/>
    <mergeCell ref="L42:M42"/>
    <mergeCell ref="B43:M43"/>
    <mergeCell ref="B47:I47"/>
    <mergeCell ref="L47:M47"/>
    <mergeCell ref="B55:M55"/>
    <mergeCell ref="L59:M59"/>
    <mergeCell ref="L60:M60"/>
    <mergeCell ref="L62:M62"/>
    <mergeCell ref="L63:M63"/>
    <mergeCell ref="L65:M65"/>
    <mergeCell ref="B66:M66"/>
    <mergeCell ref="B70:H70"/>
    <mergeCell ref="L70:M70"/>
    <mergeCell ref="J119:N120"/>
    <mergeCell ref="B84:H84"/>
    <mergeCell ref="L84:M84"/>
    <mergeCell ref="L85:M85"/>
    <mergeCell ref="L86:M86"/>
    <mergeCell ref="B87:M87"/>
    <mergeCell ref="B89:M89"/>
    <mergeCell ref="B106:N107"/>
    <mergeCell ref="B108:N109"/>
    <mergeCell ref="B76:H76"/>
    <mergeCell ref="L76:M76"/>
    <mergeCell ref="B77:M77"/>
    <mergeCell ref="B79:M79"/>
    <mergeCell ref="B83:H83"/>
    <mergeCell ref="L83:M83"/>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522241"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522241" r:id="rId4"/>
      </mc:Fallback>
    </mc:AlternateContent>
  </oleObjects>
</worksheet>
</file>

<file path=xl/worksheets/sheet2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20"/>
  <sheetViews>
    <sheetView zoomScale="76" zoomScaleNormal="76" workbookViewId="0"/>
  </sheetViews>
  <sheetFormatPr baseColWidth="10" defaultRowHeight="15"/>
  <cols>
    <col min="1" max="1" width="10.140625" bestFit="1" customWidth="1"/>
    <col min="2" max="2" width="16.42578125" customWidth="1"/>
    <col min="6" max="6" width="14.85546875" customWidth="1"/>
    <col min="9" max="9" width="12.85546875" bestFit="1" customWidth="1"/>
    <col min="10" max="10" width="15.5703125" customWidth="1"/>
    <col min="11" max="11" width="18.85546875" customWidth="1"/>
    <col min="13" max="13" width="13.42578125" customWidth="1"/>
    <col min="14" max="14" width="17.42578125" customWidth="1"/>
    <col min="15" max="15" width="12" bestFit="1" customWidth="1"/>
  </cols>
  <sheetData>
    <row r="1" spans="2:14" ht="24.7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30.75"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30.75" customHeight="1" thickBot="1">
      <c r="A31" t="s">
        <v>1929</v>
      </c>
      <c r="B31" s="86" t="s">
        <v>1783</v>
      </c>
      <c r="C31" s="958" t="s">
        <v>1784</v>
      </c>
      <c r="D31" s="959"/>
      <c r="E31" s="959"/>
      <c r="F31" s="959"/>
      <c r="G31" s="959"/>
      <c r="H31" s="959"/>
      <c r="I31" s="959"/>
      <c r="J31" s="985"/>
      <c r="K31" s="465"/>
      <c r="L31" s="318" t="s">
        <v>388</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348"/>
      <c r="N36" s="284"/>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0.05</v>
      </c>
      <c r="N41" s="356">
        <f>N77*M41</f>
        <v>682.38822500000015</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682.38822500000015</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72" t="s">
        <v>630</v>
      </c>
      <c r="B48" s="49" t="str">
        <f>VLOOKUP(A48,MATERIALES!A5:D373,3,FALSE)</f>
        <v xml:space="preserve">Piedra para gavión
</v>
      </c>
      <c r="C48" s="293"/>
      <c r="D48" s="293"/>
      <c r="E48" s="293"/>
      <c r="F48" s="293"/>
      <c r="G48" s="293"/>
      <c r="H48" s="293"/>
      <c r="I48" s="293"/>
      <c r="J48" s="323" t="str">
        <f>VLOOKUP(A48,MATERIALES!A4:D640,2,FALSE)</f>
        <v>m3</v>
      </c>
      <c r="K48" s="294">
        <v>1.1000000000000001</v>
      </c>
      <c r="L48" s="279"/>
      <c r="M48" s="414">
        <f>VLOOKUP(A48,MATERIALES!A5:D396,4,FALSE)</f>
        <v>45220</v>
      </c>
      <c r="N48" s="284">
        <f>K48*M48</f>
        <v>49742.000000000007</v>
      </c>
    </row>
    <row r="49" spans="1:14">
      <c r="A49" s="172" t="s">
        <v>853</v>
      </c>
      <c r="B49" s="49" t="str">
        <f>VLOOKUP(A49,MATERIALES!A6:D373,3,FALSE)</f>
        <v>Alambre galvanizado No. 12</v>
      </c>
      <c r="C49" s="437"/>
      <c r="D49" s="437"/>
      <c r="E49" s="437"/>
      <c r="F49" s="437"/>
      <c r="G49" s="437"/>
      <c r="H49" s="437"/>
      <c r="I49" s="437"/>
      <c r="J49" s="324" t="str">
        <f>VLOOKUP(A49,MATERIALES!A5:D641,2,FALSE)</f>
        <v>kg</v>
      </c>
      <c r="K49" s="409">
        <v>0.5</v>
      </c>
      <c r="L49" s="433"/>
      <c r="M49" s="414">
        <f>VLOOKUP(A49,MATERIALES!A6:D397,4,FALSE)</f>
        <v>4600</v>
      </c>
      <c r="N49" s="284">
        <f>K49*M49</f>
        <v>2300</v>
      </c>
    </row>
    <row r="50" spans="1:14">
      <c r="A50" s="172" t="s">
        <v>941</v>
      </c>
      <c r="B50" s="49" t="str">
        <f>VLOOKUP(A50,MATERIALES!A6:D373,3,FALSE)</f>
        <v xml:space="preserve">Formaleta (gaviones, juntas de bordillos, juntas de cunetas, muros, concretos clase D,E, F y G)
</v>
      </c>
      <c r="C50" s="437"/>
      <c r="D50" s="437"/>
      <c r="E50" s="437"/>
      <c r="F50" s="437"/>
      <c r="G50" s="437"/>
      <c r="H50" s="437"/>
      <c r="I50" s="437"/>
      <c r="J50" s="324" t="str">
        <f>VLOOKUP(A50,MATERIALES!A6:D642,2,FALSE)</f>
        <v>m2</v>
      </c>
      <c r="K50" s="409">
        <v>1</v>
      </c>
      <c r="L50" s="433"/>
      <c r="M50" s="414">
        <f>VLOOKUP(A50,MATERIALES!A6:D398,4,FALSE)</f>
        <v>4267.015774259763</v>
      </c>
      <c r="N50" s="284">
        <f>K50*M50</f>
        <v>4267.015774259763</v>
      </c>
    </row>
    <row r="51" spans="1:14">
      <c r="A51" s="172" t="s">
        <v>1007</v>
      </c>
      <c r="B51" s="49" t="str">
        <f>VLOOKUP(A51,MATERIALES!A6:D373,3,FALSE)</f>
        <v>Malla Para Colchagaviones Espesor 0,30 M</v>
      </c>
      <c r="C51" s="437"/>
      <c r="D51" s="437"/>
      <c r="E51" s="437"/>
      <c r="F51" s="437"/>
      <c r="G51" s="437"/>
      <c r="H51" s="437"/>
      <c r="I51" s="437"/>
      <c r="J51" s="324" t="str">
        <f>VLOOKUP(A51,MATERIALES!A6:D643,2,FALSE)</f>
        <v>u</v>
      </c>
      <c r="K51" s="409">
        <v>1</v>
      </c>
      <c r="L51" s="433"/>
      <c r="M51" s="414">
        <f>VLOOKUP(A51,MATERIALES!A6:D399,4,FALSE)</f>
        <v>91368.000000000015</v>
      </c>
      <c r="N51" s="284">
        <f>K51*M51</f>
        <v>91368.000000000015</v>
      </c>
    </row>
    <row r="52" spans="1:14">
      <c r="B52" s="332"/>
      <c r="C52" s="53"/>
      <c r="D52" s="53"/>
      <c r="E52" s="53"/>
      <c r="F52" s="53"/>
      <c r="G52" s="53"/>
      <c r="H52" s="53"/>
      <c r="I52" s="53"/>
      <c r="J52" s="300"/>
      <c r="K52" s="175"/>
      <c r="L52" s="330"/>
      <c r="M52" s="438"/>
      <c r="N52" s="285"/>
    </row>
    <row r="53" spans="1:14">
      <c r="B53" s="174"/>
      <c r="C53" s="329"/>
      <c r="D53" s="329"/>
      <c r="E53" s="329"/>
      <c r="F53" s="329"/>
      <c r="G53" s="329"/>
      <c r="H53" s="329"/>
      <c r="I53" s="329"/>
      <c r="J53" s="323"/>
      <c r="K53" s="50"/>
      <c r="L53" s="330"/>
      <c r="M53" s="438"/>
      <c r="N53" s="285"/>
    </row>
    <row r="54" spans="1:14" ht="15.75" thickBot="1">
      <c r="B54" s="462"/>
      <c r="C54" s="460"/>
      <c r="D54" s="460"/>
      <c r="E54" s="460"/>
      <c r="F54" s="460"/>
      <c r="G54" s="460"/>
      <c r="H54" s="460"/>
      <c r="I54" s="460"/>
      <c r="J54" s="461"/>
      <c r="K54" s="132"/>
      <c r="L54" s="458"/>
      <c r="M54" s="494"/>
      <c r="N54" s="495"/>
    </row>
    <row r="55" spans="1:14" ht="15.75" thickBot="1">
      <c r="B55" s="824" t="s">
        <v>1037</v>
      </c>
      <c r="C55" s="825"/>
      <c r="D55" s="825"/>
      <c r="E55" s="825"/>
      <c r="F55" s="825"/>
      <c r="G55" s="825"/>
      <c r="H55" s="825"/>
      <c r="I55" s="825"/>
      <c r="J55" s="825"/>
      <c r="K55" s="825"/>
      <c r="L55" s="825"/>
      <c r="M55" s="826"/>
      <c r="N55" s="110">
        <f>SUM(N48:N54)</f>
        <v>147677.01577425978</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A60" t="s">
        <v>1395</v>
      </c>
      <c r="B60" s="52" t="str">
        <f>VLOOKUP(A60,TRANSPORTE!A1:D117,3,FALSE)</f>
        <v>Transporte de piedra para gaviones</v>
      </c>
      <c r="C60" s="329"/>
      <c r="D60" s="329"/>
      <c r="E60" s="329"/>
      <c r="F60" s="329"/>
      <c r="G60" s="329"/>
      <c r="H60" s="323" t="s">
        <v>339</v>
      </c>
      <c r="I60" s="291">
        <v>1.1000000000000001</v>
      </c>
      <c r="J60" s="298">
        <v>1</v>
      </c>
      <c r="K60" s="291">
        <f>I60*J60</f>
        <v>1.1000000000000001</v>
      </c>
      <c r="L60" s="822">
        <f>VLOOKUP(A60,TRANSPORTE!A1:D117,4,FALSE)</f>
        <v>946.969696969697</v>
      </c>
      <c r="M60" s="823"/>
      <c r="N60" s="299">
        <f>K60*L60</f>
        <v>1041.6666666666667</v>
      </c>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459"/>
      <c r="C65" s="460"/>
      <c r="D65" s="460"/>
      <c r="E65" s="460"/>
      <c r="F65" s="460"/>
      <c r="G65" s="460"/>
      <c r="H65" s="54"/>
      <c r="I65" s="132"/>
      <c r="J65" s="132"/>
      <c r="K65" s="132"/>
      <c r="L65" s="807"/>
      <c r="M65" s="808"/>
      <c r="N65" s="133"/>
    </row>
    <row r="66" spans="1:15" ht="15.75" thickBot="1">
      <c r="B66" s="824" t="s">
        <v>1037</v>
      </c>
      <c r="C66" s="825"/>
      <c r="D66" s="825"/>
      <c r="E66" s="825"/>
      <c r="F66" s="825"/>
      <c r="G66" s="825"/>
      <c r="H66" s="825"/>
      <c r="I66" s="825"/>
      <c r="J66" s="825"/>
      <c r="K66" s="825"/>
      <c r="L66" s="825"/>
      <c r="M66" s="826"/>
      <c r="N66" s="110">
        <f>N60+N61+N62+N63+N64</f>
        <v>1041.6666666666667</v>
      </c>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847"/>
      <c r="N70" s="104" t="s">
        <v>1035</v>
      </c>
    </row>
    <row r="71" spans="1:15">
      <c r="A71" s="173" t="s">
        <v>11</v>
      </c>
      <c r="B71" s="55" t="str">
        <f>VLOOKUP(A71,'MANO DE OBRA'!A8:D68,3,FALSE)</f>
        <v>Obrero (4)</v>
      </c>
      <c r="C71" s="53"/>
      <c r="D71" s="53"/>
      <c r="E71" s="53"/>
      <c r="F71" s="53"/>
      <c r="G71" s="53"/>
      <c r="H71" s="53"/>
      <c r="I71" s="304">
        <f>K71/J71*100</f>
        <v>98362.266666666663</v>
      </c>
      <c r="J71" s="305">
        <v>185</v>
      </c>
      <c r="K71" s="306">
        <f>VLOOKUP(A71,'MANO DE OBRA'!A8:D99,4,FALSE)</f>
        <v>181970.19333333333</v>
      </c>
      <c r="L71" s="56"/>
      <c r="M71" s="446">
        <v>20</v>
      </c>
      <c r="N71" s="407">
        <f>K71/M71</f>
        <v>9098.5096666666668</v>
      </c>
      <c r="O71" s="112"/>
    </row>
    <row r="72" spans="1:15">
      <c r="A72" s="173" t="s">
        <v>30</v>
      </c>
      <c r="B72" s="55" t="str">
        <f>VLOOKUP(A72,'MANO DE OBRA'!A8:D69,3,FALSE)</f>
        <v>Oficial</v>
      </c>
      <c r="C72" s="53"/>
      <c r="D72" s="53"/>
      <c r="E72" s="53"/>
      <c r="F72" s="53"/>
      <c r="G72" s="53"/>
      <c r="H72" s="53"/>
      <c r="I72" s="304">
        <f>K72/J72*100</f>
        <v>49181.133333333331</v>
      </c>
      <c r="J72" s="305">
        <v>185</v>
      </c>
      <c r="K72" s="306">
        <f>VLOOKUP(A72,'MANO DE OBRA'!A8:D100,4,FALSE)</f>
        <v>90985.096666666665</v>
      </c>
      <c r="L72" s="56"/>
      <c r="M72" s="446">
        <v>20</v>
      </c>
      <c r="N72" s="407">
        <f>K72/M72</f>
        <v>4549.2548333333334</v>
      </c>
    </row>
    <row r="73" spans="1:15">
      <c r="B73" s="55"/>
      <c r="C73" s="53"/>
      <c r="D73" s="53"/>
      <c r="E73" s="53"/>
      <c r="F73" s="53"/>
      <c r="G73" s="53"/>
      <c r="H73" s="53"/>
      <c r="I73" s="304"/>
      <c r="J73" s="305"/>
      <c r="K73" s="306"/>
      <c r="L73" s="56"/>
      <c r="M73" s="444"/>
      <c r="N73" s="407"/>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805"/>
      <c r="C76" s="806"/>
      <c r="D76" s="806"/>
      <c r="E76" s="806"/>
      <c r="F76" s="806"/>
      <c r="G76" s="806"/>
      <c r="H76" s="806"/>
      <c r="I76" s="132"/>
      <c r="J76" s="132"/>
      <c r="K76" s="132"/>
      <c r="L76" s="906"/>
      <c r="M76" s="906"/>
      <c r="N76" s="133"/>
    </row>
    <row r="77" spans="1:15" ht="15.75" thickBot="1">
      <c r="B77" s="824" t="s">
        <v>1037</v>
      </c>
      <c r="C77" s="825"/>
      <c r="D77" s="825"/>
      <c r="E77" s="825"/>
      <c r="F77" s="825"/>
      <c r="G77" s="825"/>
      <c r="H77" s="825"/>
      <c r="I77" s="825"/>
      <c r="J77" s="825"/>
      <c r="K77" s="825"/>
      <c r="L77" s="825"/>
      <c r="M77" s="826"/>
      <c r="N77" s="472">
        <f>SUM(N71:N76)</f>
        <v>13647.764500000001</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163048.83516592643</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32609.767033185286</v>
      </c>
      <c r="M84" s="853"/>
      <c r="N84" s="57"/>
    </row>
    <row r="85" spans="1:14">
      <c r="B85" s="95" t="s">
        <v>1057</v>
      </c>
      <c r="C85" s="96"/>
      <c r="D85" s="96"/>
      <c r="E85" s="96"/>
      <c r="F85" s="96"/>
      <c r="G85" s="96"/>
      <c r="H85" s="96"/>
      <c r="I85" s="93"/>
      <c r="J85" s="94"/>
      <c r="K85" s="316">
        <v>0.05</v>
      </c>
      <c r="L85" s="852">
        <f>N79*K85</f>
        <v>8152.4417582963215</v>
      </c>
      <c r="M85" s="853"/>
      <c r="N85" s="57"/>
    </row>
    <row r="86" spans="1:14" ht="15.75" thickBot="1">
      <c r="B86" s="97" t="s">
        <v>1058</v>
      </c>
      <c r="C86" s="98"/>
      <c r="D86" s="98"/>
      <c r="E86" s="98"/>
      <c r="F86" s="98"/>
      <c r="G86" s="98"/>
      <c r="H86" s="98"/>
      <c r="I86" s="99"/>
      <c r="J86" s="100"/>
      <c r="K86" s="317">
        <v>0.05</v>
      </c>
      <c r="L86" s="854">
        <f>N79*K86</f>
        <v>8152.4417582963215</v>
      </c>
      <c r="M86" s="855"/>
      <c r="N86" s="57"/>
    </row>
    <row r="87" spans="1:14" ht="15.75" thickBot="1">
      <c r="B87" s="818" t="s">
        <v>1037</v>
      </c>
      <c r="C87" s="819"/>
      <c r="D87" s="819"/>
      <c r="E87" s="819"/>
      <c r="F87" s="819"/>
      <c r="G87" s="819"/>
      <c r="H87" s="819"/>
      <c r="I87" s="819"/>
      <c r="J87" s="819"/>
      <c r="K87" s="819"/>
      <c r="L87" s="819"/>
      <c r="M87" s="820"/>
      <c r="N87" s="58">
        <f>L84+L85+L86</f>
        <v>48914.650549777929</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211963.48571570436</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29.25"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5">
    <mergeCell ref="L5:L6"/>
    <mergeCell ref="M5:M6"/>
    <mergeCell ref="N5:N6"/>
    <mergeCell ref="C6:J6"/>
    <mergeCell ref="B10:E10"/>
    <mergeCell ref="I10:J10"/>
    <mergeCell ref="C5:J5"/>
    <mergeCell ref="B1:B6"/>
    <mergeCell ref="K5:K6"/>
    <mergeCell ref="L1:N2"/>
    <mergeCell ref="C2:J2"/>
    <mergeCell ref="C3:J3"/>
    <mergeCell ref="K3:K4"/>
    <mergeCell ref="L3:N4"/>
    <mergeCell ref="C4:J4"/>
    <mergeCell ref="C1:J1"/>
    <mergeCell ref="K1:K2"/>
    <mergeCell ref="B38:H38"/>
    <mergeCell ref="L12:N12"/>
    <mergeCell ref="C30:I30"/>
    <mergeCell ref="L30:M30"/>
    <mergeCell ref="B35:H35"/>
    <mergeCell ref="I35:J35"/>
    <mergeCell ref="L35:M35"/>
    <mergeCell ref="B36:H36"/>
    <mergeCell ref="B37:H37"/>
    <mergeCell ref="F25:H25"/>
    <mergeCell ref="B27:N27"/>
    <mergeCell ref="L29:M29"/>
    <mergeCell ref="D11:E11"/>
    <mergeCell ref="C29:I29"/>
    <mergeCell ref="C31:J31"/>
    <mergeCell ref="L61:M61"/>
    <mergeCell ref="B39:H39"/>
    <mergeCell ref="B41:D41"/>
    <mergeCell ref="B42:H42"/>
    <mergeCell ref="I42:J42"/>
    <mergeCell ref="L42:M42"/>
    <mergeCell ref="B43:M43"/>
    <mergeCell ref="B47:I47"/>
    <mergeCell ref="L47:M47"/>
    <mergeCell ref="B55:M55"/>
    <mergeCell ref="L59:M59"/>
    <mergeCell ref="L60:M60"/>
    <mergeCell ref="L62:M62"/>
    <mergeCell ref="L63:M63"/>
    <mergeCell ref="L65:M65"/>
    <mergeCell ref="B66:M66"/>
    <mergeCell ref="B70:H70"/>
    <mergeCell ref="L70:M70"/>
    <mergeCell ref="J119:N120"/>
    <mergeCell ref="B84:H84"/>
    <mergeCell ref="L84:M84"/>
    <mergeCell ref="L85:M85"/>
    <mergeCell ref="L86:M86"/>
    <mergeCell ref="B87:M87"/>
    <mergeCell ref="B89:M89"/>
    <mergeCell ref="B106:N107"/>
    <mergeCell ref="B108:N109"/>
    <mergeCell ref="B76:H76"/>
    <mergeCell ref="L76:M76"/>
    <mergeCell ref="B77:M77"/>
    <mergeCell ref="B79:M79"/>
    <mergeCell ref="B83:H83"/>
    <mergeCell ref="L83:M83"/>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523265"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523265" r:id="rId4"/>
      </mc:Fallback>
    </mc:AlternateContent>
  </oleObjects>
</worksheet>
</file>

<file path=xl/worksheets/sheet2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20"/>
  <sheetViews>
    <sheetView zoomScale="75" zoomScaleNormal="75" workbookViewId="0"/>
  </sheetViews>
  <sheetFormatPr baseColWidth="10" defaultRowHeight="15"/>
  <cols>
    <col min="1" max="1" width="9.140625" bestFit="1" customWidth="1"/>
    <col min="2" max="2" width="16.7109375" customWidth="1"/>
    <col min="6" max="6" width="16.5703125" customWidth="1"/>
    <col min="9" max="9" width="13.7109375" bestFit="1" customWidth="1"/>
    <col min="10" max="10" width="15.5703125" customWidth="1"/>
    <col min="11" max="11" width="18.5703125" customWidth="1"/>
    <col min="13" max="13" width="13.42578125" customWidth="1"/>
    <col min="14" max="14" width="17.42578125" customWidth="1"/>
    <col min="15" max="15" width="12" bestFit="1" customWidth="1"/>
  </cols>
  <sheetData>
    <row r="1" spans="2:14" ht="23.2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30"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28.5" customHeight="1" thickBot="1">
      <c r="A31" t="s">
        <v>1929</v>
      </c>
      <c r="B31" s="86" t="s">
        <v>1785</v>
      </c>
      <c r="C31" s="958" t="s">
        <v>1786</v>
      </c>
      <c r="D31" s="959"/>
      <c r="E31" s="959"/>
      <c r="F31" s="959"/>
      <c r="G31" s="959"/>
      <c r="H31" s="959"/>
      <c r="I31" s="959"/>
      <c r="J31" s="985"/>
      <c r="K31" s="465"/>
      <c r="L31" s="318" t="s">
        <v>233</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348"/>
      <c r="N36" s="284"/>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c r="C41" s="839"/>
      <c r="D41" s="839"/>
      <c r="E41" s="44"/>
      <c r="F41" s="45"/>
      <c r="G41" s="45"/>
      <c r="H41" s="46"/>
      <c r="I41" s="42"/>
      <c r="J41" s="43"/>
      <c r="K41" s="291"/>
      <c r="L41" s="288"/>
      <c r="M41" s="413"/>
      <c r="N41" s="356"/>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72" t="s">
        <v>970</v>
      </c>
      <c r="B48" s="49" t="str">
        <f>VLOOKUP(A48,MATERIALES!A5:D373,3,FALSE)</f>
        <v>Geotextil Fortex BX-40</v>
      </c>
      <c r="C48" s="293"/>
      <c r="D48" s="293"/>
      <c r="E48" s="293"/>
      <c r="F48" s="293"/>
      <c r="G48" s="293"/>
      <c r="H48" s="293"/>
      <c r="I48" s="280"/>
      <c r="J48" s="236" t="str">
        <f>VLOOKUP(A48,MATERIALES!A4:D640,2,FALSE)</f>
        <v>M2</v>
      </c>
      <c r="K48" s="294">
        <v>1.3</v>
      </c>
      <c r="L48" s="279"/>
      <c r="M48" s="414">
        <f>VLOOKUP(A48,MATERIALES!A5:D396,4,FALSE)</f>
        <v>3550.348926421414</v>
      </c>
      <c r="N48" s="284">
        <f>K48*M48</f>
        <v>4615.4536043478383</v>
      </c>
    </row>
    <row r="49" spans="1:14">
      <c r="A49" s="172"/>
      <c r="B49" s="49"/>
      <c r="C49" s="437"/>
      <c r="D49" s="437"/>
      <c r="E49" s="437"/>
      <c r="F49" s="437"/>
      <c r="G49" s="437"/>
      <c r="H49" s="437"/>
      <c r="I49" s="437"/>
      <c r="J49" s="323"/>
      <c r="K49" s="409"/>
      <c r="L49" s="433"/>
      <c r="M49" s="414"/>
      <c r="N49" s="284"/>
    </row>
    <row r="50" spans="1:14">
      <c r="A50" s="172"/>
      <c r="B50" s="49"/>
      <c r="C50" s="437"/>
      <c r="D50" s="437"/>
      <c r="E50" s="437"/>
      <c r="F50" s="437"/>
      <c r="G50" s="437"/>
      <c r="H50" s="437"/>
      <c r="I50" s="437"/>
      <c r="J50" s="323"/>
      <c r="K50" s="409"/>
      <c r="L50" s="433"/>
      <c r="M50" s="414"/>
      <c r="N50" s="284"/>
    </row>
    <row r="51" spans="1:14">
      <c r="A51" s="172"/>
      <c r="B51" s="49"/>
      <c r="C51" s="437"/>
      <c r="D51" s="437"/>
      <c r="E51" s="437"/>
      <c r="F51" s="437"/>
      <c r="G51" s="437"/>
      <c r="H51" s="437"/>
      <c r="I51" s="437"/>
      <c r="J51" s="323"/>
      <c r="K51" s="409"/>
      <c r="L51" s="433"/>
      <c r="M51" s="414"/>
      <c r="N51" s="284"/>
    </row>
    <row r="52" spans="1:14">
      <c r="B52" s="332"/>
      <c r="C52" s="53"/>
      <c r="D52" s="53"/>
      <c r="E52" s="53"/>
      <c r="F52" s="53"/>
      <c r="G52" s="53"/>
      <c r="H52" s="53"/>
      <c r="I52" s="53"/>
      <c r="J52" s="300"/>
      <c r="K52" s="175"/>
      <c r="L52" s="330"/>
      <c r="M52" s="438"/>
      <c r="N52" s="285"/>
    </row>
    <row r="53" spans="1:14">
      <c r="B53" s="174"/>
      <c r="C53" s="329"/>
      <c r="D53" s="329"/>
      <c r="E53" s="329"/>
      <c r="F53" s="329"/>
      <c r="G53" s="329"/>
      <c r="H53" s="329"/>
      <c r="I53" s="329"/>
      <c r="J53" s="323"/>
      <c r="K53" s="50"/>
      <c r="L53" s="330"/>
      <c r="M53" s="438"/>
      <c r="N53" s="285"/>
    </row>
    <row r="54" spans="1:14" ht="15.75" thickBot="1">
      <c r="B54" s="462"/>
      <c r="C54" s="460"/>
      <c r="D54" s="460"/>
      <c r="E54" s="460"/>
      <c r="F54" s="460"/>
      <c r="G54" s="460"/>
      <c r="H54" s="460"/>
      <c r="I54" s="460"/>
      <c r="J54" s="461"/>
      <c r="K54" s="132"/>
      <c r="L54" s="458"/>
      <c r="M54" s="494"/>
      <c r="N54" s="495"/>
    </row>
    <row r="55" spans="1:14" ht="15.75" thickBot="1">
      <c r="B55" s="824" t="s">
        <v>1037</v>
      </c>
      <c r="C55" s="825"/>
      <c r="D55" s="825"/>
      <c r="E55" s="825"/>
      <c r="F55" s="825"/>
      <c r="G55" s="825"/>
      <c r="H55" s="825"/>
      <c r="I55" s="825"/>
      <c r="J55" s="825"/>
      <c r="K55" s="825"/>
      <c r="L55" s="825"/>
      <c r="M55" s="826"/>
      <c r="N55" s="110">
        <f>SUM(N48:N54)</f>
        <v>4615.4536043478383</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B60" s="52"/>
      <c r="C60" s="329"/>
      <c r="D60" s="329"/>
      <c r="E60" s="329"/>
      <c r="F60" s="329"/>
      <c r="G60" s="329"/>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459"/>
      <c r="C65" s="460"/>
      <c r="D65" s="460"/>
      <c r="E65" s="460"/>
      <c r="F65" s="460"/>
      <c r="G65" s="460"/>
      <c r="H65" s="54"/>
      <c r="I65" s="132"/>
      <c r="J65" s="132"/>
      <c r="K65" s="132"/>
      <c r="L65" s="807"/>
      <c r="M65" s="808"/>
      <c r="N65" s="133"/>
    </row>
    <row r="66" spans="1:15" ht="15.75" thickBot="1">
      <c r="B66" s="824" t="s">
        <v>1037</v>
      </c>
      <c r="C66" s="825"/>
      <c r="D66" s="825"/>
      <c r="E66" s="825"/>
      <c r="F66" s="825"/>
      <c r="G66" s="825"/>
      <c r="H66" s="825"/>
      <c r="I66" s="825"/>
      <c r="J66" s="825"/>
      <c r="K66" s="825"/>
      <c r="L66" s="825"/>
      <c r="M66" s="826"/>
      <c r="N66" s="110"/>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970"/>
      <c r="N70" s="104" t="s">
        <v>1035</v>
      </c>
    </row>
    <row r="71" spans="1:15">
      <c r="A71" s="173" t="s">
        <v>11</v>
      </c>
      <c r="B71" s="55" t="str">
        <f>VLOOKUP(A71,'MANO DE OBRA'!A8:D68,3,FALSE)</f>
        <v>Obrero (4)</v>
      </c>
      <c r="C71" s="53"/>
      <c r="D71" s="53"/>
      <c r="E71" s="53"/>
      <c r="F71" s="53"/>
      <c r="G71" s="53"/>
      <c r="H71" s="53"/>
      <c r="I71" s="304">
        <f>K71/J71*100</f>
        <v>98362.266666666663</v>
      </c>
      <c r="J71" s="305">
        <v>185</v>
      </c>
      <c r="K71" s="306">
        <f>VLOOKUP(A71,'MANO DE OBRA'!A8:D99,4,FALSE)</f>
        <v>181970.19333333333</v>
      </c>
      <c r="L71" s="56"/>
      <c r="M71" s="446">
        <v>200</v>
      </c>
      <c r="N71" s="407">
        <f>K71/M71</f>
        <v>909.85096666666664</v>
      </c>
      <c r="O71" s="112"/>
    </row>
    <row r="72" spans="1:15">
      <c r="A72" s="173" t="s">
        <v>30</v>
      </c>
      <c r="B72" s="55" t="str">
        <f>VLOOKUP(A72,'MANO DE OBRA'!A8:D69,3,FALSE)</f>
        <v>Oficial</v>
      </c>
      <c r="C72" s="53"/>
      <c r="D72" s="53"/>
      <c r="E72" s="53"/>
      <c r="F72" s="53"/>
      <c r="G72" s="53"/>
      <c r="H72" s="53"/>
      <c r="I72" s="304">
        <f>K72/J72*100</f>
        <v>49181.133333333331</v>
      </c>
      <c r="J72" s="305">
        <v>185</v>
      </c>
      <c r="K72" s="306">
        <f>VLOOKUP(A72,'MANO DE OBRA'!A8:D100,4,FALSE)</f>
        <v>90985.096666666665</v>
      </c>
      <c r="L72" s="56"/>
      <c r="M72" s="446">
        <v>200</v>
      </c>
      <c r="N72" s="407">
        <f>K72/M72</f>
        <v>454.92548333333332</v>
      </c>
    </row>
    <row r="73" spans="1:15">
      <c r="B73" s="55"/>
      <c r="C73" s="53"/>
      <c r="D73" s="53"/>
      <c r="E73" s="53"/>
      <c r="F73" s="53"/>
      <c r="G73" s="53"/>
      <c r="H73" s="53"/>
      <c r="I73" s="304"/>
      <c r="J73" s="305"/>
      <c r="K73" s="306"/>
      <c r="L73" s="56"/>
      <c r="M73" s="444"/>
      <c r="N73" s="407"/>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805"/>
      <c r="C76" s="806"/>
      <c r="D76" s="806"/>
      <c r="E76" s="806"/>
      <c r="F76" s="806"/>
      <c r="G76" s="806"/>
      <c r="H76" s="806"/>
      <c r="I76" s="132"/>
      <c r="J76" s="132"/>
      <c r="K76" s="132"/>
      <c r="L76" s="906"/>
      <c r="M76" s="906"/>
      <c r="N76" s="51"/>
    </row>
    <row r="77" spans="1:15" ht="15.75" thickBot="1">
      <c r="B77" s="824" t="s">
        <v>1037</v>
      </c>
      <c r="C77" s="825"/>
      <c r="D77" s="825"/>
      <c r="E77" s="825"/>
      <c r="F77" s="825"/>
      <c r="G77" s="825"/>
      <c r="H77" s="825"/>
      <c r="I77" s="825"/>
      <c r="J77" s="825"/>
      <c r="K77" s="825"/>
      <c r="L77" s="825"/>
      <c r="M77" s="826"/>
      <c r="N77" s="313">
        <f>SUM(N71:N76)</f>
        <v>1364.7764499999998</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5980.2300543478377</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1196.0460108695677</v>
      </c>
      <c r="M84" s="853"/>
      <c r="N84" s="57"/>
    </row>
    <row r="85" spans="1:14">
      <c r="B85" s="95" t="s">
        <v>1057</v>
      </c>
      <c r="C85" s="96"/>
      <c r="D85" s="96"/>
      <c r="E85" s="96"/>
      <c r="F85" s="96"/>
      <c r="G85" s="96"/>
      <c r="H85" s="96"/>
      <c r="I85" s="93"/>
      <c r="J85" s="94"/>
      <c r="K85" s="316">
        <v>0.05</v>
      </c>
      <c r="L85" s="852">
        <f>N79*K85</f>
        <v>299.01150271739192</v>
      </c>
      <c r="M85" s="853"/>
      <c r="N85" s="57"/>
    </row>
    <row r="86" spans="1:14" ht="15.75" thickBot="1">
      <c r="B86" s="97" t="s">
        <v>1058</v>
      </c>
      <c r="C86" s="98"/>
      <c r="D86" s="98"/>
      <c r="E86" s="98"/>
      <c r="F86" s="98"/>
      <c r="G86" s="98"/>
      <c r="H86" s="98"/>
      <c r="I86" s="99"/>
      <c r="J86" s="100"/>
      <c r="K86" s="317">
        <v>0.05</v>
      </c>
      <c r="L86" s="854">
        <f>N79*K86</f>
        <v>299.01150271739192</v>
      </c>
      <c r="M86" s="855"/>
      <c r="N86" s="57"/>
    </row>
    <row r="87" spans="1:14" ht="15.75" thickBot="1">
      <c r="B87" s="818" t="s">
        <v>1037</v>
      </c>
      <c r="C87" s="819"/>
      <c r="D87" s="819"/>
      <c r="E87" s="819"/>
      <c r="F87" s="819"/>
      <c r="G87" s="819"/>
      <c r="H87" s="819"/>
      <c r="I87" s="819"/>
      <c r="J87" s="819"/>
      <c r="K87" s="819"/>
      <c r="L87" s="819"/>
      <c r="M87" s="820"/>
      <c r="N87" s="58">
        <f>L84+L85+L86</f>
        <v>1794.0690163043516</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7774.2990706521896</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30"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5">
    <mergeCell ref="L5:L6"/>
    <mergeCell ref="M5:M6"/>
    <mergeCell ref="N5:N6"/>
    <mergeCell ref="C6:J6"/>
    <mergeCell ref="B10:E10"/>
    <mergeCell ref="I10:J10"/>
    <mergeCell ref="C5:J5"/>
    <mergeCell ref="B1:B6"/>
    <mergeCell ref="K5:K6"/>
    <mergeCell ref="L1:N2"/>
    <mergeCell ref="C2:J2"/>
    <mergeCell ref="C3:J3"/>
    <mergeCell ref="K3:K4"/>
    <mergeCell ref="L3:N4"/>
    <mergeCell ref="C4:J4"/>
    <mergeCell ref="C1:J1"/>
    <mergeCell ref="K1:K2"/>
    <mergeCell ref="B38:H38"/>
    <mergeCell ref="L12:N12"/>
    <mergeCell ref="C30:I30"/>
    <mergeCell ref="L30:M30"/>
    <mergeCell ref="B35:H35"/>
    <mergeCell ref="I35:J35"/>
    <mergeCell ref="L35:M35"/>
    <mergeCell ref="B36:H36"/>
    <mergeCell ref="B37:H37"/>
    <mergeCell ref="F25:H25"/>
    <mergeCell ref="B27:N27"/>
    <mergeCell ref="L29:M29"/>
    <mergeCell ref="D11:E11"/>
    <mergeCell ref="C29:I29"/>
    <mergeCell ref="C31:J31"/>
    <mergeCell ref="L61:M61"/>
    <mergeCell ref="B39:H39"/>
    <mergeCell ref="B41:D41"/>
    <mergeCell ref="B42:H42"/>
    <mergeCell ref="I42:J42"/>
    <mergeCell ref="L42:M42"/>
    <mergeCell ref="B43:M43"/>
    <mergeCell ref="B47:I47"/>
    <mergeCell ref="L47:M47"/>
    <mergeCell ref="B55:M55"/>
    <mergeCell ref="L59:M59"/>
    <mergeCell ref="L60:M60"/>
    <mergeCell ref="L62:M62"/>
    <mergeCell ref="L63:M63"/>
    <mergeCell ref="L65:M65"/>
    <mergeCell ref="B66:M66"/>
    <mergeCell ref="B70:H70"/>
    <mergeCell ref="L70:M70"/>
    <mergeCell ref="J119:N120"/>
    <mergeCell ref="B84:H84"/>
    <mergeCell ref="L84:M84"/>
    <mergeCell ref="L85:M85"/>
    <mergeCell ref="L86:M86"/>
    <mergeCell ref="B87:M87"/>
    <mergeCell ref="B89:M89"/>
    <mergeCell ref="B106:N107"/>
    <mergeCell ref="B108:N109"/>
    <mergeCell ref="B76:H76"/>
    <mergeCell ref="L76:M76"/>
    <mergeCell ref="B77:M77"/>
    <mergeCell ref="B79:M79"/>
    <mergeCell ref="B83:H83"/>
    <mergeCell ref="L83:M83"/>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524289"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524289" r:id="rId4"/>
      </mc:Fallback>
    </mc:AlternateContent>
  </oleObjects>
</worksheet>
</file>

<file path=xl/worksheets/sheet2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20"/>
  <sheetViews>
    <sheetView zoomScale="75" zoomScaleNormal="75" workbookViewId="0"/>
  </sheetViews>
  <sheetFormatPr baseColWidth="10" defaultRowHeight="15"/>
  <cols>
    <col min="1" max="1" width="9" bestFit="1" customWidth="1"/>
    <col min="2" max="2" width="16.85546875" customWidth="1"/>
    <col min="6" max="6" width="16.42578125" customWidth="1"/>
    <col min="9" max="9" width="13.140625" bestFit="1" customWidth="1"/>
    <col min="10" max="10" width="15.5703125" customWidth="1"/>
    <col min="11" max="11" width="18.5703125" customWidth="1"/>
    <col min="13" max="13" width="13.42578125" customWidth="1"/>
    <col min="14" max="14" width="17.42578125" customWidth="1"/>
    <col min="15" max="15" width="12" bestFit="1" customWidth="1"/>
  </cols>
  <sheetData>
    <row r="1" spans="2:14" ht="24"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30"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30" customHeight="1" thickBot="1">
      <c r="A31" t="s">
        <v>1929</v>
      </c>
      <c r="B31" s="86" t="s">
        <v>1787</v>
      </c>
      <c r="C31" s="958" t="s">
        <v>1788</v>
      </c>
      <c r="D31" s="959"/>
      <c r="E31" s="959"/>
      <c r="F31" s="959"/>
      <c r="G31" s="959"/>
      <c r="H31" s="959"/>
      <c r="I31" s="959"/>
      <c r="J31" s="985"/>
      <c r="K31" s="465"/>
      <c r="L31" s="318" t="s">
        <v>233</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348"/>
      <c r="N36" s="284"/>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c r="C41" s="839"/>
      <c r="D41" s="839"/>
      <c r="E41" s="44"/>
      <c r="F41" s="45"/>
      <c r="G41" s="45"/>
      <c r="H41" s="46"/>
      <c r="I41" s="42"/>
      <c r="J41" s="43"/>
      <c r="K41" s="291"/>
      <c r="L41" s="288"/>
      <c r="M41" s="413"/>
      <c r="N41" s="356"/>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73" t="s">
        <v>985</v>
      </c>
      <c r="B48" s="49" t="str">
        <f>VLOOKUP(A48,MATERIALES!A5:D373,3,FALSE)</f>
        <v>Geomalla Forgrid UX100</v>
      </c>
      <c r="C48" s="293"/>
      <c r="D48" s="293"/>
      <c r="E48" s="293"/>
      <c r="F48" s="293"/>
      <c r="G48" s="293"/>
      <c r="H48" s="293"/>
      <c r="I48" s="280"/>
      <c r="J48" s="236" t="str">
        <f>VLOOKUP(A48,MATERIALES!A4:D640,2,FALSE)</f>
        <v>M2</v>
      </c>
      <c r="K48" s="294">
        <v>1.3</v>
      </c>
      <c r="L48" s="279"/>
      <c r="M48" s="414">
        <f>VLOOKUP(A48,MATERIALES!A5:D396,4,FALSE)</f>
        <v>8071.1893937006262</v>
      </c>
      <c r="N48" s="284">
        <f>K48*M48</f>
        <v>10492.546211810813</v>
      </c>
    </row>
    <row r="49" spans="1:14">
      <c r="A49" s="172"/>
      <c r="B49" s="49"/>
      <c r="C49" s="437"/>
      <c r="D49" s="437"/>
      <c r="E49" s="437"/>
      <c r="F49" s="437"/>
      <c r="G49" s="437"/>
      <c r="H49" s="437"/>
      <c r="I49" s="437"/>
      <c r="J49" s="323"/>
      <c r="K49" s="409"/>
      <c r="L49" s="433"/>
      <c r="M49" s="414"/>
      <c r="N49" s="284"/>
    </row>
    <row r="50" spans="1:14">
      <c r="A50" s="172"/>
      <c r="B50" s="49"/>
      <c r="C50" s="437"/>
      <c r="D50" s="437"/>
      <c r="E50" s="437"/>
      <c r="F50" s="437"/>
      <c r="G50" s="437"/>
      <c r="H50" s="437"/>
      <c r="I50" s="437"/>
      <c r="J50" s="323"/>
      <c r="K50" s="409"/>
      <c r="L50" s="433"/>
      <c r="M50" s="414"/>
      <c r="N50" s="284"/>
    </row>
    <row r="51" spans="1:14">
      <c r="A51" s="172"/>
      <c r="B51" s="49"/>
      <c r="C51" s="437"/>
      <c r="D51" s="437"/>
      <c r="E51" s="437"/>
      <c r="F51" s="437"/>
      <c r="G51" s="437"/>
      <c r="H51" s="437"/>
      <c r="I51" s="437"/>
      <c r="J51" s="323"/>
      <c r="K51" s="409"/>
      <c r="L51" s="433"/>
      <c r="M51" s="414"/>
      <c r="N51" s="284"/>
    </row>
    <row r="52" spans="1:14">
      <c r="B52" s="332"/>
      <c r="C52" s="53"/>
      <c r="D52" s="53"/>
      <c r="E52" s="53"/>
      <c r="F52" s="53"/>
      <c r="G52" s="53"/>
      <c r="H52" s="53"/>
      <c r="I52" s="53"/>
      <c r="J52" s="300"/>
      <c r="K52" s="175"/>
      <c r="L52" s="330"/>
      <c r="M52" s="438"/>
      <c r="N52" s="285"/>
    </row>
    <row r="53" spans="1:14">
      <c r="B53" s="174"/>
      <c r="C53" s="329"/>
      <c r="D53" s="329"/>
      <c r="E53" s="329"/>
      <c r="F53" s="329"/>
      <c r="G53" s="329"/>
      <c r="H53" s="329"/>
      <c r="I53" s="329"/>
      <c r="J53" s="323"/>
      <c r="K53" s="50"/>
      <c r="L53" s="330"/>
      <c r="M53" s="438"/>
      <c r="N53" s="285"/>
    </row>
    <row r="54" spans="1:14" ht="15.75" thickBot="1">
      <c r="B54" s="462"/>
      <c r="C54" s="460"/>
      <c r="D54" s="460"/>
      <c r="E54" s="460"/>
      <c r="F54" s="460"/>
      <c r="G54" s="460"/>
      <c r="H54" s="460"/>
      <c r="I54" s="460"/>
      <c r="J54" s="461"/>
      <c r="K54" s="132"/>
      <c r="L54" s="458"/>
      <c r="M54" s="494"/>
      <c r="N54" s="495"/>
    </row>
    <row r="55" spans="1:14" ht="15.75" thickBot="1">
      <c r="B55" s="824" t="s">
        <v>1037</v>
      </c>
      <c r="C55" s="825"/>
      <c r="D55" s="825"/>
      <c r="E55" s="825"/>
      <c r="F55" s="825"/>
      <c r="G55" s="825"/>
      <c r="H55" s="825"/>
      <c r="I55" s="825"/>
      <c r="J55" s="825"/>
      <c r="K55" s="825"/>
      <c r="L55" s="825"/>
      <c r="M55" s="826"/>
      <c r="N55" s="110">
        <f>SUM(N48:N54)</f>
        <v>10492.546211810813</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B60" s="52"/>
      <c r="C60" s="329"/>
      <c r="D60" s="329"/>
      <c r="E60" s="329"/>
      <c r="F60" s="329"/>
      <c r="G60" s="329"/>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459"/>
      <c r="C65" s="460"/>
      <c r="D65" s="460"/>
      <c r="E65" s="460"/>
      <c r="F65" s="460"/>
      <c r="G65" s="460"/>
      <c r="H65" s="54"/>
      <c r="I65" s="132"/>
      <c r="J65" s="132"/>
      <c r="K65" s="132"/>
      <c r="L65" s="807"/>
      <c r="M65" s="808"/>
      <c r="N65" s="133"/>
    </row>
    <row r="66" spans="1:15" ht="15.75" thickBot="1">
      <c r="B66" s="824" t="s">
        <v>1037</v>
      </c>
      <c r="C66" s="825"/>
      <c r="D66" s="825"/>
      <c r="E66" s="825"/>
      <c r="F66" s="825"/>
      <c r="G66" s="825"/>
      <c r="H66" s="825"/>
      <c r="I66" s="825"/>
      <c r="J66" s="825"/>
      <c r="K66" s="825"/>
      <c r="L66" s="825"/>
      <c r="M66" s="826"/>
      <c r="N66" s="110"/>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970"/>
      <c r="N70" s="104" t="s">
        <v>1035</v>
      </c>
    </row>
    <row r="71" spans="1:15">
      <c r="A71" s="173" t="s">
        <v>11</v>
      </c>
      <c r="B71" s="55" t="str">
        <f>VLOOKUP(A71,'MANO DE OBRA'!A8:D68,3,FALSE)</f>
        <v>Obrero (4)</v>
      </c>
      <c r="C71" s="53"/>
      <c r="D71" s="53"/>
      <c r="E71" s="53"/>
      <c r="F71" s="53"/>
      <c r="G71" s="53"/>
      <c r="H71" s="53"/>
      <c r="I71" s="304">
        <f>K71/J71*100</f>
        <v>98362.266666666663</v>
      </c>
      <c r="J71" s="305">
        <v>185</v>
      </c>
      <c r="K71" s="306">
        <f>VLOOKUP(A71,'MANO DE OBRA'!A8:D99,4,FALSE)</f>
        <v>181970.19333333333</v>
      </c>
      <c r="L71" s="56"/>
      <c r="M71" s="446">
        <v>200</v>
      </c>
      <c r="N71" s="407">
        <f>K71/M71</f>
        <v>909.85096666666664</v>
      </c>
      <c r="O71" s="112"/>
    </row>
    <row r="72" spans="1:15">
      <c r="A72" s="173" t="s">
        <v>30</v>
      </c>
      <c r="B72" s="55" t="str">
        <f>VLOOKUP(A72,'MANO DE OBRA'!A8:D69,3,FALSE)</f>
        <v>Oficial</v>
      </c>
      <c r="C72" s="53"/>
      <c r="D72" s="53"/>
      <c r="E72" s="53"/>
      <c r="F72" s="53"/>
      <c r="G72" s="53"/>
      <c r="H72" s="53"/>
      <c r="I72" s="304">
        <f>K72/J72*100</f>
        <v>49181.133333333331</v>
      </c>
      <c r="J72" s="305">
        <v>185</v>
      </c>
      <c r="K72" s="306">
        <f>VLOOKUP(A72,'MANO DE OBRA'!A8:D100,4,FALSE)</f>
        <v>90985.096666666665</v>
      </c>
      <c r="L72" s="56"/>
      <c r="M72" s="446">
        <v>200</v>
      </c>
      <c r="N72" s="407">
        <f>K72/M72</f>
        <v>454.92548333333332</v>
      </c>
    </row>
    <row r="73" spans="1:15">
      <c r="B73" s="55"/>
      <c r="C73" s="53"/>
      <c r="D73" s="53"/>
      <c r="E73" s="53"/>
      <c r="F73" s="53"/>
      <c r="G73" s="53"/>
      <c r="H73" s="53"/>
      <c r="I73" s="304"/>
      <c r="J73" s="305"/>
      <c r="K73" s="306"/>
      <c r="L73" s="56"/>
      <c r="M73" s="444"/>
      <c r="N73" s="407"/>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805"/>
      <c r="C76" s="806"/>
      <c r="D76" s="806"/>
      <c r="E76" s="806"/>
      <c r="F76" s="806"/>
      <c r="G76" s="806"/>
      <c r="H76" s="806"/>
      <c r="I76" s="132"/>
      <c r="J76" s="132"/>
      <c r="K76" s="132"/>
      <c r="L76" s="906"/>
      <c r="M76" s="906"/>
      <c r="N76" s="51"/>
    </row>
    <row r="77" spans="1:15" ht="15.75" thickBot="1">
      <c r="B77" s="824" t="s">
        <v>1037</v>
      </c>
      <c r="C77" s="825"/>
      <c r="D77" s="825"/>
      <c r="E77" s="825"/>
      <c r="F77" s="825"/>
      <c r="G77" s="825"/>
      <c r="H77" s="825"/>
      <c r="I77" s="825"/>
      <c r="J77" s="825"/>
      <c r="K77" s="825"/>
      <c r="L77" s="825"/>
      <c r="M77" s="826"/>
      <c r="N77" s="313">
        <f>SUM(N71:N76)</f>
        <v>1364.7764499999998</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11857.322661810813</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2371.4645323621626</v>
      </c>
      <c r="M84" s="853"/>
      <c r="N84" s="57"/>
    </row>
    <row r="85" spans="1:14">
      <c r="B85" s="95" t="s">
        <v>1057</v>
      </c>
      <c r="C85" s="96"/>
      <c r="D85" s="96"/>
      <c r="E85" s="96"/>
      <c r="F85" s="96"/>
      <c r="G85" s="96"/>
      <c r="H85" s="96"/>
      <c r="I85" s="93"/>
      <c r="J85" s="94"/>
      <c r="K85" s="316">
        <v>0.05</v>
      </c>
      <c r="L85" s="852">
        <f>N79*K85</f>
        <v>592.86613309054064</v>
      </c>
      <c r="M85" s="853"/>
      <c r="N85" s="57"/>
    </row>
    <row r="86" spans="1:14" ht="15.75" thickBot="1">
      <c r="B86" s="97" t="s">
        <v>1058</v>
      </c>
      <c r="C86" s="98"/>
      <c r="D86" s="98"/>
      <c r="E86" s="98"/>
      <c r="F86" s="98"/>
      <c r="G86" s="98"/>
      <c r="H86" s="98"/>
      <c r="I86" s="99"/>
      <c r="J86" s="100"/>
      <c r="K86" s="317">
        <v>0.05</v>
      </c>
      <c r="L86" s="854">
        <f>N79*K86</f>
        <v>592.86613309054064</v>
      </c>
      <c r="M86" s="855"/>
      <c r="N86" s="57"/>
    </row>
    <row r="87" spans="1:14" ht="15.75" thickBot="1">
      <c r="B87" s="818" t="s">
        <v>1037</v>
      </c>
      <c r="C87" s="819"/>
      <c r="D87" s="819"/>
      <c r="E87" s="819"/>
      <c r="F87" s="819"/>
      <c r="G87" s="819"/>
      <c r="H87" s="819"/>
      <c r="I87" s="819"/>
      <c r="J87" s="819"/>
      <c r="K87" s="819"/>
      <c r="L87" s="819"/>
      <c r="M87" s="820"/>
      <c r="N87" s="58">
        <f>L84+L85+L86</f>
        <v>3557.1967985432439</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15414.519460354057</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30"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5">
    <mergeCell ref="L5:L6"/>
    <mergeCell ref="M5:M6"/>
    <mergeCell ref="N5:N6"/>
    <mergeCell ref="C6:J6"/>
    <mergeCell ref="B10:E10"/>
    <mergeCell ref="I10:J10"/>
    <mergeCell ref="C5:J5"/>
    <mergeCell ref="B1:B6"/>
    <mergeCell ref="K5:K6"/>
    <mergeCell ref="L1:N2"/>
    <mergeCell ref="C2:J2"/>
    <mergeCell ref="C3:J3"/>
    <mergeCell ref="K3:K4"/>
    <mergeCell ref="L3:N4"/>
    <mergeCell ref="C4:J4"/>
    <mergeCell ref="C1:J1"/>
    <mergeCell ref="K1:K2"/>
    <mergeCell ref="B38:H38"/>
    <mergeCell ref="L12:N12"/>
    <mergeCell ref="C30:I30"/>
    <mergeCell ref="L30:M30"/>
    <mergeCell ref="B35:H35"/>
    <mergeCell ref="I35:J35"/>
    <mergeCell ref="L35:M35"/>
    <mergeCell ref="B36:H36"/>
    <mergeCell ref="B37:H37"/>
    <mergeCell ref="F25:H25"/>
    <mergeCell ref="B27:N27"/>
    <mergeCell ref="L29:M29"/>
    <mergeCell ref="D11:E11"/>
    <mergeCell ref="C29:I29"/>
    <mergeCell ref="C31:J31"/>
    <mergeCell ref="L61:M61"/>
    <mergeCell ref="B39:H39"/>
    <mergeCell ref="B41:D41"/>
    <mergeCell ref="B42:H42"/>
    <mergeCell ref="I42:J42"/>
    <mergeCell ref="L42:M42"/>
    <mergeCell ref="B43:M43"/>
    <mergeCell ref="B47:I47"/>
    <mergeCell ref="L47:M47"/>
    <mergeCell ref="B55:M55"/>
    <mergeCell ref="L59:M59"/>
    <mergeCell ref="L60:M60"/>
    <mergeCell ref="L62:M62"/>
    <mergeCell ref="L63:M63"/>
    <mergeCell ref="L65:M65"/>
    <mergeCell ref="B66:M66"/>
    <mergeCell ref="B70:H70"/>
    <mergeCell ref="L70:M70"/>
    <mergeCell ref="J119:N120"/>
    <mergeCell ref="B84:H84"/>
    <mergeCell ref="L84:M84"/>
    <mergeCell ref="L85:M85"/>
    <mergeCell ref="L86:M86"/>
    <mergeCell ref="B87:M87"/>
    <mergeCell ref="B89:M89"/>
    <mergeCell ref="B106:N107"/>
    <mergeCell ref="B108:N109"/>
    <mergeCell ref="B76:H76"/>
    <mergeCell ref="L76:M76"/>
    <mergeCell ref="B77:M77"/>
    <mergeCell ref="B79:M79"/>
    <mergeCell ref="B83:H83"/>
    <mergeCell ref="L83:M83"/>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525313"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525313" r:id="rId4"/>
      </mc:Fallback>
    </mc:AlternateContent>
  </oleObjects>
</worksheet>
</file>

<file path=xl/worksheets/sheet2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20"/>
  <sheetViews>
    <sheetView zoomScale="76" zoomScaleNormal="76" workbookViewId="0"/>
  </sheetViews>
  <sheetFormatPr baseColWidth="10" defaultRowHeight="15"/>
  <cols>
    <col min="1" max="1" width="9" bestFit="1" customWidth="1"/>
    <col min="2" max="2" width="16.7109375" customWidth="1"/>
    <col min="6" max="6" width="15.5703125" customWidth="1"/>
    <col min="9" max="9" width="12.85546875" bestFit="1" customWidth="1"/>
    <col min="10" max="10" width="15.5703125" customWidth="1"/>
    <col min="11" max="11" width="18.85546875" customWidth="1"/>
    <col min="13" max="13" width="13.42578125" customWidth="1"/>
    <col min="14" max="14" width="17.42578125" customWidth="1"/>
    <col min="15" max="15" width="12" bestFit="1" customWidth="1"/>
  </cols>
  <sheetData>
    <row r="1" spans="2:14" ht="26.2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30.75"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30.75" customHeight="1" thickBot="1">
      <c r="A31" t="s">
        <v>1929</v>
      </c>
      <c r="B31" s="86" t="s">
        <v>1789</v>
      </c>
      <c r="C31" s="958" t="s">
        <v>2265</v>
      </c>
      <c r="D31" s="959"/>
      <c r="E31" s="959"/>
      <c r="F31" s="959"/>
      <c r="G31" s="959"/>
      <c r="H31" s="959"/>
      <c r="I31" s="959"/>
      <c r="J31" s="985"/>
      <c r="K31" s="465"/>
      <c r="L31" s="318" t="s">
        <v>233</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348"/>
      <c r="N36" s="284"/>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c r="C41" s="839"/>
      <c r="D41" s="839"/>
      <c r="E41" s="44"/>
      <c r="F41" s="45"/>
      <c r="G41" s="45"/>
      <c r="H41" s="46"/>
      <c r="I41" s="42"/>
      <c r="J41" s="43"/>
      <c r="K41" s="291"/>
      <c r="L41" s="288"/>
      <c r="M41" s="413"/>
      <c r="N41" s="356"/>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73" t="s">
        <v>970</v>
      </c>
      <c r="B48" s="49" t="str">
        <f>VLOOKUP(A48,MATERIALES!A5:D373,3,FALSE)</f>
        <v>Geotextil Fortex BX-40</v>
      </c>
      <c r="C48" s="293"/>
      <c r="D48" s="293"/>
      <c r="E48" s="293"/>
      <c r="F48" s="293"/>
      <c r="G48" s="293"/>
      <c r="H48" s="293"/>
      <c r="I48" s="280"/>
      <c r="J48" s="236" t="str">
        <f>VLOOKUP(A48,MATERIALES!A4:D640,2,FALSE)</f>
        <v>M2</v>
      </c>
      <c r="K48" s="294">
        <v>1.3</v>
      </c>
      <c r="L48" s="279"/>
      <c r="M48" s="414">
        <f>VLOOKUP(A48,MATERIALES!A5:D396,4,FALSE)</f>
        <v>3550.348926421414</v>
      </c>
      <c r="N48" s="284">
        <f>K48*M48</f>
        <v>4615.4536043478383</v>
      </c>
    </row>
    <row r="49" spans="1:14">
      <c r="A49" s="172"/>
      <c r="B49" s="49"/>
      <c r="C49" s="437"/>
      <c r="D49" s="437"/>
      <c r="E49" s="437"/>
      <c r="F49" s="437"/>
      <c r="G49" s="437"/>
      <c r="H49" s="437"/>
      <c r="I49" s="437"/>
      <c r="J49" s="323"/>
      <c r="K49" s="409"/>
      <c r="L49" s="433"/>
      <c r="M49" s="414"/>
      <c r="N49" s="284"/>
    </row>
    <row r="50" spans="1:14">
      <c r="A50" s="172"/>
      <c r="B50" s="49"/>
      <c r="C50" s="437"/>
      <c r="D50" s="437"/>
      <c r="E50" s="437"/>
      <c r="F50" s="437"/>
      <c r="G50" s="437"/>
      <c r="H50" s="437"/>
      <c r="I50" s="437"/>
      <c r="J50" s="323"/>
      <c r="K50" s="409"/>
      <c r="L50" s="433"/>
      <c r="M50" s="414"/>
      <c r="N50" s="284"/>
    </row>
    <row r="51" spans="1:14">
      <c r="A51" s="172"/>
      <c r="B51" s="49"/>
      <c r="C51" s="437"/>
      <c r="D51" s="437"/>
      <c r="E51" s="437"/>
      <c r="F51" s="437"/>
      <c r="G51" s="437"/>
      <c r="H51" s="437"/>
      <c r="I51" s="437"/>
      <c r="J51" s="323"/>
      <c r="K51" s="409"/>
      <c r="L51" s="433"/>
      <c r="M51" s="414"/>
      <c r="N51" s="284"/>
    </row>
    <row r="52" spans="1:14">
      <c r="B52" s="332"/>
      <c r="C52" s="53"/>
      <c r="D52" s="53"/>
      <c r="E52" s="53"/>
      <c r="F52" s="53"/>
      <c r="G52" s="53"/>
      <c r="H52" s="53"/>
      <c r="I52" s="53"/>
      <c r="J52" s="300"/>
      <c r="K52" s="175"/>
      <c r="L52" s="330"/>
      <c r="M52" s="438"/>
      <c r="N52" s="285"/>
    </row>
    <row r="53" spans="1:14">
      <c r="B53" s="174"/>
      <c r="C53" s="329"/>
      <c r="D53" s="329"/>
      <c r="E53" s="329"/>
      <c r="F53" s="329"/>
      <c r="G53" s="329"/>
      <c r="H53" s="329"/>
      <c r="I53" s="329"/>
      <c r="J53" s="323"/>
      <c r="K53" s="50"/>
      <c r="L53" s="330"/>
      <c r="M53" s="438"/>
      <c r="N53" s="285"/>
    </row>
    <row r="54" spans="1:14" ht="15.75" thickBot="1">
      <c r="B54" s="462"/>
      <c r="C54" s="460"/>
      <c r="D54" s="460"/>
      <c r="E54" s="460"/>
      <c r="F54" s="460"/>
      <c r="G54" s="460"/>
      <c r="H54" s="460"/>
      <c r="I54" s="460"/>
      <c r="J54" s="461"/>
      <c r="K54" s="132"/>
      <c r="L54" s="458"/>
      <c r="M54" s="494"/>
      <c r="N54" s="495"/>
    </row>
    <row r="55" spans="1:14" ht="15.75" thickBot="1">
      <c r="B55" s="824" t="s">
        <v>1037</v>
      </c>
      <c r="C55" s="825"/>
      <c r="D55" s="825"/>
      <c r="E55" s="825"/>
      <c r="F55" s="825"/>
      <c r="G55" s="825"/>
      <c r="H55" s="825"/>
      <c r="I55" s="825"/>
      <c r="J55" s="825"/>
      <c r="K55" s="825"/>
      <c r="L55" s="825"/>
      <c r="M55" s="826"/>
      <c r="N55" s="110">
        <f>SUM(N48:N54)</f>
        <v>4615.4536043478383</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B60" s="52"/>
      <c r="C60" s="329"/>
      <c r="D60" s="329"/>
      <c r="E60" s="329"/>
      <c r="F60" s="329"/>
      <c r="G60" s="329"/>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459"/>
      <c r="C65" s="460"/>
      <c r="D65" s="460"/>
      <c r="E65" s="460"/>
      <c r="F65" s="460"/>
      <c r="G65" s="460"/>
      <c r="H65" s="54"/>
      <c r="I65" s="132"/>
      <c r="J65" s="132"/>
      <c r="K65" s="132"/>
      <c r="L65" s="807"/>
      <c r="M65" s="808"/>
      <c r="N65" s="133"/>
    </row>
    <row r="66" spans="1:15" ht="15.75" thickBot="1">
      <c r="B66" s="824" t="s">
        <v>1037</v>
      </c>
      <c r="C66" s="825"/>
      <c r="D66" s="825"/>
      <c r="E66" s="825"/>
      <c r="F66" s="825"/>
      <c r="G66" s="825"/>
      <c r="H66" s="825"/>
      <c r="I66" s="825"/>
      <c r="J66" s="825"/>
      <c r="K66" s="825"/>
      <c r="L66" s="825"/>
      <c r="M66" s="826"/>
      <c r="N66" s="110"/>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970"/>
      <c r="N70" s="104" t="s">
        <v>1035</v>
      </c>
    </row>
    <row r="71" spans="1:15">
      <c r="A71" s="173" t="s">
        <v>11</v>
      </c>
      <c r="B71" s="55" t="str">
        <f>VLOOKUP(A71,'MANO DE OBRA'!A8:D68,3,FALSE)</f>
        <v>Obrero (4)</v>
      </c>
      <c r="C71" s="53"/>
      <c r="D71" s="53"/>
      <c r="E71" s="53"/>
      <c r="F71" s="53"/>
      <c r="G71" s="53"/>
      <c r="H71" s="53"/>
      <c r="I71" s="304">
        <f>K71/J71*100</f>
        <v>98362.266666666663</v>
      </c>
      <c r="J71" s="305">
        <v>185</v>
      </c>
      <c r="K71" s="306">
        <f>VLOOKUP(A71,'MANO DE OBRA'!A8:D99,4,FALSE)</f>
        <v>181970.19333333333</v>
      </c>
      <c r="L71" s="56"/>
      <c r="M71" s="446">
        <v>200</v>
      </c>
      <c r="N71" s="407">
        <f>K71/M71</f>
        <v>909.85096666666664</v>
      </c>
      <c r="O71" s="112"/>
    </row>
    <row r="72" spans="1:15">
      <c r="A72" s="173" t="s">
        <v>30</v>
      </c>
      <c r="B72" s="55" t="str">
        <f>VLOOKUP(A72,'MANO DE OBRA'!A8:D69,3,FALSE)</f>
        <v>Oficial</v>
      </c>
      <c r="C72" s="53"/>
      <c r="D72" s="53"/>
      <c r="E72" s="53"/>
      <c r="F72" s="53"/>
      <c r="G72" s="53"/>
      <c r="H72" s="53"/>
      <c r="I72" s="304">
        <f>K72/J72*100</f>
        <v>49181.133333333331</v>
      </c>
      <c r="J72" s="305">
        <v>185</v>
      </c>
      <c r="K72" s="306">
        <f>VLOOKUP(A72,'MANO DE OBRA'!A8:D100,4,FALSE)</f>
        <v>90985.096666666665</v>
      </c>
      <c r="L72" s="56"/>
      <c r="M72" s="446">
        <v>200</v>
      </c>
      <c r="N72" s="407">
        <f>K72/M72</f>
        <v>454.92548333333332</v>
      </c>
    </row>
    <row r="73" spans="1:15">
      <c r="B73" s="55"/>
      <c r="C73" s="53"/>
      <c r="D73" s="53"/>
      <c r="E73" s="53"/>
      <c r="F73" s="53"/>
      <c r="G73" s="53"/>
      <c r="H73" s="53"/>
      <c r="I73" s="304"/>
      <c r="J73" s="305"/>
      <c r="K73" s="306"/>
      <c r="L73" s="56"/>
      <c r="M73" s="444"/>
      <c r="N73" s="407"/>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805"/>
      <c r="C76" s="806"/>
      <c r="D76" s="806"/>
      <c r="E76" s="806"/>
      <c r="F76" s="806"/>
      <c r="G76" s="806"/>
      <c r="H76" s="806"/>
      <c r="I76" s="132"/>
      <c r="J76" s="132"/>
      <c r="K76" s="132"/>
      <c r="L76" s="906"/>
      <c r="M76" s="906"/>
      <c r="N76" s="51"/>
    </row>
    <row r="77" spans="1:15" ht="15.75" thickBot="1">
      <c r="B77" s="824" t="s">
        <v>1037</v>
      </c>
      <c r="C77" s="825"/>
      <c r="D77" s="825"/>
      <c r="E77" s="825"/>
      <c r="F77" s="825"/>
      <c r="G77" s="825"/>
      <c r="H77" s="825"/>
      <c r="I77" s="825"/>
      <c r="J77" s="825"/>
      <c r="K77" s="825"/>
      <c r="L77" s="825"/>
      <c r="M77" s="826"/>
      <c r="N77" s="313">
        <f>SUM(N71:N76)</f>
        <v>1364.7764499999998</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5980.2300543478377</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1196.0460108695677</v>
      </c>
      <c r="M84" s="853"/>
      <c r="N84" s="57"/>
    </row>
    <row r="85" spans="1:14">
      <c r="B85" s="95" t="s">
        <v>1057</v>
      </c>
      <c r="C85" s="96"/>
      <c r="D85" s="96"/>
      <c r="E85" s="96"/>
      <c r="F85" s="96"/>
      <c r="G85" s="96"/>
      <c r="H85" s="96"/>
      <c r="I85" s="93"/>
      <c r="J85" s="94"/>
      <c r="K85" s="316">
        <v>0.05</v>
      </c>
      <c r="L85" s="852">
        <f>N79*K85</f>
        <v>299.01150271739192</v>
      </c>
      <c r="M85" s="853"/>
      <c r="N85" s="57"/>
    </row>
    <row r="86" spans="1:14" ht="15.75" thickBot="1">
      <c r="B86" s="97" t="s">
        <v>1058</v>
      </c>
      <c r="C86" s="98"/>
      <c r="D86" s="98"/>
      <c r="E86" s="98"/>
      <c r="F86" s="98"/>
      <c r="G86" s="98"/>
      <c r="H86" s="98"/>
      <c r="I86" s="99"/>
      <c r="J86" s="100"/>
      <c r="K86" s="317">
        <v>0.05</v>
      </c>
      <c r="L86" s="854">
        <f>N79*K86</f>
        <v>299.01150271739192</v>
      </c>
      <c r="M86" s="855"/>
      <c r="N86" s="57"/>
    </row>
    <row r="87" spans="1:14" ht="15.75" thickBot="1">
      <c r="B87" s="818" t="s">
        <v>1037</v>
      </c>
      <c r="C87" s="819"/>
      <c r="D87" s="819"/>
      <c r="E87" s="819"/>
      <c r="F87" s="819"/>
      <c r="G87" s="819"/>
      <c r="H87" s="819"/>
      <c r="I87" s="819"/>
      <c r="J87" s="819"/>
      <c r="K87" s="819"/>
      <c r="L87" s="819"/>
      <c r="M87" s="820"/>
      <c r="N87" s="58">
        <f>L84+L85+L86</f>
        <v>1794.0690163043516</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7774.2990706521896</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29.25"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5">
    <mergeCell ref="L5:L6"/>
    <mergeCell ref="M5:M6"/>
    <mergeCell ref="N5:N6"/>
    <mergeCell ref="C6:J6"/>
    <mergeCell ref="B10:E10"/>
    <mergeCell ref="I10:J10"/>
    <mergeCell ref="C5:J5"/>
    <mergeCell ref="B1:B6"/>
    <mergeCell ref="K5:K6"/>
    <mergeCell ref="L1:N2"/>
    <mergeCell ref="C2:J2"/>
    <mergeCell ref="C3:J3"/>
    <mergeCell ref="K3:K4"/>
    <mergeCell ref="L3:N4"/>
    <mergeCell ref="C4:J4"/>
    <mergeCell ref="C1:J1"/>
    <mergeCell ref="K1:K2"/>
    <mergeCell ref="B38:H38"/>
    <mergeCell ref="L12:N12"/>
    <mergeCell ref="C30:I30"/>
    <mergeCell ref="L30:M30"/>
    <mergeCell ref="B35:H35"/>
    <mergeCell ref="I35:J35"/>
    <mergeCell ref="L35:M35"/>
    <mergeCell ref="B36:H36"/>
    <mergeCell ref="B37:H37"/>
    <mergeCell ref="F25:H25"/>
    <mergeCell ref="B27:N27"/>
    <mergeCell ref="L29:M29"/>
    <mergeCell ref="D11:E11"/>
    <mergeCell ref="C29:I29"/>
    <mergeCell ref="C31:J31"/>
    <mergeCell ref="L61:M61"/>
    <mergeCell ref="B39:H39"/>
    <mergeCell ref="B41:D41"/>
    <mergeCell ref="B42:H42"/>
    <mergeCell ref="I42:J42"/>
    <mergeCell ref="L42:M42"/>
    <mergeCell ref="B43:M43"/>
    <mergeCell ref="B47:I47"/>
    <mergeCell ref="L47:M47"/>
    <mergeCell ref="B55:M55"/>
    <mergeCell ref="L59:M59"/>
    <mergeCell ref="L60:M60"/>
    <mergeCell ref="L62:M62"/>
    <mergeCell ref="L63:M63"/>
    <mergeCell ref="L65:M65"/>
    <mergeCell ref="B66:M66"/>
    <mergeCell ref="B70:H70"/>
    <mergeCell ref="L70:M70"/>
    <mergeCell ref="J119:N120"/>
    <mergeCell ref="B84:H84"/>
    <mergeCell ref="L84:M84"/>
    <mergeCell ref="L85:M85"/>
    <mergeCell ref="L86:M86"/>
    <mergeCell ref="B87:M87"/>
    <mergeCell ref="B89:M89"/>
    <mergeCell ref="B106:N107"/>
    <mergeCell ref="B108:N109"/>
    <mergeCell ref="B76:H76"/>
    <mergeCell ref="L76:M76"/>
    <mergeCell ref="B77:M77"/>
    <mergeCell ref="B79:M79"/>
    <mergeCell ref="B83:H83"/>
    <mergeCell ref="L83:M83"/>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526337"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526337" r:id="rId4"/>
      </mc:Fallback>
    </mc:AlternateContent>
  </oleObjects>
</worksheet>
</file>

<file path=xl/worksheets/sheet2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20"/>
  <sheetViews>
    <sheetView zoomScale="75" zoomScaleNormal="75" workbookViewId="0"/>
  </sheetViews>
  <sheetFormatPr baseColWidth="10" defaultRowHeight="15"/>
  <cols>
    <col min="1" max="1" width="9" bestFit="1" customWidth="1"/>
    <col min="2" max="2" width="16.5703125" customWidth="1"/>
    <col min="6" max="6" width="17" customWidth="1"/>
    <col min="9" max="9" width="13.140625" bestFit="1" customWidth="1"/>
    <col min="10" max="10" width="15.5703125" customWidth="1"/>
    <col min="11" max="11" width="18.5703125" customWidth="1"/>
    <col min="13" max="13" width="13.42578125" customWidth="1"/>
    <col min="14" max="14" width="17.42578125" customWidth="1"/>
    <col min="15" max="15" width="12" bestFit="1" customWidth="1"/>
  </cols>
  <sheetData>
    <row r="1" spans="2:14" ht="25.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30"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30" customHeight="1" thickBot="1">
      <c r="A31" t="s">
        <v>1929</v>
      </c>
      <c r="B31" s="86" t="s">
        <v>1790</v>
      </c>
      <c r="C31" s="958" t="s">
        <v>2266</v>
      </c>
      <c r="D31" s="959"/>
      <c r="E31" s="959"/>
      <c r="F31" s="959"/>
      <c r="G31" s="959"/>
      <c r="H31" s="959"/>
      <c r="I31" s="959"/>
      <c r="J31" s="985"/>
      <c r="K31" s="465"/>
      <c r="L31" s="318" t="s">
        <v>233</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348"/>
      <c r="N36" s="284"/>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c r="C41" s="839"/>
      <c r="D41" s="839"/>
      <c r="E41" s="44"/>
      <c r="F41" s="45"/>
      <c r="G41" s="45"/>
      <c r="H41" s="46"/>
      <c r="I41" s="42"/>
      <c r="J41" s="43"/>
      <c r="K41" s="291"/>
      <c r="L41" s="288"/>
      <c r="M41" s="413"/>
      <c r="N41" s="356"/>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73" t="s">
        <v>985</v>
      </c>
      <c r="B48" s="49" t="str">
        <f>VLOOKUP(A48,MATERIALES!A5:D373,3,FALSE)</f>
        <v>Geomalla Forgrid UX100</v>
      </c>
      <c r="C48" s="293"/>
      <c r="D48" s="293"/>
      <c r="E48" s="293"/>
      <c r="F48" s="293"/>
      <c r="G48" s="293"/>
      <c r="H48" s="293"/>
      <c r="I48" s="280"/>
      <c r="J48" s="236" t="str">
        <f>VLOOKUP(A48,MATERIALES!A4:D640,2,FALSE)</f>
        <v>M2</v>
      </c>
      <c r="K48" s="294">
        <v>1.3</v>
      </c>
      <c r="L48" s="279"/>
      <c r="M48" s="414">
        <f>VLOOKUP(A48,MATERIALES!A5:D396,4,FALSE)</f>
        <v>8071.1893937006262</v>
      </c>
      <c r="N48" s="284">
        <f>K48*M48</f>
        <v>10492.546211810813</v>
      </c>
    </row>
    <row r="49" spans="1:14">
      <c r="A49" s="172"/>
      <c r="B49" s="49"/>
      <c r="C49" s="437"/>
      <c r="D49" s="437"/>
      <c r="E49" s="437"/>
      <c r="F49" s="437"/>
      <c r="G49" s="437"/>
      <c r="H49" s="437"/>
      <c r="I49" s="437"/>
      <c r="J49" s="323"/>
      <c r="K49" s="409"/>
      <c r="L49" s="433"/>
      <c r="M49" s="414"/>
      <c r="N49" s="284"/>
    </row>
    <row r="50" spans="1:14">
      <c r="A50" s="172"/>
      <c r="B50" s="49"/>
      <c r="C50" s="437"/>
      <c r="D50" s="437"/>
      <c r="E50" s="437"/>
      <c r="F50" s="437"/>
      <c r="G50" s="437"/>
      <c r="H50" s="437"/>
      <c r="I50" s="437"/>
      <c r="J50" s="323"/>
      <c r="K50" s="409"/>
      <c r="L50" s="433"/>
      <c r="M50" s="414"/>
      <c r="N50" s="284"/>
    </row>
    <row r="51" spans="1:14">
      <c r="A51" s="172"/>
      <c r="B51" s="49"/>
      <c r="C51" s="437"/>
      <c r="D51" s="437"/>
      <c r="E51" s="437"/>
      <c r="F51" s="437"/>
      <c r="G51" s="437"/>
      <c r="H51" s="437"/>
      <c r="I51" s="437"/>
      <c r="J51" s="323"/>
      <c r="K51" s="409"/>
      <c r="L51" s="433"/>
      <c r="M51" s="414"/>
      <c r="N51" s="284"/>
    </row>
    <row r="52" spans="1:14">
      <c r="B52" s="332"/>
      <c r="C52" s="53"/>
      <c r="D52" s="53"/>
      <c r="E52" s="53"/>
      <c r="F52" s="53"/>
      <c r="G52" s="53"/>
      <c r="H52" s="53"/>
      <c r="I52" s="53"/>
      <c r="J52" s="300"/>
      <c r="K52" s="175"/>
      <c r="L52" s="330"/>
      <c r="M52" s="438"/>
      <c r="N52" s="285"/>
    </row>
    <row r="53" spans="1:14">
      <c r="B53" s="174"/>
      <c r="C53" s="329"/>
      <c r="D53" s="329"/>
      <c r="E53" s="329"/>
      <c r="F53" s="329"/>
      <c r="G53" s="329"/>
      <c r="H53" s="329"/>
      <c r="I53" s="329"/>
      <c r="J53" s="323"/>
      <c r="K53" s="50"/>
      <c r="L53" s="330"/>
      <c r="M53" s="438"/>
      <c r="N53" s="285"/>
    </row>
    <row r="54" spans="1:14" ht="15.75" thickBot="1">
      <c r="B54" s="462"/>
      <c r="C54" s="460"/>
      <c r="D54" s="460"/>
      <c r="E54" s="460"/>
      <c r="F54" s="460"/>
      <c r="G54" s="460"/>
      <c r="H54" s="460"/>
      <c r="I54" s="460"/>
      <c r="J54" s="461"/>
      <c r="K54" s="132"/>
      <c r="L54" s="458"/>
      <c r="M54" s="494"/>
      <c r="N54" s="495"/>
    </row>
    <row r="55" spans="1:14" ht="15.75" thickBot="1">
      <c r="B55" s="824" t="s">
        <v>1037</v>
      </c>
      <c r="C55" s="825"/>
      <c r="D55" s="825"/>
      <c r="E55" s="825"/>
      <c r="F55" s="825"/>
      <c r="G55" s="825"/>
      <c r="H55" s="825"/>
      <c r="I55" s="825"/>
      <c r="J55" s="825"/>
      <c r="K55" s="825"/>
      <c r="L55" s="825"/>
      <c r="M55" s="826"/>
      <c r="N55" s="110">
        <f>SUM(N48:N54)</f>
        <v>10492.546211810813</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B60" s="52"/>
      <c r="C60" s="329"/>
      <c r="D60" s="329"/>
      <c r="E60" s="329"/>
      <c r="F60" s="329"/>
      <c r="G60" s="329"/>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459"/>
      <c r="C65" s="460"/>
      <c r="D65" s="460"/>
      <c r="E65" s="460"/>
      <c r="F65" s="460"/>
      <c r="G65" s="460"/>
      <c r="H65" s="54"/>
      <c r="I65" s="132"/>
      <c r="J65" s="132"/>
      <c r="K65" s="132"/>
      <c r="L65" s="807"/>
      <c r="M65" s="808"/>
      <c r="N65" s="133"/>
    </row>
    <row r="66" spans="1:15" ht="15.75" thickBot="1">
      <c r="B66" s="824" t="s">
        <v>1037</v>
      </c>
      <c r="C66" s="825"/>
      <c r="D66" s="825"/>
      <c r="E66" s="825"/>
      <c r="F66" s="825"/>
      <c r="G66" s="825"/>
      <c r="H66" s="825"/>
      <c r="I66" s="825"/>
      <c r="J66" s="825"/>
      <c r="K66" s="825"/>
      <c r="L66" s="825"/>
      <c r="M66" s="826"/>
      <c r="N66" s="110"/>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970"/>
      <c r="N70" s="104" t="s">
        <v>1035</v>
      </c>
    </row>
    <row r="71" spans="1:15">
      <c r="A71" s="173" t="s">
        <v>11</v>
      </c>
      <c r="B71" s="55" t="str">
        <f>VLOOKUP(A71,'MANO DE OBRA'!A8:D68,3,FALSE)</f>
        <v>Obrero (4)</v>
      </c>
      <c r="C71" s="53"/>
      <c r="D71" s="53"/>
      <c r="E71" s="53"/>
      <c r="F71" s="53"/>
      <c r="G71" s="53"/>
      <c r="H71" s="53"/>
      <c r="I71" s="304">
        <f>K71/J71*100</f>
        <v>98362.266666666663</v>
      </c>
      <c r="J71" s="305">
        <v>185</v>
      </c>
      <c r="K71" s="306">
        <f>VLOOKUP(A71,'MANO DE OBRA'!A8:D99,4,FALSE)</f>
        <v>181970.19333333333</v>
      </c>
      <c r="L71" s="56"/>
      <c r="M71" s="446">
        <v>200</v>
      </c>
      <c r="N71" s="407">
        <f>K71/M71</f>
        <v>909.85096666666664</v>
      </c>
      <c r="O71" s="112"/>
    </row>
    <row r="72" spans="1:15">
      <c r="A72" s="173" t="s">
        <v>30</v>
      </c>
      <c r="B72" s="55" t="str">
        <f>VLOOKUP(A72,'MANO DE OBRA'!A8:D69,3,FALSE)</f>
        <v>Oficial</v>
      </c>
      <c r="C72" s="53"/>
      <c r="D72" s="53"/>
      <c r="E72" s="53"/>
      <c r="F72" s="53"/>
      <c r="G72" s="53"/>
      <c r="H72" s="53"/>
      <c r="I72" s="304">
        <f>K72/J72*100</f>
        <v>49181.133333333331</v>
      </c>
      <c r="J72" s="305">
        <v>185</v>
      </c>
      <c r="K72" s="306">
        <f>VLOOKUP(A72,'MANO DE OBRA'!A8:D100,4,FALSE)</f>
        <v>90985.096666666665</v>
      </c>
      <c r="L72" s="56"/>
      <c r="M72" s="446">
        <v>200</v>
      </c>
      <c r="N72" s="407">
        <f>K72/M72</f>
        <v>454.92548333333332</v>
      </c>
    </row>
    <row r="73" spans="1:15">
      <c r="B73" s="55"/>
      <c r="C73" s="53"/>
      <c r="D73" s="53"/>
      <c r="E73" s="53"/>
      <c r="F73" s="53"/>
      <c r="G73" s="53"/>
      <c r="H73" s="53"/>
      <c r="I73" s="304"/>
      <c r="J73" s="305"/>
      <c r="K73" s="306"/>
      <c r="L73" s="56"/>
      <c r="M73" s="444"/>
      <c r="N73" s="407"/>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805"/>
      <c r="C76" s="806"/>
      <c r="D76" s="806"/>
      <c r="E76" s="806"/>
      <c r="F76" s="806"/>
      <c r="G76" s="806"/>
      <c r="H76" s="806"/>
      <c r="I76" s="132"/>
      <c r="J76" s="132"/>
      <c r="K76" s="132"/>
      <c r="L76" s="906"/>
      <c r="M76" s="906"/>
      <c r="N76" s="51"/>
    </row>
    <row r="77" spans="1:15" ht="15.75" thickBot="1">
      <c r="B77" s="824" t="s">
        <v>1037</v>
      </c>
      <c r="C77" s="825"/>
      <c r="D77" s="825"/>
      <c r="E77" s="825"/>
      <c r="F77" s="825"/>
      <c r="G77" s="825"/>
      <c r="H77" s="825"/>
      <c r="I77" s="825"/>
      <c r="J77" s="825"/>
      <c r="K77" s="825"/>
      <c r="L77" s="825"/>
      <c r="M77" s="826"/>
      <c r="N77" s="313">
        <f>SUM(N71:N76)</f>
        <v>1364.7764499999998</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11857.322661810813</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2371.4645323621626</v>
      </c>
      <c r="M84" s="853"/>
      <c r="N84" s="57"/>
    </row>
    <row r="85" spans="1:14">
      <c r="B85" s="95" t="s">
        <v>1057</v>
      </c>
      <c r="C85" s="96"/>
      <c r="D85" s="96"/>
      <c r="E85" s="96"/>
      <c r="F85" s="96"/>
      <c r="G85" s="96"/>
      <c r="H85" s="96"/>
      <c r="I85" s="93"/>
      <c r="J85" s="94"/>
      <c r="K85" s="316">
        <v>0.05</v>
      </c>
      <c r="L85" s="852">
        <f>N79*K85</f>
        <v>592.86613309054064</v>
      </c>
      <c r="M85" s="853"/>
      <c r="N85" s="57"/>
    </row>
    <row r="86" spans="1:14" ht="15.75" thickBot="1">
      <c r="B86" s="97" t="s">
        <v>1058</v>
      </c>
      <c r="C86" s="98"/>
      <c r="D86" s="98"/>
      <c r="E86" s="98"/>
      <c r="F86" s="98"/>
      <c r="G86" s="98"/>
      <c r="H86" s="98"/>
      <c r="I86" s="99"/>
      <c r="J86" s="100"/>
      <c r="K86" s="317">
        <v>0.05</v>
      </c>
      <c r="L86" s="854">
        <f>N79*K86</f>
        <v>592.86613309054064</v>
      </c>
      <c r="M86" s="855"/>
      <c r="N86" s="57"/>
    </row>
    <row r="87" spans="1:14" ht="15.75" thickBot="1">
      <c r="B87" s="818" t="s">
        <v>1037</v>
      </c>
      <c r="C87" s="819"/>
      <c r="D87" s="819"/>
      <c r="E87" s="819"/>
      <c r="F87" s="819"/>
      <c r="G87" s="819"/>
      <c r="H87" s="819"/>
      <c r="I87" s="819"/>
      <c r="J87" s="819"/>
      <c r="K87" s="819"/>
      <c r="L87" s="819"/>
      <c r="M87" s="820"/>
      <c r="N87" s="58">
        <f>L84+L85+L86</f>
        <v>3557.1967985432439</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15414.519460354057</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30"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5">
    <mergeCell ref="L5:L6"/>
    <mergeCell ref="M5:M6"/>
    <mergeCell ref="N5:N6"/>
    <mergeCell ref="C6:J6"/>
    <mergeCell ref="B10:E10"/>
    <mergeCell ref="I10:J10"/>
    <mergeCell ref="C5:J5"/>
    <mergeCell ref="B1:B6"/>
    <mergeCell ref="K5:K6"/>
    <mergeCell ref="L1:N2"/>
    <mergeCell ref="C2:J2"/>
    <mergeCell ref="C3:J3"/>
    <mergeCell ref="K3:K4"/>
    <mergeCell ref="L3:N4"/>
    <mergeCell ref="C4:J4"/>
    <mergeCell ref="C1:J1"/>
    <mergeCell ref="K1:K2"/>
    <mergeCell ref="B38:H38"/>
    <mergeCell ref="L12:N12"/>
    <mergeCell ref="C30:I30"/>
    <mergeCell ref="L30:M30"/>
    <mergeCell ref="B35:H35"/>
    <mergeCell ref="I35:J35"/>
    <mergeCell ref="L35:M35"/>
    <mergeCell ref="B36:H36"/>
    <mergeCell ref="B37:H37"/>
    <mergeCell ref="F25:H25"/>
    <mergeCell ref="B27:N27"/>
    <mergeCell ref="L29:M29"/>
    <mergeCell ref="D11:E11"/>
    <mergeCell ref="C29:I29"/>
    <mergeCell ref="C31:J31"/>
    <mergeCell ref="L61:M61"/>
    <mergeCell ref="B39:H39"/>
    <mergeCell ref="B41:D41"/>
    <mergeCell ref="B42:H42"/>
    <mergeCell ref="I42:J42"/>
    <mergeCell ref="L42:M42"/>
    <mergeCell ref="B43:M43"/>
    <mergeCell ref="B47:I47"/>
    <mergeCell ref="L47:M47"/>
    <mergeCell ref="B55:M55"/>
    <mergeCell ref="L59:M59"/>
    <mergeCell ref="L60:M60"/>
    <mergeCell ref="L62:M62"/>
    <mergeCell ref="L63:M63"/>
    <mergeCell ref="L65:M65"/>
    <mergeCell ref="B66:M66"/>
    <mergeCell ref="B70:H70"/>
    <mergeCell ref="L70:M70"/>
    <mergeCell ref="J119:N120"/>
    <mergeCell ref="B84:H84"/>
    <mergeCell ref="L84:M84"/>
    <mergeCell ref="L85:M85"/>
    <mergeCell ref="L86:M86"/>
    <mergeCell ref="B87:M87"/>
    <mergeCell ref="B89:M89"/>
    <mergeCell ref="B106:N107"/>
    <mergeCell ref="B108:N109"/>
    <mergeCell ref="B76:H76"/>
    <mergeCell ref="L76:M76"/>
    <mergeCell ref="B77:M77"/>
    <mergeCell ref="B79:M79"/>
    <mergeCell ref="B83:H83"/>
    <mergeCell ref="L83:M83"/>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527361"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527361" r:id="rId4"/>
      </mc:Fallback>
    </mc:AlternateContent>
  </oleObjects>
</worksheet>
</file>

<file path=xl/worksheets/sheet2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18"/>
  <sheetViews>
    <sheetView zoomScale="75" zoomScaleNormal="75" workbookViewId="0"/>
  </sheetViews>
  <sheetFormatPr baseColWidth="10" defaultRowHeight="15"/>
  <cols>
    <col min="1" max="1" width="10.42578125" bestFit="1" customWidth="1"/>
    <col min="2" max="2" width="17" customWidth="1"/>
    <col min="6" max="6" width="14.42578125" customWidth="1"/>
    <col min="9" max="9" width="13.140625" bestFit="1" customWidth="1"/>
    <col min="10" max="10" width="15.5703125" customWidth="1"/>
    <col min="11" max="11" width="17.5703125" bestFit="1" customWidth="1"/>
    <col min="13" max="13" width="12.7109375" bestFit="1" customWidth="1"/>
    <col min="14" max="14" width="17.42578125" customWidth="1"/>
    <col min="15" max="15" width="12" bestFit="1" customWidth="1"/>
  </cols>
  <sheetData>
    <row r="1" spans="2:14" ht="24"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customHeight="1" thickBot="1">
      <c r="A31" t="s">
        <v>1929</v>
      </c>
      <c r="B31" s="86" t="s">
        <v>1791</v>
      </c>
      <c r="C31" s="87" t="s">
        <v>2267</v>
      </c>
      <c r="D31" s="88"/>
      <c r="E31" s="88"/>
      <c r="F31" s="88"/>
      <c r="G31" s="88"/>
      <c r="H31" s="88"/>
      <c r="I31" s="88"/>
      <c r="J31" s="88"/>
      <c r="K31" s="465"/>
      <c r="L31" s="318" t="s">
        <v>233</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152</v>
      </c>
      <c r="B36" s="831" t="str">
        <f>VLOOKUP(A36,EQUIPOS!A6:D154,3,FALSE)</f>
        <v xml:space="preserve">Carrotanque de agua(1000 Galones) </v>
      </c>
      <c r="C36" s="832"/>
      <c r="D36" s="832"/>
      <c r="E36" s="832"/>
      <c r="F36" s="832"/>
      <c r="G36" s="832"/>
      <c r="H36" s="833"/>
      <c r="I36" s="279"/>
      <c r="J36" s="280"/>
      <c r="K36" s="281">
        <f>VLOOKUP(A36,EQUIPOS!A6:D163,4,FALSE)</f>
        <v>67000</v>
      </c>
      <c r="L36" s="282"/>
      <c r="M36" s="348">
        <v>15</v>
      </c>
      <c r="N36" s="284">
        <f>K36/M36</f>
        <v>4466.666666666667</v>
      </c>
    </row>
    <row r="37" spans="1:14">
      <c r="A37" s="119" t="s">
        <v>174</v>
      </c>
      <c r="B37" s="831" t="str">
        <f>VLOOKUP(A37,EQUIPOS!A7:D154,3,FALSE)</f>
        <v>Compactador vibratorio tipo DD-20</v>
      </c>
      <c r="C37" s="832"/>
      <c r="D37" s="832"/>
      <c r="E37" s="832"/>
      <c r="F37" s="832"/>
      <c r="G37" s="832"/>
      <c r="H37" s="833"/>
      <c r="I37" s="433"/>
      <c r="J37" s="434"/>
      <c r="K37" s="281">
        <f>VLOOKUP(A37,EQUIPOS!A7:D164,4,FALSE)</f>
        <v>85000</v>
      </c>
      <c r="L37" s="347"/>
      <c r="M37" s="348">
        <v>15</v>
      </c>
      <c r="N37" s="284">
        <f>K37/M37</f>
        <v>5666.666666666667</v>
      </c>
    </row>
    <row r="38" spans="1:14">
      <c r="A38" s="119" t="s">
        <v>269</v>
      </c>
      <c r="B38" s="831" t="str">
        <f>VLOOKUP(A38,EQUIPOS!A8:D154,3,FALSE)</f>
        <v>Motoniveladora  potencia 215 HP, ancho de cuchilla 4,27 m, peso 18 ton.</v>
      </c>
      <c r="C38" s="832"/>
      <c r="D38" s="832"/>
      <c r="E38" s="832"/>
      <c r="F38" s="832"/>
      <c r="G38" s="832"/>
      <c r="H38" s="833"/>
      <c r="I38" s="340"/>
      <c r="J38" s="342"/>
      <c r="K38" s="281">
        <f>VLOOKUP(A38,EQUIPOS!A8:D165,4,FALSE)</f>
        <v>154700</v>
      </c>
      <c r="L38" s="435"/>
      <c r="M38" s="436">
        <v>15</v>
      </c>
      <c r="N38" s="284">
        <f>K38/M38</f>
        <v>10313.333333333334</v>
      </c>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0.02</v>
      </c>
      <c r="N41" s="356">
        <f>N75*M41</f>
        <v>37.910456944444448</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SUM(N36:N41)</f>
        <v>20484.577123611114</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72" t="s">
        <v>564</v>
      </c>
      <c r="B48" s="49" t="str">
        <f>VLOOKUP(A48,MATERIALES!A5:D373,3,FALSE)</f>
        <v xml:space="preserve">Material seleccionado para Relleno
</v>
      </c>
      <c r="C48" s="293"/>
      <c r="D48" s="293"/>
      <c r="E48" s="293"/>
      <c r="F48" s="293"/>
      <c r="G48" s="293"/>
      <c r="H48" s="293"/>
      <c r="I48" s="280"/>
      <c r="J48" s="236" t="str">
        <f>VLOOKUP(A48,MATERIALES!A4:D640,2,FALSE)</f>
        <v>m3</v>
      </c>
      <c r="K48" s="294">
        <v>1.3</v>
      </c>
      <c r="L48" s="279"/>
      <c r="M48" s="414">
        <f>VLOOKUP(A48,MATERIALES!A5:D396,4,FALSE)</f>
        <v>13811.391991287659</v>
      </c>
      <c r="N48" s="284">
        <f>K48*M48</f>
        <v>17954.809588673957</v>
      </c>
    </row>
    <row r="49" spans="1:14">
      <c r="A49" s="172" t="s">
        <v>845</v>
      </c>
      <c r="B49" s="49" t="str">
        <f>VLOOKUP(A49,MATERIALES!A6:D373,3,FALSE)</f>
        <v>Agua</v>
      </c>
      <c r="C49" s="437"/>
      <c r="D49" s="437"/>
      <c r="E49" s="437"/>
      <c r="F49" s="437"/>
      <c r="G49" s="437"/>
      <c r="H49" s="437"/>
      <c r="I49" s="437"/>
      <c r="J49" s="323" t="s">
        <v>425</v>
      </c>
      <c r="K49" s="409">
        <v>30</v>
      </c>
      <c r="L49" s="433"/>
      <c r="M49" s="414">
        <f>VLOOKUP(A49,MATERIALES!A6:D397,4,FALSE)</f>
        <v>35.656490152579906</v>
      </c>
      <c r="N49" s="284">
        <f>K49*M49</f>
        <v>1069.6947045773973</v>
      </c>
    </row>
    <row r="50" spans="1:14">
      <c r="B50" s="332"/>
      <c r="C50" s="53"/>
      <c r="D50" s="53"/>
      <c r="E50" s="53"/>
      <c r="F50" s="53"/>
      <c r="G50" s="53"/>
      <c r="H50" s="53"/>
      <c r="I50" s="53"/>
      <c r="J50" s="300"/>
      <c r="K50" s="175"/>
      <c r="L50" s="330"/>
      <c r="M50" s="438"/>
      <c r="N50" s="285"/>
    </row>
    <row r="51" spans="1:14">
      <c r="B51" s="174"/>
      <c r="C51" s="329"/>
      <c r="D51" s="329"/>
      <c r="E51" s="329"/>
      <c r="F51" s="329"/>
      <c r="G51" s="329"/>
      <c r="H51" s="329"/>
      <c r="I51" s="329"/>
      <c r="J51" s="323"/>
      <c r="K51" s="50"/>
      <c r="L51" s="330"/>
      <c r="M51" s="438"/>
      <c r="N51" s="285"/>
    </row>
    <row r="52" spans="1:14" ht="15.75" thickBot="1">
      <c r="B52" s="462"/>
      <c r="C52" s="460"/>
      <c r="D52" s="460"/>
      <c r="E52" s="460"/>
      <c r="F52" s="460"/>
      <c r="G52" s="460"/>
      <c r="H52" s="460"/>
      <c r="I52" s="460"/>
      <c r="J52" s="461"/>
      <c r="K52" s="132"/>
      <c r="L52" s="458"/>
      <c r="M52" s="494"/>
      <c r="N52" s="495"/>
    </row>
    <row r="53" spans="1:14" ht="15.75" thickBot="1">
      <c r="B53" s="824" t="s">
        <v>1037</v>
      </c>
      <c r="C53" s="825"/>
      <c r="D53" s="825"/>
      <c r="E53" s="825"/>
      <c r="F53" s="825"/>
      <c r="G53" s="825"/>
      <c r="H53" s="825"/>
      <c r="I53" s="825"/>
      <c r="J53" s="825"/>
      <c r="K53" s="825"/>
      <c r="L53" s="825"/>
      <c r="M53" s="826"/>
      <c r="N53" s="110">
        <f>SUM(N48:N52)</f>
        <v>19024.504293251353</v>
      </c>
    </row>
    <row r="54" spans="1:14">
      <c r="B54" s="39"/>
      <c r="C54" s="40"/>
      <c r="D54" s="40"/>
      <c r="E54" s="40"/>
      <c r="F54" s="40"/>
      <c r="G54" s="40"/>
      <c r="H54" s="40"/>
      <c r="I54" s="40"/>
      <c r="J54" s="40"/>
      <c r="K54" s="40"/>
      <c r="L54" s="40"/>
      <c r="M54" s="40"/>
      <c r="N54" s="41"/>
    </row>
    <row r="55" spans="1:14">
      <c r="B55" s="70" t="s">
        <v>1040</v>
      </c>
      <c r="C55" s="71"/>
      <c r="D55" s="71"/>
      <c r="E55" s="71"/>
      <c r="F55" s="71"/>
      <c r="G55" s="71"/>
      <c r="H55" s="71"/>
      <c r="I55" s="71"/>
      <c r="J55" s="71"/>
      <c r="K55" s="71"/>
      <c r="L55" s="71"/>
      <c r="M55" s="71"/>
      <c r="N55" s="72"/>
    </row>
    <row r="56" spans="1:14" ht="15.75" thickBot="1">
      <c r="B56" s="74"/>
      <c r="C56" s="67"/>
      <c r="D56" s="67"/>
      <c r="E56" s="67"/>
      <c r="F56" s="67"/>
      <c r="G56" s="67"/>
      <c r="H56" s="67"/>
      <c r="I56" s="67"/>
      <c r="J56" s="67"/>
      <c r="K56" s="67"/>
      <c r="L56" s="67"/>
      <c r="M56" s="67"/>
      <c r="N56" s="69"/>
    </row>
    <row r="57" spans="1:14" ht="25.5">
      <c r="B57" s="325" t="s">
        <v>1041</v>
      </c>
      <c r="C57" s="326"/>
      <c r="D57" s="326"/>
      <c r="E57" s="326"/>
      <c r="F57" s="326"/>
      <c r="G57" s="326"/>
      <c r="H57" s="79" t="s">
        <v>1029</v>
      </c>
      <c r="I57" s="80" t="s">
        <v>1042</v>
      </c>
      <c r="J57" s="81" t="s">
        <v>1043</v>
      </c>
      <c r="K57" s="79" t="s">
        <v>1044</v>
      </c>
      <c r="L57" s="821" t="s">
        <v>1045</v>
      </c>
      <c r="M57" s="794"/>
      <c r="N57" s="82" t="s">
        <v>1035</v>
      </c>
    </row>
    <row r="58" spans="1:14">
      <c r="A58" t="s">
        <v>1375</v>
      </c>
      <c r="B58" s="52" t="str">
        <f>VLOOKUP(A58,TRANSPORTE!A1:D117,3,FALSE)</f>
        <v>Transporte de material seleccionado para relleno</v>
      </c>
      <c r="C58" s="329"/>
      <c r="D58" s="329"/>
      <c r="E58" s="329"/>
      <c r="F58" s="329"/>
      <c r="G58" s="329"/>
      <c r="H58" s="323" t="s">
        <v>2105</v>
      </c>
      <c r="I58" s="291">
        <v>1.3</v>
      </c>
      <c r="J58" s="298">
        <v>1</v>
      </c>
      <c r="K58" s="291">
        <f>I58*J58</f>
        <v>1.3</v>
      </c>
      <c r="L58" s="822">
        <f>VLOOKUP(A58,TRANSPORTE!A1:D117,4,FALSE)</f>
        <v>946.969696969697</v>
      </c>
      <c r="M58" s="823"/>
      <c r="N58" s="299">
        <f>K58*L58</f>
        <v>1231.0606060606062</v>
      </c>
    </row>
    <row r="59" spans="1:14">
      <c r="B59" s="52"/>
      <c r="C59" s="53"/>
      <c r="D59" s="53"/>
      <c r="E59" s="53"/>
      <c r="F59" s="53"/>
      <c r="G59" s="53"/>
      <c r="H59" s="323"/>
      <c r="I59" s="291"/>
      <c r="J59" s="298"/>
      <c r="K59" s="291"/>
      <c r="L59" s="822"/>
      <c r="M59" s="823"/>
      <c r="N59" s="299"/>
    </row>
    <row r="60" spans="1:14">
      <c r="B60" s="52"/>
      <c r="C60" s="53"/>
      <c r="D60" s="53"/>
      <c r="E60" s="53"/>
      <c r="F60" s="53"/>
      <c r="G60" s="53"/>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00"/>
      <c r="I62" s="291"/>
      <c r="J62" s="291"/>
      <c r="K62" s="291"/>
      <c r="L62" s="301"/>
      <c r="M62" s="302"/>
      <c r="N62" s="303"/>
    </row>
    <row r="63" spans="1:14" ht="15.75" thickBot="1">
      <c r="B63" s="459"/>
      <c r="C63" s="460"/>
      <c r="D63" s="460"/>
      <c r="E63" s="460"/>
      <c r="F63" s="460"/>
      <c r="G63" s="460"/>
      <c r="H63" s="54"/>
      <c r="I63" s="132"/>
      <c r="J63" s="132"/>
      <c r="K63" s="132"/>
      <c r="L63" s="807"/>
      <c r="M63" s="808"/>
      <c r="N63" s="133"/>
    </row>
    <row r="64" spans="1:14" ht="15.75" thickBot="1">
      <c r="B64" s="824" t="s">
        <v>1037</v>
      </c>
      <c r="C64" s="825"/>
      <c r="D64" s="825"/>
      <c r="E64" s="825"/>
      <c r="F64" s="825"/>
      <c r="G64" s="825"/>
      <c r="H64" s="825"/>
      <c r="I64" s="825"/>
      <c r="J64" s="825"/>
      <c r="K64" s="825"/>
      <c r="L64" s="825"/>
      <c r="M64" s="826"/>
      <c r="N64" s="110">
        <f>N58+N59+N60+N61+N62</f>
        <v>1231.0606060606062</v>
      </c>
    </row>
    <row r="65" spans="1:15">
      <c r="B65" s="39"/>
      <c r="C65" s="40"/>
      <c r="D65" s="40"/>
      <c r="E65" s="40"/>
      <c r="F65" s="40"/>
      <c r="G65" s="40"/>
      <c r="H65" s="40"/>
      <c r="I65" s="40"/>
      <c r="J65" s="40"/>
      <c r="K65" s="40"/>
      <c r="L65" s="40"/>
      <c r="M65" s="40"/>
      <c r="N65" s="41"/>
    </row>
    <row r="66" spans="1:15">
      <c r="B66" s="70" t="s">
        <v>1046</v>
      </c>
      <c r="C66" s="71"/>
      <c r="D66" s="71"/>
      <c r="E66" s="71"/>
      <c r="F66" s="71"/>
      <c r="G66" s="71"/>
      <c r="H66" s="71"/>
      <c r="I66" s="71"/>
      <c r="J66" s="71"/>
      <c r="K66" s="71"/>
      <c r="L66" s="71"/>
      <c r="M66" s="71"/>
      <c r="N66" s="72"/>
    </row>
    <row r="67" spans="1:15" ht="15.75" thickBot="1">
      <c r="B67" s="74"/>
      <c r="C67" s="67"/>
      <c r="D67" s="67"/>
      <c r="E67" s="67"/>
      <c r="F67" s="67"/>
      <c r="G67" s="67"/>
      <c r="H67" s="67"/>
      <c r="I67" s="67"/>
      <c r="J67" s="67"/>
      <c r="K67" s="67"/>
      <c r="L67" s="67"/>
      <c r="M67" s="67"/>
      <c r="N67" s="69"/>
    </row>
    <row r="68" spans="1:15" ht="25.5">
      <c r="B68" s="844" t="s">
        <v>1047</v>
      </c>
      <c r="C68" s="845"/>
      <c r="D68" s="845"/>
      <c r="E68" s="845"/>
      <c r="F68" s="845"/>
      <c r="G68" s="845"/>
      <c r="H68" s="845"/>
      <c r="I68" s="79" t="s">
        <v>1048</v>
      </c>
      <c r="J68" s="81" t="s">
        <v>1494</v>
      </c>
      <c r="K68" s="80" t="s">
        <v>1050</v>
      </c>
      <c r="L68" s="846" t="s">
        <v>1034</v>
      </c>
      <c r="M68" s="970"/>
      <c r="N68" s="104" t="s">
        <v>1035</v>
      </c>
    </row>
    <row r="69" spans="1:15">
      <c r="A69" s="173" t="s">
        <v>9</v>
      </c>
      <c r="B69" s="55" t="str">
        <f>VLOOKUP(A69,'MANO DE OBRA'!A8:D68,3,FALSE)</f>
        <v>Obrero (3)</v>
      </c>
      <c r="C69" s="53"/>
      <c r="D69" s="53"/>
      <c r="E69" s="53"/>
      <c r="F69" s="53"/>
      <c r="G69" s="53"/>
      <c r="H69" s="53"/>
      <c r="I69" s="304">
        <f>K69/J69*100</f>
        <v>73771.7</v>
      </c>
      <c r="J69" s="305">
        <v>185</v>
      </c>
      <c r="K69" s="306">
        <f>VLOOKUP(A69,'MANO DE OBRA'!A8:D99,4,FALSE)</f>
        <v>136477.64499999999</v>
      </c>
      <c r="L69" s="56"/>
      <c r="M69" s="446">
        <v>120</v>
      </c>
      <c r="N69" s="407">
        <f>K69/M69</f>
        <v>1137.3137083333334</v>
      </c>
      <c r="O69" s="112"/>
    </row>
    <row r="70" spans="1:15">
      <c r="A70" s="173" t="s">
        <v>30</v>
      </c>
      <c r="B70" s="55" t="str">
        <f>VLOOKUP(A70,'MANO DE OBRA'!A8:D69,3,FALSE)</f>
        <v>Oficial</v>
      </c>
      <c r="C70" s="53"/>
      <c r="D70" s="53"/>
      <c r="E70" s="53"/>
      <c r="F70" s="53"/>
      <c r="G70" s="53"/>
      <c r="H70" s="53"/>
      <c r="I70" s="304">
        <f>K70/J70*100</f>
        <v>49181.133333333331</v>
      </c>
      <c r="J70" s="305">
        <v>185</v>
      </c>
      <c r="K70" s="306">
        <f>VLOOKUP(A70,'MANO DE OBRA'!A8:D100,4,FALSE)</f>
        <v>90985.096666666665</v>
      </c>
      <c r="L70" s="56"/>
      <c r="M70" s="446">
        <v>120</v>
      </c>
      <c r="N70" s="407">
        <f>K70/M70</f>
        <v>758.2091388888889</v>
      </c>
    </row>
    <row r="71" spans="1:15">
      <c r="B71" s="55"/>
      <c r="C71" s="53"/>
      <c r="D71" s="53"/>
      <c r="E71" s="53"/>
      <c r="F71" s="53"/>
      <c r="G71" s="53"/>
      <c r="H71" s="53"/>
      <c r="I71" s="304"/>
      <c r="J71" s="305"/>
      <c r="K71" s="306"/>
      <c r="L71" s="56"/>
      <c r="M71" s="444"/>
      <c r="N71" s="407"/>
    </row>
    <row r="72" spans="1:15">
      <c r="B72" s="55"/>
      <c r="C72" s="53"/>
      <c r="D72" s="53"/>
      <c r="E72" s="53"/>
      <c r="F72" s="53"/>
      <c r="G72" s="53"/>
      <c r="H72" s="53"/>
      <c r="I72" s="291"/>
      <c r="J72" s="309"/>
      <c r="K72" s="310"/>
      <c r="L72" s="330"/>
      <c r="M72" s="312"/>
      <c r="N72" s="308"/>
    </row>
    <row r="73" spans="1:15">
      <c r="B73" s="55"/>
      <c r="C73" s="53"/>
      <c r="D73" s="53"/>
      <c r="E73" s="53"/>
      <c r="F73" s="53"/>
      <c r="G73" s="53"/>
      <c r="H73" s="53"/>
      <c r="I73" s="291"/>
      <c r="J73" s="309"/>
      <c r="K73" s="310"/>
      <c r="L73" s="330"/>
      <c r="M73" s="312"/>
      <c r="N73" s="308"/>
    </row>
    <row r="74" spans="1:15" ht="15.75" thickBot="1">
      <c r="B74" s="805"/>
      <c r="C74" s="806"/>
      <c r="D74" s="806"/>
      <c r="E74" s="806"/>
      <c r="F74" s="806"/>
      <c r="G74" s="806"/>
      <c r="H74" s="806"/>
      <c r="I74" s="132"/>
      <c r="J74" s="132"/>
      <c r="K74" s="132"/>
      <c r="L74" s="906"/>
      <c r="M74" s="906"/>
      <c r="N74" s="51"/>
    </row>
    <row r="75" spans="1:15" ht="15.75" thickBot="1">
      <c r="B75" s="824" t="s">
        <v>1037</v>
      </c>
      <c r="C75" s="825"/>
      <c r="D75" s="825"/>
      <c r="E75" s="825"/>
      <c r="F75" s="825"/>
      <c r="G75" s="825"/>
      <c r="H75" s="825"/>
      <c r="I75" s="825"/>
      <c r="J75" s="825"/>
      <c r="K75" s="825"/>
      <c r="L75" s="825"/>
      <c r="M75" s="826"/>
      <c r="N75" s="313">
        <f>SUM(N69:N74)</f>
        <v>1895.5228472222223</v>
      </c>
    </row>
    <row r="76" spans="1:15" ht="15.75" thickBot="1">
      <c r="B76" s="39"/>
      <c r="C76" s="40"/>
      <c r="D76" s="40"/>
      <c r="E76" s="40"/>
      <c r="F76" s="40"/>
      <c r="G76" s="40"/>
      <c r="H76" s="40"/>
      <c r="I76" s="40"/>
      <c r="J76" s="40"/>
      <c r="K76" s="40"/>
      <c r="L76" s="40"/>
      <c r="M76" s="40"/>
      <c r="N76" s="41"/>
    </row>
    <row r="77" spans="1:15" ht="15.75" thickBot="1">
      <c r="B77" s="818" t="s">
        <v>1051</v>
      </c>
      <c r="C77" s="819"/>
      <c r="D77" s="819"/>
      <c r="E77" s="819"/>
      <c r="F77" s="819"/>
      <c r="G77" s="819"/>
      <c r="H77" s="819"/>
      <c r="I77" s="819"/>
      <c r="J77" s="819"/>
      <c r="K77" s="819"/>
      <c r="L77" s="819"/>
      <c r="M77" s="820"/>
      <c r="N77" s="105">
        <f>N43+N53+N64+N75</f>
        <v>42635.664870145294</v>
      </c>
    </row>
    <row r="78" spans="1:15">
      <c r="B78" s="39"/>
      <c r="C78" s="40"/>
      <c r="D78" s="40"/>
      <c r="E78" s="40"/>
      <c r="F78" s="40"/>
      <c r="G78" s="40"/>
      <c r="H78" s="40"/>
      <c r="I78" s="40"/>
      <c r="J78" s="40"/>
      <c r="K78" s="40"/>
      <c r="L78" s="40"/>
      <c r="M78" s="40"/>
      <c r="N78" s="41"/>
    </row>
    <row r="79" spans="1:15">
      <c r="B79" s="70" t="s">
        <v>1052</v>
      </c>
      <c r="C79" s="71"/>
      <c r="D79" s="71"/>
      <c r="E79" s="71"/>
      <c r="F79" s="71"/>
      <c r="G79" s="71"/>
      <c r="H79" s="71"/>
      <c r="I79" s="71"/>
      <c r="J79" s="71"/>
      <c r="K79" s="71"/>
      <c r="L79" s="71"/>
      <c r="M79" s="71"/>
      <c r="N79" s="72"/>
    </row>
    <row r="80" spans="1:15" ht="15.75" thickBot="1">
      <c r="B80" s="74"/>
      <c r="C80" s="67"/>
      <c r="D80" s="67"/>
      <c r="E80" s="67"/>
      <c r="F80" s="67"/>
      <c r="G80" s="67"/>
      <c r="H80" s="67"/>
      <c r="I80" s="67"/>
      <c r="J80" s="67"/>
      <c r="K80" s="67"/>
      <c r="L80" s="67"/>
      <c r="M80" s="67"/>
      <c r="N80" s="69"/>
    </row>
    <row r="81" spans="1:14">
      <c r="B81" s="809" t="s">
        <v>1053</v>
      </c>
      <c r="C81" s="810"/>
      <c r="D81" s="810"/>
      <c r="E81" s="810"/>
      <c r="F81" s="810"/>
      <c r="G81" s="810"/>
      <c r="H81" s="810"/>
      <c r="I81" s="326"/>
      <c r="J81" s="346"/>
      <c r="K81" s="314" t="s">
        <v>1054</v>
      </c>
      <c r="L81" s="848" t="s">
        <v>1055</v>
      </c>
      <c r="M81" s="849"/>
      <c r="N81" s="315"/>
    </row>
    <row r="82" spans="1:14">
      <c r="B82" s="850" t="s">
        <v>1056</v>
      </c>
      <c r="C82" s="851"/>
      <c r="D82" s="851"/>
      <c r="E82" s="851"/>
      <c r="F82" s="851"/>
      <c r="G82" s="851"/>
      <c r="H82" s="851"/>
      <c r="I82" s="93"/>
      <c r="J82" s="94"/>
      <c r="K82" s="316">
        <v>0.2</v>
      </c>
      <c r="L82" s="852">
        <f>N77*K82</f>
        <v>8527.1329740290585</v>
      </c>
      <c r="M82" s="853"/>
      <c r="N82" s="57"/>
    </row>
    <row r="83" spans="1:14">
      <c r="B83" s="95" t="s">
        <v>1057</v>
      </c>
      <c r="C83" s="96"/>
      <c r="D83" s="96"/>
      <c r="E83" s="96"/>
      <c r="F83" s="96"/>
      <c r="G83" s="96"/>
      <c r="H83" s="96"/>
      <c r="I83" s="93"/>
      <c r="J83" s="94"/>
      <c r="K83" s="316">
        <v>0.05</v>
      </c>
      <c r="L83" s="852">
        <f>N77*K83</f>
        <v>2131.7832435072646</v>
      </c>
      <c r="M83" s="853"/>
      <c r="N83" s="57"/>
    </row>
    <row r="84" spans="1:14" ht="15.75" thickBot="1">
      <c r="B84" s="97" t="s">
        <v>1058</v>
      </c>
      <c r="C84" s="98"/>
      <c r="D84" s="98"/>
      <c r="E84" s="98"/>
      <c r="F84" s="98"/>
      <c r="G84" s="98"/>
      <c r="H84" s="98"/>
      <c r="I84" s="99"/>
      <c r="J84" s="100"/>
      <c r="K84" s="317">
        <v>0.05</v>
      </c>
      <c r="L84" s="854">
        <f>N77*K84</f>
        <v>2131.7832435072646</v>
      </c>
      <c r="M84" s="855"/>
      <c r="N84" s="57"/>
    </row>
    <row r="85" spans="1:14" ht="15.75" thickBot="1">
      <c r="B85" s="818" t="s">
        <v>1037</v>
      </c>
      <c r="C85" s="819"/>
      <c r="D85" s="819"/>
      <c r="E85" s="819"/>
      <c r="F85" s="819"/>
      <c r="G85" s="819"/>
      <c r="H85" s="819"/>
      <c r="I85" s="819"/>
      <c r="J85" s="819"/>
      <c r="K85" s="819"/>
      <c r="L85" s="819"/>
      <c r="M85" s="820"/>
      <c r="N85" s="58">
        <f>L82+L83+L84</f>
        <v>12790.699461043589</v>
      </c>
    </row>
    <row r="86" spans="1:14" ht="15.75" thickBot="1">
      <c r="B86" s="39"/>
      <c r="C86" s="40"/>
      <c r="D86" s="40"/>
      <c r="E86" s="40"/>
      <c r="F86" s="40"/>
      <c r="G86" s="40"/>
      <c r="H86" s="40"/>
      <c r="I86" s="40"/>
      <c r="J86" s="40"/>
      <c r="K86" s="40"/>
      <c r="L86" s="40"/>
      <c r="M86" s="40"/>
      <c r="N86" s="41"/>
    </row>
    <row r="87" spans="1:14" ht="15.75" thickBot="1">
      <c r="A87" t="s">
        <v>2122</v>
      </c>
      <c r="B87" s="818" t="s">
        <v>1059</v>
      </c>
      <c r="C87" s="819"/>
      <c r="D87" s="819"/>
      <c r="E87" s="819"/>
      <c r="F87" s="819"/>
      <c r="G87" s="819"/>
      <c r="H87" s="819"/>
      <c r="I87" s="819"/>
      <c r="J87" s="819"/>
      <c r="K87" s="819"/>
      <c r="L87" s="819"/>
      <c r="M87" s="820"/>
      <c r="N87" s="197">
        <f>N77+N85</f>
        <v>55426.364331188881</v>
      </c>
    </row>
    <row r="88" spans="1:14">
      <c r="B88" s="251"/>
      <c r="C88" s="252"/>
      <c r="D88" s="252"/>
      <c r="E88" s="252"/>
      <c r="F88" s="252"/>
      <c r="G88" s="252"/>
      <c r="H88" s="252"/>
      <c r="I88" s="252"/>
      <c r="J88" s="252"/>
      <c r="K88" s="252"/>
      <c r="L88" s="252"/>
      <c r="M88" s="252"/>
      <c r="N88" s="253"/>
    </row>
    <row r="89" spans="1:14">
      <c r="B89" s="254"/>
      <c r="C89" s="255"/>
      <c r="D89" s="255"/>
      <c r="E89" s="255"/>
      <c r="F89" s="255"/>
      <c r="G89" s="255"/>
      <c r="H89" s="255"/>
      <c r="I89" s="255"/>
      <c r="J89" s="255"/>
      <c r="K89" s="255"/>
      <c r="L89" s="255"/>
      <c r="M89" s="255"/>
      <c r="N89" s="256"/>
    </row>
    <row r="90" spans="1:14">
      <c r="B90" s="254"/>
      <c r="C90" s="255"/>
      <c r="D90" s="255"/>
      <c r="E90" s="255"/>
      <c r="F90" s="255"/>
      <c r="G90" s="255"/>
      <c r="H90" s="255"/>
      <c r="I90" s="255"/>
      <c r="J90" s="255"/>
      <c r="K90" s="255"/>
      <c r="L90" s="255"/>
      <c r="M90" s="255"/>
      <c r="N90" s="256"/>
    </row>
    <row r="91" spans="1:14">
      <c r="B91" s="254"/>
      <c r="C91" s="255"/>
      <c r="D91" s="255"/>
      <c r="E91" s="255"/>
      <c r="F91" s="255"/>
      <c r="G91" s="255"/>
      <c r="H91" s="255"/>
      <c r="I91" s="255"/>
      <c r="J91" s="255"/>
      <c r="K91" s="255"/>
      <c r="L91" s="255"/>
      <c r="M91" s="255"/>
      <c r="N91" s="256"/>
    </row>
    <row r="92" spans="1:14">
      <c r="B92" s="254"/>
      <c r="C92" s="255"/>
      <c r="D92" s="255"/>
      <c r="E92" s="429" t="s">
        <v>1060</v>
      </c>
      <c r="F92" s="429"/>
      <c r="G92" s="429"/>
      <c r="H92" s="429"/>
      <c r="I92" s="429"/>
      <c r="J92" s="429"/>
      <c r="K92" s="255"/>
      <c r="L92" s="255"/>
      <c r="M92" s="255"/>
      <c r="N92" s="256"/>
    </row>
    <row r="93" spans="1:14">
      <c r="B93" s="254"/>
      <c r="C93" s="255"/>
      <c r="D93" s="255"/>
      <c r="E93" s="255" t="s">
        <v>1061</v>
      </c>
      <c r="F93" s="255"/>
      <c r="G93" s="255"/>
      <c r="H93" s="255"/>
      <c r="I93" s="255"/>
      <c r="J93" s="255"/>
      <c r="K93" s="255"/>
      <c r="L93" s="255"/>
      <c r="M93" s="255"/>
      <c r="N93" s="256"/>
    </row>
    <row r="94" spans="1:14">
      <c r="B94" s="254"/>
      <c r="C94" s="255"/>
      <c r="D94" s="255"/>
      <c r="E94" s="255" t="s">
        <v>1062</v>
      </c>
      <c r="F94" s="255"/>
      <c r="G94" s="255"/>
      <c r="H94" s="255"/>
      <c r="I94" s="255"/>
      <c r="J94" s="255"/>
      <c r="K94" s="255"/>
      <c r="L94" s="255"/>
      <c r="M94" s="255"/>
      <c r="N94" s="256"/>
    </row>
    <row r="95" spans="1:14">
      <c r="B95" s="254"/>
      <c r="C95" s="255"/>
      <c r="D95" s="255"/>
      <c r="E95" s="255" t="s">
        <v>1063</v>
      </c>
      <c r="F95" s="255"/>
      <c r="G95" s="255"/>
      <c r="H95" s="255"/>
      <c r="I95" s="255"/>
      <c r="J95" s="255"/>
      <c r="K95" s="255"/>
      <c r="L95" s="255"/>
      <c r="M95" s="255"/>
      <c r="N95" s="256"/>
    </row>
    <row r="96" spans="1:14" ht="15.75" thickBot="1">
      <c r="B96" s="254"/>
      <c r="C96" s="255"/>
      <c r="D96" s="255"/>
      <c r="E96" s="255"/>
      <c r="F96" s="255" t="s">
        <v>1064</v>
      </c>
      <c r="G96" s="255"/>
      <c r="H96" s="255"/>
      <c r="I96" s="255"/>
      <c r="J96" s="255"/>
      <c r="K96" s="255"/>
      <c r="L96" s="255"/>
      <c r="M96" s="255"/>
      <c r="N96" s="256"/>
    </row>
    <row r="97" spans="2:14">
      <c r="B97" s="239" t="s">
        <v>2322</v>
      </c>
      <c r="C97" s="240"/>
      <c r="D97" s="240"/>
      <c r="E97" s="240"/>
      <c r="F97" s="240"/>
      <c r="G97" s="240"/>
      <c r="H97" s="240"/>
      <c r="I97" s="240"/>
      <c r="J97" s="240"/>
      <c r="K97" s="240"/>
      <c r="L97" s="240"/>
      <c r="M97" s="240"/>
      <c r="N97" s="241"/>
    </row>
    <row r="98" spans="2:14">
      <c r="B98" s="257"/>
      <c r="C98" s="258"/>
      <c r="D98" s="258"/>
      <c r="E98" s="258"/>
      <c r="F98" s="258"/>
      <c r="G98" s="258"/>
      <c r="H98" s="258"/>
      <c r="I98" s="258"/>
      <c r="J98" s="258"/>
      <c r="K98" s="258"/>
      <c r="L98" s="258"/>
      <c r="M98" s="258"/>
      <c r="N98" s="259"/>
    </row>
    <row r="99" spans="2:14">
      <c r="B99" s="257"/>
      <c r="C99" s="258"/>
      <c r="D99" s="258"/>
      <c r="E99" s="258"/>
      <c r="F99" s="258"/>
      <c r="G99" s="258"/>
      <c r="H99" s="258"/>
      <c r="I99" s="258"/>
      <c r="J99" s="258"/>
      <c r="K99" s="258"/>
      <c r="L99" s="258"/>
      <c r="M99" s="258"/>
      <c r="N99" s="259"/>
    </row>
    <row r="100" spans="2:14">
      <c r="B100" s="257"/>
      <c r="C100" s="258"/>
      <c r="D100" s="258"/>
      <c r="E100" s="258"/>
      <c r="F100" s="258"/>
      <c r="G100" s="258"/>
      <c r="H100" s="258"/>
      <c r="I100" s="258"/>
      <c r="J100" s="258"/>
      <c r="K100" s="258"/>
      <c r="L100" s="258"/>
      <c r="M100" s="258"/>
      <c r="N100" s="259"/>
    </row>
    <row r="101" spans="2:14" ht="15.75" thickBot="1">
      <c r="B101" s="260"/>
      <c r="C101" s="261"/>
      <c r="D101" s="261"/>
      <c r="E101" s="261"/>
      <c r="F101" s="261"/>
      <c r="G101" s="261"/>
      <c r="H101" s="261"/>
      <c r="I101" s="261"/>
      <c r="J101" s="261"/>
      <c r="K101" s="261"/>
      <c r="L101" s="261"/>
      <c r="M101" s="261"/>
      <c r="N101" s="262"/>
    </row>
    <row r="102" spans="2:14">
      <c r="B102" s="263"/>
      <c r="C102" s="264"/>
      <c r="D102" s="264"/>
      <c r="E102" s="264"/>
      <c r="F102" s="264"/>
      <c r="G102" s="264"/>
      <c r="H102" s="264"/>
      <c r="I102" s="264"/>
      <c r="J102" s="264"/>
      <c r="K102" s="264"/>
      <c r="L102" s="264"/>
      <c r="M102" s="264"/>
      <c r="N102" s="265"/>
    </row>
    <row r="103" spans="2:14">
      <c r="B103" s="266" t="s">
        <v>2323</v>
      </c>
      <c r="C103" s="267"/>
      <c r="D103" s="267"/>
      <c r="E103" s="267"/>
      <c r="F103" s="267"/>
      <c r="G103" s="267"/>
      <c r="H103" s="267"/>
      <c r="I103" s="267"/>
      <c r="J103" s="267"/>
      <c r="K103" s="267"/>
      <c r="L103" s="267"/>
      <c r="M103" s="267"/>
      <c r="N103" s="268"/>
    </row>
    <row r="104" spans="2:14" ht="15" customHeight="1">
      <c r="B104" s="960" t="s">
        <v>2324</v>
      </c>
      <c r="C104" s="961"/>
      <c r="D104" s="961"/>
      <c r="E104" s="961"/>
      <c r="F104" s="961"/>
      <c r="G104" s="961"/>
      <c r="H104" s="961"/>
      <c r="I104" s="961"/>
      <c r="J104" s="961"/>
      <c r="K104" s="961"/>
      <c r="L104" s="961"/>
      <c r="M104" s="961"/>
      <c r="N104" s="962"/>
    </row>
    <row r="105" spans="2:14" ht="15" customHeight="1">
      <c r="B105" s="960"/>
      <c r="C105" s="961"/>
      <c r="D105" s="961"/>
      <c r="E105" s="961"/>
      <c r="F105" s="961"/>
      <c r="G105" s="961"/>
      <c r="H105" s="961"/>
      <c r="I105" s="961"/>
      <c r="J105" s="961"/>
      <c r="K105" s="961"/>
      <c r="L105" s="961"/>
      <c r="M105" s="961"/>
      <c r="N105" s="962"/>
    </row>
    <row r="106" spans="2:14" ht="30" customHeight="1">
      <c r="B106" s="963" t="s">
        <v>2325</v>
      </c>
      <c r="C106" s="964"/>
      <c r="D106" s="964"/>
      <c r="E106" s="964"/>
      <c r="F106" s="964"/>
      <c r="G106" s="964"/>
      <c r="H106" s="964"/>
      <c r="I106" s="964"/>
      <c r="J106" s="964"/>
      <c r="K106" s="964"/>
      <c r="L106" s="964"/>
      <c r="M106" s="964"/>
      <c r="N106" s="965"/>
    </row>
    <row r="107" spans="2:14">
      <c r="B107" s="963"/>
      <c r="C107" s="964"/>
      <c r="D107" s="964"/>
      <c r="E107" s="964"/>
      <c r="F107" s="964"/>
      <c r="G107" s="964"/>
      <c r="H107" s="964"/>
      <c r="I107" s="964"/>
      <c r="J107" s="964"/>
      <c r="K107" s="964"/>
      <c r="L107" s="964"/>
      <c r="M107" s="964"/>
      <c r="N107" s="965"/>
    </row>
    <row r="108" spans="2:14">
      <c r="B108" s="351"/>
      <c r="C108" s="352"/>
      <c r="D108" s="352"/>
      <c r="E108" s="352"/>
      <c r="F108" s="352"/>
      <c r="G108" s="352"/>
      <c r="H108" s="352"/>
      <c r="I108" s="352"/>
      <c r="J108" s="352"/>
      <c r="K108" s="352"/>
      <c r="L108" s="352"/>
      <c r="M108" s="352"/>
      <c r="N108" s="353"/>
    </row>
    <row r="109" spans="2:14">
      <c r="B109" s="351"/>
      <c r="C109" s="352"/>
      <c r="D109" s="352"/>
      <c r="E109" s="352"/>
      <c r="F109" s="352"/>
      <c r="G109" s="352"/>
      <c r="H109" s="352"/>
      <c r="I109" s="352"/>
      <c r="J109" s="352"/>
      <c r="K109" s="352"/>
      <c r="L109" s="352"/>
      <c r="M109" s="352"/>
      <c r="N109" s="353"/>
    </row>
    <row r="110" spans="2:14">
      <c r="B110" s="351"/>
      <c r="C110" s="352"/>
      <c r="D110" s="352"/>
      <c r="E110" s="352"/>
      <c r="F110" s="352"/>
      <c r="G110" s="352"/>
      <c r="H110" s="352"/>
      <c r="I110" s="352"/>
      <c r="J110" s="352"/>
      <c r="K110" s="352"/>
      <c r="L110" s="352"/>
      <c r="M110" s="352"/>
      <c r="N110" s="353"/>
    </row>
    <row r="111" spans="2:14">
      <c r="B111" s="266"/>
      <c r="C111" s="267"/>
      <c r="D111" s="267"/>
      <c r="E111" s="267"/>
      <c r="F111" s="267"/>
      <c r="G111" s="267"/>
      <c r="H111" s="267"/>
      <c r="I111" s="267"/>
      <c r="J111" s="267"/>
      <c r="K111" s="267"/>
      <c r="L111" s="267"/>
      <c r="M111" s="267"/>
      <c r="N111" s="268"/>
    </row>
    <row r="112" spans="2:14">
      <c r="B112" s="254"/>
      <c r="C112" s="255"/>
      <c r="D112" s="255"/>
      <c r="E112" s="255" t="s">
        <v>1060</v>
      </c>
      <c r="F112" s="429"/>
      <c r="G112" s="429"/>
      <c r="H112" s="255"/>
      <c r="I112" s="255"/>
      <c r="J112" s="255"/>
      <c r="K112" s="255"/>
      <c r="L112" s="255"/>
      <c r="M112" s="255"/>
      <c r="N112" s="256"/>
    </row>
    <row r="113" spans="2:14">
      <c r="B113" s="254"/>
      <c r="C113" s="255"/>
      <c r="D113" s="255"/>
      <c r="E113" s="430" t="s">
        <v>1061</v>
      </c>
      <c r="F113" s="255"/>
      <c r="G113" s="255"/>
      <c r="H113" s="430"/>
      <c r="I113" s="430"/>
      <c r="J113" s="430"/>
      <c r="K113" s="255"/>
      <c r="L113" s="255"/>
      <c r="M113" s="255"/>
      <c r="N113" s="256"/>
    </row>
    <row r="114" spans="2:14">
      <c r="B114" s="254"/>
      <c r="C114" s="255"/>
      <c r="D114" s="255"/>
      <c r="E114" s="269" t="s">
        <v>1065</v>
      </c>
      <c r="F114" s="255"/>
      <c r="G114" s="255"/>
      <c r="H114" s="269"/>
      <c r="I114" s="269"/>
      <c r="J114" s="269"/>
      <c r="K114" s="255"/>
      <c r="L114" s="255"/>
      <c r="M114" s="255"/>
      <c r="N114" s="256"/>
    </row>
    <row r="115" spans="2:14">
      <c r="B115" s="270"/>
      <c r="C115" s="267"/>
      <c r="D115" s="267"/>
      <c r="E115" s="255" t="s">
        <v>1063</v>
      </c>
      <c r="F115" s="255"/>
      <c r="G115" s="255"/>
      <c r="H115" s="255"/>
      <c r="I115" s="255"/>
      <c r="J115" s="255"/>
      <c r="K115" s="267"/>
      <c r="L115" s="267"/>
      <c r="M115" s="267"/>
      <c r="N115" s="268"/>
    </row>
    <row r="116" spans="2:14">
      <c r="B116" s="270"/>
      <c r="C116" s="267"/>
      <c r="D116" s="267"/>
      <c r="E116" s="267"/>
      <c r="F116" s="255"/>
      <c r="G116" s="255"/>
      <c r="H116" s="255"/>
      <c r="I116" s="255"/>
      <c r="J116" s="255"/>
      <c r="K116" s="267"/>
      <c r="L116" s="267"/>
      <c r="M116" s="267"/>
      <c r="N116" s="268"/>
    </row>
    <row r="117" spans="2:14">
      <c r="B117" s="270" t="s">
        <v>2326</v>
      </c>
      <c r="C117" s="269"/>
      <c r="D117" s="269"/>
      <c r="E117" s="255"/>
      <c r="F117" s="255"/>
      <c r="G117" s="255"/>
      <c r="H117" s="255"/>
      <c r="I117" s="255"/>
      <c r="J117" s="966"/>
      <c r="K117" s="966"/>
      <c r="L117" s="966"/>
      <c r="M117" s="966"/>
      <c r="N117" s="967"/>
    </row>
    <row r="118" spans="2:14" ht="15.75" thickBot="1">
      <c r="B118" s="431" t="s">
        <v>2327</v>
      </c>
      <c r="C118" s="432"/>
      <c r="D118" s="432"/>
      <c r="E118" s="271"/>
      <c r="F118" s="271"/>
      <c r="G118" s="271"/>
      <c r="H118" s="271"/>
      <c r="I118" s="271"/>
      <c r="J118" s="968"/>
      <c r="K118" s="968"/>
      <c r="L118" s="968"/>
      <c r="M118" s="968"/>
      <c r="N118" s="969"/>
    </row>
  </sheetData>
  <mergeCells count="64">
    <mergeCell ref="M5:M6"/>
    <mergeCell ref="N5:N6"/>
    <mergeCell ref="C6:J6"/>
    <mergeCell ref="B10:E10"/>
    <mergeCell ref="I10:J10"/>
    <mergeCell ref="C5:J5"/>
    <mergeCell ref="B1:B6"/>
    <mergeCell ref="K5:K6"/>
    <mergeCell ref="L1:N2"/>
    <mergeCell ref="C2:J2"/>
    <mergeCell ref="C3:J3"/>
    <mergeCell ref="K3:K4"/>
    <mergeCell ref="L3:N4"/>
    <mergeCell ref="C4:J4"/>
    <mergeCell ref="C1:J1"/>
    <mergeCell ref="K1:K2"/>
    <mergeCell ref="B36:H36"/>
    <mergeCell ref="B37:H37"/>
    <mergeCell ref="F25:H25"/>
    <mergeCell ref="B27:N27"/>
    <mergeCell ref="L29:M29"/>
    <mergeCell ref="L12:N12"/>
    <mergeCell ref="C30:I30"/>
    <mergeCell ref="L30:M30"/>
    <mergeCell ref="B35:H35"/>
    <mergeCell ref="I35:J35"/>
    <mergeCell ref="L35:M35"/>
    <mergeCell ref="D11:E11"/>
    <mergeCell ref="C29:I29"/>
    <mergeCell ref="L5:L6"/>
    <mergeCell ref="L59:M59"/>
    <mergeCell ref="B39:H39"/>
    <mergeCell ref="B41:D41"/>
    <mergeCell ref="B42:H42"/>
    <mergeCell ref="I42:J42"/>
    <mergeCell ref="L42:M42"/>
    <mergeCell ref="B43:M43"/>
    <mergeCell ref="B47:I47"/>
    <mergeCell ref="L47:M47"/>
    <mergeCell ref="B53:M53"/>
    <mergeCell ref="L57:M57"/>
    <mergeCell ref="L58:M58"/>
    <mergeCell ref="B38:H38"/>
    <mergeCell ref="L60:M60"/>
    <mergeCell ref="L61:M61"/>
    <mergeCell ref="L63:M63"/>
    <mergeCell ref="B64:M64"/>
    <mergeCell ref="B68:H68"/>
    <mergeCell ref="L68:M68"/>
    <mergeCell ref="J117:N118"/>
    <mergeCell ref="B82:H82"/>
    <mergeCell ref="L82:M82"/>
    <mergeCell ref="L83:M83"/>
    <mergeCell ref="L84:M84"/>
    <mergeCell ref="B85:M85"/>
    <mergeCell ref="B87:M87"/>
    <mergeCell ref="B104:N105"/>
    <mergeCell ref="B106:N107"/>
    <mergeCell ref="B74:H74"/>
    <mergeCell ref="L74:M74"/>
    <mergeCell ref="B75:M75"/>
    <mergeCell ref="B77:M77"/>
    <mergeCell ref="B81:H81"/>
    <mergeCell ref="L81:M8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529409"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529409" r:id="rId4"/>
      </mc:Fallback>
    </mc:AlternateContent>
  </oleObjects>
</worksheet>
</file>

<file path=xl/worksheets/sheet2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20"/>
  <sheetViews>
    <sheetView zoomScale="75" zoomScaleNormal="75" workbookViewId="0"/>
  </sheetViews>
  <sheetFormatPr baseColWidth="10" defaultRowHeight="15"/>
  <cols>
    <col min="1" max="1" width="9" bestFit="1" customWidth="1"/>
    <col min="2" max="2" width="16.85546875" customWidth="1"/>
    <col min="6" max="6" width="15.5703125" customWidth="1"/>
    <col min="9" max="9" width="13.140625" bestFit="1" customWidth="1"/>
    <col min="10" max="10" width="15.5703125" customWidth="1"/>
    <col min="11" max="11" width="17.5703125" customWidth="1"/>
    <col min="13" max="13" width="13.42578125" customWidth="1"/>
    <col min="14" max="14" width="17.42578125" customWidth="1"/>
    <col min="15" max="15" width="12" bestFit="1" customWidth="1"/>
  </cols>
  <sheetData>
    <row r="1" spans="2:14" ht="25.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30"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customHeight="1" thickBot="1">
      <c r="A31" t="s">
        <v>1929</v>
      </c>
      <c r="B31" s="86" t="s">
        <v>2153</v>
      </c>
      <c r="C31" s="87" t="s">
        <v>1538</v>
      </c>
      <c r="D31" s="88"/>
      <c r="E31" s="88"/>
      <c r="F31" s="88"/>
      <c r="G31" s="88"/>
      <c r="H31" s="88"/>
      <c r="I31" s="88"/>
      <c r="J31" s="88"/>
      <c r="K31" s="465"/>
      <c r="L31" s="318" t="s">
        <v>233</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348"/>
      <c r="N36" s="284"/>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0.05</v>
      </c>
      <c r="N41" s="356">
        <f>N77*M41</f>
        <v>90.985096666666664</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90.985096666666664</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73" t="s">
        <v>1793</v>
      </c>
      <c r="B48" s="49" t="str">
        <f>VLOOKUP(A48,MATERIALES!A5:D373,3,FALSE)</f>
        <v>Impermeabilizante para concreto</v>
      </c>
      <c r="C48" s="293"/>
      <c r="D48" s="293"/>
      <c r="E48" s="293"/>
      <c r="F48" s="293"/>
      <c r="G48" s="293"/>
      <c r="H48" s="293"/>
      <c r="I48" s="280"/>
      <c r="J48" s="323" t="str">
        <f>VLOOKUP(A48,MATERIALES!A4:D640,2,FALSE)</f>
        <v>kg</v>
      </c>
      <c r="K48" s="454">
        <v>0.7</v>
      </c>
      <c r="L48" s="279"/>
      <c r="M48" s="414">
        <f>VLOOKUP(A48,MATERIALES!A5:D396,4,FALSE)</f>
        <v>6585.3544510508545</v>
      </c>
      <c r="N48" s="284">
        <f>K48*M48</f>
        <v>4609.7481157355978</v>
      </c>
    </row>
    <row r="49" spans="1:14">
      <c r="A49" s="172"/>
      <c r="B49" s="49"/>
      <c r="C49" s="437"/>
      <c r="D49" s="437"/>
      <c r="E49" s="437"/>
      <c r="F49" s="437"/>
      <c r="G49" s="437"/>
      <c r="H49" s="437"/>
      <c r="I49" s="437"/>
      <c r="J49" s="323"/>
      <c r="K49" s="409"/>
      <c r="L49" s="433"/>
      <c r="M49" s="414"/>
      <c r="N49" s="284"/>
    </row>
    <row r="50" spans="1:14">
      <c r="A50" s="172"/>
      <c r="B50" s="49"/>
      <c r="C50" s="437"/>
      <c r="D50" s="437"/>
      <c r="E50" s="437"/>
      <c r="F50" s="437"/>
      <c r="G50" s="437"/>
      <c r="H50" s="437"/>
      <c r="I50" s="437"/>
      <c r="J50" s="323"/>
      <c r="K50" s="409"/>
      <c r="L50" s="433"/>
      <c r="M50" s="414"/>
      <c r="N50" s="284"/>
    </row>
    <row r="51" spans="1:14">
      <c r="A51" s="172"/>
      <c r="B51" s="49"/>
      <c r="C51" s="437"/>
      <c r="D51" s="437"/>
      <c r="E51" s="437"/>
      <c r="F51" s="437"/>
      <c r="G51" s="437"/>
      <c r="H51" s="437"/>
      <c r="I51" s="437"/>
      <c r="J51" s="323"/>
      <c r="K51" s="409"/>
      <c r="L51" s="433"/>
      <c r="M51" s="414"/>
      <c r="N51" s="284"/>
    </row>
    <row r="52" spans="1:14">
      <c r="B52" s="332"/>
      <c r="C52" s="53"/>
      <c r="D52" s="53"/>
      <c r="E52" s="53"/>
      <c r="F52" s="53"/>
      <c r="G52" s="53"/>
      <c r="H52" s="53"/>
      <c r="I52" s="53"/>
      <c r="J52" s="300"/>
      <c r="K52" s="175"/>
      <c r="L52" s="330"/>
      <c r="M52" s="438"/>
      <c r="N52" s="285"/>
    </row>
    <row r="53" spans="1:14">
      <c r="B53" s="174"/>
      <c r="C53" s="329"/>
      <c r="D53" s="329"/>
      <c r="E53" s="329"/>
      <c r="F53" s="329"/>
      <c r="G53" s="329"/>
      <c r="H53" s="329"/>
      <c r="I53" s="329"/>
      <c r="J53" s="323"/>
      <c r="K53" s="50"/>
      <c r="L53" s="330"/>
      <c r="M53" s="438"/>
      <c r="N53" s="285"/>
    </row>
    <row r="54" spans="1:14" ht="15.75" thickBot="1">
      <c r="B54" s="462"/>
      <c r="C54" s="460"/>
      <c r="D54" s="460"/>
      <c r="E54" s="460"/>
      <c r="F54" s="460"/>
      <c r="G54" s="460"/>
      <c r="H54" s="460"/>
      <c r="I54" s="460"/>
      <c r="J54" s="461"/>
      <c r="K54" s="132"/>
      <c r="L54" s="458"/>
      <c r="M54" s="494"/>
      <c r="N54" s="495"/>
    </row>
    <row r="55" spans="1:14" ht="15.75" thickBot="1">
      <c r="B55" s="824" t="s">
        <v>1037</v>
      </c>
      <c r="C55" s="825"/>
      <c r="D55" s="825"/>
      <c r="E55" s="825"/>
      <c r="F55" s="825"/>
      <c r="G55" s="825"/>
      <c r="H55" s="825"/>
      <c r="I55" s="825"/>
      <c r="J55" s="825"/>
      <c r="K55" s="825"/>
      <c r="L55" s="825"/>
      <c r="M55" s="826"/>
      <c r="N55" s="110">
        <f>SUM(N48:N54)</f>
        <v>4609.7481157355978</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B60" s="52"/>
      <c r="C60" s="329"/>
      <c r="D60" s="329"/>
      <c r="E60" s="329"/>
      <c r="F60" s="329"/>
      <c r="G60" s="329"/>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459"/>
      <c r="C65" s="460"/>
      <c r="D65" s="460"/>
      <c r="E65" s="460"/>
      <c r="F65" s="460"/>
      <c r="G65" s="460"/>
      <c r="H65" s="54"/>
      <c r="I65" s="132"/>
      <c r="J65" s="132"/>
      <c r="K65" s="132"/>
      <c r="L65" s="807"/>
      <c r="M65" s="808"/>
      <c r="N65" s="133"/>
    </row>
    <row r="66" spans="1:15" ht="15.75" thickBot="1">
      <c r="B66" s="824" t="s">
        <v>1037</v>
      </c>
      <c r="C66" s="825"/>
      <c r="D66" s="825"/>
      <c r="E66" s="825"/>
      <c r="F66" s="825"/>
      <c r="G66" s="825"/>
      <c r="H66" s="825"/>
      <c r="I66" s="825"/>
      <c r="J66" s="825"/>
      <c r="K66" s="825"/>
      <c r="L66" s="825"/>
      <c r="M66" s="826"/>
      <c r="N66" s="110"/>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970"/>
      <c r="N70" s="104" t="s">
        <v>1035</v>
      </c>
    </row>
    <row r="71" spans="1:15">
      <c r="A71" s="173" t="s">
        <v>30</v>
      </c>
      <c r="B71" s="55" t="str">
        <f>VLOOKUP(A71,'MANO DE OBRA'!A8:D68,3,FALSE)</f>
        <v>Oficial</v>
      </c>
      <c r="C71" s="53"/>
      <c r="D71" s="53"/>
      <c r="E71" s="53"/>
      <c r="F71" s="53"/>
      <c r="G71" s="53"/>
      <c r="H71" s="53"/>
      <c r="I71" s="304">
        <f>K71/J71*100</f>
        <v>49181.133333333331</v>
      </c>
      <c r="J71" s="305">
        <v>185</v>
      </c>
      <c r="K71" s="306">
        <f>VLOOKUP(A71,'MANO DE OBRA'!A8:D99,4,FALSE)</f>
        <v>90985.096666666665</v>
      </c>
      <c r="L71" s="56"/>
      <c r="M71" s="446">
        <v>50</v>
      </c>
      <c r="N71" s="407">
        <f>K71/M71</f>
        <v>1819.7019333333333</v>
      </c>
      <c r="O71" s="112"/>
    </row>
    <row r="72" spans="1:15">
      <c r="A72" s="173"/>
      <c r="B72" s="55"/>
      <c r="C72" s="53"/>
      <c r="D72" s="53"/>
      <c r="E72" s="53"/>
      <c r="F72" s="53"/>
      <c r="G72" s="53"/>
      <c r="H72" s="53"/>
      <c r="I72" s="304"/>
      <c r="J72" s="305"/>
      <c r="K72" s="306"/>
      <c r="L72" s="56"/>
      <c r="M72" s="446"/>
      <c r="N72" s="407"/>
    </row>
    <row r="73" spans="1:15">
      <c r="B73" s="55"/>
      <c r="C73" s="53"/>
      <c r="D73" s="53"/>
      <c r="E73" s="53"/>
      <c r="F73" s="53"/>
      <c r="G73" s="53"/>
      <c r="H73" s="53"/>
      <c r="I73" s="304"/>
      <c r="J73" s="305"/>
      <c r="K73" s="306"/>
      <c r="L73" s="56"/>
      <c r="M73" s="444"/>
      <c r="N73" s="407"/>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805"/>
      <c r="C76" s="806"/>
      <c r="D76" s="806"/>
      <c r="E76" s="806"/>
      <c r="F76" s="806"/>
      <c r="G76" s="806"/>
      <c r="H76" s="806"/>
      <c r="I76" s="132"/>
      <c r="J76" s="132"/>
      <c r="K76" s="132"/>
      <c r="L76" s="906"/>
      <c r="M76" s="906"/>
      <c r="N76" s="51"/>
    </row>
    <row r="77" spans="1:15" ht="15.75" thickBot="1">
      <c r="B77" s="824" t="s">
        <v>1037</v>
      </c>
      <c r="C77" s="825"/>
      <c r="D77" s="825"/>
      <c r="E77" s="825"/>
      <c r="F77" s="825"/>
      <c r="G77" s="825"/>
      <c r="H77" s="825"/>
      <c r="I77" s="825"/>
      <c r="J77" s="825"/>
      <c r="K77" s="825"/>
      <c r="L77" s="825"/>
      <c r="M77" s="826"/>
      <c r="N77" s="313">
        <f>SUM(N71:N76)</f>
        <v>1819.7019333333333</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6520.435145735597</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1304.0870291471194</v>
      </c>
      <c r="M84" s="853"/>
      <c r="N84" s="57"/>
    </row>
    <row r="85" spans="1:14">
      <c r="B85" s="95" t="s">
        <v>1057</v>
      </c>
      <c r="C85" s="96"/>
      <c r="D85" s="96"/>
      <c r="E85" s="96"/>
      <c r="F85" s="96"/>
      <c r="G85" s="96"/>
      <c r="H85" s="96"/>
      <c r="I85" s="93"/>
      <c r="J85" s="94"/>
      <c r="K85" s="316">
        <v>0.05</v>
      </c>
      <c r="L85" s="852">
        <f>N79*K85</f>
        <v>326.02175728677986</v>
      </c>
      <c r="M85" s="853"/>
      <c r="N85" s="57"/>
    </row>
    <row r="86" spans="1:14" ht="15.75" thickBot="1">
      <c r="B86" s="97" t="s">
        <v>1058</v>
      </c>
      <c r="C86" s="98"/>
      <c r="D86" s="98"/>
      <c r="E86" s="98"/>
      <c r="F86" s="98"/>
      <c r="G86" s="98"/>
      <c r="H86" s="98"/>
      <c r="I86" s="99"/>
      <c r="J86" s="100"/>
      <c r="K86" s="317">
        <v>0.05</v>
      </c>
      <c r="L86" s="854">
        <f>N79*K86</f>
        <v>326.02175728677986</v>
      </c>
      <c r="M86" s="855"/>
      <c r="N86" s="57"/>
    </row>
    <row r="87" spans="1:14" ht="15.75" thickBot="1">
      <c r="B87" s="818" t="s">
        <v>1037</v>
      </c>
      <c r="C87" s="819"/>
      <c r="D87" s="819"/>
      <c r="E87" s="819"/>
      <c r="F87" s="819"/>
      <c r="G87" s="819"/>
      <c r="H87" s="819"/>
      <c r="I87" s="819"/>
      <c r="J87" s="819"/>
      <c r="K87" s="819"/>
      <c r="L87" s="819"/>
      <c r="M87" s="820"/>
      <c r="N87" s="58">
        <f>L84+L85+L86</f>
        <v>1956.130543720679</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58">
        <f>N79+N87</f>
        <v>8476.5656894562762</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30"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4">
    <mergeCell ref="M5:M6"/>
    <mergeCell ref="N5:N6"/>
    <mergeCell ref="C6:J6"/>
    <mergeCell ref="B10:E10"/>
    <mergeCell ref="I10:J10"/>
    <mergeCell ref="C5:J5"/>
    <mergeCell ref="B1:B6"/>
    <mergeCell ref="K5:K6"/>
    <mergeCell ref="L1:N2"/>
    <mergeCell ref="C2:J2"/>
    <mergeCell ref="C3:J3"/>
    <mergeCell ref="K3:K4"/>
    <mergeCell ref="L3:N4"/>
    <mergeCell ref="C4:J4"/>
    <mergeCell ref="C1:J1"/>
    <mergeCell ref="K1:K2"/>
    <mergeCell ref="B36:H36"/>
    <mergeCell ref="B37:H37"/>
    <mergeCell ref="F25:H25"/>
    <mergeCell ref="B27:N27"/>
    <mergeCell ref="L29:M29"/>
    <mergeCell ref="L12:N12"/>
    <mergeCell ref="C30:I30"/>
    <mergeCell ref="L30:M30"/>
    <mergeCell ref="B35:H35"/>
    <mergeCell ref="I35:J35"/>
    <mergeCell ref="L35:M35"/>
    <mergeCell ref="D11:E11"/>
    <mergeCell ref="C29:I29"/>
    <mergeCell ref="L5:L6"/>
    <mergeCell ref="L61:M61"/>
    <mergeCell ref="B39:H39"/>
    <mergeCell ref="B41:D41"/>
    <mergeCell ref="B42:H42"/>
    <mergeCell ref="I42:J42"/>
    <mergeCell ref="L42:M42"/>
    <mergeCell ref="B43:M43"/>
    <mergeCell ref="B47:I47"/>
    <mergeCell ref="L47:M47"/>
    <mergeCell ref="B55:M55"/>
    <mergeCell ref="L59:M59"/>
    <mergeCell ref="L60:M60"/>
    <mergeCell ref="B38:H38"/>
    <mergeCell ref="L62:M62"/>
    <mergeCell ref="L63:M63"/>
    <mergeCell ref="L65:M65"/>
    <mergeCell ref="B66:M66"/>
    <mergeCell ref="B70:H70"/>
    <mergeCell ref="L70:M70"/>
    <mergeCell ref="J119:N120"/>
    <mergeCell ref="B84:H84"/>
    <mergeCell ref="L84:M84"/>
    <mergeCell ref="L85:M85"/>
    <mergeCell ref="L86:M86"/>
    <mergeCell ref="B87:M87"/>
    <mergeCell ref="B89:M89"/>
    <mergeCell ref="B106:N107"/>
    <mergeCell ref="B108:N109"/>
    <mergeCell ref="B76:H76"/>
    <mergeCell ref="L76:M76"/>
    <mergeCell ref="B77:M77"/>
    <mergeCell ref="B79:M79"/>
    <mergeCell ref="B83:H83"/>
    <mergeCell ref="L83:M83"/>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531457"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531457" r:id="rId4"/>
      </mc:Fallback>
    </mc:AlternateContent>
  </oleObjects>
</worksheet>
</file>

<file path=xl/worksheets/sheet2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20"/>
  <sheetViews>
    <sheetView zoomScale="76" zoomScaleNormal="76" workbookViewId="0"/>
  </sheetViews>
  <sheetFormatPr baseColWidth="10" defaultRowHeight="15"/>
  <cols>
    <col min="1" max="1" width="9" bestFit="1" customWidth="1"/>
    <col min="2" max="2" width="16.140625" customWidth="1"/>
    <col min="9" max="9" width="12.85546875" customWidth="1"/>
    <col min="10" max="10" width="15.5703125" customWidth="1"/>
    <col min="11" max="11" width="18.85546875" customWidth="1"/>
    <col min="13" max="13" width="13.42578125" customWidth="1"/>
    <col min="14" max="14" width="17.42578125" customWidth="1"/>
    <col min="15" max="15" width="12" bestFit="1" customWidth="1"/>
  </cols>
  <sheetData>
    <row r="1" spans="2:14" ht="24.7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30.75"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thickBot="1">
      <c r="A31" t="s">
        <v>1929</v>
      </c>
      <c r="B31" s="86" t="s">
        <v>1794</v>
      </c>
      <c r="C31" s="87" t="s">
        <v>2268</v>
      </c>
      <c r="D31" s="88"/>
      <c r="E31" s="88"/>
      <c r="F31" s="88"/>
      <c r="G31" s="88"/>
      <c r="H31" s="88"/>
      <c r="I31" s="88"/>
      <c r="J31" s="88"/>
      <c r="K31" s="465"/>
      <c r="L31" s="318" t="s">
        <v>233</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348"/>
      <c r="N36" s="284"/>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0.05</v>
      </c>
      <c r="N41" s="356">
        <f>N77*M41</f>
        <v>454.92548333333337</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454.92548333333337</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73" t="s">
        <v>488</v>
      </c>
      <c r="B48" s="49" t="str">
        <f>VLOOKUP(A48,MATERIALES!A5:D373,3,FALSE)</f>
        <v>Imprimante y puente de adherencia</v>
      </c>
      <c r="C48" s="293"/>
      <c r="D48" s="293"/>
      <c r="E48" s="293"/>
      <c r="F48" s="293"/>
      <c r="G48" s="293"/>
      <c r="H48" s="293"/>
      <c r="I48" s="293"/>
      <c r="J48" s="323" t="str">
        <f>VLOOKUP(A48,MATERIALES!A4:D640,2,FALSE)</f>
        <v>kg</v>
      </c>
      <c r="K48" s="455">
        <v>0.2</v>
      </c>
      <c r="L48" s="279"/>
      <c r="M48" s="414">
        <f>VLOOKUP(A48,MATERIALES!A5:D396,4,FALSE)</f>
        <v>29063.537994563274</v>
      </c>
      <c r="N48" s="284">
        <f>K48*M48</f>
        <v>5812.7075989126552</v>
      </c>
    </row>
    <row r="49" spans="1:14">
      <c r="A49" s="172" t="s">
        <v>490</v>
      </c>
      <c r="B49" s="49" t="str">
        <f>VLOOKUP(A49,MATERIALES!A6:D373,3,FALSE)</f>
        <v>Láminas impermeabilizantes</v>
      </c>
      <c r="C49" s="437"/>
      <c r="D49" s="437"/>
      <c r="E49" s="437"/>
      <c r="F49" s="437"/>
      <c r="G49" s="437"/>
      <c r="H49" s="437"/>
      <c r="I49" s="437"/>
      <c r="J49" s="56" t="str">
        <f>VLOOKUP(A49,MATERIALES!A5:D641,2,FALSE)</f>
        <v>m2</v>
      </c>
      <c r="K49" s="409">
        <v>1.05</v>
      </c>
      <c r="L49" s="433"/>
      <c r="M49" s="414">
        <f>VLOOKUP(A49,MATERIALES!A6:D397,4,FALSE)</f>
        <v>1518.9534987636894</v>
      </c>
      <c r="N49" s="284">
        <f>K49*M49</f>
        <v>1594.9011737018739</v>
      </c>
    </row>
    <row r="50" spans="1:14">
      <c r="A50" s="172"/>
      <c r="B50" s="49"/>
      <c r="C50" s="437"/>
      <c r="D50" s="437"/>
      <c r="E50" s="437"/>
      <c r="F50" s="437"/>
      <c r="G50" s="437"/>
      <c r="H50" s="437"/>
      <c r="I50" s="437"/>
      <c r="J50" s="323"/>
      <c r="K50" s="409"/>
      <c r="L50" s="433"/>
      <c r="M50" s="414"/>
      <c r="N50" s="284"/>
    </row>
    <row r="51" spans="1:14">
      <c r="A51" s="172"/>
      <c r="B51" s="49"/>
      <c r="C51" s="437"/>
      <c r="D51" s="437"/>
      <c r="E51" s="437"/>
      <c r="F51" s="437"/>
      <c r="G51" s="437"/>
      <c r="H51" s="437"/>
      <c r="I51" s="437"/>
      <c r="J51" s="323"/>
      <c r="K51" s="409"/>
      <c r="L51" s="433"/>
      <c r="M51" s="414"/>
      <c r="N51" s="284"/>
    </row>
    <row r="52" spans="1:14">
      <c r="B52" s="332"/>
      <c r="C52" s="53"/>
      <c r="D52" s="53"/>
      <c r="E52" s="53"/>
      <c r="F52" s="53"/>
      <c r="G52" s="53"/>
      <c r="H52" s="53"/>
      <c r="I52" s="53"/>
      <c r="J52" s="300"/>
      <c r="K52" s="175"/>
      <c r="L52" s="330"/>
      <c r="M52" s="438"/>
      <c r="N52" s="285"/>
    </row>
    <row r="53" spans="1:14">
      <c r="B53" s="174"/>
      <c r="C53" s="329"/>
      <c r="D53" s="329"/>
      <c r="E53" s="329"/>
      <c r="F53" s="329"/>
      <c r="G53" s="329"/>
      <c r="H53" s="329"/>
      <c r="I53" s="329"/>
      <c r="J53" s="323"/>
      <c r="K53" s="50"/>
      <c r="L53" s="330"/>
      <c r="M53" s="438"/>
      <c r="N53" s="285"/>
    </row>
    <row r="54" spans="1:14" ht="15.75" thickBot="1">
      <c r="B54" s="462"/>
      <c r="C54" s="460"/>
      <c r="D54" s="460"/>
      <c r="E54" s="460"/>
      <c r="F54" s="460"/>
      <c r="G54" s="460"/>
      <c r="H54" s="460"/>
      <c r="I54" s="460"/>
      <c r="J54" s="461"/>
      <c r="K54" s="132"/>
      <c r="L54" s="458"/>
      <c r="M54" s="494"/>
      <c r="N54" s="495"/>
    </row>
    <row r="55" spans="1:14" ht="15.75" thickBot="1">
      <c r="B55" s="824" t="s">
        <v>1037</v>
      </c>
      <c r="C55" s="825"/>
      <c r="D55" s="825"/>
      <c r="E55" s="825"/>
      <c r="F55" s="825"/>
      <c r="G55" s="825"/>
      <c r="H55" s="825"/>
      <c r="I55" s="825"/>
      <c r="J55" s="825"/>
      <c r="K55" s="825"/>
      <c r="L55" s="825"/>
      <c r="M55" s="826"/>
      <c r="N55" s="110">
        <f>SUM(N48:N54)</f>
        <v>7407.6087726145288</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B60" s="52"/>
      <c r="C60" s="329"/>
      <c r="D60" s="329"/>
      <c r="E60" s="329"/>
      <c r="F60" s="329"/>
      <c r="G60" s="329"/>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459"/>
      <c r="C65" s="460"/>
      <c r="D65" s="460"/>
      <c r="E65" s="460"/>
      <c r="F65" s="460"/>
      <c r="G65" s="460"/>
      <c r="H65" s="54"/>
      <c r="I65" s="132"/>
      <c r="J65" s="132"/>
      <c r="K65" s="132"/>
      <c r="L65" s="807"/>
      <c r="M65" s="808"/>
      <c r="N65" s="133"/>
    </row>
    <row r="66" spans="1:15" ht="15.75" thickBot="1">
      <c r="B66" s="824" t="s">
        <v>1037</v>
      </c>
      <c r="C66" s="825"/>
      <c r="D66" s="825"/>
      <c r="E66" s="825"/>
      <c r="F66" s="825"/>
      <c r="G66" s="825"/>
      <c r="H66" s="825"/>
      <c r="I66" s="825"/>
      <c r="J66" s="825"/>
      <c r="K66" s="825"/>
      <c r="L66" s="825"/>
      <c r="M66" s="826"/>
      <c r="N66" s="110"/>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970"/>
      <c r="N70" s="104" t="s">
        <v>1035</v>
      </c>
    </row>
    <row r="71" spans="1:15">
      <c r="A71" s="173" t="s">
        <v>30</v>
      </c>
      <c r="B71" s="55" t="str">
        <f>VLOOKUP(A71,'MANO DE OBRA'!A8:D68,3,FALSE)</f>
        <v>Oficial</v>
      </c>
      <c r="C71" s="53"/>
      <c r="D71" s="53"/>
      <c r="E71" s="53"/>
      <c r="F71" s="53"/>
      <c r="G71" s="53"/>
      <c r="H71" s="53"/>
      <c r="I71" s="304">
        <f>K71/J71*100</f>
        <v>49181.133333333331</v>
      </c>
      <c r="J71" s="305">
        <v>185</v>
      </c>
      <c r="K71" s="306">
        <f>VLOOKUP(A71,'MANO DE OBRA'!A8:D99,4,FALSE)</f>
        <v>90985.096666666665</v>
      </c>
      <c r="L71" s="56"/>
      <c r="M71" s="446">
        <v>20</v>
      </c>
      <c r="N71" s="407">
        <f>K71/M71</f>
        <v>4549.2548333333334</v>
      </c>
      <c r="O71" s="112"/>
    </row>
    <row r="72" spans="1:15">
      <c r="A72" s="173" t="s">
        <v>7</v>
      </c>
      <c r="B72" s="55" t="str">
        <f>VLOOKUP(A72,'MANO DE OBRA'!A8:D69,3,FALSE)</f>
        <v>Obrero (2)</v>
      </c>
      <c r="C72" s="53"/>
      <c r="D72" s="53"/>
      <c r="E72" s="53"/>
      <c r="F72" s="53"/>
      <c r="G72" s="53"/>
      <c r="H72" s="53"/>
      <c r="I72" s="304">
        <f>K72/J72*100</f>
        <v>49181.133333333331</v>
      </c>
      <c r="J72" s="305">
        <v>185</v>
      </c>
      <c r="K72" s="306">
        <f>VLOOKUP(A72,'MANO DE OBRA'!A8:D100,4,FALSE)</f>
        <v>90985.096666666665</v>
      </c>
      <c r="L72" s="56"/>
      <c r="M72" s="446">
        <v>20</v>
      </c>
      <c r="N72" s="407">
        <f>K72/M72</f>
        <v>4549.2548333333334</v>
      </c>
    </row>
    <row r="73" spans="1:15">
      <c r="B73" s="55"/>
      <c r="C73" s="53"/>
      <c r="D73" s="53"/>
      <c r="E73" s="53"/>
      <c r="F73" s="53"/>
      <c r="G73" s="53"/>
      <c r="H73" s="53"/>
      <c r="I73" s="304"/>
      <c r="J73" s="305"/>
      <c r="K73" s="306"/>
      <c r="L73" s="56"/>
      <c r="M73" s="444"/>
      <c r="N73" s="407"/>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805"/>
      <c r="C76" s="806"/>
      <c r="D76" s="806"/>
      <c r="E76" s="806"/>
      <c r="F76" s="806"/>
      <c r="G76" s="806"/>
      <c r="H76" s="806"/>
      <c r="I76" s="132"/>
      <c r="J76" s="132"/>
      <c r="K76" s="132"/>
      <c r="L76" s="906"/>
      <c r="M76" s="906"/>
      <c r="N76" s="133"/>
    </row>
    <row r="77" spans="1:15" ht="15.75" thickBot="1">
      <c r="B77" s="824" t="s">
        <v>1037</v>
      </c>
      <c r="C77" s="825"/>
      <c r="D77" s="825"/>
      <c r="E77" s="825"/>
      <c r="F77" s="825"/>
      <c r="G77" s="825"/>
      <c r="H77" s="825"/>
      <c r="I77" s="825"/>
      <c r="J77" s="825"/>
      <c r="K77" s="825"/>
      <c r="L77" s="825"/>
      <c r="M77" s="826"/>
      <c r="N77" s="472">
        <f>SUM(N71:N76)</f>
        <v>9098.5096666666668</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16961.043922614528</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3392.2087845229057</v>
      </c>
      <c r="M84" s="853"/>
      <c r="N84" s="57"/>
    </row>
    <row r="85" spans="1:14">
      <c r="B85" s="95" t="s">
        <v>1057</v>
      </c>
      <c r="C85" s="96"/>
      <c r="D85" s="96"/>
      <c r="E85" s="96"/>
      <c r="F85" s="96"/>
      <c r="G85" s="96"/>
      <c r="H85" s="96"/>
      <c r="I85" s="93"/>
      <c r="J85" s="94"/>
      <c r="K85" s="316">
        <v>0.05</v>
      </c>
      <c r="L85" s="852">
        <f>N79*K85</f>
        <v>848.05219613072643</v>
      </c>
      <c r="M85" s="853"/>
      <c r="N85" s="57"/>
    </row>
    <row r="86" spans="1:14" ht="15.75" thickBot="1">
      <c r="B86" s="97" t="s">
        <v>1058</v>
      </c>
      <c r="C86" s="98"/>
      <c r="D86" s="98"/>
      <c r="E86" s="98"/>
      <c r="F86" s="98"/>
      <c r="G86" s="98"/>
      <c r="H86" s="98"/>
      <c r="I86" s="99"/>
      <c r="J86" s="100"/>
      <c r="K86" s="317">
        <v>0.05</v>
      </c>
      <c r="L86" s="854">
        <f>N79*K86</f>
        <v>848.05219613072643</v>
      </c>
      <c r="M86" s="855"/>
      <c r="N86" s="57"/>
    </row>
    <row r="87" spans="1:14" ht="15.75" thickBot="1">
      <c r="B87" s="818" t="s">
        <v>1037</v>
      </c>
      <c r="C87" s="819"/>
      <c r="D87" s="819"/>
      <c r="E87" s="819"/>
      <c r="F87" s="819"/>
      <c r="G87" s="819"/>
      <c r="H87" s="819"/>
      <c r="I87" s="819"/>
      <c r="J87" s="819"/>
      <c r="K87" s="819"/>
      <c r="L87" s="819"/>
      <c r="M87" s="820"/>
      <c r="N87" s="58">
        <f>L84+L85+L86</f>
        <v>5088.3131767843588</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22049.357099398887</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28.5"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4">
    <mergeCell ref="M5:M6"/>
    <mergeCell ref="N5:N6"/>
    <mergeCell ref="C6:J6"/>
    <mergeCell ref="B10:E10"/>
    <mergeCell ref="I10:J10"/>
    <mergeCell ref="C5:J5"/>
    <mergeCell ref="B1:B6"/>
    <mergeCell ref="K5:K6"/>
    <mergeCell ref="L1:N2"/>
    <mergeCell ref="C2:J2"/>
    <mergeCell ref="C3:J3"/>
    <mergeCell ref="K3:K4"/>
    <mergeCell ref="L3:N4"/>
    <mergeCell ref="C4:J4"/>
    <mergeCell ref="C1:J1"/>
    <mergeCell ref="K1:K2"/>
    <mergeCell ref="B36:H36"/>
    <mergeCell ref="B37:H37"/>
    <mergeCell ref="F25:H25"/>
    <mergeCell ref="B27:N27"/>
    <mergeCell ref="L29:M29"/>
    <mergeCell ref="L12:N12"/>
    <mergeCell ref="C30:I30"/>
    <mergeCell ref="L30:M30"/>
    <mergeCell ref="B35:H35"/>
    <mergeCell ref="I35:J35"/>
    <mergeCell ref="L35:M35"/>
    <mergeCell ref="D11:E11"/>
    <mergeCell ref="C29:I29"/>
    <mergeCell ref="L5:L6"/>
    <mergeCell ref="L61:M61"/>
    <mergeCell ref="B39:H39"/>
    <mergeCell ref="B41:D41"/>
    <mergeCell ref="B42:H42"/>
    <mergeCell ref="I42:J42"/>
    <mergeCell ref="L42:M42"/>
    <mergeCell ref="B43:M43"/>
    <mergeCell ref="B47:I47"/>
    <mergeCell ref="L47:M47"/>
    <mergeCell ref="B55:M55"/>
    <mergeCell ref="L59:M59"/>
    <mergeCell ref="L60:M60"/>
    <mergeCell ref="B38:H38"/>
    <mergeCell ref="L62:M62"/>
    <mergeCell ref="L63:M63"/>
    <mergeCell ref="L65:M65"/>
    <mergeCell ref="B66:M66"/>
    <mergeCell ref="B70:H70"/>
    <mergeCell ref="L70:M70"/>
    <mergeCell ref="J119:N120"/>
    <mergeCell ref="B84:H84"/>
    <mergeCell ref="L84:M84"/>
    <mergeCell ref="L85:M85"/>
    <mergeCell ref="L86:M86"/>
    <mergeCell ref="B87:M87"/>
    <mergeCell ref="B89:M89"/>
    <mergeCell ref="B106:N107"/>
    <mergeCell ref="B108:N109"/>
    <mergeCell ref="B76:H76"/>
    <mergeCell ref="L76:M76"/>
    <mergeCell ref="B77:M77"/>
    <mergeCell ref="B79:M79"/>
    <mergeCell ref="B83:H83"/>
    <mergeCell ref="L83:M83"/>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532481"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532481" r:id="rId4"/>
      </mc:Fallback>
    </mc:AlternateContent>
  </oleObjects>
</worksheet>
</file>

<file path=xl/worksheets/sheet2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20"/>
  <sheetViews>
    <sheetView zoomScale="75" zoomScaleNormal="75" workbookViewId="0"/>
  </sheetViews>
  <sheetFormatPr baseColWidth="10" defaultRowHeight="15"/>
  <cols>
    <col min="1" max="1" width="10.42578125" bestFit="1" customWidth="1"/>
    <col min="2" max="2" width="16.5703125" customWidth="1"/>
    <col min="6" max="6" width="16.42578125" customWidth="1"/>
    <col min="9" max="9" width="13.140625" bestFit="1" customWidth="1"/>
    <col min="10" max="10" width="15.5703125" customWidth="1"/>
    <col min="11" max="11" width="18.5703125" customWidth="1"/>
    <col min="13" max="13" width="13.42578125" customWidth="1"/>
    <col min="14" max="14" width="17.42578125" customWidth="1"/>
    <col min="15" max="15" width="12" bestFit="1" customWidth="1"/>
  </cols>
  <sheetData>
    <row r="1" spans="2:14" ht="24.7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30"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thickBot="1">
      <c r="A31" t="s">
        <v>1929</v>
      </c>
      <c r="B31" s="86" t="s">
        <v>1230</v>
      </c>
      <c r="C31" s="87" t="s">
        <v>2269</v>
      </c>
      <c r="D31" s="88"/>
      <c r="E31" s="88"/>
      <c r="F31" s="88"/>
      <c r="G31" s="88"/>
      <c r="H31" s="88"/>
      <c r="I31" s="88"/>
      <c r="J31" s="88"/>
      <c r="K31" s="465"/>
      <c r="L31" s="318" t="s">
        <v>144</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138</v>
      </c>
      <c r="B36" s="831" t="str">
        <f>VLOOKUP(A36,EQUIPOS!A6:D154,3,FALSE)</f>
        <v>Camioneta D-300</v>
      </c>
      <c r="C36" s="832"/>
      <c r="D36" s="832"/>
      <c r="E36" s="832"/>
      <c r="F36" s="832"/>
      <c r="G36" s="832"/>
      <c r="H36" s="833"/>
      <c r="I36" s="279"/>
      <c r="J36" s="280"/>
      <c r="K36" s="281">
        <f>VLOOKUP(A36,EQUIPOS!A6:D163,4,FALSE)</f>
        <v>38000</v>
      </c>
      <c r="L36" s="282"/>
      <c r="M36" s="348">
        <v>1500</v>
      </c>
      <c r="N36" s="284">
        <f>K36/M36</f>
        <v>25.333333333333332</v>
      </c>
    </row>
    <row r="37" spans="1:14">
      <c r="A37" s="119" t="s">
        <v>361</v>
      </c>
      <c r="B37" s="831" t="str">
        <f>VLOOKUP(A37,EQUIPOS!A7:D154,3,FALSE)</f>
        <v>Vehículo delineador</v>
      </c>
      <c r="C37" s="832"/>
      <c r="D37" s="832"/>
      <c r="E37" s="832"/>
      <c r="F37" s="832"/>
      <c r="G37" s="832"/>
      <c r="H37" s="833"/>
      <c r="I37" s="433"/>
      <c r="J37" s="434"/>
      <c r="K37" s="281">
        <f>VLOOKUP(A37,EQUIPOS!A7:D164,4,FALSE)</f>
        <v>142233.75</v>
      </c>
      <c r="L37" s="347"/>
      <c r="M37" s="348">
        <v>1500</v>
      </c>
      <c r="N37" s="284">
        <f>K37/M37</f>
        <v>94.822500000000005</v>
      </c>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0.01</v>
      </c>
      <c r="N41" s="356">
        <f>N77*M41</f>
        <v>0.18955228472222221</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120.34538561805556</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72" t="s">
        <v>454</v>
      </c>
      <c r="B48" s="49" t="str">
        <f>VLOOKUP(A48,MATERIALES!A5:D373,3,FALSE)</f>
        <v>Esferas reflectivas</v>
      </c>
      <c r="C48" s="293"/>
      <c r="D48" s="293"/>
      <c r="E48" s="293"/>
      <c r="F48" s="293"/>
      <c r="G48" s="293"/>
      <c r="H48" s="293"/>
      <c r="I48" s="293"/>
      <c r="J48" s="323" t="str">
        <f>VLOOKUP(A48,MATERIALES!A4:D640,2,FALSE)</f>
        <v>kg</v>
      </c>
      <c r="K48" s="294">
        <v>4.5999999999999999E-2</v>
      </c>
      <c r="L48" s="279"/>
      <c r="M48" s="414">
        <f>VLOOKUP(A48,MATERIALES!A5:D396,4,FALSE)</f>
        <v>4740</v>
      </c>
      <c r="N48" s="284">
        <f>K48*M48</f>
        <v>218.04</v>
      </c>
    </row>
    <row r="49" spans="1:14">
      <c r="A49" s="172" t="s">
        <v>636</v>
      </c>
      <c r="B49" s="49" t="str">
        <f>VLOOKUP(A49,MATERIALES!A6:D373,3,FALSE)</f>
        <v xml:space="preserve">Pintura acrílica pura para tráfico
</v>
      </c>
      <c r="C49" s="437"/>
      <c r="D49" s="437"/>
      <c r="E49" s="437"/>
      <c r="F49" s="437"/>
      <c r="G49" s="437"/>
      <c r="H49" s="437"/>
      <c r="I49" s="437"/>
      <c r="J49" s="324" t="str">
        <f>VLOOKUP(A49,MATERIALES!A5:D641,2,FALSE)</f>
        <v>gal</v>
      </c>
      <c r="K49" s="409">
        <v>1.4E-2</v>
      </c>
      <c r="L49" s="433"/>
      <c r="M49" s="414">
        <f>VLOOKUP(A49,MATERIALES!A6:D397,4,FALSE)</f>
        <v>74500</v>
      </c>
      <c r="N49" s="284">
        <f>K49*M49</f>
        <v>1043</v>
      </c>
    </row>
    <row r="50" spans="1:14">
      <c r="A50" s="172" t="s">
        <v>914</v>
      </c>
      <c r="B50" s="49" t="str">
        <f>VLOOKUP(A50,MATERIALES!A6:D373,3,FALSE)</f>
        <v>Disolvente para pintura Trafico (acrílico)</v>
      </c>
      <c r="C50" s="437"/>
      <c r="D50" s="437"/>
      <c r="E50" s="437"/>
      <c r="F50" s="437"/>
      <c r="G50" s="437"/>
      <c r="H50" s="437"/>
      <c r="I50" s="437"/>
      <c r="J50" s="324" t="str">
        <f>VLOOKUP(A50,MATERIALES!A6:D642,2,FALSE)</f>
        <v>gal</v>
      </c>
      <c r="K50" s="456">
        <v>4.2999999999999999E-4</v>
      </c>
      <c r="L50" s="433"/>
      <c r="M50" s="414">
        <f>VLOOKUP(A50,MATERIALES!A6:D398,4,FALSE)</f>
        <v>29750</v>
      </c>
      <c r="N50" s="284">
        <f>K50*M50</f>
        <v>12.7925</v>
      </c>
    </row>
    <row r="51" spans="1:14">
      <c r="A51" s="172"/>
      <c r="B51" s="49"/>
      <c r="C51" s="437"/>
      <c r="D51" s="437"/>
      <c r="E51" s="437"/>
      <c r="F51" s="437"/>
      <c r="G51" s="437"/>
      <c r="H51" s="437"/>
      <c r="I51" s="437"/>
      <c r="J51" s="323"/>
      <c r="K51" s="409"/>
      <c r="L51" s="433"/>
      <c r="M51" s="414"/>
      <c r="N51" s="284"/>
    </row>
    <row r="52" spans="1:14">
      <c r="B52" s="332"/>
      <c r="C52" s="53"/>
      <c r="D52" s="53"/>
      <c r="E52" s="53"/>
      <c r="F52" s="53"/>
      <c r="G52" s="53"/>
      <c r="H52" s="53"/>
      <c r="I52" s="53"/>
      <c r="J52" s="300"/>
      <c r="K52" s="175"/>
      <c r="L52" s="330"/>
      <c r="M52" s="438"/>
      <c r="N52" s="285"/>
    </row>
    <row r="53" spans="1:14">
      <c r="B53" s="174"/>
      <c r="C53" s="329"/>
      <c r="D53" s="329"/>
      <c r="E53" s="329"/>
      <c r="F53" s="329"/>
      <c r="G53" s="329"/>
      <c r="H53" s="329"/>
      <c r="I53" s="329"/>
      <c r="J53" s="323"/>
      <c r="K53" s="50"/>
      <c r="L53" s="330"/>
      <c r="M53" s="438"/>
      <c r="N53" s="285"/>
    </row>
    <row r="54" spans="1:14" ht="15.75" thickBot="1">
      <c r="B54" s="490"/>
      <c r="C54" s="53"/>
      <c r="D54" s="53"/>
      <c r="E54" s="53"/>
      <c r="F54" s="53"/>
      <c r="G54" s="53"/>
      <c r="H54" s="53"/>
      <c r="I54" s="53"/>
      <c r="J54" s="300"/>
      <c r="K54" s="175"/>
      <c r="L54" s="491"/>
      <c r="M54" s="492"/>
      <c r="N54" s="493"/>
    </row>
    <row r="55" spans="1:14" ht="15.75" thickBot="1">
      <c r="B55" s="818" t="s">
        <v>1037</v>
      </c>
      <c r="C55" s="819"/>
      <c r="D55" s="819"/>
      <c r="E55" s="819"/>
      <c r="F55" s="819"/>
      <c r="G55" s="819"/>
      <c r="H55" s="819"/>
      <c r="I55" s="819"/>
      <c r="J55" s="819"/>
      <c r="K55" s="819"/>
      <c r="L55" s="819"/>
      <c r="M55" s="820"/>
      <c r="N55" s="406">
        <f>SUM(N48:N54)</f>
        <v>1273.8325</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B60" s="52"/>
      <c r="C60" s="329"/>
      <c r="D60" s="329"/>
      <c r="E60" s="329"/>
      <c r="F60" s="329"/>
      <c r="G60" s="329"/>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55"/>
      <c r="C65" s="53"/>
      <c r="D65" s="53"/>
      <c r="E65" s="53"/>
      <c r="F65" s="53"/>
      <c r="G65" s="53"/>
      <c r="H65" s="496"/>
      <c r="I65" s="175"/>
      <c r="J65" s="175"/>
      <c r="K65" s="175"/>
      <c r="L65" s="990"/>
      <c r="M65" s="991"/>
      <c r="N65" s="497"/>
    </row>
    <row r="66" spans="1:15" ht="15.75" thickBot="1">
      <c r="B66" s="818" t="s">
        <v>1037</v>
      </c>
      <c r="C66" s="819"/>
      <c r="D66" s="819"/>
      <c r="E66" s="819"/>
      <c r="F66" s="819"/>
      <c r="G66" s="819"/>
      <c r="H66" s="819"/>
      <c r="I66" s="819"/>
      <c r="J66" s="819"/>
      <c r="K66" s="819"/>
      <c r="L66" s="819"/>
      <c r="M66" s="820"/>
      <c r="N66" s="406"/>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970"/>
      <c r="N70" s="104" t="s">
        <v>1035</v>
      </c>
    </row>
    <row r="71" spans="1:15">
      <c r="A71" s="173" t="s">
        <v>9</v>
      </c>
      <c r="B71" s="55" t="str">
        <f>VLOOKUP(A71,'MANO DE OBRA'!A8:D68,3,FALSE)</f>
        <v>Obrero (3)</v>
      </c>
      <c r="C71" s="53"/>
      <c r="D71" s="53"/>
      <c r="E71" s="53"/>
      <c r="F71" s="53"/>
      <c r="G71" s="53"/>
      <c r="H71" s="53"/>
      <c r="I71" s="304">
        <f>K71/J71*100</f>
        <v>73771.7</v>
      </c>
      <c r="J71" s="305">
        <v>185</v>
      </c>
      <c r="K71" s="306">
        <f>VLOOKUP(A71,'MANO DE OBRA'!A8:D99,4,FALSE)</f>
        <v>136477.64499999999</v>
      </c>
      <c r="L71" s="56"/>
      <c r="M71" s="446">
        <v>12000</v>
      </c>
      <c r="N71" s="407">
        <f>K71/M71</f>
        <v>11.373137083333333</v>
      </c>
      <c r="O71" s="112"/>
    </row>
    <row r="72" spans="1:15">
      <c r="A72" s="173" t="s">
        <v>30</v>
      </c>
      <c r="B72" s="55" t="str">
        <f>VLOOKUP(A72,'MANO DE OBRA'!A8:D69,3,FALSE)</f>
        <v>Oficial</v>
      </c>
      <c r="C72" s="53"/>
      <c r="D72" s="53"/>
      <c r="E72" s="53"/>
      <c r="F72" s="53"/>
      <c r="G72" s="53"/>
      <c r="H72" s="53"/>
      <c r="I72" s="304">
        <f>K72/J72*100</f>
        <v>49181.133333333331</v>
      </c>
      <c r="J72" s="305">
        <v>185</v>
      </c>
      <c r="K72" s="306">
        <f>VLOOKUP(A72,'MANO DE OBRA'!A8:D100,4,FALSE)</f>
        <v>90985.096666666665</v>
      </c>
      <c r="L72" s="56"/>
      <c r="M72" s="446">
        <v>12000</v>
      </c>
      <c r="N72" s="407">
        <f>K72/M72</f>
        <v>7.5820913888888883</v>
      </c>
    </row>
    <row r="73" spans="1:15">
      <c r="B73" s="55"/>
      <c r="C73" s="53"/>
      <c r="D73" s="53"/>
      <c r="E73" s="53"/>
      <c r="F73" s="53"/>
      <c r="G73" s="53"/>
      <c r="H73" s="53"/>
      <c r="I73" s="304"/>
      <c r="J73" s="305"/>
      <c r="K73" s="306"/>
      <c r="L73" s="56"/>
      <c r="M73" s="444"/>
      <c r="N73" s="407"/>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986"/>
      <c r="C76" s="987"/>
      <c r="D76" s="987"/>
      <c r="E76" s="987"/>
      <c r="F76" s="987"/>
      <c r="G76" s="987"/>
      <c r="H76" s="987"/>
      <c r="I76" s="175"/>
      <c r="J76" s="175"/>
      <c r="K76" s="175"/>
      <c r="L76" s="988"/>
      <c r="M76" s="989"/>
      <c r="N76" s="497"/>
    </row>
    <row r="77" spans="1:15" ht="15.75" thickBot="1">
      <c r="B77" s="818" t="s">
        <v>1037</v>
      </c>
      <c r="C77" s="819"/>
      <c r="D77" s="819"/>
      <c r="E77" s="819"/>
      <c r="F77" s="819"/>
      <c r="G77" s="819"/>
      <c r="H77" s="819"/>
      <c r="I77" s="819"/>
      <c r="J77" s="819"/>
      <c r="K77" s="819"/>
      <c r="L77" s="819"/>
      <c r="M77" s="820"/>
      <c r="N77" s="313">
        <f>SUM(N71:N76)</f>
        <v>18.95522847222222</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1413.1331140902778</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282.62662281805558</v>
      </c>
      <c r="M84" s="853"/>
      <c r="N84" s="57"/>
    </row>
    <row r="85" spans="1:14">
      <c r="B85" s="95" t="s">
        <v>1057</v>
      </c>
      <c r="C85" s="96"/>
      <c r="D85" s="96"/>
      <c r="E85" s="96"/>
      <c r="F85" s="96"/>
      <c r="G85" s="96"/>
      <c r="H85" s="96"/>
      <c r="I85" s="93"/>
      <c r="J85" s="94"/>
      <c r="K85" s="316">
        <v>0.05</v>
      </c>
      <c r="L85" s="852">
        <f>N79*K85</f>
        <v>70.656655704513895</v>
      </c>
      <c r="M85" s="853"/>
      <c r="N85" s="57"/>
    </row>
    <row r="86" spans="1:14" ht="15.75" thickBot="1">
      <c r="B86" s="97" t="s">
        <v>1058</v>
      </c>
      <c r="C86" s="98"/>
      <c r="D86" s="98"/>
      <c r="E86" s="98"/>
      <c r="F86" s="98"/>
      <c r="G86" s="98"/>
      <c r="H86" s="98"/>
      <c r="I86" s="99"/>
      <c r="J86" s="100"/>
      <c r="K86" s="317">
        <v>0.05</v>
      </c>
      <c r="L86" s="854">
        <f>N79*K86</f>
        <v>70.656655704513895</v>
      </c>
      <c r="M86" s="855"/>
      <c r="N86" s="57"/>
    </row>
    <row r="87" spans="1:14" ht="15.75" thickBot="1">
      <c r="B87" s="818" t="s">
        <v>1037</v>
      </c>
      <c r="C87" s="819"/>
      <c r="D87" s="819"/>
      <c r="E87" s="819"/>
      <c r="F87" s="819"/>
      <c r="G87" s="819"/>
      <c r="H87" s="819"/>
      <c r="I87" s="819"/>
      <c r="J87" s="819"/>
      <c r="K87" s="819"/>
      <c r="L87" s="819"/>
      <c r="M87" s="820"/>
      <c r="N87" s="58">
        <f>L84+L85+L86</f>
        <v>423.93993422708343</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1837.0730483173611</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30"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4">
    <mergeCell ref="M5:M6"/>
    <mergeCell ref="N5:N6"/>
    <mergeCell ref="C6:J6"/>
    <mergeCell ref="B10:E10"/>
    <mergeCell ref="I10:J10"/>
    <mergeCell ref="C5:J5"/>
    <mergeCell ref="B1:B6"/>
    <mergeCell ref="K5:K6"/>
    <mergeCell ref="L1:N2"/>
    <mergeCell ref="C2:J2"/>
    <mergeCell ref="C3:J3"/>
    <mergeCell ref="K3:K4"/>
    <mergeCell ref="L3:N4"/>
    <mergeCell ref="C4:J4"/>
    <mergeCell ref="C1:J1"/>
    <mergeCell ref="K1:K2"/>
    <mergeCell ref="B36:H36"/>
    <mergeCell ref="B37:H37"/>
    <mergeCell ref="F25:H25"/>
    <mergeCell ref="B27:N27"/>
    <mergeCell ref="L29:M29"/>
    <mergeCell ref="L12:N12"/>
    <mergeCell ref="C30:I30"/>
    <mergeCell ref="L30:M30"/>
    <mergeCell ref="B35:H35"/>
    <mergeCell ref="I35:J35"/>
    <mergeCell ref="L35:M35"/>
    <mergeCell ref="D11:E11"/>
    <mergeCell ref="C29:I29"/>
    <mergeCell ref="L5:L6"/>
    <mergeCell ref="L61:M61"/>
    <mergeCell ref="B39:H39"/>
    <mergeCell ref="B41:D41"/>
    <mergeCell ref="B42:H42"/>
    <mergeCell ref="I42:J42"/>
    <mergeCell ref="L42:M42"/>
    <mergeCell ref="B43:M43"/>
    <mergeCell ref="B47:I47"/>
    <mergeCell ref="L47:M47"/>
    <mergeCell ref="B55:M55"/>
    <mergeCell ref="L59:M59"/>
    <mergeCell ref="L60:M60"/>
    <mergeCell ref="B38:H38"/>
    <mergeCell ref="L62:M62"/>
    <mergeCell ref="L63:M63"/>
    <mergeCell ref="L65:M65"/>
    <mergeCell ref="B66:M66"/>
    <mergeCell ref="B70:H70"/>
    <mergeCell ref="L70:M70"/>
    <mergeCell ref="J119:N120"/>
    <mergeCell ref="B84:H84"/>
    <mergeCell ref="L84:M84"/>
    <mergeCell ref="L85:M85"/>
    <mergeCell ref="L86:M86"/>
    <mergeCell ref="B87:M87"/>
    <mergeCell ref="B89:M89"/>
    <mergeCell ref="B106:N107"/>
    <mergeCell ref="B108:N109"/>
    <mergeCell ref="B76:H76"/>
    <mergeCell ref="L76:M76"/>
    <mergeCell ref="B77:M77"/>
    <mergeCell ref="B79:M79"/>
    <mergeCell ref="B83:H83"/>
    <mergeCell ref="L83:M83"/>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533505"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533505" r:id="rId4"/>
      </mc:Fallback>
    </mc:AlternateContent>
  </oleObjects>
</worksheet>
</file>

<file path=xl/worksheets/sheet2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20"/>
  <sheetViews>
    <sheetView zoomScale="75" zoomScaleNormal="75" workbookViewId="0"/>
  </sheetViews>
  <sheetFormatPr baseColWidth="10" defaultRowHeight="15"/>
  <cols>
    <col min="1" max="1" width="10.42578125" bestFit="1" customWidth="1"/>
    <col min="2" max="2" width="16.5703125" customWidth="1"/>
    <col min="6" max="6" width="15.85546875" customWidth="1"/>
    <col min="9" max="9" width="12.7109375" customWidth="1"/>
    <col min="10" max="10" width="15.5703125" customWidth="1"/>
    <col min="11" max="11" width="18.5703125" customWidth="1"/>
    <col min="13" max="13" width="13.42578125" customWidth="1"/>
    <col min="14" max="14" width="17.42578125" customWidth="1"/>
    <col min="15" max="15" width="12" bestFit="1" customWidth="1"/>
  </cols>
  <sheetData>
    <row r="1" spans="2:14" ht="24.7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30"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customHeight="1" thickBot="1">
      <c r="A31" t="s">
        <v>1929</v>
      </c>
      <c r="B31" s="86" t="s">
        <v>1231</v>
      </c>
      <c r="C31" s="87" t="s">
        <v>2270</v>
      </c>
      <c r="D31" s="88"/>
      <c r="E31" s="88"/>
      <c r="F31" s="88"/>
      <c r="G31" s="88"/>
      <c r="H31" s="88"/>
      <c r="I31" s="88"/>
      <c r="J31" s="88"/>
      <c r="K31" s="465"/>
      <c r="L31" s="318" t="s">
        <v>144</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138</v>
      </c>
      <c r="B36" s="831" t="str">
        <f>VLOOKUP(A36,EQUIPOS!A6:D154,3,FALSE)</f>
        <v>Camioneta D-300</v>
      </c>
      <c r="C36" s="832"/>
      <c r="D36" s="832"/>
      <c r="E36" s="832"/>
      <c r="F36" s="832"/>
      <c r="G36" s="832"/>
      <c r="H36" s="833"/>
      <c r="I36" s="279"/>
      <c r="J36" s="280"/>
      <c r="K36" s="281">
        <f>VLOOKUP(A36,EQUIPOS!A6:D163,4,FALSE)</f>
        <v>38000</v>
      </c>
      <c r="L36" s="282"/>
      <c r="M36" s="348">
        <v>1200</v>
      </c>
      <c r="N36" s="284">
        <f>K36/M36</f>
        <v>31.666666666666668</v>
      </c>
    </row>
    <row r="37" spans="1:14">
      <c r="A37" s="119" t="s">
        <v>201</v>
      </c>
      <c r="B37" s="831" t="str">
        <f>VLOOKUP(A37,EQUIPOS!A7:D154,3,FALSE)</f>
        <v>Equipo autopropulsado para pintura termoplástica</v>
      </c>
      <c r="C37" s="832"/>
      <c r="D37" s="832"/>
      <c r="E37" s="832"/>
      <c r="F37" s="832"/>
      <c r="G37" s="832"/>
      <c r="H37" s="833"/>
      <c r="I37" s="433"/>
      <c r="J37" s="434"/>
      <c r="K37" s="281">
        <f>VLOOKUP(A37,EQUIPOS!A7:D164,4,FALSE)</f>
        <v>82908.000000000015</v>
      </c>
      <c r="L37" s="347"/>
      <c r="M37" s="348">
        <v>1200</v>
      </c>
      <c r="N37" s="284">
        <f>K37/M37</f>
        <v>69.090000000000018</v>
      </c>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0.01</v>
      </c>
      <c r="N41" s="356">
        <f>N77*M41</f>
        <v>0.33171649826388888</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101.08838316493058</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72" t="s">
        <v>454</v>
      </c>
      <c r="B48" s="49" t="str">
        <f>VLOOKUP(A48,MATERIALES!A5:D373,3,FALSE)</f>
        <v>Esferas reflectivas</v>
      </c>
      <c r="C48" s="293"/>
      <c r="D48" s="293"/>
      <c r="E48" s="293"/>
      <c r="F48" s="293"/>
      <c r="G48" s="293"/>
      <c r="H48" s="293"/>
      <c r="I48" s="293"/>
      <c r="J48" s="323" t="str">
        <f>VLOOKUP(A48,MATERIALES!A4:D640,2,FALSE)</f>
        <v>kg</v>
      </c>
      <c r="K48" s="294">
        <v>0.108</v>
      </c>
      <c r="L48" s="279"/>
      <c r="M48" s="414">
        <f>VLOOKUP(A48,MATERIALES!A5:D396,4,FALSE)</f>
        <v>4740</v>
      </c>
      <c r="N48" s="284">
        <f>K48*M48</f>
        <v>511.92</v>
      </c>
    </row>
    <row r="49" spans="1:14">
      <c r="A49" s="172" t="s">
        <v>664</v>
      </c>
      <c r="B49" s="49" t="str">
        <f>VLOOKUP(A49,MATERIALES!A6:D373,3,FALSE)</f>
        <v xml:space="preserve">Resina termoplástica </v>
      </c>
      <c r="C49" s="437"/>
      <c r="D49" s="437"/>
      <c r="E49" s="437"/>
      <c r="F49" s="437"/>
      <c r="G49" s="437"/>
      <c r="H49" s="437"/>
      <c r="I49" s="437"/>
      <c r="J49" s="324" t="str">
        <f>VLOOKUP(A49,MATERIALES!A5:D641,2,FALSE)</f>
        <v>kg</v>
      </c>
      <c r="K49" s="409">
        <v>7.8E-2</v>
      </c>
      <c r="L49" s="433"/>
      <c r="M49" s="414">
        <f>VLOOKUP(A49,MATERIALES!A6:D397,4,FALSE)</f>
        <v>5950</v>
      </c>
      <c r="N49" s="284">
        <f>K49*M49</f>
        <v>464.1</v>
      </c>
    </row>
    <row r="50" spans="1:14">
      <c r="A50" s="172"/>
      <c r="B50" s="49"/>
      <c r="C50" s="437"/>
      <c r="D50" s="437"/>
      <c r="E50" s="437"/>
      <c r="F50" s="437"/>
      <c r="G50" s="437"/>
      <c r="H50" s="437"/>
      <c r="I50" s="437"/>
      <c r="J50" s="323"/>
      <c r="K50" s="409"/>
      <c r="L50" s="433"/>
      <c r="M50" s="414"/>
      <c r="N50" s="284"/>
    </row>
    <row r="51" spans="1:14">
      <c r="A51" s="172"/>
      <c r="B51" s="49"/>
      <c r="C51" s="437"/>
      <c r="D51" s="437"/>
      <c r="E51" s="437"/>
      <c r="F51" s="437"/>
      <c r="G51" s="437"/>
      <c r="H51" s="437"/>
      <c r="I51" s="437"/>
      <c r="J51" s="323"/>
      <c r="K51" s="409"/>
      <c r="L51" s="433"/>
      <c r="M51" s="414"/>
      <c r="N51" s="284"/>
    </row>
    <row r="52" spans="1:14">
      <c r="B52" s="332"/>
      <c r="C52" s="53"/>
      <c r="D52" s="53"/>
      <c r="E52" s="53"/>
      <c r="F52" s="53"/>
      <c r="G52" s="53"/>
      <c r="H52" s="53"/>
      <c r="I52" s="53"/>
      <c r="J52" s="300"/>
      <c r="K52" s="175"/>
      <c r="L52" s="330"/>
      <c r="M52" s="438"/>
      <c r="N52" s="285"/>
    </row>
    <row r="53" spans="1:14">
      <c r="B53" s="174"/>
      <c r="C53" s="329"/>
      <c r="D53" s="329"/>
      <c r="E53" s="329"/>
      <c r="F53" s="329"/>
      <c r="G53" s="329"/>
      <c r="H53" s="329"/>
      <c r="I53" s="329"/>
      <c r="J53" s="323"/>
      <c r="K53" s="50"/>
      <c r="L53" s="330"/>
      <c r="M53" s="438"/>
      <c r="N53" s="285"/>
    </row>
    <row r="54" spans="1:14" ht="15.75" thickBot="1">
      <c r="B54" s="490"/>
      <c r="C54" s="53"/>
      <c r="D54" s="53"/>
      <c r="E54" s="53"/>
      <c r="F54" s="53"/>
      <c r="G54" s="53"/>
      <c r="H54" s="53"/>
      <c r="I54" s="53"/>
      <c r="J54" s="300"/>
      <c r="K54" s="175"/>
      <c r="L54" s="491"/>
      <c r="M54" s="492"/>
      <c r="N54" s="493"/>
    </row>
    <row r="55" spans="1:14" ht="15.75" thickBot="1">
      <c r="B55" s="818" t="s">
        <v>1037</v>
      </c>
      <c r="C55" s="819"/>
      <c r="D55" s="819"/>
      <c r="E55" s="819"/>
      <c r="F55" s="819"/>
      <c r="G55" s="819"/>
      <c r="H55" s="819"/>
      <c r="I55" s="819"/>
      <c r="J55" s="819"/>
      <c r="K55" s="819"/>
      <c r="L55" s="819"/>
      <c r="M55" s="820"/>
      <c r="N55" s="406">
        <f>SUM(N48:N54)</f>
        <v>976.02</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B60" s="52"/>
      <c r="C60" s="329"/>
      <c r="D60" s="329"/>
      <c r="E60" s="329"/>
      <c r="F60" s="329"/>
      <c r="G60" s="329"/>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55"/>
      <c r="C65" s="53"/>
      <c r="D65" s="53"/>
      <c r="E65" s="53"/>
      <c r="F65" s="53"/>
      <c r="G65" s="53"/>
      <c r="H65" s="496"/>
      <c r="I65" s="175"/>
      <c r="J65" s="175"/>
      <c r="K65" s="175"/>
      <c r="L65" s="990"/>
      <c r="M65" s="991"/>
      <c r="N65" s="497"/>
    </row>
    <row r="66" spans="1:15" ht="15.75" thickBot="1">
      <c r="B66" s="818" t="s">
        <v>1037</v>
      </c>
      <c r="C66" s="819"/>
      <c r="D66" s="819"/>
      <c r="E66" s="819"/>
      <c r="F66" s="819"/>
      <c r="G66" s="819"/>
      <c r="H66" s="819"/>
      <c r="I66" s="819"/>
      <c r="J66" s="819"/>
      <c r="K66" s="819"/>
      <c r="L66" s="819"/>
      <c r="M66" s="820"/>
      <c r="N66" s="406"/>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970"/>
      <c r="N70" s="104" t="s">
        <v>1035</v>
      </c>
    </row>
    <row r="71" spans="1:15">
      <c r="A71" s="173" t="s">
        <v>13</v>
      </c>
      <c r="B71" s="55" t="str">
        <f>VLOOKUP(A71,'MANO DE OBRA'!A8:D68,3,FALSE)</f>
        <v>Obrero (5)</v>
      </c>
      <c r="C71" s="53"/>
      <c r="D71" s="53"/>
      <c r="E71" s="53"/>
      <c r="F71" s="53"/>
      <c r="G71" s="53"/>
      <c r="H71" s="53"/>
      <c r="I71" s="304">
        <f>K71/J71*100</f>
        <v>122952.83333333334</v>
      </c>
      <c r="J71" s="305">
        <v>185</v>
      </c>
      <c r="K71" s="306">
        <f>VLOOKUP(A71,'MANO DE OBRA'!A8:D99,4,FALSE)</f>
        <v>227462.74166666667</v>
      </c>
      <c r="L71" s="56"/>
      <c r="M71" s="446">
        <v>9600</v>
      </c>
      <c r="N71" s="407">
        <f>K71/M71</f>
        <v>23.694035590277778</v>
      </c>
      <c r="O71" s="112"/>
    </row>
    <row r="72" spans="1:15">
      <c r="A72" s="173" t="s">
        <v>30</v>
      </c>
      <c r="B72" s="55" t="str">
        <f>VLOOKUP(A72,'MANO DE OBRA'!A8:D69,3,FALSE)</f>
        <v>Oficial</v>
      </c>
      <c r="C72" s="53"/>
      <c r="D72" s="53"/>
      <c r="E72" s="53"/>
      <c r="F72" s="53"/>
      <c r="G72" s="53"/>
      <c r="H72" s="53"/>
      <c r="I72" s="304">
        <f>K72/J72*100</f>
        <v>49181.133333333331</v>
      </c>
      <c r="J72" s="305">
        <v>185</v>
      </c>
      <c r="K72" s="306">
        <f>VLOOKUP(A72,'MANO DE OBRA'!A8:D100,4,FALSE)</f>
        <v>90985.096666666665</v>
      </c>
      <c r="L72" s="56"/>
      <c r="M72" s="446">
        <v>9600</v>
      </c>
      <c r="N72" s="407">
        <f>K72/M72</f>
        <v>9.4776142361111102</v>
      </c>
    </row>
    <row r="73" spans="1:15">
      <c r="B73" s="55"/>
      <c r="C73" s="53"/>
      <c r="D73" s="53"/>
      <c r="E73" s="53"/>
      <c r="F73" s="53"/>
      <c r="G73" s="53"/>
      <c r="H73" s="53"/>
      <c r="I73" s="304"/>
      <c r="J73" s="305"/>
      <c r="K73" s="306"/>
      <c r="L73" s="56"/>
      <c r="M73" s="444"/>
      <c r="N73" s="407"/>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986"/>
      <c r="C76" s="987"/>
      <c r="D76" s="987"/>
      <c r="E76" s="987"/>
      <c r="F76" s="987"/>
      <c r="G76" s="987"/>
      <c r="H76" s="987"/>
      <c r="I76" s="175"/>
      <c r="J76" s="175"/>
      <c r="K76" s="175"/>
      <c r="L76" s="988"/>
      <c r="M76" s="989"/>
      <c r="N76" s="497"/>
    </row>
    <row r="77" spans="1:15" ht="15.75" thickBot="1">
      <c r="B77" s="818" t="s">
        <v>1037</v>
      </c>
      <c r="C77" s="819"/>
      <c r="D77" s="819"/>
      <c r="E77" s="819"/>
      <c r="F77" s="819"/>
      <c r="G77" s="819"/>
      <c r="H77" s="819"/>
      <c r="I77" s="819"/>
      <c r="J77" s="819"/>
      <c r="K77" s="819"/>
      <c r="L77" s="819"/>
      <c r="M77" s="820"/>
      <c r="N77" s="313">
        <f>SUM(N71:N76)</f>
        <v>33.171649826388887</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1110.2800329913193</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222.05600659826388</v>
      </c>
      <c r="M84" s="853"/>
      <c r="N84" s="57"/>
    </row>
    <row r="85" spans="1:14">
      <c r="B85" s="95" t="s">
        <v>1057</v>
      </c>
      <c r="C85" s="96"/>
      <c r="D85" s="96"/>
      <c r="E85" s="96"/>
      <c r="F85" s="96"/>
      <c r="G85" s="96"/>
      <c r="H85" s="96"/>
      <c r="I85" s="93"/>
      <c r="J85" s="94"/>
      <c r="K85" s="316">
        <v>0.05</v>
      </c>
      <c r="L85" s="852">
        <f>N79*K85</f>
        <v>55.514001649565969</v>
      </c>
      <c r="M85" s="853"/>
      <c r="N85" s="57"/>
    </row>
    <row r="86" spans="1:14" ht="15.75" thickBot="1">
      <c r="B86" s="97" t="s">
        <v>1058</v>
      </c>
      <c r="C86" s="98"/>
      <c r="D86" s="98"/>
      <c r="E86" s="98"/>
      <c r="F86" s="98"/>
      <c r="G86" s="98"/>
      <c r="H86" s="98"/>
      <c r="I86" s="99"/>
      <c r="J86" s="100"/>
      <c r="K86" s="317">
        <v>0.05</v>
      </c>
      <c r="L86" s="854">
        <f>N79*K86</f>
        <v>55.514001649565969</v>
      </c>
      <c r="M86" s="855"/>
      <c r="N86" s="57"/>
    </row>
    <row r="87" spans="1:14" ht="15.75" thickBot="1">
      <c r="B87" s="818" t="s">
        <v>1037</v>
      </c>
      <c r="C87" s="819"/>
      <c r="D87" s="819"/>
      <c r="E87" s="819"/>
      <c r="F87" s="819"/>
      <c r="G87" s="819"/>
      <c r="H87" s="819"/>
      <c r="I87" s="819"/>
      <c r="J87" s="819"/>
      <c r="K87" s="819"/>
      <c r="L87" s="819"/>
      <c r="M87" s="820"/>
      <c r="N87" s="58">
        <f>L84+L85+L86</f>
        <v>333.08400989739579</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1443.3640428887152</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30"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4">
    <mergeCell ref="M5:M6"/>
    <mergeCell ref="N5:N6"/>
    <mergeCell ref="C6:J6"/>
    <mergeCell ref="B10:E10"/>
    <mergeCell ref="I10:J10"/>
    <mergeCell ref="C5:J5"/>
    <mergeCell ref="B1:B6"/>
    <mergeCell ref="K5:K6"/>
    <mergeCell ref="L1:N2"/>
    <mergeCell ref="C2:J2"/>
    <mergeCell ref="C3:J3"/>
    <mergeCell ref="K3:K4"/>
    <mergeCell ref="L3:N4"/>
    <mergeCell ref="C4:J4"/>
    <mergeCell ref="C1:J1"/>
    <mergeCell ref="K1:K2"/>
    <mergeCell ref="B36:H36"/>
    <mergeCell ref="B37:H37"/>
    <mergeCell ref="F25:H25"/>
    <mergeCell ref="B27:N27"/>
    <mergeCell ref="L29:M29"/>
    <mergeCell ref="L12:N12"/>
    <mergeCell ref="C30:I30"/>
    <mergeCell ref="L30:M30"/>
    <mergeCell ref="B35:H35"/>
    <mergeCell ref="I35:J35"/>
    <mergeCell ref="L35:M35"/>
    <mergeCell ref="D11:E11"/>
    <mergeCell ref="C29:I29"/>
    <mergeCell ref="L5:L6"/>
    <mergeCell ref="L61:M61"/>
    <mergeCell ref="B39:H39"/>
    <mergeCell ref="B41:D41"/>
    <mergeCell ref="B42:H42"/>
    <mergeCell ref="I42:J42"/>
    <mergeCell ref="L42:M42"/>
    <mergeCell ref="B43:M43"/>
    <mergeCell ref="B47:I47"/>
    <mergeCell ref="L47:M47"/>
    <mergeCell ref="B55:M55"/>
    <mergeCell ref="L59:M59"/>
    <mergeCell ref="L60:M60"/>
    <mergeCell ref="B38:H38"/>
    <mergeCell ref="L62:M62"/>
    <mergeCell ref="L63:M63"/>
    <mergeCell ref="L65:M65"/>
    <mergeCell ref="B66:M66"/>
    <mergeCell ref="B70:H70"/>
    <mergeCell ref="L70:M70"/>
    <mergeCell ref="J119:N120"/>
    <mergeCell ref="B84:H84"/>
    <mergeCell ref="L84:M84"/>
    <mergeCell ref="L85:M85"/>
    <mergeCell ref="L86:M86"/>
    <mergeCell ref="B87:M87"/>
    <mergeCell ref="B89:M89"/>
    <mergeCell ref="B106:N107"/>
    <mergeCell ref="B108:N109"/>
    <mergeCell ref="B76:H76"/>
    <mergeCell ref="L76:M76"/>
    <mergeCell ref="B77:M77"/>
    <mergeCell ref="B79:M79"/>
    <mergeCell ref="B83:H83"/>
    <mergeCell ref="L83:M83"/>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534529"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534529" r:id="rId4"/>
      </mc:Fallback>
    </mc:AlternateContent>
  </oleObjects>
</worksheet>
</file>

<file path=xl/worksheets/sheet2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20"/>
  <sheetViews>
    <sheetView zoomScale="76" zoomScaleNormal="76" workbookViewId="0"/>
  </sheetViews>
  <sheetFormatPr baseColWidth="10" defaultRowHeight="15"/>
  <cols>
    <col min="1" max="1" width="10.28515625" bestFit="1" customWidth="1"/>
    <col min="2" max="2" width="16.28515625" customWidth="1"/>
    <col min="6" max="6" width="16.140625" customWidth="1"/>
    <col min="9" max="9" width="12.85546875" bestFit="1" customWidth="1"/>
    <col min="10" max="10" width="15.5703125" customWidth="1"/>
    <col min="11" max="11" width="18.85546875" customWidth="1"/>
    <col min="13" max="13" width="13.42578125" customWidth="1"/>
    <col min="14" max="14" width="17.42578125" customWidth="1"/>
    <col min="15" max="15" width="12" bestFit="1" customWidth="1"/>
  </cols>
  <sheetData>
    <row r="1" spans="2:14" ht="26.2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9.25"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thickBot="1">
      <c r="A31" t="s">
        <v>1929</v>
      </c>
      <c r="B31" s="86" t="s">
        <v>1232</v>
      </c>
      <c r="C31" s="87" t="s">
        <v>2271</v>
      </c>
      <c r="D31" s="88"/>
      <c r="E31" s="88"/>
      <c r="F31" s="88"/>
      <c r="G31" s="88"/>
      <c r="H31" s="88"/>
      <c r="I31" s="88"/>
      <c r="J31" s="88"/>
      <c r="K31" s="465"/>
      <c r="L31" s="318" t="s">
        <v>233</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199</v>
      </c>
      <c r="B36" s="831" t="str">
        <f>VLOOKUP(A36,EQUIPOS!A6:D154,3,FALSE)</f>
        <v xml:space="preserve">Equipo de pintura (Compresor), Presión máxima de trabajo 3300 psi.
</v>
      </c>
      <c r="C36" s="832"/>
      <c r="D36" s="832"/>
      <c r="E36" s="832"/>
      <c r="F36" s="832"/>
      <c r="G36" s="832"/>
      <c r="H36" s="833"/>
      <c r="I36" s="279"/>
      <c r="J36" s="280"/>
      <c r="K36" s="281">
        <f>VLOOKUP(A36,EQUIPOS!A6:D163,4,FALSE)</f>
        <v>9030.2410247663956</v>
      </c>
      <c r="L36" s="282"/>
      <c r="M36" s="348">
        <v>6.1</v>
      </c>
      <c r="N36" s="284">
        <f>K36/M36</f>
        <v>1480.3673811092453</v>
      </c>
    </row>
    <row r="37" spans="1:14">
      <c r="A37" s="119" t="s">
        <v>138</v>
      </c>
      <c r="B37" s="831" t="str">
        <f>VLOOKUP(A37,EQUIPOS!A7:D154,3,FALSE)</f>
        <v>Camioneta D-300</v>
      </c>
      <c r="C37" s="832"/>
      <c r="D37" s="832"/>
      <c r="E37" s="832"/>
      <c r="F37" s="832"/>
      <c r="G37" s="832"/>
      <c r="H37" s="833"/>
      <c r="I37" s="433"/>
      <c r="J37" s="434"/>
      <c r="K37" s="281">
        <f>VLOOKUP(A37,EQUIPOS!A7:D164,4,FALSE)</f>
        <v>38000</v>
      </c>
      <c r="L37" s="347"/>
      <c r="M37" s="348">
        <v>6.1</v>
      </c>
      <c r="N37" s="284">
        <f>K37/M37</f>
        <v>6229.5081967213118</v>
      </c>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0.01</v>
      </c>
      <c r="N41" s="356">
        <f>N77*M41</f>
        <v>65.255704576502737</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7775.1312824070592</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72" t="s">
        <v>454</v>
      </c>
      <c r="B48" s="49" t="str">
        <f>VLOOKUP(A48,MATERIALES!A5:D373,3,FALSE)</f>
        <v>Esferas reflectivas</v>
      </c>
      <c r="C48" s="293"/>
      <c r="D48" s="293"/>
      <c r="E48" s="293"/>
      <c r="F48" s="293"/>
      <c r="G48" s="293"/>
      <c r="H48" s="293"/>
      <c r="I48" s="293"/>
      <c r="J48" s="323" t="str">
        <f>VLOOKUP(A48,MATERIALES!A4:D640,2,FALSE)</f>
        <v>kg</v>
      </c>
      <c r="K48" s="294">
        <v>0.38200000000000001</v>
      </c>
      <c r="L48" s="279"/>
      <c r="M48" s="414">
        <f>VLOOKUP(A48,MATERIALES!A5:D396,4,FALSE)</f>
        <v>4740</v>
      </c>
      <c r="N48" s="284">
        <f>K48*M48</f>
        <v>1810.68</v>
      </c>
    </row>
    <row r="49" spans="1:14">
      <c r="A49" s="172" t="s">
        <v>914</v>
      </c>
      <c r="B49" s="49" t="str">
        <f>VLOOKUP(A49,MATERIALES!A6:D373,3,FALSE)</f>
        <v>Disolvente para pintura Trafico (acrílico)</v>
      </c>
      <c r="C49" s="437"/>
      <c r="D49" s="437"/>
      <c r="E49" s="437"/>
      <c r="F49" s="437"/>
      <c r="G49" s="437"/>
      <c r="H49" s="437"/>
      <c r="I49" s="437"/>
      <c r="J49" s="324" t="str">
        <f>VLOOKUP(A49,MATERIALES!A5:D641,2,FALSE)</f>
        <v>gal</v>
      </c>
      <c r="K49" s="409">
        <v>0.05</v>
      </c>
      <c r="L49" s="433"/>
      <c r="M49" s="414">
        <f>VLOOKUP(A49,MATERIALES!A6:D397,4,FALSE)</f>
        <v>29750</v>
      </c>
      <c r="N49" s="284">
        <f>K49*M49</f>
        <v>1487.5</v>
      </c>
    </row>
    <row r="50" spans="1:14">
      <c r="A50" s="172" t="s">
        <v>636</v>
      </c>
      <c r="B50" s="49" t="str">
        <f>VLOOKUP(A50,MATERIALES!A6:D373,3,FALSE)</f>
        <v xml:space="preserve">Pintura acrílica pura para tráfico
</v>
      </c>
      <c r="C50" s="437"/>
      <c r="D50" s="437"/>
      <c r="E50" s="437"/>
      <c r="F50" s="437"/>
      <c r="G50" s="437"/>
      <c r="H50" s="437"/>
      <c r="I50" s="437"/>
      <c r="J50" s="324" t="str">
        <f>VLOOKUP(A50,MATERIALES!A6:D642,2,FALSE)</f>
        <v>gal</v>
      </c>
      <c r="K50" s="409">
        <v>0.12</v>
      </c>
      <c r="L50" s="433"/>
      <c r="M50" s="414">
        <f>VLOOKUP(A50,MATERIALES!A6:D398,4,FALSE)</f>
        <v>74500</v>
      </c>
      <c r="N50" s="284">
        <f>K50*M50</f>
        <v>8940</v>
      </c>
    </row>
    <row r="51" spans="1:14">
      <c r="A51" s="172"/>
      <c r="B51" s="49"/>
      <c r="C51" s="437"/>
      <c r="D51" s="437"/>
      <c r="E51" s="437"/>
      <c r="F51" s="437"/>
      <c r="G51" s="437"/>
      <c r="H51" s="437"/>
      <c r="I51" s="437"/>
      <c r="J51" s="323"/>
      <c r="K51" s="409"/>
      <c r="L51" s="433"/>
      <c r="M51" s="414"/>
      <c r="N51" s="284"/>
    </row>
    <row r="52" spans="1:14">
      <c r="B52" s="332"/>
      <c r="C52" s="53"/>
      <c r="D52" s="53"/>
      <c r="E52" s="53"/>
      <c r="F52" s="53"/>
      <c r="G52" s="53"/>
      <c r="H52" s="53"/>
      <c r="I52" s="53"/>
      <c r="J52" s="300"/>
      <c r="K52" s="175"/>
      <c r="L52" s="330"/>
      <c r="M52" s="438"/>
      <c r="N52" s="285"/>
    </row>
    <row r="53" spans="1:14">
      <c r="B53" s="174"/>
      <c r="C53" s="329"/>
      <c r="D53" s="329"/>
      <c r="E53" s="329"/>
      <c r="F53" s="329"/>
      <c r="G53" s="329"/>
      <c r="H53" s="329"/>
      <c r="I53" s="329"/>
      <c r="J53" s="323"/>
      <c r="K53" s="50"/>
      <c r="L53" s="330"/>
      <c r="M53" s="438"/>
      <c r="N53" s="285"/>
    </row>
    <row r="54" spans="1:14" ht="15.75" thickBot="1">
      <c r="B54" s="490"/>
      <c r="C54" s="53"/>
      <c r="D54" s="53"/>
      <c r="E54" s="53"/>
      <c r="F54" s="53"/>
      <c r="G54" s="53"/>
      <c r="H54" s="53"/>
      <c r="I54" s="53"/>
      <c r="J54" s="300"/>
      <c r="K54" s="175"/>
      <c r="L54" s="491"/>
      <c r="M54" s="492"/>
      <c r="N54" s="493"/>
    </row>
    <row r="55" spans="1:14" ht="15.75" thickBot="1">
      <c r="B55" s="818" t="s">
        <v>1037</v>
      </c>
      <c r="C55" s="819"/>
      <c r="D55" s="819"/>
      <c r="E55" s="819"/>
      <c r="F55" s="819"/>
      <c r="G55" s="819"/>
      <c r="H55" s="819"/>
      <c r="I55" s="819"/>
      <c r="J55" s="819"/>
      <c r="K55" s="819"/>
      <c r="L55" s="819"/>
      <c r="M55" s="820"/>
      <c r="N55" s="406">
        <f>SUM(N48:N54)</f>
        <v>12238.18</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B60" s="52"/>
      <c r="C60" s="329"/>
      <c r="D60" s="329"/>
      <c r="E60" s="329"/>
      <c r="F60" s="329"/>
      <c r="G60" s="329"/>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55"/>
      <c r="C65" s="53"/>
      <c r="D65" s="53"/>
      <c r="E65" s="53"/>
      <c r="F65" s="53"/>
      <c r="G65" s="53"/>
      <c r="H65" s="496"/>
      <c r="I65" s="175"/>
      <c r="J65" s="175"/>
      <c r="K65" s="175"/>
      <c r="L65" s="990"/>
      <c r="M65" s="991"/>
      <c r="N65" s="497"/>
    </row>
    <row r="66" spans="1:15" ht="15.75" thickBot="1">
      <c r="B66" s="818" t="s">
        <v>1037</v>
      </c>
      <c r="C66" s="819"/>
      <c r="D66" s="819"/>
      <c r="E66" s="819"/>
      <c r="F66" s="819"/>
      <c r="G66" s="819"/>
      <c r="H66" s="819"/>
      <c r="I66" s="819"/>
      <c r="J66" s="819"/>
      <c r="K66" s="819"/>
      <c r="L66" s="819"/>
      <c r="M66" s="820"/>
      <c r="N66" s="406"/>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847"/>
      <c r="N70" s="104" t="s">
        <v>1035</v>
      </c>
    </row>
    <row r="71" spans="1:15">
      <c r="A71" s="173" t="s">
        <v>13</v>
      </c>
      <c r="B71" s="55" t="str">
        <f>VLOOKUP(A71,'MANO DE OBRA'!A8:D68,3,FALSE)</f>
        <v>Obrero (5)</v>
      </c>
      <c r="C71" s="53"/>
      <c r="D71" s="53"/>
      <c r="E71" s="53"/>
      <c r="F71" s="53"/>
      <c r="G71" s="53"/>
      <c r="H71" s="53"/>
      <c r="I71" s="304">
        <f>K71/J71*100</f>
        <v>122952.83333333334</v>
      </c>
      <c r="J71" s="305">
        <v>185</v>
      </c>
      <c r="K71" s="306">
        <f>VLOOKUP(A71,'MANO DE OBRA'!A8:D99,4,FALSE)</f>
        <v>227462.74166666667</v>
      </c>
      <c r="L71" s="56"/>
      <c r="M71" s="446">
        <v>48.8</v>
      </c>
      <c r="N71" s="407">
        <f>K71/M71</f>
        <v>4661.1217554644809</v>
      </c>
      <c r="O71" s="112"/>
    </row>
    <row r="72" spans="1:15">
      <c r="A72" s="173" t="s">
        <v>30</v>
      </c>
      <c r="B72" s="55" t="str">
        <f>VLOOKUP(A72,'MANO DE OBRA'!A8:D69,3,FALSE)</f>
        <v>Oficial</v>
      </c>
      <c r="C72" s="53"/>
      <c r="D72" s="53"/>
      <c r="E72" s="53"/>
      <c r="F72" s="53"/>
      <c r="G72" s="53"/>
      <c r="H72" s="53"/>
      <c r="I72" s="304">
        <f>K72/J72*100</f>
        <v>49181.133333333331</v>
      </c>
      <c r="J72" s="305">
        <v>185</v>
      </c>
      <c r="K72" s="306">
        <f>VLOOKUP(A72,'MANO DE OBRA'!A8:D100,4,FALSE)</f>
        <v>90985.096666666665</v>
      </c>
      <c r="L72" s="56"/>
      <c r="M72" s="446">
        <v>48.8</v>
      </c>
      <c r="N72" s="407">
        <f>K72/M72</f>
        <v>1864.4487021857924</v>
      </c>
    </row>
    <row r="73" spans="1:15">
      <c r="B73" s="55"/>
      <c r="C73" s="53"/>
      <c r="D73" s="53"/>
      <c r="E73" s="53"/>
      <c r="F73" s="53"/>
      <c r="G73" s="53"/>
      <c r="H73" s="53"/>
      <c r="I73" s="304"/>
      <c r="J73" s="305"/>
      <c r="K73" s="306"/>
      <c r="L73" s="56"/>
      <c r="M73" s="444"/>
      <c r="N73" s="407"/>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986"/>
      <c r="C76" s="987"/>
      <c r="D76" s="987"/>
      <c r="E76" s="987"/>
      <c r="F76" s="987"/>
      <c r="G76" s="987"/>
      <c r="H76" s="987"/>
      <c r="I76" s="175"/>
      <c r="J76" s="175"/>
      <c r="K76" s="175"/>
      <c r="L76" s="988"/>
      <c r="M76" s="989"/>
      <c r="N76" s="497"/>
    </row>
    <row r="77" spans="1:15" ht="15.75" thickBot="1">
      <c r="B77" s="818" t="s">
        <v>1037</v>
      </c>
      <c r="C77" s="819"/>
      <c r="D77" s="819"/>
      <c r="E77" s="819"/>
      <c r="F77" s="819"/>
      <c r="G77" s="819"/>
      <c r="H77" s="819"/>
      <c r="I77" s="819"/>
      <c r="J77" s="819"/>
      <c r="K77" s="819"/>
      <c r="L77" s="819"/>
      <c r="M77" s="820"/>
      <c r="N77" s="313">
        <f>SUM(N71:N76)</f>
        <v>6525.5704576502731</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26538.881740057332</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5307.7763480114663</v>
      </c>
      <c r="M84" s="853"/>
      <c r="N84" s="57"/>
    </row>
    <row r="85" spans="1:14">
      <c r="B85" s="95" t="s">
        <v>1057</v>
      </c>
      <c r="C85" s="96"/>
      <c r="D85" s="96"/>
      <c r="E85" s="96"/>
      <c r="F85" s="96"/>
      <c r="G85" s="96"/>
      <c r="H85" s="96"/>
      <c r="I85" s="93"/>
      <c r="J85" s="94"/>
      <c r="K85" s="316">
        <v>0.05</v>
      </c>
      <c r="L85" s="852">
        <f>N79*K85</f>
        <v>1326.9440870028666</v>
      </c>
      <c r="M85" s="853"/>
      <c r="N85" s="57"/>
    </row>
    <row r="86" spans="1:14" ht="15.75" thickBot="1">
      <c r="B86" s="97" t="s">
        <v>1058</v>
      </c>
      <c r="C86" s="98"/>
      <c r="D86" s="98"/>
      <c r="E86" s="98"/>
      <c r="F86" s="98"/>
      <c r="G86" s="98"/>
      <c r="H86" s="98"/>
      <c r="I86" s="99"/>
      <c r="J86" s="100"/>
      <c r="K86" s="317">
        <v>0.05</v>
      </c>
      <c r="L86" s="854">
        <f>N79*K86</f>
        <v>1326.9440870028666</v>
      </c>
      <c r="M86" s="855"/>
      <c r="N86" s="57"/>
    </row>
    <row r="87" spans="1:14" ht="15.75" thickBot="1">
      <c r="B87" s="818" t="s">
        <v>1037</v>
      </c>
      <c r="C87" s="819"/>
      <c r="D87" s="819"/>
      <c r="E87" s="819"/>
      <c r="F87" s="819"/>
      <c r="G87" s="819"/>
      <c r="H87" s="819"/>
      <c r="I87" s="819"/>
      <c r="J87" s="819"/>
      <c r="K87" s="819"/>
      <c r="L87" s="819"/>
      <c r="M87" s="820"/>
      <c r="N87" s="58">
        <f>L84+L85+L86</f>
        <v>7961.6645220171995</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34500.546262074531</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29.25"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4">
    <mergeCell ref="M5:M6"/>
    <mergeCell ref="N5:N6"/>
    <mergeCell ref="C6:J6"/>
    <mergeCell ref="B10:E10"/>
    <mergeCell ref="I10:J10"/>
    <mergeCell ref="C5:J5"/>
    <mergeCell ref="B1:B6"/>
    <mergeCell ref="K5:K6"/>
    <mergeCell ref="L1:N2"/>
    <mergeCell ref="C2:J2"/>
    <mergeCell ref="C3:J3"/>
    <mergeCell ref="K3:K4"/>
    <mergeCell ref="L3:N4"/>
    <mergeCell ref="C4:J4"/>
    <mergeCell ref="C1:J1"/>
    <mergeCell ref="K1:K2"/>
    <mergeCell ref="B36:H36"/>
    <mergeCell ref="B37:H37"/>
    <mergeCell ref="F25:H25"/>
    <mergeCell ref="B27:N27"/>
    <mergeCell ref="L29:M29"/>
    <mergeCell ref="L12:N12"/>
    <mergeCell ref="C30:I30"/>
    <mergeCell ref="L30:M30"/>
    <mergeCell ref="B35:H35"/>
    <mergeCell ref="I35:J35"/>
    <mergeCell ref="L35:M35"/>
    <mergeCell ref="D11:E11"/>
    <mergeCell ref="C29:I29"/>
    <mergeCell ref="L5:L6"/>
    <mergeCell ref="L61:M61"/>
    <mergeCell ref="B39:H39"/>
    <mergeCell ref="B41:D41"/>
    <mergeCell ref="B42:H42"/>
    <mergeCell ref="I42:J42"/>
    <mergeCell ref="L42:M42"/>
    <mergeCell ref="B43:M43"/>
    <mergeCell ref="B47:I47"/>
    <mergeCell ref="L47:M47"/>
    <mergeCell ref="B55:M55"/>
    <mergeCell ref="L59:M59"/>
    <mergeCell ref="L60:M60"/>
    <mergeCell ref="B38:H38"/>
    <mergeCell ref="L62:M62"/>
    <mergeCell ref="L63:M63"/>
    <mergeCell ref="L65:M65"/>
    <mergeCell ref="B66:M66"/>
    <mergeCell ref="B70:H70"/>
    <mergeCell ref="L70:M70"/>
    <mergeCell ref="J119:N120"/>
    <mergeCell ref="B84:H84"/>
    <mergeCell ref="L84:M84"/>
    <mergeCell ref="L85:M85"/>
    <mergeCell ref="L86:M86"/>
    <mergeCell ref="B87:M87"/>
    <mergeCell ref="B89:M89"/>
    <mergeCell ref="B106:N107"/>
    <mergeCell ref="B108:N109"/>
    <mergeCell ref="B76:H76"/>
    <mergeCell ref="L76:M76"/>
    <mergeCell ref="B77:M77"/>
    <mergeCell ref="B79:M79"/>
    <mergeCell ref="B83:H83"/>
    <mergeCell ref="L83:M83"/>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535553"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535553" r:id="rId4"/>
      </mc:Fallback>
    </mc:AlternateContent>
  </oleObjects>
</worksheet>
</file>

<file path=xl/worksheets/sheet2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20"/>
  <sheetViews>
    <sheetView zoomScale="74" zoomScaleNormal="74" workbookViewId="0"/>
  </sheetViews>
  <sheetFormatPr baseColWidth="10" defaultRowHeight="15"/>
  <cols>
    <col min="1" max="1" width="10.140625" bestFit="1" customWidth="1"/>
    <col min="2" max="2" width="17" customWidth="1"/>
    <col min="6" max="6" width="15.42578125" customWidth="1"/>
    <col min="9" max="9" width="12.85546875" customWidth="1"/>
    <col min="10" max="10" width="15.5703125" customWidth="1"/>
    <col min="11" max="11" width="18.7109375" customWidth="1"/>
    <col min="13" max="13" width="13.42578125" customWidth="1"/>
    <col min="14" max="14" width="17.42578125" customWidth="1"/>
    <col min="15" max="15" width="12" bestFit="1" customWidth="1"/>
  </cols>
  <sheetData>
    <row r="1" spans="2:14" ht="27"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30"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thickBot="1">
      <c r="A31" t="s">
        <v>1929</v>
      </c>
      <c r="B31" s="86" t="s">
        <v>1233</v>
      </c>
      <c r="C31" s="87" t="s">
        <v>2272</v>
      </c>
      <c r="D31" s="88"/>
      <c r="E31" s="88"/>
      <c r="F31" s="88"/>
      <c r="G31" s="88"/>
      <c r="H31" s="88"/>
      <c r="I31" s="88"/>
      <c r="J31" s="88"/>
      <c r="K31" s="465"/>
      <c r="L31" s="318" t="s">
        <v>233</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138</v>
      </c>
      <c r="B36" s="831" t="str">
        <f>VLOOKUP(A36,EQUIPOS!A6:D154,3,FALSE)</f>
        <v>Camioneta D-300</v>
      </c>
      <c r="C36" s="832"/>
      <c r="D36" s="832"/>
      <c r="E36" s="832"/>
      <c r="F36" s="832"/>
      <c r="G36" s="832"/>
      <c r="H36" s="833"/>
      <c r="I36" s="279"/>
      <c r="J36" s="280"/>
      <c r="K36" s="281">
        <f>VLOOKUP(A36,EQUIPOS!A6:D163,4,FALSE)</f>
        <v>38000</v>
      </c>
      <c r="L36" s="282"/>
      <c r="M36" s="348">
        <v>6</v>
      </c>
      <c r="N36" s="284">
        <f>K36/M36</f>
        <v>6333.333333333333</v>
      </c>
    </row>
    <row r="37" spans="1:14">
      <c r="A37" s="119" t="s">
        <v>1795</v>
      </c>
      <c r="B37" s="831" t="str">
        <f>VLOOKUP(A37,EQUIPOS!A7:D154,3,FALSE)</f>
        <v>Caldera para pintura termoplástica</v>
      </c>
      <c r="C37" s="832"/>
      <c r="D37" s="832"/>
      <c r="E37" s="832"/>
      <c r="F37" s="832"/>
      <c r="G37" s="832"/>
      <c r="H37" s="833"/>
      <c r="I37" s="433"/>
      <c r="J37" s="434"/>
      <c r="K37" s="281">
        <f>VLOOKUP(A37,EQUIPOS!A7:D164,4,FALSE)</f>
        <v>60277.500000000007</v>
      </c>
      <c r="L37" s="347"/>
      <c r="M37" s="348">
        <v>6</v>
      </c>
      <c r="N37" s="284">
        <f>K37/M37</f>
        <v>10046.250000000002</v>
      </c>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0.01</v>
      </c>
      <c r="N41" s="356">
        <f>N77*M41</f>
        <v>75.820913888888896</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16455.404247222225</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72" t="s">
        <v>454</v>
      </c>
      <c r="B48" s="49" t="str">
        <f>VLOOKUP(A48,MATERIALES!A5:D373,3,FALSE)</f>
        <v>Esferas reflectivas</v>
      </c>
      <c r="C48" s="293"/>
      <c r="D48" s="293"/>
      <c r="E48" s="293"/>
      <c r="F48" s="293"/>
      <c r="G48" s="293"/>
      <c r="H48" s="293"/>
      <c r="I48" s="280"/>
      <c r="J48" s="236" t="str">
        <f>VLOOKUP(A48,MATERIALES!A4:D640,2,FALSE)</f>
        <v>kg</v>
      </c>
      <c r="K48" s="294">
        <v>0.9</v>
      </c>
      <c r="L48" s="279"/>
      <c r="M48" s="414">
        <f>VLOOKUP(A48,MATERIALES!A5:D396,4,FALSE)</f>
        <v>4740</v>
      </c>
      <c r="N48" s="284">
        <f>K48*M48</f>
        <v>4266</v>
      </c>
    </row>
    <row r="49" spans="1:14">
      <c r="A49" s="172" t="s">
        <v>664</v>
      </c>
      <c r="B49" s="49" t="str">
        <f>VLOOKUP(A49,MATERIALES!A6:D373,3,FALSE)</f>
        <v xml:space="preserve">Resina termoplástica </v>
      </c>
      <c r="C49" s="437"/>
      <c r="D49" s="437"/>
      <c r="E49" s="437"/>
      <c r="F49" s="437"/>
      <c r="G49" s="437"/>
      <c r="H49" s="437"/>
      <c r="I49" s="437"/>
      <c r="J49" s="323" t="str">
        <f>VLOOKUP(A49,MATERIALES!A5:D641,2,FALSE)</f>
        <v>kg</v>
      </c>
      <c r="K49" s="409">
        <v>0.65</v>
      </c>
      <c r="L49" s="433"/>
      <c r="M49" s="414">
        <f>VLOOKUP(A49,MATERIALES!A6:D397,4,FALSE)</f>
        <v>5950</v>
      </c>
      <c r="N49" s="284">
        <f>K49*M49</f>
        <v>3867.5</v>
      </c>
    </row>
    <row r="50" spans="1:14">
      <c r="A50" s="172"/>
      <c r="B50" s="49"/>
      <c r="C50" s="437"/>
      <c r="D50" s="437"/>
      <c r="E50" s="437"/>
      <c r="F50" s="437"/>
      <c r="G50" s="437"/>
      <c r="H50" s="437"/>
      <c r="I50" s="437"/>
      <c r="J50" s="323"/>
      <c r="K50" s="409"/>
      <c r="L50" s="433"/>
      <c r="M50" s="414"/>
      <c r="N50" s="284"/>
    </row>
    <row r="51" spans="1:14">
      <c r="A51" s="172"/>
      <c r="B51" s="49"/>
      <c r="C51" s="437"/>
      <c r="D51" s="437"/>
      <c r="E51" s="437"/>
      <c r="F51" s="437"/>
      <c r="G51" s="437"/>
      <c r="H51" s="437"/>
      <c r="I51" s="437"/>
      <c r="J51" s="323"/>
      <c r="K51" s="409"/>
      <c r="L51" s="433"/>
      <c r="M51" s="414"/>
      <c r="N51" s="284"/>
    </row>
    <row r="52" spans="1:14">
      <c r="B52" s="332"/>
      <c r="C52" s="53"/>
      <c r="D52" s="53"/>
      <c r="E52" s="53"/>
      <c r="F52" s="53"/>
      <c r="G52" s="53"/>
      <c r="H52" s="53"/>
      <c r="I52" s="53"/>
      <c r="J52" s="300"/>
      <c r="K52" s="175"/>
      <c r="L52" s="330"/>
      <c r="M52" s="438"/>
      <c r="N52" s="285"/>
    </row>
    <row r="53" spans="1:14">
      <c r="B53" s="174"/>
      <c r="C53" s="329"/>
      <c r="D53" s="329"/>
      <c r="E53" s="329"/>
      <c r="F53" s="329"/>
      <c r="G53" s="329"/>
      <c r="H53" s="329"/>
      <c r="I53" s="329"/>
      <c r="J53" s="323"/>
      <c r="K53" s="50"/>
      <c r="L53" s="330"/>
      <c r="M53" s="438"/>
      <c r="N53" s="285"/>
    </row>
    <row r="54" spans="1:14" ht="15.75" thickBot="1">
      <c r="B54" s="490"/>
      <c r="C54" s="53"/>
      <c r="D54" s="53"/>
      <c r="E54" s="53"/>
      <c r="F54" s="53"/>
      <c r="G54" s="53"/>
      <c r="H54" s="53"/>
      <c r="I54" s="53"/>
      <c r="J54" s="300"/>
      <c r="K54" s="175"/>
      <c r="L54" s="491"/>
      <c r="M54" s="492"/>
      <c r="N54" s="493"/>
    </row>
    <row r="55" spans="1:14" ht="15.75" thickBot="1">
      <c r="B55" s="818" t="s">
        <v>1037</v>
      </c>
      <c r="C55" s="819"/>
      <c r="D55" s="819"/>
      <c r="E55" s="819"/>
      <c r="F55" s="819"/>
      <c r="G55" s="819"/>
      <c r="H55" s="819"/>
      <c r="I55" s="819"/>
      <c r="J55" s="819"/>
      <c r="K55" s="819"/>
      <c r="L55" s="819"/>
      <c r="M55" s="820"/>
      <c r="N55" s="406">
        <f>SUM(N48:N54)</f>
        <v>8133.5</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B60" s="52"/>
      <c r="C60" s="329"/>
      <c r="D60" s="329"/>
      <c r="E60" s="329"/>
      <c r="F60" s="329"/>
      <c r="G60" s="329"/>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55"/>
      <c r="C65" s="53"/>
      <c r="D65" s="53"/>
      <c r="E65" s="53"/>
      <c r="F65" s="53"/>
      <c r="G65" s="53"/>
      <c r="H65" s="496"/>
      <c r="I65" s="175"/>
      <c r="J65" s="175"/>
      <c r="K65" s="175"/>
      <c r="L65" s="990"/>
      <c r="M65" s="991"/>
      <c r="N65" s="497"/>
    </row>
    <row r="66" spans="1:15" ht="15.75" thickBot="1">
      <c r="B66" s="818" t="s">
        <v>1037</v>
      </c>
      <c r="C66" s="819"/>
      <c r="D66" s="819"/>
      <c r="E66" s="819"/>
      <c r="F66" s="819"/>
      <c r="G66" s="819"/>
      <c r="H66" s="819"/>
      <c r="I66" s="819"/>
      <c r="J66" s="819"/>
      <c r="K66" s="819"/>
      <c r="L66" s="819"/>
      <c r="M66" s="820"/>
      <c r="N66" s="406"/>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970"/>
      <c r="N70" s="104" t="s">
        <v>1035</v>
      </c>
    </row>
    <row r="71" spans="1:15">
      <c r="A71" s="173" t="s">
        <v>15</v>
      </c>
      <c r="B71" s="55" t="str">
        <f>VLOOKUP(A71,'MANO DE OBRA'!A8:D68,3,FALSE)</f>
        <v>Obrero (6)</v>
      </c>
      <c r="C71" s="53"/>
      <c r="D71" s="53"/>
      <c r="E71" s="53"/>
      <c r="F71" s="53"/>
      <c r="G71" s="53"/>
      <c r="H71" s="53"/>
      <c r="I71" s="304">
        <f>K71/J71*100</f>
        <v>147543.4</v>
      </c>
      <c r="J71" s="305">
        <v>185</v>
      </c>
      <c r="K71" s="306">
        <f>VLOOKUP(A71,'MANO DE OBRA'!A8:D99,4,FALSE)</f>
        <v>272955.28999999998</v>
      </c>
      <c r="L71" s="56"/>
      <c r="M71" s="446">
        <v>48</v>
      </c>
      <c r="N71" s="407">
        <f>K71/M71</f>
        <v>5686.5685416666665</v>
      </c>
      <c r="O71" s="112"/>
    </row>
    <row r="72" spans="1:15">
      <c r="A72" s="173" t="s">
        <v>30</v>
      </c>
      <c r="B72" s="55" t="str">
        <f>VLOOKUP(A72,'MANO DE OBRA'!A8:D69,3,FALSE)</f>
        <v>Oficial</v>
      </c>
      <c r="C72" s="53"/>
      <c r="D72" s="53"/>
      <c r="E72" s="53"/>
      <c r="F72" s="53"/>
      <c r="G72" s="53"/>
      <c r="H72" s="53"/>
      <c r="I72" s="304">
        <f>K72/J72*100</f>
        <v>49181.133333333331</v>
      </c>
      <c r="J72" s="305">
        <v>185</v>
      </c>
      <c r="K72" s="306">
        <f>VLOOKUP(A72,'MANO DE OBRA'!A8:D100,4,FALSE)</f>
        <v>90985.096666666665</v>
      </c>
      <c r="L72" s="56"/>
      <c r="M72" s="446">
        <v>48</v>
      </c>
      <c r="N72" s="407">
        <f>K72/M72</f>
        <v>1895.5228472222223</v>
      </c>
    </row>
    <row r="73" spans="1:15">
      <c r="B73" s="55"/>
      <c r="C73" s="53"/>
      <c r="D73" s="53"/>
      <c r="E73" s="53"/>
      <c r="F73" s="53"/>
      <c r="G73" s="53"/>
      <c r="H73" s="53"/>
      <c r="I73" s="304"/>
      <c r="J73" s="305"/>
      <c r="K73" s="306"/>
      <c r="L73" s="56"/>
      <c r="M73" s="444"/>
      <c r="N73" s="407"/>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986"/>
      <c r="C76" s="987"/>
      <c r="D76" s="987"/>
      <c r="E76" s="987"/>
      <c r="F76" s="987"/>
      <c r="G76" s="987"/>
      <c r="H76" s="987"/>
      <c r="I76" s="175"/>
      <c r="J76" s="175"/>
      <c r="K76" s="175"/>
      <c r="L76" s="988"/>
      <c r="M76" s="989"/>
      <c r="N76" s="497"/>
    </row>
    <row r="77" spans="1:15" ht="15.75" thickBot="1">
      <c r="B77" s="818" t="s">
        <v>1037</v>
      </c>
      <c r="C77" s="819"/>
      <c r="D77" s="819"/>
      <c r="E77" s="819"/>
      <c r="F77" s="819"/>
      <c r="G77" s="819"/>
      <c r="H77" s="819"/>
      <c r="I77" s="819"/>
      <c r="J77" s="819"/>
      <c r="K77" s="819"/>
      <c r="L77" s="819"/>
      <c r="M77" s="820"/>
      <c r="N77" s="313">
        <f>SUM(N71:N76)</f>
        <v>7582.091388888889</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32170.995636111114</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6434.1991272222231</v>
      </c>
      <c r="M84" s="853"/>
      <c r="N84" s="57"/>
    </row>
    <row r="85" spans="1:14">
      <c r="B85" s="95" t="s">
        <v>1057</v>
      </c>
      <c r="C85" s="96"/>
      <c r="D85" s="96"/>
      <c r="E85" s="96"/>
      <c r="F85" s="96"/>
      <c r="G85" s="96"/>
      <c r="H85" s="96"/>
      <c r="I85" s="93"/>
      <c r="J85" s="94"/>
      <c r="K85" s="316">
        <v>0.05</v>
      </c>
      <c r="L85" s="852">
        <f>N79*K85</f>
        <v>1608.5497818055558</v>
      </c>
      <c r="M85" s="853"/>
      <c r="N85" s="57"/>
    </row>
    <row r="86" spans="1:14" ht="15.75" thickBot="1">
      <c r="B86" s="97" t="s">
        <v>1058</v>
      </c>
      <c r="C86" s="98"/>
      <c r="D86" s="98"/>
      <c r="E86" s="98"/>
      <c r="F86" s="98"/>
      <c r="G86" s="98"/>
      <c r="H86" s="98"/>
      <c r="I86" s="99"/>
      <c r="J86" s="100"/>
      <c r="K86" s="317">
        <v>0.05</v>
      </c>
      <c r="L86" s="854">
        <f>N79*K86</f>
        <v>1608.5497818055558</v>
      </c>
      <c r="M86" s="855"/>
      <c r="N86" s="57"/>
    </row>
    <row r="87" spans="1:14" ht="15.75" thickBot="1">
      <c r="B87" s="818" t="s">
        <v>1037</v>
      </c>
      <c r="C87" s="819"/>
      <c r="D87" s="819"/>
      <c r="E87" s="819"/>
      <c r="F87" s="819"/>
      <c r="G87" s="819"/>
      <c r="H87" s="819"/>
      <c r="I87" s="819"/>
      <c r="J87" s="819"/>
      <c r="K87" s="819"/>
      <c r="L87" s="819"/>
      <c r="M87" s="820"/>
      <c r="N87" s="58">
        <f>L84+L85+L86</f>
        <v>9651.2986908333351</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41822.294326944451</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29.25"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4">
    <mergeCell ref="M5:M6"/>
    <mergeCell ref="N5:N6"/>
    <mergeCell ref="C6:J6"/>
    <mergeCell ref="B10:E10"/>
    <mergeCell ref="I10:J10"/>
    <mergeCell ref="C5:J5"/>
    <mergeCell ref="B1:B6"/>
    <mergeCell ref="K5:K6"/>
    <mergeCell ref="L1:N2"/>
    <mergeCell ref="C2:J2"/>
    <mergeCell ref="C3:J3"/>
    <mergeCell ref="K3:K4"/>
    <mergeCell ref="L3:N4"/>
    <mergeCell ref="C4:J4"/>
    <mergeCell ref="C1:J1"/>
    <mergeCell ref="K1:K2"/>
    <mergeCell ref="B36:H36"/>
    <mergeCell ref="B37:H37"/>
    <mergeCell ref="F25:H25"/>
    <mergeCell ref="B27:N27"/>
    <mergeCell ref="L29:M29"/>
    <mergeCell ref="L12:N12"/>
    <mergeCell ref="C30:I30"/>
    <mergeCell ref="L30:M30"/>
    <mergeCell ref="B35:H35"/>
    <mergeCell ref="I35:J35"/>
    <mergeCell ref="L35:M35"/>
    <mergeCell ref="D11:E11"/>
    <mergeCell ref="C29:I29"/>
    <mergeCell ref="L5:L6"/>
    <mergeCell ref="L61:M61"/>
    <mergeCell ref="B39:H39"/>
    <mergeCell ref="B41:D41"/>
    <mergeCell ref="B42:H42"/>
    <mergeCell ref="I42:J42"/>
    <mergeCell ref="L42:M42"/>
    <mergeCell ref="B43:M43"/>
    <mergeCell ref="B47:I47"/>
    <mergeCell ref="L47:M47"/>
    <mergeCell ref="B55:M55"/>
    <mergeCell ref="L59:M59"/>
    <mergeCell ref="L60:M60"/>
    <mergeCell ref="B38:H38"/>
    <mergeCell ref="L62:M62"/>
    <mergeCell ref="L63:M63"/>
    <mergeCell ref="L65:M65"/>
    <mergeCell ref="B66:M66"/>
    <mergeCell ref="B70:H70"/>
    <mergeCell ref="L70:M70"/>
    <mergeCell ref="J119:N120"/>
    <mergeCell ref="B84:H84"/>
    <mergeCell ref="L84:M84"/>
    <mergeCell ref="L85:M85"/>
    <mergeCell ref="L86:M86"/>
    <mergeCell ref="B87:M87"/>
    <mergeCell ref="B89:M89"/>
    <mergeCell ref="B106:N107"/>
    <mergeCell ref="B108:N109"/>
    <mergeCell ref="B76:H76"/>
    <mergeCell ref="L76:M76"/>
    <mergeCell ref="B77:M77"/>
    <mergeCell ref="B79:M79"/>
    <mergeCell ref="B83:H83"/>
    <mergeCell ref="L83:M83"/>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536577"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536577" r:id="rId4"/>
      </mc:Fallback>
    </mc:AlternateContent>
  </oleObjects>
</worksheet>
</file>

<file path=xl/worksheets/sheet2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20"/>
  <sheetViews>
    <sheetView zoomScale="77" zoomScaleNormal="77" workbookViewId="0"/>
  </sheetViews>
  <sheetFormatPr baseColWidth="10" defaultRowHeight="15"/>
  <cols>
    <col min="1" max="1" width="10.140625" bestFit="1" customWidth="1"/>
    <col min="2" max="2" width="16.28515625" customWidth="1"/>
    <col min="9" max="9" width="12.7109375" bestFit="1" customWidth="1"/>
    <col min="10" max="10" width="15.5703125" customWidth="1"/>
    <col min="11" max="11" width="18.7109375" customWidth="1"/>
    <col min="13" max="13" width="13.42578125" customWidth="1"/>
    <col min="14" max="14" width="17.42578125" customWidth="1"/>
    <col min="15" max="15" width="12" bestFit="1" customWidth="1"/>
  </cols>
  <sheetData>
    <row r="1" spans="2:14" ht="22.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30"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customHeight="1" thickBot="1">
      <c r="A31" t="s">
        <v>1929</v>
      </c>
      <c r="B31" s="86" t="s">
        <v>1234</v>
      </c>
      <c r="C31" s="87" t="s">
        <v>2273</v>
      </c>
      <c r="D31" s="88"/>
      <c r="E31" s="88"/>
      <c r="F31" s="88"/>
      <c r="G31" s="88"/>
      <c r="H31" s="88"/>
      <c r="I31" s="88"/>
      <c r="J31" s="88"/>
      <c r="K31" s="465"/>
      <c r="L31" s="318" t="s">
        <v>1029</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138</v>
      </c>
      <c r="B36" s="831" t="str">
        <f>VLOOKUP(A36,EQUIPOS!A6:D154,3,FALSE)</f>
        <v>Camioneta D-300</v>
      </c>
      <c r="C36" s="832"/>
      <c r="D36" s="832"/>
      <c r="E36" s="832"/>
      <c r="F36" s="832"/>
      <c r="G36" s="832"/>
      <c r="H36" s="833"/>
      <c r="I36" s="279"/>
      <c r="J36" s="280"/>
      <c r="K36" s="281">
        <f>VLOOKUP(A36,EQUIPOS!A6:D163,4,FALSE)</f>
        <v>38000</v>
      </c>
      <c r="L36" s="282"/>
      <c r="M36" s="348">
        <v>250</v>
      </c>
      <c r="N36" s="284">
        <f>K36/M36</f>
        <v>152</v>
      </c>
    </row>
    <row r="37" spans="1:14">
      <c r="A37" s="119" t="s">
        <v>251</v>
      </c>
      <c r="B37" s="831" t="str">
        <f>VLOOKUP(A37,EQUIPOS!A7:D154,3,FALSE)</f>
        <v>Maquina térmica pegatachas</v>
      </c>
      <c r="C37" s="832"/>
      <c r="D37" s="832"/>
      <c r="E37" s="832"/>
      <c r="F37" s="832"/>
      <c r="G37" s="832"/>
      <c r="H37" s="833"/>
      <c r="I37" s="433"/>
      <c r="J37" s="434"/>
      <c r="K37" s="281">
        <f>VLOOKUP(A37,EQUIPOS!A7:D164,4,FALSE)</f>
        <v>24851.250000000004</v>
      </c>
      <c r="L37" s="347"/>
      <c r="M37" s="348">
        <v>250</v>
      </c>
      <c r="N37" s="284">
        <f>K37/M37</f>
        <v>99.405000000000015</v>
      </c>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0.01</v>
      </c>
      <c r="N41" s="356">
        <f>N77*M41</f>
        <v>0.90985096666666665</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252.31485096666668</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72" t="s">
        <v>664</v>
      </c>
      <c r="B48" s="49" t="str">
        <f>VLOOKUP(A48,MATERIALES!A5:D373,3,FALSE)</f>
        <v xml:space="preserve">Resina termoplástica </v>
      </c>
      <c r="C48" s="293"/>
      <c r="D48" s="293"/>
      <c r="E48" s="293"/>
      <c r="F48" s="293"/>
      <c r="G48" s="293"/>
      <c r="H48" s="293"/>
      <c r="I48" s="280"/>
      <c r="J48" s="236" t="str">
        <f>VLOOKUP(A48,MATERIALES!A4:D640,2,FALSE)</f>
        <v>kg</v>
      </c>
      <c r="K48" s="294">
        <v>0.08</v>
      </c>
      <c r="L48" s="279"/>
      <c r="M48" s="414">
        <f>VLOOKUP(A48,MATERIALES!A5:D396,4,FALSE)</f>
        <v>5950</v>
      </c>
      <c r="N48" s="284">
        <f>K48*M48</f>
        <v>476</v>
      </c>
    </row>
    <row r="49" spans="1:14">
      <c r="A49" s="172" t="s">
        <v>736</v>
      </c>
      <c r="B49" s="49" t="str">
        <f>VLOOKUP(A49,MATERIALES!A6:D373,3,FALSE)</f>
        <v>Tacha reflectiva</v>
      </c>
      <c r="C49" s="437"/>
      <c r="D49" s="437"/>
      <c r="E49" s="437"/>
      <c r="F49" s="437"/>
      <c r="G49" s="437"/>
      <c r="H49" s="437"/>
      <c r="I49" s="434"/>
      <c r="J49" s="236" t="str">
        <f>VLOOKUP(A49,MATERIALES!A5:D641,2,FALSE)</f>
        <v>u</v>
      </c>
      <c r="K49" s="409">
        <v>1</v>
      </c>
      <c r="L49" s="433"/>
      <c r="M49" s="414">
        <f>VLOOKUP(A49,MATERIALES!A6:D397,4,FALSE)</f>
        <v>4760</v>
      </c>
      <c r="N49" s="284">
        <f>K49*M49</f>
        <v>4760</v>
      </c>
    </row>
    <row r="50" spans="1:14">
      <c r="A50" s="172"/>
      <c r="B50" s="49"/>
      <c r="C50" s="437"/>
      <c r="D50" s="437"/>
      <c r="E50" s="437"/>
      <c r="F50" s="437"/>
      <c r="G50" s="437"/>
      <c r="H50" s="437"/>
      <c r="I50" s="437"/>
      <c r="J50" s="323"/>
      <c r="K50" s="409"/>
      <c r="L50" s="433"/>
      <c r="M50" s="414"/>
      <c r="N50" s="284"/>
    </row>
    <row r="51" spans="1:14">
      <c r="A51" s="172"/>
      <c r="B51" s="49"/>
      <c r="C51" s="437"/>
      <c r="D51" s="437"/>
      <c r="E51" s="437"/>
      <c r="F51" s="437"/>
      <c r="G51" s="437"/>
      <c r="H51" s="437"/>
      <c r="I51" s="437"/>
      <c r="J51" s="323"/>
      <c r="K51" s="409"/>
      <c r="L51" s="433"/>
      <c r="M51" s="414"/>
      <c r="N51" s="284"/>
    </row>
    <row r="52" spans="1:14">
      <c r="B52" s="332"/>
      <c r="C52" s="53"/>
      <c r="D52" s="53"/>
      <c r="E52" s="53"/>
      <c r="F52" s="53"/>
      <c r="G52" s="53"/>
      <c r="H52" s="53"/>
      <c r="I52" s="53"/>
      <c r="J52" s="300"/>
      <c r="K52" s="175"/>
      <c r="L52" s="330"/>
      <c r="M52" s="438"/>
      <c r="N52" s="285"/>
    </row>
    <row r="53" spans="1:14">
      <c r="B53" s="174"/>
      <c r="C53" s="329"/>
      <c r="D53" s="329"/>
      <c r="E53" s="329"/>
      <c r="F53" s="329"/>
      <c r="G53" s="329"/>
      <c r="H53" s="329"/>
      <c r="I53" s="329"/>
      <c r="J53" s="323"/>
      <c r="K53" s="50"/>
      <c r="L53" s="330"/>
      <c r="M53" s="438"/>
      <c r="N53" s="285"/>
    </row>
    <row r="54" spans="1:14" ht="15.75" thickBot="1">
      <c r="B54" s="490"/>
      <c r="C54" s="53"/>
      <c r="D54" s="53"/>
      <c r="E54" s="53"/>
      <c r="F54" s="53"/>
      <c r="G54" s="53"/>
      <c r="H54" s="53"/>
      <c r="I54" s="53"/>
      <c r="J54" s="300"/>
      <c r="K54" s="175"/>
      <c r="L54" s="491"/>
      <c r="M54" s="492"/>
      <c r="N54" s="493"/>
    </row>
    <row r="55" spans="1:14" ht="15.75" thickBot="1">
      <c r="B55" s="818" t="s">
        <v>1037</v>
      </c>
      <c r="C55" s="819"/>
      <c r="D55" s="819"/>
      <c r="E55" s="819"/>
      <c r="F55" s="819"/>
      <c r="G55" s="819"/>
      <c r="H55" s="819"/>
      <c r="I55" s="819"/>
      <c r="J55" s="819"/>
      <c r="K55" s="819"/>
      <c r="L55" s="819"/>
      <c r="M55" s="820"/>
      <c r="N55" s="406">
        <f>SUM(N48:N54)</f>
        <v>5236</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B60" s="52"/>
      <c r="C60" s="329"/>
      <c r="D60" s="329"/>
      <c r="E60" s="329"/>
      <c r="F60" s="329"/>
      <c r="G60" s="329"/>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55"/>
      <c r="C65" s="53"/>
      <c r="D65" s="53"/>
      <c r="E65" s="53"/>
      <c r="F65" s="53"/>
      <c r="G65" s="53"/>
      <c r="H65" s="496"/>
      <c r="I65" s="175"/>
      <c r="J65" s="175"/>
      <c r="K65" s="175"/>
      <c r="L65" s="990"/>
      <c r="M65" s="991"/>
      <c r="N65" s="497"/>
    </row>
    <row r="66" spans="1:15" ht="15.75" thickBot="1">
      <c r="B66" s="818" t="s">
        <v>1037</v>
      </c>
      <c r="C66" s="819"/>
      <c r="D66" s="819"/>
      <c r="E66" s="819"/>
      <c r="F66" s="819"/>
      <c r="G66" s="819"/>
      <c r="H66" s="819"/>
      <c r="I66" s="819"/>
      <c r="J66" s="819"/>
      <c r="K66" s="819"/>
      <c r="L66" s="819"/>
      <c r="M66" s="820"/>
      <c r="N66" s="406"/>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970"/>
      <c r="N70" s="104" t="s">
        <v>1035</v>
      </c>
    </row>
    <row r="71" spans="1:15">
      <c r="A71" s="173" t="s">
        <v>7</v>
      </c>
      <c r="B71" s="55" t="str">
        <f>VLOOKUP(A71,'MANO DE OBRA'!A8:D68,3,FALSE)</f>
        <v>Obrero (2)</v>
      </c>
      <c r="C71" s="53"/>
      <c r="D71" s="53"/>
      <c r="E71" s="53"/>
      <c r="F71" s="53"/>
      <c r="G71" s="53"/>
      <c r="H71" s="53"/>
      <c r="I71" s="304">
        <f>K71/J71*100</f>
        <v>49181.133333333331</v>
      </c>
      <c r="J71" s="305">
        <v>185</v>
      </c>
      <c r="K71" s="306">
        <f>VLOOKUP(A71,'MANO DE OBRA'!A8:D99,4,FALSE)</f>
        <v>90985.096666666665</v>
      </c>
      <c r="L71" s="56"/>
      <c r="M71" s="446">
        <v>2000</v>
      </c>
      <c r="N71" s="407">
        <f>K71/M71</f>
        <v>45.492548333333332</v>
      </c>
      <c r="O71" s="112"/>
    </row>
    <row r="72" spans="1:15">
      <c r="A72" s="173" t="s">
        <v>30</v>
      </c>
      <c r="B72" s="55" t="str">
        <f>VLOOKUP(A72,'MANO DE OBRA'!A8:D69,3,FALSE)</f>
        <v>Oficial</v>
      </c>
      <c r="C72" s="53"/>
      <c r="D72" s="53"/>
      <c r="E72" s="53"/>
      <c r="F72" s="53"/>
      <c r="G72" s="53"/>
      <c r="H72" s="53"/>
      <c r="I72" s="304">
        <f>K72/J72*100</f>
        <v>49181.133333333331</v>
      </c>
      <c r="J72" s="305">
        <v>185</v>
      </c>
      <c r="K72" s="306">
        <f>VLOOKUP(A72,'MANO DE OBRA'!A8:D100,4,FALSE)</f>
        <v>90985.096666666665</v>
      </c>
      <c r="L72" s="56"/>
      <c r="M72" s="446">
        <v>2000</v>
      </c>
      <c r="N72" s="407">
        <f>K72/M72</f>
        <v>45.492548333333332</v>
      </c>
    </row>
    <row r="73" spans="1:15">
      <c r="B73" s="55"/>
      <c r="C73" s="53"/>
      <c r="D73" s="53"/>
      <c r="E73" s="53"/>
      <c r="F73" s="53"/>
      <c r="G73" s="53"/>
      <c r="H73" s="53"/>
      <c r="I73" s="304"/>
      <c r="J73" s="305"/>
      <c r="K73" s="306"/>
      <c r="L73" s="56"/>
      <c r="M73" s="444"/>
      <c r="N73" s="407"/>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986"/>
      <c r="C76" s="987"/>
      <c r="D76" s="987"/>
      <c r="E76" s="987"/>
      <c r="F76" s="987"/>
      <c r="G76" s="987"/>
      <c r="H76" s="987"/>
      <c r="I76" s="175"/>
      <c r="J76" s="175"/>
      <c r="K76" s="175"/>
      <c r="L76" s="988"/>
      <c r="M76" s="989"/>
      <c r="N76" s="497"/>
    </row>
    <row r="77" spans="1:15" ht="15.75" thickBot="1">
      <c r="B77" s="818" t="s">
        <v>1037</v>
      </c>
      <c r="C77" s="819"/>
      <c r="D77" s="819"/>
      <c r="E77" s="819"/>
      <c r="F77" s="819"/>
      <c r="G77" s="819"/>
      <c r="H77" s="819"/>
      <c r="I77" s="819"/>
      <c r="J77" s="819"/>
      <c r="K77" s="819"/>
      <c r="L77" s="819"/>
      <c r="M77" s="820"/>
      <c r="N77" s="313">
        <f>SUM(N71:N76)</f>
        <v>90.985096666666664</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5579.2999476333334</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1115.8599895266668</v>
      </c>
      <c r="M84" s="853"/>
      <c r="N84" s="57"/>
    </row>
    <row r="85" spans="1:14">
      <c r="B85" s="95" t="s">
        <v>1057</v>
      </c>
      <c r="C85" s="96"/>
      <c r="D85" s="96"/>
      <c r="E85" s="96"/>
      <c r="F85" s="96"/>
      <c r="G85" s="96"/>
      <c r="H85" s="96"/>
      <c r="I85" s="93"/>
      <c r="J85" s="94"/>
      <c r="K85" s="316">
        <v>0.05</v>
      </c>
      <c r="L85" s="852">
        <f>N79*K85</f>
        <v>278.96499738166671</v>
      </c>
      <c r="M85" s="853"/>
      <c r="N85" s="57"/>
    </row>
    <row r="86" spans="1:14" ht="15.75" thickBot="1">
      <c r="B86" s="97" t="s">
        <v>1058</v>
      </c>
      <c r="C86" s="98"/>
      <c r="D86" s="98"/>
      <c r="E86" s="98"/>
      <c r="F86" s="98"/>
      <c r="G86" s="98"/>
      <c r="H86" s="98"/>
      <c r="I86" s="99"/>
      <c r="J86" s="100"/>
      <c r="K86" s="317">
        <v>0.05</v>
      </c>
      <c r="L86" s="854">
        <f>N79*K86</f>
        <v>278.96499738166671</v>
      </c>
      <c r="M86" s="855"/>
      <c r="N86" s="57"/>
    </row>
    <row r="87" spans="1:14" ht="15.75" thickBot="1">
      <c r="B87" s="818" t="s">
        <v>1037</v>
      </c>
      <c r="C87" s="819"/>
      <c r="D87" s="819"/>
      <c r="E87" s="819"/>
      <c r="F87" s="819"/>
      <c r="G87" s="819"/>
      <c r="H87" s="819"/>
      <c r="I87" s="819"/>
      <c r="J87" s="819"/>
      <c r="K87" s="819"/>
      <c r="L87" s="819"/>
      <c r="M87" s="820"/>
      <c r="N87" s="58">
        <f>L84+L85+L86</f>
        <v>1673.7899842900003</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7253.089931923334</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30"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4">
    <mergeCell ref="M5:M6"/>
    <mergeCell ref="N5:N6"/>
    <mergeCell ref="C6:J6"/>
    <mergeCell ref="B10:E10"/>
    <mergeCell ref="I10:J10"/>
    <mergeCell ref="C5:J5"/>
    <mergeCell ref="B1:B6"/>
    <mergeCell ref="K5:K6"/>
    <mergeCell ref="L1:N2"/>
    <mergeCell ref="C2:J2"/>
    <mergeCell ref="C3:J3"/>
    <mergeCell ref="K3:K4"/>
    <mergeCell ref="L3:N4"/>
    <mergeCell ref="C4:J4"/>
    <mergeCell ref="C1:J1"/>
    <mergeCell ref="K1:K2"/>
    <mergeCell ref="B36:H36"/>
    <mergeCell ref="B37:H37"/>
    <mergeCell ref="F25:H25"/>
    <mergeCell ref="B27:N27"/>
    <mergeCell ref="L29:M29"/>
    <mergeCell ref="L12:N12"/>
    <mergeCell ref="C30:I30"/>
    <mergeCell ref="L30:M30"/>
    <mergeCell ref="B35:H35"/>
    <mergeCell ref="I35:J35"/>
    <mergeCell ref="L35:M35"/>
    <mergeCell ref="D11:E11"/>
    <mergeCell ref="C29:I29"/>
    <mergeCell ref="L5:L6"/>
    <mergeCell ref="L61:M61"/>
    <mergeCell ref="B39:H39"/>
    <mergeCell ref="B41:D41"/>
    <mergeCell ref="B42:H42"/>
    <mergeCell ref="I42:J42"/>
    <mergeCell ref="L42:M42"/>
    <mergeCell ref="B43:M43"/>
    <mergeCell ref="B47:I47"/>
    <mergeCell ref="L47:M47"/>
    <mergeCell ref="B55:M55"/>
    <mergeCell ref="L59:M59"/>
    <mergeCell ref="L60:M60"/>
    <mergeCell ref="B38:H38"/>
    <mergeCell ref="L62:M62"/>
    <mergeCell ref="L63:M63"/>
    <mergeCell ref="L65:M65"/>
    <mergeCell ref="B66:M66"/>
    <mergeCell ref="B70:H70"/>
    <mergeCell ref="L70:M70"/>
    <mergeCell ref="J119:N120"/>
    <mergeCell ref="B84:H84"/>
    <mergeCell ref="L84:M84"/>
    <mergeCell ref="L85:M85"/>
    <mergeCell ref="L86:M86"/>
    <mergeCell ref="B87:M87"/>
    <mergeCell ref="B89:M89"/>
    <mergeCell ref="B106:N107"/>
    <mergeCell ref="B108:N109"/>
    <mergeCell ref="B76:H76"/>
    <mergeCell ref="L76:M76"/>
    <mergeCell ref="B77:M77"/>
    <mergeCell ref="B79:M79"/>
    <mergeCell ref="B83:H83"/>
    <mergeCell ref="L83:M83"/>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537601"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537601" r:id="rId4"/>
      </mc:Fallback>
    </mc:AlternateContent>
  </oleObjects>
</worksheet>
</file>

<file path=xl/worksheets/sheet2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20"/>
  <sheetViews>
    <sheetView zoomScale="76" zoomScaleNormal="76" workbookViewId="0"/>
  </sheetViews>
  <sheetFormatPr baseColWidth="10" defaultRowHeight="15"/>
  <cols>
    <col min="1" max="1" width="10.28515625" bestFit="1" customWidth="1"/>
    <col min="2" max="2" width="16.28515625" customWidth="1"/>
    <col min="6" max="6" width="13.7109375" customWidth="1"/>
    <col min="9" max="9" width="12.85546875" bestFit="1" customWidth="1"/>
    <col min="10" max="10" width="15.5703125" customWidth="1"/>
    <col min="11" max="11" width="18.85546875" customWidth="1"/>
    <col min="13" max="13" width="14" bestFit="1" customWidth="1"/>
    <col min="14" max="14" width="17.42578125" customWidth="1"/>
    <col min="15" max="15" width="12" bestFit="1" customWidth="1"/>
  </cols>
  <sheetData>
    <row r="1" spans="2:14" ht="24.7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9.25"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customHeight="1" thickBot="1">
      <c r="A31" t="s">
        <v>1929</v>
      </c>
      <c r="B31" s="86" t="s">
        <v>1797</v>
      </c>
      <c r="C31" s="87" t="s">
        <v>2274</v>
      </c>
      <c r="D31" s="88"/>
      <c r="E31" s="88"/>
      <c r="F31" s="88"/>
      <c r="G31" s="88"/>
      <c r="H31" s="88"/>
      <c r="I31" s="88"/>
      <c r="J31" s="88"/>
      <c r="K31" s="465"/>
      <c r="L31" s="318" t="s">
        <v>1029</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138</v>
      </c>
      <c r="B36" s="831" t="str">
        <f>VLOOKUP(A36,EQUIPOS!A6:D154,3,FALSE)</f>
        <v>Camioneta D-300</v>
      </c>
      <c r="C36" s="832"/>
      <c r="D36" s="832"/>
      <c r="E36" s="832"/>
      <c r="F36" s="832"/>
      <c r="G36" s="832"/>
      <c r="H36" s="833"/>
      <c r="I36" s="279"/>
      <c r="J36" s="280"/>
      <c r="K36" s="281">
        <f>VLOOKUP(A36,EQUIPOS!A6:D163,4,FALSE)</f>
        <v>38000</v>
      </c>
      <c r="L36" s="282"/>
      <c r="M36" s="348">
        <v>3.75</v>
      </c>
      <c r="N36" s="284">
        <f>K36/M36</f>
        <v>10133.333333333334</v>
      </c>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0.01</v>
      </c>
      <c r="N41" s="356">
        <f>N77*M41</f>
        <v>75.820913888888896</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10209.154247222223</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72" t="s">
        <v>649</v>
      </c>
      <c r="B48" s="49" t="str">
        <f>VLOOKUP(A48,MATERIALES!A5:D373,3,FALSE)</f>
        <v xml:space="preserve">Poste en angulo de 2*2*1/4 de 3,5m para señal
</v>
      </c>
      <c r="C48" s="293"/>
      <c r="D48" s="293"/>
      <c r="E48" s="293"/>
      <c r="F48" s="293"/>
      <c r="G48" s="293"/>
      <c r="H48" s="293"/>
      <c r="I48" s="293"/>
      <c r="J48" s="323" t="str">
        <f>VLOOKUP(A48,MATERIALES!A4:D640,2,FALSE)</f>
        <v>u</v>
      </c>
      <c r="K48" s="294">
        <v>1</v>
      </c>
      <c r="L48" s="279"/>
      <c r="M48" s="414">
        <f>VLOOKUP(A48,MATERIALES!A5:D396,4,FALSE)</f>
        <v>95200</v>
      </c>
      <c r="N48" s="284">
        <f>K48*M48</f>
        <v>95200</v>
      </c>
    </row>
    <row r="49" spans="1:14">
      <c r="A49" s="172" t="s">
        <v>692</v>
      </c>
      <c r="B49" s="49" t="str">
        <f>VLOOKUP(A49,MATERIALES!A6:D373,3,FALSE)</f>
        <v xml:space="preserve">Señal (grupo 1). Tablero en lámina galvanizada de 75cm*75cm, calibre 16, reflectivo tipo 1/ incluye poste )
</v>
      </c>
      <c r="C49" s="437"/>
      <c r="D49" s="437"/>
      <c r="E49" s="437"/>
      <c r="F49" s="437"/>
      <c r="G49" s="437"/>
      <c r="H49" s="437"/>
      <c r="I49" s="437"/>
      <c r="J49" s="324" t="str">
        <f>VLOOKUP(A49,MATERIALES!A5:D641,2,FALSE)</f>
        <v>u</v>
      </c>
      <c r="K49" s="409">
        <v>1</v>
      </c>
      <c r="L49" s="433"/>
      <c r="M49" s="414">
        <f>VLOOKUP(A49,MATERIALES!A6:D397,4,FALSE)</f>
        <v>232050</v>
      </c>
      <c r="N49" s="284">
        <f>K49*M49</f>
        <v>232050</v>
      </c>
    </row>
    <row r="50" spans="1:14">
      <c r="A50" s="172" t="s">
        <v>905</v>
      </c>
      <c r="B50" s="49" t="str">
        <f>VLOOKUP(A50,MATERIALES!A6:D373,3,FALSE)</f>
        <v>Concreto Resistencia  14 (Mpa)</v>
      </c>
      <c r="C50" s="437"/>
      <c r="D50" s="437"/>
      <c r="E50" s="437"/>
      <c r="F50" s="437"/>
      <c r="G50" s="437"/>
      <c r="H50" s="437"/>
      <c r="I50" s="437"/>
      <c r="J50" s="324" t="str">
        <f>VLOOKUP(A50,MATERIALES!A6:D642,2,FALSE)</f>
        <v>m3</v>
      </c>
      <c r="K50" s="409">
        <v>0.03</v>
      </c>
      <c r="L50" s="433"/>
      <c r="M50" s="414">
        <f>VLOOKUP(A50,MATERIALES!A6:D398,4,FALSE)</f>
        <v>383537</v>
      </c>
      <c r="N50" s="284">
        <f>K50*M50</f>
        <v>11506.109999999999</v>
      </c>
    </row>
    <row r="51" spans="1:14">
      <c r="A51" s="172"/>
      <c r="B51" s="49"/>
      <c r="C51" s="437"/>
      <c r="D51" s="437"/>
      <c r="E51" s="437"/>
      <c r="F51" s="437"/>
      <c r="G51" s="437"/>
      <c r="H51" s="437"/>
      <c r="I51" s="437"/>
      <c r="J51" s="323"/>
      <c r="K51" s="409"/>
      <c r="L51" s="433"/>
      <c r="M51" s="414"/>
      <c r="N51" s="284"/>
    </row>
    <row r="52" spans="1:14">
      <c r="B52" s="332"/>
      <c r="C52" s="53"/>
      <c r="D52" s="53"/>
      <c r="E52" s="53"/>
      <c r="F52" s="53"/>
      <c r="G52" s="53"/>
      <c r="H52" s="53"/>
      <c r="I52" s="53"/>
      <c r="J52" s="300"/>
      <c r="K52" s="175"/>
      <c r="L52" s="330"/>
      <c r="M52" s="438"/>
      <c r="N52" s="285"/>
    </row>
    <row r="53" spans="1:14">
      <c r="B53" s="174"/>
      <c r="C53" s="329"/>
      <c r="D53" s="329"/>
      <c r="E53" s="329"/>
      <c r="F53" s="329"/>
      <c r="G53" s="329"/>
      <c r="H53" s="329"/>
      <c r="I53" s="329"/>
      <c r="J53" s="323"/>
      <c r="K53" s="50"/>
      <c r="L53" s="330"/>
      <c r="M53" s="438"/>
      <c r="N53" s="285"/>
    </row>
    <row r="54" spans="1:14" ht="15.75" thickBot="1">
      <c r="B54" s="490"/>
      <c r="C54" s="53"/>
      <c r="D54" s="53"/>
      <c r="E54" s="53"/>
      <c r="F54" s="53"/>
      <c r="G54" s="53"/>
      <c r="H54" s="53"/>
      <c r="I54" s="53"/>
      <c r="J54" s="300"/>
      <c r="K54" s="175"/>
      <c r="L54" s="491"/>
      <c r="M54" s="492"/>
      <c r="N54" s="493"/>
    </row>
    <row r="55" spans="1:14" ht="15.75" thickBot="1">
      <c r="B55" s="818" t="s">
        <v>1037</v>
      </c>
      <c r="C55" s="819"/>
      <c r="D55" s="819"/>
      <c r="E55" s="819"/>
      <c r="F55" s="819"/>
      <c r="G55" s="819"/>
      <c r="H55" s="819"/>
      <c r="I55" s="819"/>
      <c r="J55" s="819"/>
      <c r="K55" s="819"/>
      <c r="L55" s="819"/>
      <c r="M55" s="820"/>
      <c r="N55" s="406">
        <f>SUM(N48:N54)</f>
        <v>338756.11</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B60" s="52"/>
      <c r="C60" s="329"/>
      <c r="D60" s="329"/>
      <c r="E60" s="329"/>
      <c r="F60" s="329"/>
      <c r="G60" s="329"/>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55"/>
      <c r="C65" s="53"/>
      <c r="D65" s="53"/>
      <c r="E65" s="53"/>
      <c r="F65" s="53"/>
      <c r="G65" s="53"/>
      <c r="H65" s="496"/>
      <c r="I65" s="175"/>
      <c r="J65" s="175"/>
      <c r="K65" s="175"/>
      <c r="L65" s="990"/>
      <c r="M65" s="991"/>
      <c r="N65" s="497"/>
    </row>
    <row r="66" spans="1:15" ht="15.75" thickBot="1">
      <c r="B66" s="818" t="s">
        <v>1037</v>
      </c>
      <c r="C66" s="819"/>
      <c r="D66" s="819"/>
      <c r="E66" s="819"/>
      <c r="F66" s="819"/>
      <c r="G66" s="819"/>
      <c r="H66" s="819"/>
      <c r="I66" s="819"/>
      <c r="J66" s="819"/>
      <c r="K66" s="819"/>
      <c r="L66" s="819"/>
      <c r="M66" s="820"/>
      <c r="N66" s="406"/>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970"/>
      <c r="N70" s="104" t="s">
        <v>1035</v>
      </c>
    </row>
    <row r="71" spans="1:15">
      <c r="A71" s="173" t="s">
        <v>30</v>
      </c>
      <c r="B71" s="55" t="str">
        <f>VLOOKUP(A71,'MANO DE OBRA'!A8:D68,3,FALSE)</f>
        <v>Oficial</v>
      </c>
      <c r="C71" s="53"/>
      <c r="D71" s="53"/>
      <c r="E71" s="53"/>
      <c r="F71" s="53"/>
      <c r="G71" s="53"/>
      <c r="H71" s="53"/>
      <c r="I71" s="304">
        <f>K71/J71*100</f>
        <v>49181.133333333331</v>
      </c>
      <c r="J71" s="305">
        <v>185</v>
      </c>
      <c r="K71" s="306">
        <f>VLOOKUP(A71,'MANO DE OBRA'!A8:D99,4,FALSE)</f>
        <v>90985.096666666665</v>
      </c>
      <c r="L71" s="56"/>
      <c r="M71" s="446">
        <v>30</v>
      </c>
      <c r="N71" s="407">
        <f>K71/M71</f>
        <v>3032.8365555555556</v>
      </c>
      <c r="O71" s="112"/>
    </row>
    <row r="72" spans="1:15">
      <c r="A72" s="173" t="s">
        <v>9</v>
      </c>
      <c r="B72" s="55" t="str">
        <f>VLOOKUP(A72,'MANO DE OBRA'!A8:D69,3,FALSE)</f>
        <v>Obrero (3)</v>
      </c>
      <c r="C72" s="53"/>
      <c r="D72" s="53"/>
      <c r="E72" s="53"/>
      <c r="F72" s="53"/>
      <c r="G72" s="53"/>
      <c r="H72" s="53"/>
      <c r="I72" s="304">
        <f>K72/J72*100</f>
        <v>73771.7</v>
      </c>
      <c r="J72" s="305">
        <v>185</v>
      </c>
      <c r="K72" s="306">
        <f>VLOOKUP(A72,'MANO DE OBRA'!A8:D100,4,FALSE)</f>
        <v>136477.64499999999</v>
      </c>
      <c r="L72" s="56"/>
      <c r="M72" s="446">
        <v>30</v>
      </c>
      <c r="N72" s="407">
        <f>K72/M72</f>
        <v>4549.2548333333334</v>
      </c>
    </row>
    <row r="73" spans="1:15">
      <c r="B73" s="55"/>
      <c r="C73" s="53"/>
      <c r="D73" s="53"/>
      <c r="E73" s="53"/>
      <c r="F73" s="53"/>
      <c r="G73" s="53"/>
      <c r="H73" s="53"/>
      <c r="I73" s="304"/>
      <c r="J73" s="305"/>
      <c r="K73" s="306"/>
      <c r="L73" s="56"/>
      <c r="M73" s="444"/>
      <c r="N73" s="407"/>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986"/>
      <c r="C76" s="987"/>
      <c r="D76" s="987"/>
      <c r="E76" s="987"/>
      <c r="F76" s="987"/>
      <c r="G76" s="987"/>
      <c r="H76" s="987"/>
      <c r="I76" s="175"/>
      <c r="J76" s="175"/>
      <c r="K76" s="175"/>
      <c r="L76" s="988"/>
      <c r="M76" s="989"/>
      <c r="N76" s="497"/>
    </row>
    <row r="77" spans="1:15" ht="15.75" thickBot="1">
      <c r="B77" s="818" t="s">
        <v>1037</v>
      </c>
      <c r="C77" s="819"/>
      <c r="D77" s="819"/>
      <c r="E77" s="819"/>
      <c r="F77" s="819"/>
      <c r="G77" s="819"/>
      <c r="H77" s="819"/>
      <c r="I77" s="819"/>
      <c r="J77" s="819"/>
      <c r="K77" s="819"/>
      <c r="L77" s="819"/>
      <c r="M77" s="820"/>
      <c r="N77" s="313">
        <f>SUM(N71:N76)</f>
        <v>7582.091388888889</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356547.35563611111</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71309.471127222219</v>
      </c>
      <c r="M84" s="853"/>
      <c r="N84" s="57"/>
    </row>
    <row r="85" spans="1:14">
      <c r="B85" s="95" t="s">
        <v>1057</v>
      </c>
      <c r="C85" s="96"/>
      <c r="D85" s="96"/>
      <c r="E85" s="96"/>
      <c r="F85" s="96"/>
      <c r="G85" s="96"/>
      <c r="H85" s="96"/>
      <c r="I85" s="93"/>
      <c r="J85" s="94"/>
      <c r="K85" s="316">
        <v>0.05</v>
      </c>
      <c r="L85" s="852">
        <f>N79*K85</f>
        <v>17827.367781805555</v>
      </c>
      <c r="M85" s="853"/>
      <c r="N85" s="57"/>
    </row>
    <row r="86" spans="1:14" ht="15.75" thickBot="1">
      <c r="B86" s="97" t="s">
        <v>1058</v>
      </c>
      <c r="C86" s="98"/>
      <c r="D86" s="98"/>
      <c r="E86" s="98"/>
      <c r="F86" s="98"/>
      <c r="G86" s="98"/>
      <c r="H86" s="98"/>
      <c r="I86" s="99"/>
      <c r="J86" s="100"/>
      <c r="K86" s="317">
        <v>0.05</v>
      </c>
      <c r="L86" s="854">
        <f>N79*K86</f>
        <v>17827.367781805555</v>
      </c>
      <c r="M86" s="855"/>
      <c r="N86" s="57"/>
    </row>
    <row r="87" spans="1:14" ht="15.75" thickBot="1">
      <c r="B87" s="818" t="s">
        <v>1037</v>
      </c>
      <c r="C87" s="819"/>
      <c r="D87" s="819"/>
      <c r="E87" s="819"/>
      <c r="F87" s="819"/>
      <c r="G87" s="819"/>
      <c r="H87" s="819"/>
      <c r="I87" s="819"/>
      <c r="J87" s="819"/>
      <c r="K87" s="819"/>
      <c r="L87" s="819"/>
      <c r="M87" s="820"/>
      <c r="N87" s="58">
        <f>L84+L85+L86</f>
        <v>106964.20669083334</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463511.56232694443</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29.25"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4">
    <mergeCell ref="M5:M6"/>
    <mergeCell ref="N5:N6"/>
    <mergeCell ref="C6:J6"/>
    <mergeCell ref="B10:E10"/>
    <mergeCell ref="I10:J10"/>
    <mergeCell ref="C5:J5"/>
    <mergeCell ref="B1:B6"/>
    <mergeCell ref="K5:K6"/>
    <mergeCell ref="L1:N2"/>
    <mergeCell ref="C2:J2"/>
    <mergeCell ref="C3:J3"/>
    <mergeCell ref="K3:K4"/>
    <mergeCell ref="L3:N4"/>
    <mergeCell ref="C4:J4"/>
    <mergeCell ref="C1:J1"/>
    <mergeCell ref="K1:K2"/>
    <mergeCell ref="B36:H36"/>
    <mergeCell ref="B37:H37"/>
    <mergeCell ref="F25:H25"/>
    <mergeCell ref="B27:N27"/>
    <mergeCell ref="L29:M29"/>
    <mergeCell ref="L12:N12"/>
    <mergeCell ref="C30:I30"/>
    <mergeCell ref="L30:M30"/>
    <mergeCell ref="B35:H35"/>
    <mergeCell ref="I35:J35"/>
    <mergeCell ref="L35:M35"/>
    <mergeCell ref="D11:E11"/>
    <mergeCell ref="C29:I29"/>
    <mergeCell ref="L5:L6"/>
    <mergeCell ref="L61:M61"/>
    <mergeCell ref="B39:H39"/>
    <mergeCell ref="B41:D41"/>
    <mergeCell ref="B42:H42"/>
    <mergeCell ref="I42:J42"/>
    <mergeCell ref="L42:M42"/>
    <mergeCell ref="B43:M43"/>
    <mergeCell ref="B47:I47"/>
    <mergeCell ref="L47:M47"/>
    <mergeCell ref="B55:M55"/>
    <mergeCell ref="L59:M59"/>
    <mergeCell ref="L60:M60"/>
    <mergeCell ref="B38:H38"/>
    <mergeCell ref="L62:M62"/>
    <mergeCell ref="L63:M63"/>
    <mergeCell ref="L65:M65"/>
    <mergeCell ref="B66:M66"/>
    <mergeCell ref="B70:H70"/>
    <mergeCell ref="L70:M70"/>
    <mergeCell ref="J119:N120"/>
    <mergeCell ref="B84:H84"/>
    <mergeCell ref="L84:M84"/>
    <mergeCell ref="L85:M85"/>
    <mergeCell ref="L86:M86"/>
    <mergeCell ref="B87:M87"/>
    <mergeCell ref="B89:M89"/>
    <mergeCell ref="B106:N107"/>
    <mergeCell ref="B108:N109"/>
    <mergeCell ref="B76:H76"/>
    <mergeCell ref="L76:M76"/>
    <mergeCell ref="B77:M77"/>
    <mergeCell ref="B79:M79"/>
    <mergeCell ref="B83:H83"/>
    <mergeCell ref="L83:M83"/>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538625"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538625" r:id="rId4"/>
      </mc:Fallback>
    </mc:AlternateContent>
  </oleObjects>
</worksheet>
</file>

<file path=xl/worksheets/sheet2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20"/>
  <sheetViews>
    <sheetView zoomScale="75" zoomScaleNormal="75" workbookViewId="0"/>
  </sheetViews>
  <sheetFormatPr baseColWidth="10" defaultRowHeight="15"/>
  <cols>
    <col min="1" max="1" width="10.140625" bestFit="1" customWidth="1"/>
    <col min="2" max="2" width="16.5703125" customWidth="1"/>
    <col min="6" max="6" width="14.7109375" customWidth="1"/>
    <col min="7" max="7" width="11.5703125" customWidth="1"/>
    <col min="9" max="9" width="12.85546875" customWidth="1"/>
    <col min="10" max="10" width="15.5703125" customWidth="1"/>
    <col min="11" max="11" width="18.5703125" customWidth="1"/>
    <col min="13" max="13" width="14.28515625" bestFit="1" customWidth="1"/>
    <col min="14" max="14" width="17.42578125" customWidth="1"/>
    <col min="15" max="15" width="12" bestFit="1" customWidth="1"/>
  </cols>
  <sheetData>
    <row r="1" spans="2:14" ht="24.7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8.5"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thickBot="1">
      <c r="A31" t="s">
        <v>1929</v>
      </c>
      <c r="B31" s="86" t="s">
        <v>1235</v>
      </c>
      <c r="C31" s="87" t="s">
        <v>2275</v>
      </c>
      <c r="D31" s="88"/>
      <c r="E31" s="88"/>
      <c r="F31" s="88"/>
      <c r="G31" s="88"/>
      <c r="H31" s="88"/>
      <c r="I31" s="88"/>
      <c r="J31" s="88"/>
      <c r="K31" s="465"/>
      <c r="L31" s="318" t="s">
        <v>233</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138</v>
      </c>
      <c r="B36" s="831" t="str">
        <f>VLOOKUP(A36,EQUIPOS!A6:D154,3,FALSE)</f>
        <v>Camioneta D-300</v>
      </c>
      <c r="C36" s="832"/>
      <c r="D36" s="832"/>
      <c r="E36" s="832"/>
      <c r="F36" s="832"/>
      <c r="G36" s="832"/>
      <c r="H36" s="833"/>
      <c r="I36" s="279"/>
      <c r="J36" s="280"/>
      <c r="K36" s="281">
        <f>VLOOKUP(A36,EQUIPOS!A6:D163,4,FALSE)</f>
        <v>38000</v>
      </c>
      <c r="L36" s="282"/>
      <c r="M36" s="348">
        <v>3.75</v>
      </c>
      <c r="N36" s="284">
        <f>K36/M36</f>
        <v>10133.333333333334</v>
      </c>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0.01</v>
      </c>
      <c r="N41" s="356">
        <f>N77*M41</f>
        <v>75.820913888888896</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10209.154247222223</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72" t="s">
        <v>649</v>
      </c>
      <c r="B48" s="49" t="str">
        <f>VLOOKUP(A48,MATERIALES!A5:D373,3,FALSE)</f>
        <v xml:space="preserve">Poste en angulo de 2*2*1/4 de 3,5m para señal
</v>
      </c>
      <c r="C48" s="293"/>
      <c r="D48" s="293"/>
      <c r="E48" s="293"/>
      <c r="F48" s="293"/>
      <c r="G48" s="293"/>
      <c r="H48" s="293"/>
      <c r="I48" s="293"/>
      <c r="J48" s="323" t="str">
        <f>VLOOKUP(A48,MATERIALES!A4:D640,2,FALSE)</f>
        <v>u</v>
      </c>
      <c r="K48" s="294">
        <v>1</v>
      </c>
      <c r="L48" s="279"/>
      <c r="M48" s="414">
        <f>VLOOKUP(A48,MATERIALES!A5:D396,4,FALSE)</f>
        <v>95200</v>
      </c>
      <c r="N48" s="284">
        <f>K48*M48</f>
        <v>95200</v>
      </c>
    </row>
    <row r="49" spans="1:14">
      <c r="A49" s="172" t="s">
        <v>694</v>
      </c>
      <c r="B49" s="49" t="str">
        <f>VLOOKUP(A49,MATERIALES!A6:D373,3,FALSE)</f>
        <v xml:space="preserve">Señal (grupo 2). Tablero en lámina galvanizado de 1,2m*0,4m, calibre 16, reflectivo tipo 1. 
</v>
      </c>
      <c r="C49" s="437"/>
      <c r="D49" s="437"/>
      <c r="E49" s="437"/>
      <c r="F49" s="437"/>
      <c r="G49" s="437"/>
      <c r="H49" s="437"/>
      <c r="I49" s="437"/>
      <c r="J49" s="324" t="str">
        <f>VLOOKUP(A49,MATERIALES!A5:D641,2,FALSE)</f>
        <v>u</v>
      </c>
      <c r="K49" s="409">
        <v>1</v>
      </c>
      <c r="L49" s="433"/>
      <c r="M49" s="414">
        <f>VLOOKUP(A49,MATERIALES!A6:D397,4,FALSE)</f>
        <v>197500</v>
      </c>
      <c r="N49" s="284">
        <f>K49*M49</f>
        <v>197500</v>
      </c>
    </row>
    <row r="50" spans="1:14">
      <c r="A50" s="172" t="s">
        <v>905</v>
      </c>
      <c r="B50" s="49" t="str">
        <f>VLOOKUP(A50,MATERIALES!A6:D373,3,FALSE)</f>
        <v>Concreto Resistencia  14 (Mpa)</v>
      </c>
      <c r="C50" s="437"/>
      <c r="D50" s="437"/>
      <c r="E50" s="437"/>
      <c r="F50" s="437"/>
      <c r="G50" s="437"/>
      <c r="H50" s="437"/>
      <c r="I50" s="437"/>
      <c r="J50" s="324" t="str">
        <f>VLOOKUP(A50,MATERIALES!A6:D642,2,FALSE)</f>
        <v>m3</v>
      </c>
      <c r="K50" s="409">
        <v>0.03</v>
      </c>
      <c r="L50" s="433"/>
      <c r="M50" s="414">
        <f>VLOOKUP(A50,MATERIALES!A6:D398,4,FALSE)</f>
        <v>383537</v>
      </c>
      <c r="N50" s="284">
        <f>K50*M50</f>
        <v>11506.109999999999</v>
      </c>
    </row>
    <row r="51" spans="1:14">
      <c r="A51" s="172"/>
      <c r="B51" s="49"/>
      <c r="C51" s="437"/>
      <c r="D51" s="437"/>
      <c r="E51" s="437"/>
      <c r="F51" s="437"/>
      <c r="G51" s="437"/>
      <c r="H51" s="437"/>
      <c r="I51" s="437"/>
      <c r="J51" s="323"/>
      <c r="K51" s="409"/>
      <c r="L51" s="433"/>
      <c r="M51" s="414"/>
      <c r="N51" s="284"/>
    </row>
    <row r="52" spans="1:14">
      <c r="B52" s="332"/>
      <c r="C52" s="53"/>
      <c r="D52" s="53"/>
      <c r="E52" s="53"/>
      <c r="F52" s="53"/>
      <c r="G52" s="53"/>
      <c r="H52" s="53"/>
      <c r="I52" s="53"/>
      <c r="J52" s="300"/>
      <c r="K52" s="175"/>
      <c r="L52" s="330"/>
      <c r="M52" s="438"/>
      <c r="N52" s="285"/>
    </row>
    <row r="53" spans="1:14">
      <c r="B53" s="174"/>
      <c r="C53" s="329"/>
      <c r="D53" s="329"/>
      <c r="E53" s="329"/>
      <c r="F53" s="329"/>
      <c r="G53" s="329"/>
      <c r="H53" s="329"/>
      <c r="I53" s="329"/>
      <c r="J53" s="323"/>
      <c r="K53" s="50"/>
      <c r="L53" s="330"/>
      <c r="M53" s="438"/>
      <c r="N53" s="285"/>
    </row>
    <row r="54" spans="1:14" ht="15.75" thickBot="1">
      <c r="B54" s="490"/>
      <c r="C54" s="53"/>
      <c r="D54" s="53"/>
      <c r="E54" s="53"/>
      <c r="F54" s="53"/>
      <c r="G54" s="53"/>
      <c r="H54" s="53"/>
      <c r="I54" s="53"/>
      <c r="J54" s="300"/>
      <c r="K54" s="175"/>
      <c r="L54" s="491"/>
      <c r="M54" s="492"/>
      <c r="N54" s="493"/>
    </row>
    <row r="55" spans="1:14" ht="15.75" thickBot="1">
      <c r="B55" s="818" t="s">
        <v>1037</v>
      </c>
      <c r="C55" s="819"/>
      <c r="D55" s="819"/>
      <c r="E55" s="819"/>
      <c r="F55" s="819"/>
      <c r="G55" s="819"/>
      <c r="H55" s="819"/>
      <c r="I55" s="819"/>
      <c r="J55" s="819"/>
      <c r="K55" s="819"/>
      <c r="L55" s="819"/>
      <c r="M55" s="820"/>
      <c r="N55" s="406">
        <f>SUM(N48:N54)</f>
        <v>304206.11</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B60" s="52"/>
      <c r="C60" s="329"/>
      <c r="D60" s="329"/>
      <c r="E60" s="329"/>
      <c r="F60" s="329"/>
      <c r="G60" s="329"/>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55"/>
      <c r="C65" s="53"/>
      <c r="D65" s="53"/>
      <c r="E65" s="53"/>
      <c r="F65" s="53"/>
      <c r="G65" s="53"/>
      <c r="H65" s="496"/>
      <c r="I65" s="175"/>
      <c r="J65" s="175"/>
      <c r="K65" s="175"/>
      <c r="L65" s="990"/>
      <c r="M65" s="991"/>
      <c r="N65" s="497"/>
    </row>
    <row r="66" spans="1:15" ht="15.75" thickBot="1">
      <c r="B66" s="818" t="s">
        <v>1037</v>
      </c>
      <c r="C66" s="819"/>
      <c r="D66" s="819"/>
      <c r="E66" s="819"/>
      <c r="F66" s="819"/>
      <c r="G66" s="819"/>
      <c r="H66" s="819"/>
      <c r="I66" s="819"/>
      <c r="J66" s="819"/>
      <c r="K66" s="819"/>
      <c r="L66" s="819"/>
      <c r="M66" s="820"/>
      <c r="N66" s="406"/>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970"/>
      <c r="N70" s="104" t="s">
        <v>1035</v>
      </c>
    </row>
    <row r="71" spans="1:15">
      <c r="A71" s="173" t="s">
        <v>30</v>
      </c>
      <c r="B71" s="55" t="str">
        <f>VLOOKUP(A71,'MANO DE OBRA'!A8:D68,3,FALSE)</f>
        <v>Oficial</v>
      </c>
      <c r="C71" s="53"/>
      <c r="D71" s="53"/>
      <c r="E71" s="53"/>
      <c r="F71" s="53"/>
      <c r="G71" s="53"/>
      <c r="H71" s="53"/>
      <c r="I71" s="304">
        <f>K71/J71*100</f>
        <v>49181.133333333331</v>
      </c>
      <c r="J71" s="305">
        <v>185</v>
      </c>
      <c r="K71" s="306">
        <f>VLOOKUP(A71,'MANO DE OBRA'!A8:D99,4,FALSE)</f>
        <v>90985.096666666665</v>
      </c>
      <c r="L71" s="56"/>
      <c r="M71" s="446">
        <v>30</v>
      </c>
      <c r="N71" s="407">
        <f>K71/M71</f>
        <v>3032.8365555555556</v>
      </c>
      <c r="O71" s="112"/>
    </row>
    <row r="72" spans="1:15">
      <c r="A72" s="173" t="s">
        <v>9</v>
      </c>
      <c r="B72" s="55" t="str">
        <f>VLOOKUP(A72,'MANO DE OBRA'!A8:D69,3,FALSE)</f>
        <v>Obrero (3)</v>
      </c>
      <c r="C72" s="53"/>
      <c r="D72" s="53"/>
      <c r="E72" s="53"/>
      <c r="F72" s="53"/>
      <c r="G72" s="53"/>
      <c r="H72" s="53"/>
      <c r="I72" s="304">
        <f>K72/J72*100</f>
        <v>73771.7</v>
      </c>
      <c r="J72" s="305">
        <v>185</v>
      </c>
      <c r="K72" s="306">
        <f>VLOOKUP(A72,'MANO DE OBRA'!A8:D100,4,FALSE)</f>
        <v>136477.64499999999</v>
      </c>
      <c r="L72" s="56"/>
      <c r="M72" s="446">
        <v>30</v>
      </c>
      <c r="N72" s="407">
        <f>K72/M72</f>
        <v>4549.2548333333334</v>
      </c>
    </row>
    <row r="73" spans="1:15">
      <c r="B73" s="55"/>
      <c r="C73" s="53"/>
      <c r="D73" s="53"/>
      <c r="E73" s="53"/>
      <c r="F73" s="53"/>
      <c r="G73" s="53"/>
      <c r="H73" s="53"/>
      <c r="I73" s="304"/>
      <c r="J73" s="305"/>
      <c r="K73" s="306"/>
      <c r="L73" s="56"/>
      <c r="M73" s="444"/>
      <c r="N73" s="407"/>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986"/>
      <c r="C76" s="987"/>
      <c r="D76" s="987"/>
      <c r="E76" s="987"/>
      <c r="F76" s="987"/>
      <c r="G76" s="987"/>
      <c r="H76" s="987"/>
      <c r="I76" s="175"/>
      <c r="J76" s="175"/>
      <c r="K76" s="175"/>
      <c r="L76" s="988"/>
      <c r="M76" s="989"/>
      <c r="N76" s="497"/>
    </row>
    <row r="77" spans="1:15" ht="15.75" thickBot="1">
      <c r="B77" s="818" t="s">
        <v>1037</v>
      </c>
      <c r="C77" s="819"/>
      <c r="D77" s="819"/>
      <c r="E77" s="819"/>
      <c r="F77" s="819"/>
      <c r="G77" s="819"/>
      <c r="H77" s="819"/>
      <c r="I77" s="819"/>
      <c r="J77" s="819"/>
      <c r="K77" s="819"/>
      <c r="L77" s="819"/>
      <c r="M77" s="820"/>
      <c r="N77" s="313">
        <f>SUM(N71:N76)</f>
        <v>7582.091388888889</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321997.35563611111</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64399.471127222227</v>
      </c>
      <c r="M84" s="853"/>
      <c r="N84" s="57"/>
    </row>
    <row r="85" spans="1:14">
      <c r="B85" s="95" t="s">
        <v>1057</v>
      </c>
      <c r="C85" s="96"/>
      <c r="D85" s="96"/>
      <c r="E85" s="96"/>
      <c r="F85" s="96"/>
      <c r="G85" s="96"/>
      <c r="H85" s="96"/>
      <c r="I85" s="93"/>
      <c r="J85" s="94"/>
      <c r="K85" s="316">
        <v>0.05</v>
      </c>
      <c r="L85" s="852">
        <f>N79*K85</f>
        <v>16099.867781805557</v>
      </c>
      <c r="M85" s="853"/>
      <c r="N85" s="57"/>
    </row>
    <row r="86" spans="1:14" ht="15.75" thickBot="1">
      <c r="B86" s="97" t="s">
        <v>1058</v>
      </c>
      <c r="C86" s="98"/>
      <c r="D86" s="98"/>
      <c r="E86" s="98"/>
      <c r="F86" s="98"/>
      <c r="G86" s="98"/>
      <c r="H86" s="98"/>
      <c r="I86" s="99"/>
      <c r="J86" s="100"/>
      <c r="K86" s="317">
        <v>0.05</v>
      </c>
      <c r="L86" s="854">
        <f>N79*K86</f>
        <v>16099.867781805557</v>
      </c>
      <c r="M86" s="855"/>
      <c r="N86" s="57"/>
    </row>
    <row r="87" spans="1:14" ht="15.75" thickBot="1">
      <c r="B87" s="818" t="s">
        <v>1037</v>
      </c>
      <c r="C87" s="819"/>
      <c r="D87" s="819"/>
      <c r="E87" s="819"/>
      <c r="F87" s="819"/>
      <c r="G87" s="819"/>
      <c r="H87" s="819"/>
      <c r="I87" s="819"/>
      <c r="J87" s="819"/>
      <c r="K87" s="819"/>
      <c r="L87" s="819"/>
      <c r="M87" s="820"/>
      <c r="N87" s="58">
        <f>L84+L85+L86</f>
        <v>96599.206690833336</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418596.56232694443</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30"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4">
    <mergeCell ref="M5:M6"/>
    <mergeCell ref="N5:N6"/>
    <mergeCell ref="C6:J6"/>
    <mergeCell ref="B10:E10"/>
    <mergeCell ref="I10:J10"/>
    <mergeCell ref="C5:J5"/>
    <mergeCell ref="B1:B6"/>
    <mergeCell ref="K5:K6"/>
    <mergeCell ref="L1:N2"/>
    <mergeCell ref="C2:J2"/>
    <mergeCell ref="C3:J3"/>
    <mergeCell ref="K3:K4"/>
    <mergeCell ref="L3:N4"/>
    <mergeCell ref="C4:J4"/>
    <mergeCell ref="C1:J1"/>
    <mergeCell ref="K1:K2"/>
    <mergeCell ref="B36:H36"/>
    <mergeCell ref="B37:H37"/>
    <mergeCell ref="F25:H25"/>
    <mergeCell ref="B27:N27"/>
    <mergeCell ref="L29:M29"/>
    <mergeCell ref="L12:N12"/>
    <mergeCell ref="C30:I30"/>
    <mergeCell ref="L30:M30"/>
    <mergeCell ref="B35:H35"/>
    <mergeCell ref="I35:J35"/>
    <mergeCell ref="L35:M35"/>
    <mergeCell ref="D11:E11"/>
    <mergeCell ref="C29:I29"/>
    <mergeCell ref="L5:L6"/>
    <mergeCell ref="L61:M61"/>
    <mergeCell ref="B39:H39"/>
    <mergeCell ref="B41:D41"/>
    <mergeCell ref="B42:H42"/>
    <mergeCell ref="I42:J42"/>
    <mergeCell ref="L42:M42"/>
    <mergeCell ref="B43:M43"/>
    <mergeCell ref="B47:I47"/>
    <mergeCell ref="L47:M47"/>
    <mergeCell ref="B55:M55"/>
    <mergeCell ref="L59:M59"/>
    <mergeCell ref="L60:M60"/>
    <mergeCell ref="B38:H38"/>
    <mergeCell ref="L62:M62"/>
    <mergeCell ref="L63:M63"/>
    <mergeCell ref="L65:M65"/>
    <mergeCell ref="B66:M66"/>
    <mergeCell ref="B70:H70"/>
    <mergeCell ref="L70:M70"/>
    <mergeCell ref="J119:N120"/>
    <mergeCell ref="B84:H84"/>
    <mergeCell ref="L84:M84"/>
    <mergeCell ref="L85:M85"/>
    <mergeCell ref="L86:M86"/>
    <mergeCell ref="B87:M87"/>
    <mergeCell ref="B89:M89"/>
    <mergeCell ref="B106:N107"/>
    <mergeCell ref="B108:N109"/>
    <mergeCell ref="B76:H76"/>
    <mergeCell ref="L76:M76"/>
    <mergeCell ref="B77:M77"/>
    <mergeCell ref="B79:M79"/>
    <mergeCell ref="B83:H83"/>
    <mergeCell ref="L83:M83"/>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539649"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539649" r:id="rId4"/>
      </mc:Fallback>
    </mc:AlternateContent>
  </oleObjects>
</worksheet>
</file>

<file path=xl/worksheets/sheet2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20"/>
  <sheetViews>
    <sheetView zoomScale="76" zoomScaleNormal="76" workbookViewId="0"/>
  </sheetViews>
  <sheetFormatPr baseColWidth="10" defaultRowHeight="15"/>
  <cols>
    <col min="1" max="1" width="10.140625" bestFit="1" customWidth="1"/>
    <col min="2" max="2" width="16.28515625" customWidth="1"/>
    <col min="6" max="6" width="14.28515625" customWidth="1"/>
    <col min="9" max="9" width="13" customWidth="1"/>
    <col min="10" max="10" width="15.5703125" customWidth="1"/>
    <col min="11" max="11" width="18.7109375" customWidth="1"/>
    <col min="13" max="13" width="14" bestFit="1" customWidth="1"/>
    <col min="14" max="14" width="17.42578125" customWidth="1"/>
    <col min="15" max="15" width="12" bestFit="1" customWidth="1"/>
  </cols>
  <sheetData>
    <row r="1" spans="2:14" ht="26.2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30.75"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customHeight="1" thickBot="1">
      <c r="A31" t="s">
        <v>1929</v>
      </c>
      <c r="B31" s="86" t="s">
        <v>1236</v>
      </c>
      <c r="C31" s="87" t="s">
        <v>2276</v>
      </c>
      <c r="D31" s="88"/>
      <c r="E31" s="88"/>
      <c r="F31" s="88"/>
      <c r="G31" s="88"/>
      <c r="H31" s="88"/>
      <c r="I31" s="88"/>
      <c r="J31" s="88"/>
      <c r="K31" s="465"/>
      <c r="L31" s="318" t="s">
        <v>1029</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138</v>
      </c>
      <c r="B36" s="831" t="str">
        <f>VLOOKUP(A36,EQUIPOS!A6:D154,3,FALSE)</f>
        <v>Camioneta D-300</v>
      </c>
      <c r="C36" s="832"/>
      <c r="D36" s="832"/>
      <c r="E36" s="832"/>
      <c r="F36" s="832"/>
      <c r="G36" s="832"/>
      <c r="H36" s="833"/>
      <c r="I36" s="279"/>
      <c r="J36" s="280"/>
      <c r="K36" s="281">
        <f>VLOOKUP(A36,EQUIPOS!A6:D163,4,FALSE)</f>
        <v>38000</v>
      </c>
      <c r="L36" s="282"/>
      <c r="M36" s="348">
        <v>3</v>
      </c>
      <c r="N36" s="284">
        <f>K36/M36</f>
        <v>12666.666666666666</v>
      </c>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0.01</v>
      </c>
      <c r="N41" s="356">
        <f>N77*M41</f>
        <v>37.910456944444448</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12704.57712361111</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72" t="s">
        <v>651</v>
      </c>
      <c r="B48" s="49" t="str">
        <f>VLOOKUP(A48,MATERIALES!A5:D373,3,FALSE)</f>
        <v>Poste kilometraje</v>
      </c>
      <c r="C48" s="293"/>
      <c r="D48" s="293"/>
      <c r="E48" s="293"/>
      <c r="F48" s="293"/>
      <c r="G48" s="293"/>
      <c r="H48" s="293"/>
      <c r="I48" s="293"/>
      <c r="J48" s="323" t="str">
        <f>VLOOKUP(A48,MATERIALES!A4:D640,2,FALSE)</f>
        <v>u</v>
      </c>
      <c r="K48" s="294">
        <v>1</v>
      </c>
      <c r="L48" s="279"/>
      <c r="M48" s="414">
        <f>VLOOKUP(A48,MATERIALES!A5:D396,4,FALSE)</f>
        <v>72073.833369676955</v>
      </c>
      <c r="N48" s="284">
        <f>K48*M48</f>
        <v>72073.833369676955</v>
      </c>
    </row>
    <row r="49" spans="1:14">
      <c r="A49" s="172" t="s">
        <v>905</v>
      </c>
      <c r="B49" s="49" t="str">
        <f>VLOOKUP(A49,MATERIALES!A6:D373,3,FALSE)</f>
        <v>Concreto Resistencia  14 (Mpa)</v>
      </c>
      <c r="C49" s="437"/>
      <c r="D49" s="437"/>
      <c r="E49" s="437"/>
      <c r="F49" s="437"/>
      <c r="G49" s="437"/>
      <c r="H49" s="437"/>
      <c r="I49" s="437"/>
      <c r="J49" s="324" t="str">
        <f>VLOOKUP(A49,MATERIALES!A5:D641,2,FALSE)</f>
        <v>m3</v>
      </c>
      <c r="K49" s="409">
        <v>0.06</v>
      </c>
      <c r="L49" s="433"/>
      <c r="M49" s="414">
        <f>VLOOKUP(A49,MATERIALES!A6:D397,4,FALSE)</f>
        <v>383537</v>
      </c>
      <c r="N49" s="284">
        <f>K49*M49</f>
        <v>23012.219999999998</v>
      </c>
    </row>
    <row r="50" spans="1:14">
      <c r="A50" s="172"/>
      <c r="B50" s="49"/>
      <c r="C50" s="437"/>
      <c r="D50" s="437"/>
      <c r="E50" s="437"/>
      <c r="F50" s="437"/>
      <c r="G50" s="437"/>
      <c r="H50" s="437"/>
      <c r="I50" s="437"/>
      <c r="J50" s="323"/>
      <c r="K50" s="409"/>
      <c r="L50" s="433"/>
      <c r="M50" s="414"/>
      <c r="N50" s="284"/>
    </row>
    <row r="51" spans="1:14">
      <c r="A51" s="172"/>
      <c r="B51" s="49"/>
      <c r="C51" s="437"/>
      <c r="D51" s="437"/>
      <c r="E51" s="437"/>
      <c r="F51" s="437"/>
      <c r="G51" s="437"/>
      <c r="H51" s="437"/>
      <c r="I51" s="437"/>
      <c r="J51" s="323"/>
      <c r="K51" s="409"/>
      <c r="L51" s="433"/>
      <c r="M51" s="414"/>
      <c r="N51" s="284"/>
    </row>
    <row r="52" spans="1:14">
      <c r="B52" s="332"/>
      <c r="C52" s="53"/>
      <c r="D52" s="53"/>
      <c r="E52" s="53"/>
      <c r="F52" s="53"/>
      <c r="G52" s="53"/>
      <c r="H52" s="53"/>
      <c r="I52" s="53"/>
      <c r="J52" s="300"/>
      <c r="K52" s="175"/>
      <c r="L52" s="330"/>
      <c r="M52" s="438"/>
      <c r="N52" s="285"/>
    </row>
    <row r="53" spans="1:14">
      <c r="B53" s="174"/>
      <c r="C53" s="329"/>
      <c r="D53" s="329"/>
      <c r="E53" s="329"/>
      <c r="F53" s="329"/>
      <c r="G53" s="329"/>
      <c r="H53" s="329"/>
      <c r="I53" s="329"/>
      <c r="J53" s="323"/>
      <c r="K53" s="50"/>
      <c r="L53" s="330"/>
      <c r="M53" s="438"/>
      <c r="N53" s="285"/>
    </row>
    <row r="54" spans="1:14" ht="15.75" thickBot="1">
      <c r="B54" s="490"/>
      <c r="C54" s="53"/>
      <c r="D54" s="53"/>
      <c r="E54" s="53"/>
      <c r="F54" s="53"/>
      <c r="G54" s="53"/>
      <c r="H54" s="53"/>
      <c r="I54" s="53"/>
      <c r="J54" s="300"/>
      <c r="K54" s="175"/>
      <c r="L54" s="491"/>
      <c r="M54" s="492"/>
      <c r="N54" s="493"/>
    </row>
    <row r="55" spans="1:14" ht="15.75" thickBot="1">
      <c r="B55" s="818" t="s">
        <v>1037</v>
      </c>
      <c r="C55" s="819"/>
      <c r="D55" s="819"/>
      <c r="E55" s="819"/>
      <c r="F55" s="819"/>
      <c r="G55" s="819"/>
      <c r="H55" s="819"/>
      <c r="I55" s="819"/>
      <c r="J55" s="819"/>
      <c r="K55" s="819"/>
      <c r="L55" s="819"/>
      <c r="M55" s="820"/>
      <c r="N55" s="406">
        <f>SUM(N48:N54)</f>
        <v>95086.053369676956</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B60" s="52"/>
      <c r="C60" s="329"/>
      <c r="D60" s="329"/>
      <c r="E60" s="329"/>
      <c r="F60" s="329"/>
      <c r="G60" s="329"/>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55"/>
      <c r="C65" s="53"/>
      <c r="D65" s="53"/>
      <c r="E65" s="53"/>
      <c r="F65" s="53"/>
      <c r="G65" s="53"/>
      <c r="H65" s="496"/>
      <c r="I65" s="175"/>
      <c r="J65" s="175"/>
      <c r="K65" s="175"/>
      <c r="L65" s="990"/>
      <c r="M65" s="991"/>
      <c r="N65" s="497"/>
    </row>
    <row r="66" spans="1:15" ht="15.75" thickBot="1">
      <c r="B66" s="818" t="s">
        <v>1037</v>
      </c>
      <c r="C66" s="819"/>
      <c r="D66" s="819"/>
      <c r="E66" s="819"/>
      <c r="F66" s="819"/>
      <c r="G66" s="819"/>
      <c r="H66" s="819"/>
      <c r="I66" s="819"/>
      <c r="J66" s="819"/>
      <c r="K66" s="819"/>
      <c r="L66" s="819"/>
      <c r="M66" s="820"/>
      <c r="N66" s="406"/>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970"/>
      <c r="N70" s="104" t="s">
        <v>1035</v>
      </c>
    </row>
    <row r="71" spans="1:15">
      <c r="A71" s="173" t="s">
        <v>7</v>
      </c>
      <c r="B71" s="55" t="str">
        <f>VLOOKUP(A71,'MANO DE OBRA'!A8:D68,3,FALSE)</f>
        <v>Obrero (2)</v>
      </c>
      <c r="C71" s="53"/>
      <c r="D71" s="53"/>
      <c r="E71" s="53"/>
      <c r="F71" s="53"/>
      <c r="G71" s="53"/>
      <c r="H71" s="53"/>
      <c r="I71" s="304">
        <f>K71/J71*100</f>
        <v>49181.133333333331</v>
      </c>
      <c r="J71" s="305">
        <v>185</v>
      </c>
      <c r="K71" s="306">
        <f>VLOOKUP(A71,'MANO DE OBRA'!A8:D99,4,FALSE)</f>
        <v>90985.096666666665</v>
      </c>
      <c r="L71" s="56"/>
      <c r="M71" s="446">
        <v>24</v>
      </c>
      <c r="N71" s="407">
        <f>K71/M71</f>
        <v>3791.0456944444445</v>
      </c>
      <c r="O71" s="112"/>
    </row>
    <row r="72" spans="1:15">
      <c r="A72" s="173"/>
      <c r="B72" s="55"/>
      <c r="C72" s="53"/>
      <c r="D72" s="53"/>
      <c r="E72" s="53"/>
      <c r="F72" s="53"/>
      <c r="G72" s="53"/>
      <c r="H72" s="53"/>
      <c r="I72" s="304"/>
      <c r="J72" s="305"/>
      <c r="K72" s="306"/>
      <c r="L72" s="56"/>
      <c r="M72" s="446"/>
      <c r="N72" s="407"/>
    </row>
    <row r="73" spans="1:15">
      <c r="B73" s="55"/>
      <c r="C73" s="53"/>
      <c r="D73" s="53"/>
      <c r="E73" s="53"/>
      <c r="F73" s="53"/>
      <c r="G73" s="53"/>
      <c r="H73" s="53"/>
      <c r="I73" s="304"/>
      <c r="J73" s="305"/>
      <c r="K73" s="306"/>
      <c r="L73" s="56"/>
      <c r="M73" s="444"/>
      <c r="N73" s="407"/>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986"/>
      <c r="C76" s="987"/>
      <c r="D76" s="987"/>
      <c r="E76" s="987"/>
      <c r="F76" s="987"/>
      <c r="G76" s="987"/>
      <c r="H76" s="987"/>
      <c r="I76" s="175"/>
      <c r="J76" s="175"/>
      <c r="K76" s="175"/>
      <c r="L76" s="988"/>
      <c r="M76" s="989"/>
      <c r="N76" s="497"/>
    </row>
    <row r="77" spans="1:15" ht="15.75" thickBot="1">
      <c r="B77" s="818" t="s">
        <v>1037</v>
      </c>
      <c r="C77" s="819"/>
      <c r="D77" s="819"/>
      <c r="E77" s="819"/>
      <c r="F77" s="819"/>
      <c r="G77" s="819"/>
      <c r="H77" s="819"/>
      <c r="I77" s="819"/>
      <c r="J77" s="819"/>
      <c r="K77" s="819"/>
      <c r="L77" s="819"/>
      <c r="M77" s="820"/>
      <c r="N77" s="313">
        <f>SUM(N71:N76)</f>
        <v>3791.0456944444445</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111581.67618773252</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22316.335237546504</v>
      </c>
      <c r="M84" s="853"/>
      <c r="N84" s="57"/>
    </row>
    <row r="85" spans="1:14">
      <c r="B85" s="95" t="s">
        <v>1057</v>
      </c>
      <c r="C85" s="96"/>
      <c r="D85" s="96"/>
      <c r="E85" s="96"/>
      <c r="F85" s="96"/>
      <c r="G85" s="96"/>
      <c r="H85" s="96"/>
      <c r="I85" s="93"/>
      <c r="J85" s="94"/>
      <c r="K85" s="316">
        <v>0.05</v>
      </c>
      <c r="L85" s="852">
        <f>N79*K85</f>
        <v>5579.0838093866259</v>
      </c>
      <c r="M85" s="853"/>
      <c r="N85" s="57"/>
    </row>
    <row r="86" spans="1:14" ht="15.75" thickBot="1">
      <c r="B86" s="97" t="s">
        <v>1058</v>
      </c>
      <c r="C86" s="98"/>
      <c r="D86" s="98"/>
      <c r="E86" s="98"/>
      <c r="F86" s="98"/>
      <c r="G86" s="98"/>
      <c r="H86" s="98"/>
      <c r="I86" s="99"/>
      <c r="J86" s="100"/>
      <c r="K86" s="317">
        <v>0.05</v>
      </c>
      <c r="L86" s="854">
        <f>N79*K86</f>
        <v>5579.0838093866259</v>
      </c>
      <c r="M86" s="855"/>
      <c r="N86" s="57"/>
    </row>
    <row r="87" spans="1:14" ht="15.75" thickBot="1">
      <c r="B87" s="818" t="s">
        <v>1037</v>
      </c>
      <c r="C87" s="819"/>
      <c r="D87" s="819"/>
      <c r="E87" s="819"/>
      <c r="F87" s="819"/>
      <c r="G87" s="819"/>
      <c r="H87" s="819"/>
      <c r="I87" s="819"/>
      <c r="J87" s="819"/>
      <c r="K87" s="819"/>
      <c r="L87" s="819"/>
      <c r="M87" s="820"/>
      <c r="N87" s="58">
        <f>L84+L85+L86</f>
        <v>33474.502856319756</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145056.17904405226</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29.25"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4">
    <mergeCell ref="M5:M6"/>
    <mergeCell ref="N5:N6"/>
    <mergeCell ref="C6:J6"/>
    <mergeCell ref="B10:E10"/>
    <mergeCell ref="I10:J10"/>
    <mergeCell ref="C5:J5"/>
    <mergeCell ref="B1:B6"/>
    <mergeCell ref="K5:K6"/>
    <mergeCell ref="L1:N2"/>
    <mergeCell ref="C2:J2"/>
    <mergeCell ref="C3:J3"/>
    <mergeCell ref="K3:K4"/>
    <mergeCell ref="L3:N4"/>
    <mergeCell ref="C4:J4"/>
    <mergeCell ref="C1:J1"/>
    <mergeCell ref="K1:K2"/>
    <mergeCell ref="B36:H36"/>
    <mergeCell ref="B37:H37"/>
    <mergeCell ref="F25:H25"/>
    <mergeCell ref="B27:N27"/>
    <mergeCell ref="L29:M29"/>
    <mergeCell ref="L12:N12"/>
    <mergeCell ref="C30:I30"/>
    <mergeCell ref="L30:M30"/>
    <mergeCell ref="B35:H35"/>
    <mergeCell ref="I35:J35"/>
    <mergeCell ref="L35:M35"/>
    <mergeCell ref="D11:E11"/>
    <mergeCell ref="C29:I29"/>
    <mergeCell ref="L5:L6"/>
    <mergeCell ref="L61:M61"/>
    <mergeCell ref="B39:H39"/>
    <mergeCell ref="B41:D41"/>
    <mergeCell ref="B42:H42"/>
    <mergeCell ref="I42:J42"/>
    <mergeCell ref="L42:M42"/>
    <mergeCell ref="B43:M43"/>
    <mergeCell ref="B47:I47"/>
    <mergeCell ref="L47:M47"/>
    <mergeCell ref="B55:M55"/>
    <mergeCell ref="L59:M59"/>
    <mergeCell ref="L60:M60"/>
    <mergeCell ref="B38:H38"/>
    <mergeCell ref="L62:M62"/>
    <mergeCell ref="L63:M63"/>
    <mergeCell ref="L65:M65"/>
    <mergeCell ref="B66:M66"/>
    <mergeCell ref="B70:H70"/>
    <mergeCell ref="L70:M70"/>
    <mergeCell ref="J119:N120"/>
    <mergeCell ref="B84:H84"/>
    <mergeCell ref="L84:M84"/>
    <mergeCell ref="L85:M85"/>
    <mergeCell ref="L86:M86"/>
    <mergeCell ref="B87:M87"/>
    <mergeCell ref="B89:M89"/>
    <mergeCell ref="B106:N107"/>
    <mergeCell ref="B108:N109"/>
    <mergeCell ref="B76:H76"/>
    <mergeCell ref="L76:M76"/>
    <mergeCell ref="B77:M77"/>
    <mergeCell ref="B79:M79"/>
    <mergeCell ref="B83:H83"/>
    <mergeCell ref="L83:M83"/>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540673"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540673" r:id="rId4"/>
      </mc:Fallback>
    </mc:AlternateContent>
  </oleObjects>
</worksheet>
</file>

<file path=xl/worksheets/sheet2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20"/>
  <sheetViews>
    <sheetView zoomScale="75" zoomScaleNormal="75" workbookViewId="0"/>
  </sheetViews>
  <sheetFormatPr baseColWidth="10" defaultRowHeight="15"/>
  <cols>
    <col min="1" max="1" width="10.140625" bestFit="1" customWidth="1"/>
    <col min="2" max="2" width="16.5703125" customWidth="1"/>
    <col min="6" max="6" width="15.5703125" customWidth="1"/>
    <col min="9" max="9" width="13.140625" bestFit="1" customWidth="1"/>
    <col min="10" max="10" width="15.5703125" customWidth="1"/>
    <col min="11" max="11" width="18.5703125" customWidth="1"/>
    <col min="13" max="13" width="14.28515625" bestFit="1" customWidth="1"/>
    <col min="14" max="14" width="17.42578125" customWidth="1"/>
    <col min="15" max="15" width="12" bestFit="1" customWidth="1"/>
  </cols>
  <sheetData>
    <row r="1" spans="2:14" ht="27"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30"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customHeight="1" thickBot="1">
      <c r="A31" t="s">
        <v>1929</v>
      </c>
      <c r="B31" s="86" t="s">
        <v>1237</v>
      </c>
      <c r="C31" s="87" t="s">
        <v>2277</v>
      </c>
      <c r="D31" s="88"/>
      <c r="E31" s="88"/>
      <c r="F31" s="88"/>
      <c r="G31" s="88"/>
      <c r="H31" s="88"/>
      <c r="I31" s="88"/>
      <c r="J31" s="88"/>
      <c r="K31" s="465"/>
      <c r="L31" s="318" t="s">
        <v>144</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135</v>
      </c>
      <c r="B36" s="831" t="str">
        <f>VLOOKUP(A36,EQUIPOS!A6:D154,3,FALSE)</f>
        <v>Camión 350</v>
      </c>
      <c r="C36" s="832"/>
      <c r="D36" s="832"/>
      <c r="E36" s="832"/>
      <c r="F36" s="832"/>
      <c r="G36" s="832"/>
      <c r="H36" s="833"/>
      <c r="I36" s="279"/>
      <c r="J36" s="280"/>
      <c r="K36" s="281">
        <f>VLOOKUP(A36,EQUIPOS!A6:D163,4,FALSE)</f>
        <v>40000</v>
      </c>
      <c r="L36" s="282"/>
      <c r="M36" s="348">
        <v>6.25</v>
      </c>
      <c r="N36" s="284">
        <f>K36/M36</f>
        <v>6400</v>
      </c>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0.05</v>
      </c>
      <c r="N41" s="356">
        <f>N77*M41</f>
        <v>272.95528999999999</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6672.9552899999999</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216" t="s">
        <v>655</v>
      </c>
      <c r="B48" s="49" t="str">
        <f>VLOOKUP(A48,MATERIALES!A5:D373,3,FALSE)</f>
        <v xml:space="preserve">Postes para defensa metálica (1,80m)
</v>
      </c>
      <c r="C48" s="293"/>
      <c r="D48" s="293"/>
      <c r="E48" s="293"/>
      <c r="F48" s="293"/>
      <c r="G48" s="293"/>
      <c r="H48" s="293"/>
      <c r="I48" s="293"/>
      <c r="J48" s="323" t="str">
        <f>VLOOKUP(A48,MATERIALES!A4:D640,2,FALSE)</f>
        <v>u</v>
      </c>
      <c r="K48" s="294">
        <v>0.25</v>
      </c>
      <c r="L48" s="279"/>
      <c r="M48" s="414">
        <f>VLOOKUP(A48,MATERIALES!A5:D396,4,FALSE)</f>
        <v>127281.71965902048</v>
      </c>
      <c r="N48" s="284">
        <f>K48*M48</f>
        <v>31820.429914755121</v>
      </c>
    </row>
    <row r="49" spans="1:14">
      <c r="A49" s="172" t="s">
        <v>443</v>
      </c>
      <c r="B49" s="49" t="str">
        <f>VLOOKUP(A49,MATERIALES!A6:D373,3,FALSE)</f>
        <v>Defensa Metálica De 4,13 M Galvanizada</v>
      </c>
      <c r="C49" s="437"/>
      <c r="D49" s="437"/>
      <c r="E49" s="437"/>
      <c r="F49" s="437"/>
      <c r="G49" s="437"/>
      <c r="H49" s="437"/>
      <c r="I49" s="437"/>
      <c r="J49" s="324" t="str">
        <f>VLOOKUP(A49,MATERIALES!A5:D641,2,FALSE)</f>
        <v>u</v>
      </c>
      <c r="K49" s="409">
        <v>0.24213075060532688</v>
      </c>
      <c r="L49" s="433"/>
      <c r="M49" s="414">
        <f>VLOOKUP(A49,MATERIALES!A6:D397,4,FALSE)</f>
        <v>273700</v>
      </c>
      <c r="N49" s="284">
        <f>K49*M49</f>
        <v>66271.186440677964</v>
      </c>
    </row>
    <row r="50" spans="1:14">
      <c r="A50" s="172"/>
      <c r="B50" s="49"/>
      <c r="C50" s="437"/>
      <c r="D50" s="437"/>
      <c r="E50" s="437"/>
      <c r="F50" s="437"/>
      <c r="G50" s="437"/>
      <c r="H50" s="437"/>
      <c r="I50" s="437"/>
      <c r="J50" s="324"/>
      <c r="K50" s="409"/>
      <c r="L50" s="433"/>
      <c r="M50" s="414"/>
      <c r="N50" s="284"/>
    </row>
    <row r="51" spans="1:14">
      <c r="A51" s="172"/>
      <c r="B51" s="49"/>
      <c r="C51" s="437"/>
      <c r="D51" s="437"/>
      <c r="E51" s="437"/>
      <c r="F51" s="437"/>
      <c r="G51" s="437"/>
      <c r="H51" s="437"/>
      <c r="I51" s="437"/>
      <c r="J51" s="324"/>
      <c r="K51" s="409"/>
      <c r="L51" s="433"/>
      <c r="M51" s="414"/>
      <c r="N51" s="284"/>
    </row>
    <row r="52" spans="1:14">
      <c r="B52" s="49"/>
      <c r="C52" s="53"/>
      <c r="D52" s="53"/>
      <c r="E52" s="53"/>
      <c r="F52" s="53"/>
      <c r="G52" s="53"/>
      <c r="H52" s="53"/>
      <c r="I52" s="53"/>
      <c r="J52" s="324"/>
      <c r="K52" s="175"/>
      <c r="L52" s="330"/>
      <c r="M52" s="414"/>
      <c r="N52" s="284"/>
    </row>
    <row r="53" spans="1:14">
      <c r="B53" s="174"/>
      <c r="C53" s="329"/>
      <c r="D53" s="329"/>
      <c r="E53" s="329"/>
      <c r="F53" s="329"/>
      <c r="G53" s="329"/>
      <c r="H53" s="329"/>
      <c r="I53" s="329"/>
      <c r="J53" s="323"/>
      <c r="K53" s="50"/>
      <c r="L53" s="330"/>
      <c r="M53" s="438"/>
      <c r="N53" s="285"/>
    </row>
    <row r="54" spans="1:14" ht="15.75" thickBot="1">
      <c r="B54" s="490"/>
      <c r="C54" s="53"/>
      <c r="D54" s="53"/>
      <c r="E54" s="53"/>
      <c r="F54" s="53"/>
      <c r="G54" s="53"/>
      <c r="H54" s="53"/>
      <c r="I54" s="53"/>
      <c r="J54" s="300"/>
      <c r="K54" s="175"/>
      <c r="L54" s="491"/>
      <c r="M54" s="492"/>
      <c r="N54" s="493"/>
    </row>
    <row r="55" spans="1:14" ht="15.75" thickBot="1">
      <c r="B55" s="818" t="s">
        <v>1037</v>
      </c>
      <c r="C55" s="819"/>
      <c r="D55" s="819"/>
      <c r="E55" s="819"/>
      <c r="F55" s="819"/>
      <c r="G55" s="819"/>
      <c r="H55" s="819"/>
      <c r="I55" s="819"/>
      <c r="J55" s="819"/>
      <c r="K55" s="819"/>
      <c r="L55" s="819"/>
      <c r="M55" s="820"/>
      <c r="N55" s="406">
        <f>SUM(N48:N54)</f>
        <v>98091.616355433085</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B60" s="52"/>
      <c r="C60" s="329"/>
      <c r="D60" s="329"/>
      <c r="E60" s="329"/>
      <c r="F60" s="329"/>
      <c r="G60" s="329"/>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55"/>
      <c r="C65" s="53"/>
      <c r="D65" s="53"/>
      <c r="E65" s="53"/>
      <c r="F65" s="53"/>
      <c r="G65" s="53"/>
      <c r="H65" s="496"/>
      <c r="I65" s="175"/>
      <c r="J65" s="175"/>
      <c r="K65" s="175"/>
      <c r="L65" s="990"/>
      <c r="M65" s="991"/>
      <c r="N65" s="497"/>
    </row>
    <row r="66" spans="1:15" ht="15.75" thickBot="1">
      <c r="B66" s="818" t="s">
        <v>1037</v>
      </c>
      <c r="C66" s="819"/>
      <c r="D66" s="819"/>
      <c r="E66" s="819"/>
      <c r="F66" s="819"/>
      <c r="G66" s="819"/>
      <c r="H66" s="819"/>
      <c r="I66" s="819"/>
      <c r="J66" s="819"/>
      <c r="K66" s="819"/>
      <c r="L66" s="819"/>
      <c r="M66" s="820"/>
      <c r="N66" s="406"/>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970"/>
      <c r="N70" s="104" t="s">
        <v>1035</v>
      </c>
    </row>
    <row r="71" spans="1:15">
      <c r="A71" s="173" t="s">
        <v>11</v>
      </c>
      <c r="B71" s="55" t="str">
        <f>VLOOKUP(A71,'MANO DE OBRA'!A8:D68,3,FALSE)</f>
        <v>Obrero (4)</v>
      </c>
      <c r="C71" s="53"/>
      <c r="D71" s="53"/>
      <c r="E71" s="53"/>
      <c r="F71" s="53"/>
      <c r="G71" s="53"/>
      <c r="H71" s="53"/>
      <c r="I71" s="304">
        <f>K71/J71*100</f>
        <v>98362.266666666663</v>
      </c>
      <c r="J71" s="305">
        <v>185</v>
      </c>
      <c r="K71" s="306">
        <f>VLOOKUP(A71,'MANO DE OBRA'!A8:D99,4,FALSE)</f>
        <v>181970.19333333333</v>
      </c>
      <c r="L71" s="56"/>
      <c r="M71" s="446">
        <v>50</v>
      </c>
      <c r="N71" s="407">
        <f>K71/M71</f>
        <v>3639.4038666666665</v>
      </c>
      <c r="O71" s="112"/>
    </row>
    <row r="72" spans="1:15">
      <c r="A72" s="173" t="s">
        <v>30</v>
      </c>
      <c r="B72" s="55" t="str">
        <f>VLOOKUP(A72,'MANO DE OBRA'!A8:D69,3,FALSE)</f>
        <v>Oficial</v>
      </c>
      <c r="C72" s="53"/>
      <c r="D72" s="53"/>
      <c r="E72" s="53"/>
      <c r="F72" s="53"/>
      <c r="G72" s="53"/>
      <c r="H72" s="53"/>
      <c r="I72" s="304">
        <f>K72/J72*100</f>
        <v>49181.133333333331</v>
      </c>
      <c r="J72" s="305">
        <v>185</v>
      </c>
      <c r="K72" s="306">
        <f>VLOOKUP(A72,'MANO DE OBRA'!A8:D100,4,FALSE)</f>
        <v>90985.096666666665</v>
      </c>
      <c r="L72" s="56"/>
      <c r="M72" s="446">
        <v>50</v>
      </c>
      <c r="N72" s="407">
        <f>K72/M72</f>
        <v>1819.7019333333333</v>
      </c>
    </row>
    <row r="73" spans="1:15">
      <c r="B73" s="55"/>
      <c r="C73" s="53"/>
      <c r="D73" s="53"/>
      <c r="E73" s="53"/>
      <c r="F73" s="53"/>
      <c r="G73" s="53"/>
      <c r="H73" s="53"/>
      <c r="I73" s="304"/>
      <c r="J73" s="305"/>
      <c r="K73" s="306"/>
      <c r="L73" s="56"/>
      <c r="M73" s="444"/>
      <c r="N73" s="407"/>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986"/>
      <c r="C76" s="987"/>
      <c r="D76" s="987"/>
      <c r="E76" s="987"/>
      <c r="F76" s="987"/>
      <c r="G76" s="987"/>
      <c r="H76" s="987"/>
      <c r="I76" s="175"/>
      <c r="J76" s="175"/>
      <c r="K76" s="175"/>
      <c r="L76" s="988"/>
      <c r="M76" s="989"/>
      <c r="N76" s="497"/>
    </row>
    <row r="77" spans="1:15" ht="15.75" thickBot="1">
      <c r="B77" s="818" t="s">
        <v>1037</v>
      </c>
      <c r="C77" s="819"/>
      <c r="D77" s="819"/>
      <c r="E77" s="819"/>
      <c r="F77" s="819"/>
      <c r="G77" s="819"/>
      <c r="H77" s="819"/>
      <c r="I77" s="819"/>
      <c r="J77" s="819"/>
      <c r="K77" s="819"/>
      <c r="L77" s="819"/>
      <c r="M77" s="820"/>
      <c r="N77" s="313">
        <f>SUM(N71:N76)</f>
        <v>5459.1057999999994</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110223.67744543309</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22044.735489086619</v>
      </c>
      <c r="M84" s="853"/>
      <c r="N84" s="57"/>
    </row>
    <row r="85" spans="1:14">
      <c r="B85" s="95" t="s">
        <v>1057</v>
      </c>
      <c r="C85" s="96"/>
      <c r="D85" s="96"/>
      <c r="E85" s="96"/>
      <c r="F85" s="96"/>
      <c r="G85" s="96"/>
      <c r="H85" s="96"/>
      <c r="I85" s="93"/>
      <c r="J85" s="94"/>
      <c r="K85" s="316">
        <v>0.05</v>
      </c>
      <c r="L85" s="852">
        <f>N79*K85</f>
        <v>5511.1838722716548</v>
      </c>
      <c r="M85" s="853"/>
      <c r="N85" s="57"/>
    </row>
    <row r="86" spans="1:14" ht="15.75" thickBot="1">
      <c r="B86" s="97" t="s">
        <v>1058</v>
      </c>
      <c r="C86" s="98"/>
      <c r="D86" s="98"/>
      <c r="E86" s="98"/>
      <c r="F86" s="98"/>
      <c r="G86" s="98"/>
      <c r="H86" s="98"/>
      <c r="I86" s="99"/>
      <c r="J86" s="100"/>
      <c r="K86" s="317">
        <v>0.05</v>
      </c>
      <c r="L86" s="854">
        <f>N79*K86</f>
        <v>5511.1838722716548</v>
      </c>
      <c r="M86" s="855"/>
      <c r="N86" s="57"/>
    </row>
    <row r="87" spans="1:14" ht="15.75" thickBot="1">
      <c r="B87" s="818" t="s">
        <v>1037</v>
      </c>
      <c r="C87" s="819"/>
      <c r="D87" s="819"/>
      <c r="E87" s="819"/>
      <c r="F87" s="819"/>
      <c r="G87" s="819"/>
      <c r="H87" s="819"/>
      <c r="I87" s="819"/>
      <c r="J87" s="819"/>
      <c r="K87" s="819"/>
      <c r="L87" s="819"/>
      <c r="M87" s="820"/>
      <c r="N87" s="58">
        <f>L84+L85+L86</f>
        <v>33067.103233629932</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143290.78067906303</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30"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4">
    <mergeCell ref="M5:M6"/>
    <mergeCell ref="N5:N6"/>
    <mergeCell ref="C6:J6"/>
    <mergeCell ref="B10:E10"/>
    <mergeCell ref="I10:J10"/>
    <mergeCell ref="C5:J5"/>
    <mergeCell ref="B1:B6"/>
    <mergeCell ref="K5:K6"/>
    <mergeCell ref="L1:N2"/>
    <mergeCell ref="C2:J2"/>
    <mergeCell ref="C3:J3"/>
    <mergeCell ref="K3:K4"/>
    <mergeCell ref="L3:N4"/>
    <mergeCell ref="C4:J4"/>
    <mergeCell ref="C1:J1"/>
    <mergeCell ref="K1:K2"/>
    <mergeCell ref="B36:H36"/>
    <mergeCell ref="B37:H37"/>
    <mergeCell ref="F25:H25"/>
    <mergeCell ref="B27:N27"/>
    <mergeCell ref="L29:M29"/>
    <mergeCell ref="L12:N12"/>
    <mergeCell ref="C30:I30"/>
    <mergeCell ref="L30:M30"/>
    <mergeCell ref="B35:H35"/>
    <mergeCell ref="I35:J35"/>
    <mergeCell ref="L35:M35"/>
    <mergeCell ref="D11:E11"/>
    <mergeCell ref="C29:I29"/>
    <mergeCell ref="L5:L6"/>
    <mergeCell ref="L61:M61"/>
    <mergeCell ref="B39:H39"/>
    <mergeCell ref="B41:D41"/>
    <mergeCell ref="B42:H42"/>
    <mergeCell ref="I42:J42"/>
    <mergeCell ref="L42:M42"/>
    <mergeCell ref="B43:M43"/>
    <mergeCell ref="B47:I47"/>
    <mergeCell ref="L47:M47"/>
    <mergeCell ref="B55:M55"/>
    <mergeCell ref="L59:M59"/>
    <mergeCell ref="L60:M60"/>
    <mergeCell ref="B38:H38"/>
    <mergeCell ref="L62:M62"/>
    <mergeCell ref="L63:M63"/>
    <mergeCell ref="L65:M65"/>
    <mergeCell ref="B66:M66"/>
    <mergeCell ref="B70:H70"/>
    <mergeCell ref="L70:M70"/>
    <mergeCell ref="J119:N120"/>
    <mergeCell ref="B84:H84"/>
    <mergeCell ref="L84:M84"/>
    <mergeCell ref="L85:M85"/>
    <mergeCell ref="L86:M86"/>
    <mergeCell ref="B87:M87"/>
    <mergeCell ref="B89:M89"/>
    <mergeCell ref="B106:N107"/>
    <mergeCell ref="B108:N109"/>
    <mergeCell ref="B76:H76"/>
    <mergeCell ref="L76:M76"/>
    <mergeCell ref="B77:M77"/>
    <mergeCell ref="B79:M79"/>
    <mergeCell ref="B83:H83"/>
    <mergeCell ref="L83:M83"/>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541697"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541697" r:id="rId4"/>
      </mc:Fallback>
    </mc:AlternateContent>
  </oleObjects>
</worksheet>
</file>

<file path=xl/worksheets/sheet2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20"/>
  <sheetViews>
    <sheetView zoomScale="77" zoomScaleNormal="77" workbookViewId="0"/>
  </sheetViews>
  <sheetFormatPr baseColWidth="10" defaultRowHeight="15"/>
  <cols>
    <col min="1" max="1" width="9" bestFit="1" customWidth="1"/>
    <col min="2" max="2" width="16" customWidth="1"/>
    <col min="6" max="6" width="13.7109375" customWidth="1"/>
    <col min="9" max="9" width="12.7109375" bestFit="1" customWidth="1"/>
    <col min="10" max="10" width="15.5703125" customWidth="1"/>
    <col min="11" max="11" width="18.7109375" customWidth="1"/>
    <col min="13" max="13" width="13.42578125" customWidth="1"/>
    <col min="14" max="14" width="17.42578125" customWidth="1"/>
    <col min="15" max="15" width="12" bestFit="1" customWidth="1"/>
  </cols>
  <sheetData>
    <row r="1" spans="2:14" ht="24.7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30"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customHeight="1" thickBot="1">
      <c r="A31" t="s">
        <v>1929</v>
      </c>
      <c r="B31" s="86" t="s">
        <v>1238</v>
      </c>
      <c r="C31" s="87" t="s">
        <v>2278</v>
      </c>
      <c r="D31" s="88"/>
      <c r="E31" s="88"/>
      <c r="F31" s="88"/>
      <c r="G31" s="88"/>
      <c r="H31" s="88"/>
      <c r="I31" s="88"/>
      <c r="J31" s="88"/>
      <c r="K31" s="465"/>
      <c r="L31" s="318" t="s">
        <v>1029</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348"/>
      <c r="N36" s="284"/>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0.01</v>
      </c>
      <c r="N41" s="356">
        <f>N77*M41</f>
        <v>30.328365555555557</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30.328365555555557</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72" t="s">
        <v>667</v>
      </c>
      <c r="B48" s="49" t="str">
        <f>VLOOKUP(A48,MATERIALES!A5:D373,3,FALSE)</f>
        <v>Sección final de defensa metálica</v>
      </c>
      <c r="C48" s="293"/>
      <c r="D48" s="293"/>
      <c r="E48" s="293"/>
      <c r="F48" s="293"/>
      <c r="G48" s="293"/>
      <c r="H48" s="293"/>
      <c r="I48" s="280"/>
      <c r="J48" s="236" t="str">
        <f>VLOOKUP(A48,MATERIALES!A4:D640,2,FALSE)</f>
        <v>u</v>
      </c>
      <c r="K48" s="294">
        <v>1</v>
      </c>
      <c r="L48" s="279"/>
      <c r="M48" s="414">
        <f>VLOOKUP(A48,MATERIALES!A5:D396,4,FALSE)</f>
        <v>53550</v>
      </c>
      <c r="N48" s="284">
        <f>K48*M48</f>
        <v>53550</v>
      </c>
    </row>
    <row r="49" spans="1:14">
      <c r="A49" s="172"/>
      <c r="B49" s="49"/>
      <c r="C49" s="437"/>
      <c r="D49" s="437"/>
      <c r="E49" s="437"/>
      <c r="F49" s="437"/>
      <c r="G49" s="437"/>
      <c r="H49" s="437"/>
      <c r="I49" s="437"/>
      <c r="J49" s="323"/>
      <c r="K49" s="409"/>
      <c r="L49" s="433"/>
      <c r="M49" s="414"/>
      <c r="N49" s="284"/>
    </row>
    <row r="50" spans="1:14">
      <c r="A50" s="172"/>
      <c r="B50" s="49"/>
      <c r="C50" s="437"/>
      <c r="D50" s="437"/>
      <c r="E50" s="437"/>
      <c r="F50" s="437"/>
      <c r="G50" s="437"/>
      <c r="H50" s="437"/>
      <c r="I50" s="437"/>
      <c r="J50" s="324"/>
      <c r="K50" s="409"/>
      <c r="L50" s="433"/>
      <c r="M50" s="414"/>
      <c r="N50" s="284"/>
    </row>
    <row r="51" spans="1:14">
      <c r="A51" s="172"/>
      <c r="B51" s="49"/>
      <c r="C51" s="437"/>
      <c r="D51" s="437"/>
      <c r="E51" s="437"/>
      <c r="F51" s="437"/>
      <c r="G51" s="437"/>
      <c r="H51" s="437"/>
      <c r="I51" s="437"/>
      <c r="J51" s="324"/>
      <c r="K51" s="409"/>
      <c r="L51" s="433"/>
      <c r="M51" s="414"/>
      <c r="N51" s="284"/>
    </row>
    <row r="52" spans="1:14">
      <c r="B52" s="49"/>
      <c r="C52" s="53"/>
      <c r="D52" s="53"/>
      <c r="E52" s="53"/>
      <c r="F52" s="53"/>
      <c r="G52" s="53"/>
      <c r="H52" s="53"/>
      <c r="I52" s="53"/>
      <c r="J52" s="324"/>
      <c r="K52" s="175"/>
      <c r="L52" s="330"/>
      <c r="M52" s="414"/>
      <c r="N52" s="284"/>
    </row>
    <row r="53" spans="1:14">
      <c r="B53" s="174"/>
      <c r="C53" s="329"/>
      <c r="D53" s="329"/>
      <c r="E53" s="329"/>
      <c r="F53" s="329"/>
      <c r="G53" s="329"/>
      <c r="H53" s="329"/>
      <c r="I53" s="329"/>
      <c r="J53" s="323"/>
      <c r="K53" s="50"/>
      <c r="L53" s="330"/>
      <c r="M53" s="438"/>
      <c r="N53" s="285"/>
    </row>
    <row r="54" spans="1:14" ht="15.75" thickBot="1">
      <c r="B54" s="490"/>
      <c r="C54" s="53"/>
      <c r="D54" s="53"/>
      <c r="E54" s="53"/>
      <c r="F54" s="53"/>
      <c r="G54" s="53"/>
      <c r="H54" s="53"/>
      <c r="I54" s="53"/>
      <c r="J54" s="300"/>
      <c r="K54" s="175"/>
      <c r="L54" s="491"/>
      <c r="M54" s="492"/>
      <c r="N54" s="493"/>
    </row>
    <row r="55" spans="1:14" ht="15.75" thickBot="1">
      <c r="B55" s="818" t="s">
        <v>1037</v>
      </c>
      <c r="C55" s="819"/>
      <c r="D55" s="819"/>
      <c r="E55" s="819"/>
      <c r="F55" s="819"/>
      <c r="G55" s="819"/>
      <c r="H55" s="819"/>
      <c r="I55" s="819"/>
      <c r="J55" s="819"/>
      <c r="K55" s="819"/>
      <c r="L55" s="819"/>
      <c r="M55" s="820"/>
      <c r="N55" s="406">
        <f>SUM(N48:N54)</f>
        <v>53550</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B60" s="52"/>
      <c r="C60" s="329"/>
      <c r="D60" s="329"/>
      <c r="E60" s="329"/>
      <c r="F60" s="329"/>
      <c r="G60" s="329"/>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55"/>
      <c r="C65" s="53"/>
      <c r="D65" s="53"/>
      <c r="E65" s="53"/>
      <c r="F65" s="53"/>
      <c r="G65" s="53"/>
      <c r="H65" s="496"/>
      <c r="I65" s="175"/>
      <c r="J65" s="175"/>
      <c r="K65" s="175"/>
      <c r="L65" s="990"/>
      <c r="M65" s="991"/>
      <c r="N65" s="497"/>
    </row>
    <row r="66" spans="1:15" ht="15.75" thickBot="1">
      <c r="B66" s="818" t="s">
        <v>1037</v>
      </c>
      <c r="C66" s="819"/>
      <c r="D66" s="819"/>
      <c r="E66" s="819"/>
      <c r="F66" s="819"/>
      <c r="G66" s="819"/>
      <c r="H66" s="819"/>
      <c r="I66" s="819"/>
      <c r="J66" s="819"/>
      <c r="K66" s="819"/>
      <c r="L66" s="819"/>
      <c r="M66" s="820"/>
      <c r="N66" s="406"/>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970"/>
      <c r="N70" s="104" t="s">
        <v>1035</v>
      </c>
    </row>
    <row r="71" spans="1:15">
      <c r="A71" s="173" t="s">
        <v>7</v>
      </c>
      <c r="B71" s="55" t="str">
        <f>VLOOKUP(A71,'MANO DE OBRA'!A8:D68,3,FALSE)</f>
        <v>Obrero (2)</v>
      </c>
      <c r="C71" s="53"/>
      <c r="D71" s="53"/>
      <c r="E71" s="53"/>
      <c r="F71" s="53"/>
      <c r="G71" s="53"/>
      <c r="H71" s="53"/>
      <c r="I71" s="304">
        <f>K71/J71*100</f>
        <v>49181.133333333331</v>
      </c>
      <c r="J71" s="305">
        <v>185</v>
      </c>
      <c r="K71" s="306">
        <f>VLOOKUP(A71,'MANO DE OBRA'!A8:D99,4,FALSE)</f>
        <v>90985.096666666665</v>
      </c>
      <c r="L71" s="56"/>
      <c r="M71" s="446">
        <v>30</v>
      </c>
      <c r="N71" s="407">
        <f>K71/M71</f>
        <v>3032.8365555555556</v>
      </c>
      <c r="O71" s="112"/>
    </row>
    <row r="72" spans="1:15">
      <c r="A72" s="173"/>
      <c r="B72" s="55"/>
      <c r="C72" s="53"/>
      <c r="D72" s="53"/>
      <c r="E72" s="53"/>
      <c r="F72" s="53"/>
      <c r="G72" s="53"/>
      <c r="H72" s="53"/>
      <c r="I72" s="304"/>
      <c r="J72" s="305"/>
      <c r="K72" s="306"/>
      <c r="L72" s="56"/>
      <c r="M72" s="446"/>
      <c r="N72" s="407"/>
    </row>
    <row r="73" spans="1:15">
      <c r="B73" s="55"/>
      <c r="C73" s="53"/>
      <c r="D73" s="53"/>
      <c r="E73" s="53"/>
      <c r="F73" s="53"/>
      <c r="G73" s="53"/>
      <c r="H73" s="53"/>
      <c r="I73" s="304"/>
      <c r="J73" s="305"/>
      <c r="K73" s="306"/>
      <c r="L73" s="56"/>
      <c r="M73" s="444"/>
      <c r="N73" s="407"/>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986"/>
      <c r="C76" s="987"/>
      <c r="D76" s="987"/>
      <c r="E76" s="987"/>
      <c r="F76" s="987"/>
      <c r="G76" s="987"/>
      <c r="H76" s="987"/>
      <c r="I76" s="175"/>
      <c r="J76" s="175"/>
      <c r="K76" s="175"/>
      <c r="L76" s="988"/>
      <c r="M76" s="989"/>
      <c r="N76" s="497"/>
    </row>
    <row r="77" spans="1:15" ht="15.75" thickBot="1">
      <c r="B77" s="818" t="s">
        <v>1037</v>
      </c>
      <c r="C77" s="819"/>
      <c r="D77" s="819"/>
      <c r="E77" s="819"/>
      <c r="F77" s="819"/>
      <c r="G77" s="819"/>
      <c r="H77" s="819"/>
      <c r="I77" s="819"/>
      <c r="J77" s="819"/>
      <c r="K77" s="819"/>
      <c r="L77" s="819"/>
      <c r="M77" s="820"/>
      <c r="N77" s="313">
        <f>SUM(N71:N76)</f>
        <v>3032.8365555555556</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56613.164921111114</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11322.632984222224</v>
      </c>
      <c r="M84" s="853"/>
      <c r="N84" s="57"/>
    </row>
    <row r="85" spans="1:14">
      <c r="B85" s="95" t="s">
        <v>1057</v>
      </c>
      <c r="C85" s="96"/>
      <c r="D85" s="96"/>
      <c r="E85" s="96"/>
      <c r="F85" s="96"/>
      <c r="G85" s="96"/>
      <c r="H85" s="96"/>
      <c r="I85" s="93"/>
      <c r="J85" s="94"/>
      <c r="K85" s="316">
        <v>0.05</v>
      </c>
      <c r="L85" s="852">
        <f>N79*K85</f>
        <v>2830.658246055556</v>
      </c>
      <c r="M85" s="853"/>
      <c r="N85" s="57"/>
    </row>
    <row r="86" spans="1:14" ht="15.75" thickBot="1">
      <c r="B86" s="97" t="s">
        <v>1058</v>
      </c>
      <c r="C86" s="98"/>
      <c r="D86" s="98"/>
      <c r="E86" s="98"/>
      <c r="F86" s="98"/>
      <c r="G86" s="98"/>
      <c r="H86" s="98"/>
      <c r="I86" s="99"/>
      <c r="J86" s="100"/>
      <c r="K86" s="317">
        <v>0.05</v>
      </c>
      <c r="L86" s="854">
        <f>N79*K86</f>
        <v>2830.658246055556</v>
      </c>
      <c r="M86" s="855"/>
      <c r="N86" s="57"/>
    </row>
    <row r="87" spans="1:14" ht="15.75" thickBot="1">
      <c r="B87" s="818" t="s">
        <v>1037</v>
      </c>
      <c r="C87" s="819"/>
      <c r="D87" s="819"/>
      <c r="E87" s="819"/>
      <c r="F87" s="819"/>
      <c r="G87" s="819"/>
      <c r="H87" s="819"/>
      <c r="I87" s="819"/>
      <c r="J87" s="819"/>
      <c r="K87" s="819"/>
      <c r="L87" s="819"/>
      <c r="M87" s="820"/>
      <c r="N87" s="58">
        <f>L84+L85+L86</f>
        <v>16983.949476333335</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73597.114397444442</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30"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4">
    <mergeCell ref="M5:M6"/>
    <mergeCell ref="N5:N6"/>
    <mergeCell ref="C6:J6"/>
    <mergeCell ref="B10:E10"/>
    <mergeCell ref="I10:J10"/>
    <mergeCell ref="C5:J5"/>
    <mergeCell ref="B1:B6"/>
    <mergeCell ref="K5:K6"/>
    <mergeCell ref="L1:N2"/>
    <mergeCell ref="C2:J2"/>
    <mergeCell ref="C3:J3"/>
    <mergeCell ref="K3:K4"/>
    <mergeCell ref="L3:N4"/>
    <mergeCell ref="C4:J4"/>
    <mergeCell ref="C1:J1"/>
    <mergeCell ref="K1:K2"/>
    <mergeCell ref="B36:H36"/>
    <mergeCell ref="B37:H37"/>
    <mergeCell ref="F25:H25"/>
    <mergeCell ref="B27:N27"/>
    <mergeCell ref="L29:M29"/>
    <mergeCell ref="L12:N12"/>
    <mergeCell ref="C30:I30"/>
    <mergeCell ref="L30:M30"/>
    <mergeCell ref="B35:H35"/>
    <mergeCell ref="I35:J35"/>
    <mergeCell ref="L35:M35"/>
    <mergeCell ref="D11:E11"/>
    <mergeCell ref="C29:I29"/>
    <mergeCell ref="L5:L6"/>
    <mergeCell ref="L61:M61"/>
    <mergeCell ref="B39:H39"/>
    <mergeCell ref="B41:D41"/>
    <mergeCell ref="B42:H42"/>
    <mergeCell ref="I42:J42"/>
    <mergeCell ref="L42:M42"/>
    <mergeCell ref="B43:M43"/>
    <mergeCell ref="B47:I47"/>
    <mergeCell ref="L47:M47"/>
    <mergeCell ref="B55:M55"/>
    <mergeCell ref="L59:M59"/>
    <mergeCell ref="L60:M60"/>
    <mergeCell ref="B38:H38"/>
    <mergeCell ref="L62:M62"/>
    <mergeCell ref="L63:M63"/>
    <mergeCell ref="L65:M65"/>
    <mergeCell ref="B66:M66"/>
    <mergeCell ref="B70:H70"/>
    <mergeCell ref="L70:M70"/>
    <mergeCell ref="J119:N120"/>
    <mergeCell ref="B84:H84"/>
    <mergeCell ref="L84:M84"/>
    <mergeCell ref="L85:M85"/>
    <mergeCell ref="L86:M86"/>
    <mergeCell ref="B87:M87"/>
    <mergeCell ref="B89:M89"/>
    <mergeCell ref="B106:N107"/>
    <mergeCell ref="B108:N109"/>
    <mergeCell ref="B76:H76"/>
    <mergeCell ref="L76:M76"/>
    <mergeCell ref="B77:M77"/>
    <mergeCell ref="B79:M79"/>
    <mergeCell ref="B83:H83"/>
    <mergeCell ref="L83:M83"/>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543745"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543745" r:id="rId4"/>
      </mc:Fallback>
    </mc:AlternateContent>
  </oleObjects>
</worksheet>
</file>

<file path=xl/worksheets/sheet2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20"/>
  <sheetViews>
    <sheetView zoomScale="75" zoomScaleNormal="75" workbookViewId="0"/>
  </sheetViews>
  <sheetFormatPr baseColWidth="10" defaultRowHeight="15"/>
  <cols>
    <col min="1" max="1" width="9" bestFit="1" customWidth="1"/>
    <col min="2" max="2" width="16.28515625" customWidth="1"/>
    <col min="6" max="6" width="16.42578125" customWidth="1"/>
    <col min="9" max="9" width="13.140625" bestFit="1" customWidth="1"/>
    <col min="10" max="10" width="15.5703125" customWidth="1"/>
    <col min="11" max="11" width="18.5703125" customWidth="1"/>
    <col min="13" max="13" width="13.42578125" customWidth="1"/>
    <col min="14" max="14" width="17.42578125" customWidth="1"/>
    <col min="15" max="15" width="12" bestFit="1" customWidth="1"/>
  </cols>
  <sheetData>
    <row r="1" spans="2:14" ht="24.7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30"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customHeight="1" thickBot="1">
      <c r="A31" t="s">
        <v>1929</v>
      </c>
      <c r="B31" s="86" t="s">
        <v>1239</v>
      </c>
      <c r="C31" s="87" t="s">
        <v>2154</v>
      </c>
      <c r="D31" s="88"/>
      <c r="E31" s="88"/>
      <c r="F31" s="88"/>
      <c r="G31" s="88"/>
      <c r="H31" s="88"/>
      <c r="I31" s="88"/>
      <c r="J31" s="88"/>
      <c r="K31" s="465"/>
      <c r="L31" s="318" t="s">
        <v>1029</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348"/>
      <c r="N36" s="284"/>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0.01</v>
      </c>
      <c r="N41" s="356">
        <f>N77*M41</f>
        <v>31.374171264367817</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31.374171264367817</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78" t="s">
        <v>669</v>
      </c>
      <c r="B48" s="49" t="str">
        <f>VLOOKUP(A48,MATERIALES!A5:D373,3,FALSE)</f>
        <v>Sección tope</v>
      </c>
      <c r="C48" s="293"/>
      <c r="D48" s="293"/>
      <c r="E48" s="293"/>
      <c r="F48" s="293"/>
      <c r="G48" s="293"/>
      <c r="H48" s="293"/>
      <c r="I48" s="280"/>
      <c r="J48" s="236" t="str">
        <f>VLOOKUP(A48,MATERIALES!A4:D640,2,FALSE)</f>
        <v>u</v>
      </c>
      <c r="K48" s="294">
        <v>1</v>
      </c>
      <c r="L48" s="279"/>
      <c r="M48" s="414">
        <f>VLOOKUP(A48,MATERIALES!A5:D396,4,FALSE)</f>
        <v>45750</v>
      </c>
      <c r="N48" s="284">
        <f>K48*M48</f>
        <v>45750</v>
      </c>
    </row>
    <row r="49" spans="1:14">
      <c r="A49" s="178"/>
      <c r="B49" s="49"/>
      <c r="C49" s="437"/>
      <c r="D49" s="437"/>
      <c r="E49" s="437"/>
      <c r="F49" s="437"/>
      <c r="G49" s="437"/>
      <c r="H49" s="437"/>
      <c r="I49" s="437"/>
      <c r="J49" s="323"/>
      <c r="K49" s="409"/>
      <c r="L49" s="433"/>
      <c r="M49" s="414"/>
      <c r="N49" s="284"/>
    </row>
    <row r="50" spans="1:14">
      <c r="A50" s="178"/>
      <c r="B50" s="49"/>
      <c r="C50" s="437"/>
      <c r="D50" s="437"/>
      <c r="E50" s="437"/>
      <c r="F50" s="437"/>
      <c r="G50" s="437"/>
      <c r="H50" s="437"/>
      <c r="I50" s="437"/>
      <c r="J50" s="324"/>
      <c r="K50" s="409"/>
      <c r="L50" s="433"/>
      <c r="M50" s="414"/>
      <c r="N50" s="284"/>
    </row>
    <row r="51" spans="1:14">
      <c r="A51" s="178"/>
      <c r="B51" s="49"/>
      <c r="C51" s="437"/>
      <c r="D51" s="437"/>
      <c r="E51" s="437"/>
      <c r="F51" s="437"/>
      <c r="G51" s="437"/>
      <c r="H51" s="437"/>
      <c r="I51" s="437"/>
      <c r="J51" s="324"/>
      <c r="K51" s="409"/>
      <c r="L51" s="433"/>
      <c r="M51" s="414"/>
      <c r="N51" s="284"/>
    </row>
    <row r="52" spans="1:14">
      <c r="B52" s="49"/>
      <c r="C52" s="53"/>
      <c r="D52" s="53"/>
      <c r="E52" s="53"/>
      <c r="F52" s="53"/>
      <c r="G52" s="53"/>
      <c r="H52" s="53"/>
      <c r="I52" s="53"/>
      <c r="J52" s="324"/>
      <c r="K52" s="175"/>
      <c r="L52" s="330"/>
      <c r="M52" s="414"/>
      <c r="N52" s="284"/>
    </row>
    <row r="53" spans="1:14">
      <c r="B53" s="174"/>
      <c r="C53" s="329"/>
      <c r="D53" s="329"/>
      <c r="E53" s="329"/>
      <c r="F53" s="329"/>
      <c r="G53" s="329"/>
      <c r="H53" s="329"/>
      <c r="I53" s="329"/>
      <c r="J53" s="323"/>
      <c r="K53" s="50"/>
      <c r="L53" s="330"/>
      <c r="M53" s="438"/>
      <c r="N53" s="285"/>
    </row>
    <row r="54" spans="1:14" ht="15.75" thickBot="1">
      <c r="B54" s="490"/>
      <c r="C54" s="53"/>
      <c r="D54" s="53"/>
      <c r="E54" s="53"/>
      <c r="F54" s="53"/>
      <c r="G54" s="53"/>
      <c r="H54" s="53"/>
      <c r="I54" s="53"/>
      <c r="J54" s="300"/>
      <c r="K54" s="175"/>
      <c r="L54" s="491"/>
      <c r="M54" s="492"/>
      <c r="N54" s="493"/>
    </row>
    <row r="55" spans="1:14" ht="15.75" thickBot="1">
      <c r="B55" s="818" t="s">
        <v>1037</v>
      </c>
      <c r="C55" s="819"/>
      <c r="D55" s="819"/>
      <c r="E55" s="819"/>
      <c r="F55" s="819"/>
      <c r="G55" s="819"/>
      <c r="H55" s="819"/>
      <c r="I55" s="819"/>
      <c r="J55" s="819"/>
      <c r="K55" s="819"/>
      <c r="L55" s="819"/>
      <c r="M55" s="820"/>
      <c r="N55" s="406">
        <f>SUM(N48:N54)</f>
        <v>45750</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B60" s="52"/>
      <c r="C60" s="329"/>
      <c r="D60" s="329"/>
      <c r="E60" s="329"/>
      <c r="F60" s="329"/>
      <c r="G60" s="329"/>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55"/>
      <c r="C65" s="53"/>
      <c r="D65" s="53"/>
      <c r="E65" s="53"/>
      <c r="F65" s="53"/>
      <c r="G65" s="53"/>
      <c r="H65" s="496"/>
      <c r="I65" s="175"/>
      <c r="J65" s="175"/>
      <c r="K65" s="175"/>
      <c r="L65" s="990"/>
      <c r="M65" s="991"/>
      <c r="N65" s="497"/>
    </row>
    <row r="66" spans="1:15" ht="15.75" thickBot="1">
      <c r="B66" s="818" t="s">
        <v>1037</v>
      </c>
      <c r="C66" s="819"/>
      <c r="D66" s="819"/>
      <c r="E66" s="819"/>
      <c r="F66" s="819"/>
      <c r="G66" s="819"/>
      <c r="H66" s="819"/>
      <c r="I66" s="819"/>
      <c r="J66" s="819"/>
      <c r="K66" s="819"/>
      <c r="L66" s="819"/>
      <c r="M66" s="820"/>
      <c r="N66" s="406"/>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970"/>
      <c r="N70" s="104" t="s">
        <v>1035</v>
      </c>
    </row>
    <row r="71" spans="1:15">
      <c r="A71" s="179" t="s">
        <v>7</v>
      </c>
      <c r="B71" s="55" t="str">
        <f>VLOOKUP(A71,'MANO DE OBRA'!A8:D68,3,FALSE)</f>
        <v>Obrero (2)</v>
      </c>
      <c r="C71" s="53"/>
      <c r="D71" s="53"/>
      <c r="E71" s="53"/>
      <c r="F71" s="53"/>
      <c r="G71" s="53"/>
      <c r="H71" s="53"/>
      <c r="I71" s="304">
        <f>K71/J71*100</f>
        <v>49181.133333333331</v>
      </c>
      <c r="J71" s="305">
        <v>185</v>
      </c>
      <c r="K71" s="306">
        <f>VLOOKUP(A71,'MANO DE OBRA'!A8:D99,4,FALSE)</f>
        <v>90985.096666666665</v>
      </c>
      <c r="L71" s="56"/>
      <c r="M71" s="446">
        <v>29</v>
      </c>
      <c r="N71" s="407">
        <f>K71/M71</f>
        <v>3137.4171264367815</v>
      </c>
      <c r="O71" s="112"/>
    </row>
    <row r="72" spans="1:15">
      <c r="A72" s="179"/>
      <c r="B72" s="55"/>
      <c r="C72" s="53"/>
      <c r="D72" s="53"/>
      <c r="E72" s="53"/>
      <c r="F72" s="53"/>
      <c r="G72" s="53"/>
      <c r="H72" s="53"/>
      <c r="I72" s="304"/>
      <c r="J72" s="305"/>
      <c r="K72" s="306"/>
      <c r="L72" s="56"/>
      <c r="M72" s="446"/>
      <c r="N72" s="407"/>
    </row>
    <row r="73" spans="1:15">
      <c r="B73" s="55"/>
      <c r="C73" s="53"/>
      <c r="D73" s="53"/>
      <c r="E73" s="53"/>
      <c r="F73" s="53"/>
      <c r="G73" s="53"/>
      <c r="H73" s="53"/>
      <c r="I73" s="304"/>
      <c r="J73" s="305"/>
      <c r="K73" s="306"/>
      <c r="L73" s="56"/>
      <c r="M73" s="444"/>
      <c r="N73" s="407"/>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986"/>
      <c r="C76" s="987"/>
      <c r="D76" s="987"/>
      <c r="E76" s="987"/>
      <c r="F76" s="987"/>
      <c r="G76" s="987"/>
      <c r="H76" s="987"/>
      <c r="I76" s="175"/>
      <c r="J76" s="175"/>
      <c r="K76" s="175"/>
      <c r="L76" s="988"/>
      <c r="M76" s="989"/>
      <c r="N76" s="497"/>
    </row>
    <row r="77" spans="1:15" ht="15.75" thickBot="1">
      <c r="B77" s="818" t="s">
        <v>1037</v>
      </c>
      <c r="C77" s="819"/>
      <c r="D77" s="819"/>
      <c r="E77" s="819"/>
      <c r="F77" s="819"/>
      <c r="G77" s="819"/>
      <c r="H77" s="819"/>
      <c r="I77" s="819"/>
      <c r="J77" s="819"/>
      <c r="K77" s="819"/>
      <c r="L77" s="819"/>
      <c r="M77" s="820"/>
      <c r="N77" s="313">
        <f>SUM(N71:N76)</f>
        <v>3137.4171264367815</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48918.791297701151</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9783.7582595402309</v>
      </c>
      <c r="M84" s="853"/>
      <c r="N84" s="57"/>
    </row>
    <row r="85" spans="1:14">
      <c r="B85" s="95" t="s">
        <v>1057</v>
      </c>
      <c r="C85" s="96"/>
      <c r="D85" s="96"/>
      <c r="E85" s="96"/>
      <c r="F85" s="96"/>
      <c r="G85" s="96"/>
      <c r="H85" s="96"/>
      <c r="I85" s="93"/>
      <c r="J85" s="94"/>
      <c r="K85" s="316">
        <v>0.05</v>
      </c>
      <c r="L85" s="852">
        <f>N79*K85</f>
        <v>2445.9395648850577</v>
      </c>
      <c r="M85" s="853"/>
      <c r="N85" s="57"/>
    </row>
    <row r="86" spans="1:14" ht="15.75" thickBot="1">
      <c r="B86" s="97" t="s">
        <v>1058</v>
      </c>
      <c r="C86" s="98"/>
      <c r="D86" s="98"/>
      <c r="E86" s="98"/>
      <c r="F86" s="98"/>
      <c r="G86" s="98"/>
      <c r="H86" s="98"/>
      <c r="I86" s="99"/>
      <c r="J86" s="100"/>
      <c r="K86" s="317">
        <v>0.05</v>
      </c>
      <c r="L86" s="854">
        <f>N79*K86</f>
        <v>2445.9395648850577</v>
      </c>
      <c r="M86" s="855"/>
      <c r="N86" s="57"/>
    </row>
    <row r="87" spans="1:14" ht="15.75" thickBot="1">
      <c r="B87" s="818" t="s">
        <v>1037</v>
      </c>
      <c r="C87" s="819"/>
      <c r="D87" s="819"/>
      <c r="E87" s="819"/>
      <c r="F87" s="819"/>
      <c r="G87" s="819"/>
      <c r="H87" s="819"/>
      <c r="I87" s="819"/>
      <c r="J87" s="819"/>
      <c r="K87" s="819"/>
      <c r="L87" s="819"/>
      <c r="M87" s="820"/>
      <c r="N87" s="58">
        <f>L84+L85+L86</f>
        <v>14675.637389310348</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63594.428687011503</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30"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4">
    <mergeCell ref="M5:M6"/>
    <mergeCell ref="N5:N6"/>
    <mergeCell ref="C6:J6"/>
    <mergeCell ref="B10:E10"/>
    <mergeCell ref="I10:J10"/>
    <mergeCell ref="C5:J5"/>
    <mergeCell ref="B1:B6"/>
    <mergeCell ref="K5:K6"/>
    <mergeCell ref="L1:N2"/>
    <mergeCell ref="C2:J2"/>
    <mergeCell ref="C3:J3"/>
    <mergeCell ref="K3:K4"/>
    <mergeCell ref="L3:N4"/>
    <mergeCell ref="C4:J4"/>
    <mergeCell ref="C1:J1"/>
    <mergeCell ref="K1:K2"/>
    <mergeCell ref="B36:H36"/>
    <mergeCell ref="B37:H37"/>
    <mergeCell ref="F25:H25"/>
    <mergeCell ref="B27:N27"/>
    <mergeCell ref="L29:M29"/>
    <mergeCell ref="L12:N12"/>
    <mergeCell ref="C30:I30"/>
    <mergeCell ref="L30:M30"/>
    <mergeCell ref="B35:H35"/>
    <mergeCell ref="I35:J35"/>
    <mergeCell ref="L35:M35"/>
    <mergeCell ref="D11:E11"/>
    <mergeCell ref="C29:I29"/>
    <mergeCell ref="L5:L6"/>
    <mergeCell ref="L61:M61"/>
    <mergeCell ref="B39:H39"/>
    <mergeCell ref="B41:D41"/>
    <mergeCell ref="B42:H42"/>
    <mergeCell ref="I42:J42"/>
    <mergeCell ref="L42:M42"/>
    <mergeCell ref="B43:M43"/>
    <mergeCell ref="B47:I47"/>
    <mergeCell ref="L47:M47"/>
    <mergeCell ref="B55:M55"/>
    <mergeCell ref="L59:M59"/>
    <mergeCell ref="L60:M60"/>
    <mergeCell ref="B38:H38"/>
    <mergeCell ref="L62:M62"/>
    <mergeCell ref="L63:M63"/>
    <mergeCell ref="L65:M65"/>
    <mergeCell ref="B66:M66"/>
    <mergeCell ref="B70:H70"/>
    <mergeCell ref="L70:M70"/>
    <mergeCell ref="J119:N120"/>
    <mergeCell ref="B84:H84"/>
    <mergeCell ref="L84:M84"/>
    <mergeCell ref="L85:M85"/>
    <mergeCell ref="L86:M86"/>
    <mergeCell ref="B87:M87"/>
    <mergeCell ref="B89:M89"/>
    <mergeCell ref="B106:N107"/>
    <mergeCell ref="B108:N109"/>
    <mergeCell ref="B76:H76"/>
    <mergeCell ref="L76:M76"/>
    <mergeCell ref="B77:M77"/>
    <mergeCell ref="B79:M79"/>
    <mergeCell ref="B83:H83"/>
    <mergeCell ref="L83:M83"/>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580609"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580609" r:id="rId4"/>
      </mc:Fallback>
    </mc:AlternateContent>
  </oleObjects>
</worksheet>
</file>

<file path=xl/worksheets/sheet3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20"/>
  <sheetViews>
    <sheetView zoomScale="76" zoomScaleNormal="76" workbookViewId="0"/>
  </sheetViews>
  <sheetFormatPr baseColWidth="10" defaultRowHeight="15"/>
  <cols>
    <col min="1" max="1" width="9" bestFit="1" customWidth="1"/>
    <col min="2" max="2" width="16.42578125" customWidth="1"/>
    <col min="6" max="6" width="15" customWidth="1"/>
    <col min="9" max="9" width="12.85546875" bestFit="1" customWidth="1"/>
    <col min="10" max="10" width="15.5703125" customWidth="1"/>
    <col min="11" max="11" width="18.42578125" customWidth="1"/>
    <col min="13" max="13" width="13.42578125" customWidth="1"/>
    <col min="14" max="14" width="17.42578125" customWidth="1"/>
    <col min="15" max="15" width="12" bestFit="1" customWidth="1"/>
  </cols>
  <sheetData>
    <row r="1" spans="2:14" ht="26.2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9.25"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thickBot="1">
      <c r="A31" t="s">
        <v>1929</v>
      </c>
      <c r="B31" s="86" t="s">
        <v>1798</v>
      </c>
      <c r="C31" s="87" t="s">
        <v>1799</v>
      </c>
      <c r="D31" s="88"/>
      <c r="E31" s="88"/>
      <c r="F31" s="88"/>
      <c r="G31" s="88"/>
      <c r="H31" s="88"/>
      <c r="I31" s="88"/>
      <c r="J31" s="88"/>
      <c r="K31" s="465"/>
      <c r="L31" s="318" t="s">
        <v>1029</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348"/>
      <c r="N36" s="284"/>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0.01</v>
      </c>
      <c r="N41" s="356">
        <f>N77*M41</f>
        <v>31.374171264367817</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31.374171264367817</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72" t="s">
        <v>974</v>
      </c>
      <c r="B48" s="49" t="str">
        <f>VLOOKUP(A48,MATERIALES!A5:D373,3,FALSE)</f>
        <v>Amortiguadores (Para Defensas Metálicas), Incluye Tornillos</v>
      </c>
      <c r="C48" s="293"/>
      <c r="D48" s="293"/>
      <c r="E48" s="293"/>
      <c r="F48" s="293"/>
      <c r="G48" s="293"/>
      <c r="H48" s="293"/>
      <c r="I48" s="280"/>
      <c r="J48" s="236" t="str">
        <f>VLOOKUP(A48,MATERIALES!A4:D640,2,FALSE)</f>
        <v>u</v>
      </c>
      <c r="K48" s="294">
        <v>1</v>
      </c>
      <c r="L48" s="279"/>
      <c r="M48" s="414">
        <f>VLOOKUP(A48,MATERIALES!A5:D396,4,FALSE)</f>
        <v>21267.285889582177</v>
      </c>
      <c r="N48" s="284">
        <f>K48*M48</f>
        <v>21267.285889582177</v>
      </c>
    </row>
    <row r="49" spans="1:14">
      <c r="A49" s="172"/>
      <c r="B49" s="49"/>
      <c r="C49" s="437"/>
      <c r="D49" s="437"/>
      <c r="E49" s="437"/>
      <c r="F49" s="437"/>
      <c r="G49" s="437"/>
      <c r="H49" s="437"/>
      <c r="I49" s="437"/>
      <c r="J49" s="323"/>
      <c r="K49" s="409"/>
      <c r="L49" s="433"/>
      <c r="M49" s="414"/>
      <c r="N49" s="284"/>
    </row>
    <row r="50" spans="1:14">
      <c r="A50" s="172"/>
      <c r="B50" s="49"/>
      <c r="C50" s="437"/>
      <c r="D50" s="437"/>
      <c r="E50" s="437"/>
      <c r="F50" s="437"/>
      <c r="G50" s="437"/>
      <c r="H50" s="437"/>
      <c r="I50" s="437"/>
      <c r="J50" s="324"/>
      <c r="K50" s="409"/>
      <c r="L50" s="433"/>
      <c r="M50" s="414"/>
      <c r="N50" s="284"/>
    </row>
    <row r="51" spans="1:14">
      <c r="A51" s="172"/>
      <c r="B51" s="49"/>
      <c r="C51" s="437"/>
      <c r="D51" s="437"/>
      <c r="E51" s="437"/>
      <c r="F51" s="437"/>
      <c r="G51" s="437"/>
      <c r="H51" s="437"/>
      <c r="I51" s="437"/>
      <c r="J51" s="324"/>
      <c r="K51" s="409"/>
      <c r="L51" s="433"/>
      <c r="M51" s="414"/>
      <c r="N51" s="284"/>
    </row>
    <row r="52" spans="1:14">
      <c r="B52" s="49"/>
      <c r="C52" s="53"/>
      <c r="D52" s="53"/>
      <c r="E52" s="53"/>
      <c r="F52" s="53"/>
      <c r="G52" s="53"/>
      <c r="H52" s="53"/>
      <c r="I52" s="53"/>
      <c r="J52" s="324"/>
      <c r="K52" s="175"/>
      <c r="L52" s="330"/>
      <c r="M52" s="414"/>
      <c r="N52" s="284"/>
    </row>
    <row r="53" spans="1:14">
      <c r="B53" s="174"/>
      <c r="C53" s="329"/>
      <c r="D53" s="329"/>
      <c r="E53" s="329"/>
      <c r="F53" s="329"/>
      <c r="G53" s="329"/>
      <c r="H53" s="329"/>
      <c r="I53" s="329"/>
      <c r="J53" s="323"/>
      <c r="K53" s="50"/>
      <c r="L53" s="330"/>
      <c r="M53" s="438"/>
      <c r="N53" s="285"/>
    </row>
    <row r="54" spans="1:14" ht="15.75" thickBot="1">
      <c r="B54" s="490"/>
      <c r="C54" s="53"/>
      <c r="D54" s="53"/>
      <c r="E54" s="53"/>
      <c r="F54" s="53"/>
      <c r="G54" s="53"/>
      <c r="H54" s="53"/>
      <c r="I54" s="53"/>
      <c r="J54" s="300"/>
      <c r="K54" s="175"/>
      <c r="L54" s="491"/>
      <c r="M54" s="492"/>
      <c r="N54" s="493"/>
    </row>
    <row r="55" spans="1:14" ht="15.75" thickBot="1">
      <c r="B55" s="818" t="s">
        <v>1037</v>
      </c>
      <c r="C55" s="819"/>
      <c r="D55" s="819"/>
      <c r="E55" s="819"/>
      <c r="F55" s="819"/>
      <c r="G55" s="819"/>
      <c r="H55" s="819"/>
      <c r="I55" s="819"/>
      <c r="J55" s="819"/>
      <c r="K55" s="819"/>
      <c r="L55" s="819"/>
      <c r="M55" s="820"/>
      <c r="N55" s="406">
        <f>SUM(N48:N54)</f>
        <v>21267.285889582177</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B60" s="52"/>
      <c r="C60" s="329"/>
      <c r="D60" s="329"/>
      <c r="E60" s="329"/>
      <c r="F60" s="329"/>
      <c r="G60" s="329"/>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55"/>
      <c r="C65" s="53"/>
      <c r="D65" s="53"/>
      <c r="E65" s="53"/>
      <c r="F65" s="53"/>
      <c r="G65" s="53"/>
      <c r="H65" s="496"/>
      <c r="I65" s="175"/>
      <c r="J65" s="175"/>
      <c r="K65" s="175"/>
      <c r="L65" s="990"/>
      <c r="M65" s="991"/>
      <c r="N65" s="497"/>
    </row>
    <row r="66" spans="1:15" ht="15.75" thickBot="1">
      <c r="B66" s="818" t="s">
        <v>1037</v>
      </c>
      <c r="C66" s="819"/>
      <c r="D66" s="819"/>
      <c r="E66" s="819"/>
      <c r="F66" s="819"/>
      <c r="G66" s="819"/>
      <c r="H66" s="819"/>
      <c r="I66" s="819"/>
      <c r="J66" s="819"/>
      <c r="K66" s="819"/>
      <c r="L66" s="819"/>
      <c r="M66" s="820"/>
      <c r="N66" s="406"/>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970"/>
      <c r="N70" s="104" t="s">
        <v>1035</v>
      </c>
    </row>
    <row r="71" spans="1:15">
      <c r="A71" s="173" t="s">
        <v>7</v>
      </c>
      <c r="B71" s="55" t="str">
        <f>VLOOKUP(A71,'MANO DE OBRA'!A8:D68,3,FALSE)</f>
        <v>Obrero (2)</v>
      </c>
      <c r="C71" s="53"/>
      <c r="D71" s="53"/>
      <c r="E71" s="53"/>
      <c r="F71" s="53"/>
      <c r="G71" s="53"/>
      <c r="H71" s="53"/>
      <c r="I71" s="304">
        <f>K71/J71*100</f>
        <v>49181.133333333331</v>
      </c>
      <c r="J71" s="305">
        <v>185</v>
      </c>
      <c r="K71" s="306">
        <f>VLOOKUP(A71,'MANO DE OBRA'!A8:D99,4,FALSE)</f>
        <v>90985.096666666665</v>
      </c>
      <c r="L71" s="56"/>
      <c r="M71" s="446">
        <v>29</v>
      </c>
      <c r="N71" s="407">
        <f>K71/M71</f>
        <v>3137.4171264367815</v>
      </c>
      <c r="O71" s="112"/>
    </row>
    <row r="72" spans="1:15">
      <c r="A72" s="173"/>
      <c r="B72" s="55"/>
      <c r="C72" s="53"/>
      <c r="D72" s="53"/>
      <c r="E72" s="53"/>
      <c r="F72" s="53"/>
      <c r="G72" s="53"/>
      <c r="H72" s="53"/>
      <c r="I72" s="304"/>
      <c r="J72" s="305"/>
      <c r="K72" s="306"/>
      <c r="L72" s="56"/>
      <c r="M72" s="446"/>
      <c r="N72" s="407"/>
    </row>
    <row r="73" spans="1:15">
      <c r="B73" s="55"/>
      <c r="C73" s="53"/>
      <c r="D73" s="53"/>
      <c r="E73" s="53"/>
      <c r="F73" s="53"/>
      <c r="G73" s="53"/>
      <c r="H73" s="53"/>
      <c r="I73" s="304"/>
      <c r="J73" s="305"/>
      <c r="K73" s="306"/>
      <c r="L73" s="56"/>
      <c r="M73" s="444"/>
      <c r="N73" s="407"/>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986"/>
      <c r="C76" s="987"/>
      <c r="D76" s="987"/>
      <c r="E76" s="987"/>
      <c r="F76" s="987"/>
      <c r="G76" s="987"/>
      <c r="H76" s="987"/>
      <c r="I76" s="175"/>
      <c r="J76" s="175"/>
      <c r="K76" s="175"/>
      <c r="L76" s="988"/>
      <c r="M76" s="989"/>
      <c r="N76" s="497"/>
    </row>
    <row r="77" spans="1:15" ht="15.75" thickBot="1">
      <c r="B77" s="818" t="s">
        <v>1037</v>
      </c>
      <c r="C77" s="819"/>
      <c r="D77" s="819"/>
      <c r="E77" s="819"/>
      <c r="F77" s="819"/>
      <c r="G77" s="819"/>
      <c r="H77" s="819"/>
      <c r="I77" s="819"/>
      <c r="J77" s="819"/>
      <c r="K77" s="819"/>
      <c r="L77" s="819"/>
      <c r="M77" s="820"/>
      <c r="N77" s="313">
        <f>SUM(N71:N76)</f>
        <v>3137.4171264367815</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24436.077187283328</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4887.2154374566662</v>
      </c>
      <c r="M84" s="853"/>
      <c r="N84" s="57"/>
    </row>
    <row r="85" spans="1:14">
      <c r="B85" s="95" t="s">
        <v>1057</v>
      </c>
      <c r="C85" s="96"/>
      <c r="D85" s="96"/>
      <c r="E85" s="96"/>
      <c r="F85" s="96"/>
      <c r="G85" s="96"/>
      <c r="H85" s="96"/>
      <c r="I85" s="93"/>
      <c r="J85" s="94"/>
      <c r="K85" s="316">
        <v>0.05</v>
      </c>
      <c r="L85" s="852">
        <f>N79*K85</f>
        <v>1221.8038593641666</v>
      </c>
      <c r="M85" s="853"/>
      <c r="N85" s="57"/>
    </row>
    <row r="86" spans="1:14" ht="15.75" thickBot="1">
      <c r="B86" s="97" t="s">
        <v>1058</v>
      </c>
      <c r="C86" s="98"/>
      <c r="D86" s="98"/>
      <c r="E86" s="98"/>
      <c r="F86" s="98"/>
      <c r="G86" s="98"/>
      <c r="H86" s="98"/>
      <c r="I86" s="99"/>
      <c r="J86" s="100"/>
      <c r="K86" s="317">
        <v>0.05</v>
      </c>
      <c r="L86" s="854">
        <f>N79*K86</f>
        <v>1221.8038593641666</v>
      </c>
      <c r="M86" s="855"/>
      <c r="N86" s="57"/>
    </row>
    <row r="87" spans="1:14" ht="15.75" thickBot="1">
      <c r="B87" s="818" t="s">
        <v>1037</v>
      </c>
      <c r="C87" s="819"/>
      <c r="D87" s="819"/>
      <c r="E87" s="819"/>
      <c r="F87" s="819"/>
      <c r="G87" s="819"/>
      <c r="H87" s="819"/>
      <c r="I87" s="819"/>
      <c r="J87" s="819"/>
      <c r="K87" s="819"/>
      <c r="L87" s="819"/>
      <c r="M87" s="820"/>
      <c r="N87" s="58">
        <f>L84+L85+L86</f>
        <v>7330.8231561849998</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31766.900343468329</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29.25"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4">
    <mergeCell ref="M5:M6"/>
    <mergeCell ref="N5:N6"/>
    <mergeCell ref="C6:J6"/>
    <mergeCell ref="B10:E10"/>
    <mergeCell ref="I10:J10"/>
    <mergeCell ref="C5:J5"/>
    <mergeCell ref="B1:B6"/>
    <mergeCell ref="K5:K6"/>
    <mergeCell ref="L1:N2"/>
    <mergeCell ref="C2:J2"/>
    <mergeCell ref="C3:J3"/>
    <mergeCell ref="K3:K4"/>
    <mergeCell ref="L3:N4"/>
    <mergeCell ref="C4:J4"/>
    <mergeCell ref="C1:J1"/>
    <mergeCell ref="K1:K2"/>
    <mergeCell ref="B36:H36"/>
    <mergeCell ref="B37:H37"/>
    <mergeCell ref="F25:H25"/>
    <mergeCell ref="B27:N27"/>
    <mergeCell ref="L29:M29"/>
    <mergeCell ref="L12:N12"/>
    <mergeCell ref="C30:I30"/>
    <mergeCell ref="L30:M30"/>
    <mergeCell ref="B35:H35"/>
    <mergeCell ref="I35:J35"/>
    <mergeCell ref="L35:M35"/>
    <mergeCell ref="D11:E11"/>
    <mergeCell ref="C29:I29"/>
    <mergeCell ref="L5:L6"/>
    <mergeCell ref="L61:M61"/>
    <mergeCell ref="B39:H39"/>
    <mergeCell ref="B41:D41"/>
    <mergeCell ref="B42:H42"/>
    <mergeCell ref="I42:J42"/>
    <mergeCell ref="L42:M42"/>
    <mergeCell ref="B43:M43"/>
    <mergeCell ref="B47:I47"/>
    <mergeCell ref="L47:M47"/>
    <mergeCell ref="B55:M55"/>
    <mergeCell ref="L59:M59"/>
    <mergeCell ref="L60:M60"/>
    <mergeCell ref="B38:H38"/>
    <mergeCell ref="L62:M62"/>
    <mergeCell ref="L63:M63"/>
    <mergeCell ref="L65:M65"/>
    <mergeCell ref="B66:M66"/>
    <mergeCell ref="B70:H70"/>
    <mergeCell ref="L70:M70"/>
    <mergeCell ref="J119:N120"/>
    <mergeCell ref="B84:H84"/>
    <mergeCell ref="L84:M84"/>
    <mergeCell ref="L85:M85"/>
    <mergeCell ref="L86:M86"/>
    <mergeCell ref="B87:M87"/>
    <mergeCell ref="B89:M89"/>
    <mergeCell ref="B106:N107"/>
    <mergeCell ref="B108:N109"/>
    <mergeCell ref="B76:H76"/>
    <mergeCell ref="L76:M76"/>
    <mergeCell ref="B77:M77"/>
    <mergeCell ref="B79:M79"/>
    <mergeCell ref="B83:H83"/>
    <mergeCell ref="L83:M83"/>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544769"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544769" r:id="rId4"/>
      </mc:Fallback>
    </mc:AlternateContent>
  </oleObjects>
</worksheet>
</file>

<file path=xl/worksheets/sheet3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20"/>
  <sheetViews>
    <sheetView zoomScale="76" zoomScaleNormal="76" workbookViewId="0"/>
  </sheetViews>
  <sheetFormatPr baseColWidth="10" defaultRowHeight="15"/>
  <cols>
    <col min="1" max="1" width="10.28515625" bestFit="1" customWidth="1"/>
    <col min="2" max="2" width="16.140625" customWidth="1"/>
    <col min="6" max="6" width="16.28515625" customWidth="1"/>
    <col min="9" max="9" width="12.85546875" bestFit="1" customWidth="1"/>
    <col min="10" max="10" width="15.5703125" customWidth="1"/>
    <col min="11" max="11" width="18.7109375" customWidth="1"/>
    <col min="13" max="13" width="13.42578125" customWidth="1"/>
    <col min="14" max="14" width="17.42578125" customWidth="1"/>
    <col min="15" max="15" width="12" bestFit="1" customWidth="1"/>
  </cols>
  <sheetData>
    <row r="1" spans="2:14" ht="29.2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9.25"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thickBot="1">
      <c r="A31" t="s">
        <v>1929</v>
      </c>
      <c r="B31" s="86" t="s">
        <v>1240</v>
      </c>
      <c r="C31" s="87" t="s">
        <v>2279</v>
      </c>
      <c r="D31" s="88"/>
      <c r="E31" s="88"/>
      <c r="F31" s="88"/>
      <c r="G31" s="88"/>
      <c r="H31" s="88"/>
      <c r="I31" s="88"/>
      <c r="J31" s="88"/>
      <c r="K31" s="465"/>
      <c r="L31" s="318" t="s">
        <v>144</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363</v>
      </c>
      <c r="B36" s="831" t="str">
        <f>VLOOKUP(A36,EQUIPOS!A6:D154,3,FALSE)</f>
        <v>Vibrador de concreto, Motor de 3 hp a 18.000 rpm Mangueras de 4 mt</v>
      </c>
      <c r="C36" s="832"/>
      <c r="D36" s="832"/>
      <c r="E36" s="832"/>
      <c r="F36" s="832"/>
      <c r="G36" s="832"/>
      <c r="H36" s="833"/>
      <c r="I36" s="279"/>
      <c r="J36" s="280"/>
      <c r="K36" s="281">
        <f>VLOOKUP(A36,EQUIPOS!A6:D163,4,FALSE)</f>
        <v>4930.173608391553</v>
      </c>
      <c r="L36" s="282"/>
      <c r="M36" s="348">
        <v>1.25</v>
      </c>
      <c r="N36" s="284">
        <f>K36/M36</f>
        <v>3944.1388867132423</v>
      </c>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0.02</v>
      </c>
      <c r="N41" s="356">
        <f>N77*M41</f>
        <v>454.92548333333332</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4399.0643700465753</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72" t="s">
        <v>812</v>
      </c>
      <c r="B48" s="49" t="str">
        <f>VLOOKUP(A48,MATERIALES!A5:D373,3,FALSE)</f>
        <v>Acero PDR-60</v>
      </c>
      <c r="C48" s="293"/>
      <c r="D48" s="293"/>
      <c r="E48" s="293"/>
      <c r="F48" s="293"/>
      <c r="G48" s="293"/>
      <c r="H48" s="293"/>
      <c r="I48" s="293"/>
      <c r="J48" s="323" t="str">
        <f>VLOOKUP(A48,MATERIALES!A4:D640,2,FALSE)</f>
        <v>kg</v>
      </c>
      <c r="K48" s="294">
        <v>9.6</v>
      </c>
      <c r="L48" s="279"/>
      <c r="M48" s="414">
        <f>VLOOKUP(A48,MATERIALES!A5:D396,4,FALSE)</f>
        <v>2856</v>
      </c>
      <c r="N48" s="284">
        <f>K48*M48</f>
        <v>27417.599999999999</v>
      </c>
    </row>
    <row r="49" spans="1:14">
      <c r="A49" s="172" t="s">
        <v>904</v>
      </c>
      <c r="B49" s="49" t="str">
        <f>VLOOKUP(A49,MATERIALES!A6:D373,3,FALSE)</f>
        <v>Concreto Resistencia  21 (Mpa)</v>
      </c>
      <c r="C49" s="437"/>
      <c r="D49" s="437"/>
      <c r="E49" s="437"/>
      <c r="F49" s="437"/>
      <c r="G49" s="437"/>
      <c r="H49" s="437"/>
      <c r="I49" s="437"/>
      <c r="J49" s="324" t="str">
        <f>VLOOKUP(A49,MATERIALES!A5:D641,2,FALSE)</f>
        <v>m3</v>
      </c>
      <c r="K49" s="409">
        <v>0.12</v>
      </c>
      <c r="L49" s="433"/>
      <c r="M49" s="414">
        <f>VLOOKUP(A49,MATERIALES!A6:D397,4,FALSE)</f>
        <v>412097</v>
      </c>
      <c r="N49" s="284">
        <f>K49*M49</f>
        <v>49451.64</v>
      </c>
    </row>
    <row r="50" spans="1:14">
      <c r="A50" s="172" t="s">
        <v>945</v>
      </c>
      <c r="B50" s="49" t="str">
        <f>VLOOKUP(A50,MATERIALES!A6:D373,3,FALSE)</f>
        <v xml:space="preserve">Formaleta para baranda de concreto
</v>
      </c>
      <c r="C50" s="437"/>
      <c r="D50" s="437"/>
      <c r="E50" s="437"/>
      <c r="F50" s="437"/>
      <c r="G50" s="437"/>
      <c r="H50" s="437"/>
      <c r="I50" s="437"/>
      <c r="J50" s="324" t="str">
        <f>VLOOKUP(A50,MATERIALES!A6:D642,2,FALSE)</f>
        <v>m</v>
      </c>
      <c r="K50" s="409">
        <v>0.5</v>
      </c>
      <c r="L50" s="433"/>
      <c r="M50" s="414">
        <f>VLOOKUP(A50,MATERIALES!A6:D398,4,FALSE)</f>
        <v>16953.50867164943</v>
      </c>
      <c r="N50" s="284">
        <f>K50*M50</f>
        <v>8476.7543358247149</v>
      </c>
    </row>
    <row r="51" spans="1:14">
      <c r="A51" s="172"/>
      <c r="B51" s="49"/>
      <c r="C51" s="437"/>
      <c r="D51" s="437"/>
      <c r="E51" s="437"/>
      <c r="F51" s="437"/>
      <c r="G51" s="437"/>
      <c r="H51" s="437"/>
      <c r="I51" s="437"/>
      <c r="J51" s="323"/>
      <c r="K51" s="409"/>
      <c r="L51" s="433"/>
      <c r="M51" s="414"/>
      <c r="N51" s="284"/>
    </row>
    <row r="52" spans="1:14">
      <c r="B52" s="332"/>
      <c r="C52" s="53"/>
      <c r="D52" s="53"/>
      <c r="E52" s="53"/>
      <c r="F52" s="53"/>
      <c r="G52" s="53"/>
      <c r="H52" s="53"/>
      <c r="I52" s="53"/>
      <c r="J52" s="300"/>
      <c r="K52" s="175"/>
      <c r="L52" s="330"/>
      <c r="M52" s="438"/>
      <c r="N52" s="285"/>
    </row>
    <row r="53" spans="1:14">
      <c r="B53" s="174"/>
      <c r="C53" s="329"/>
      <c r="D53" s="329"/>
      <c r="E53" s="329"/>
      <c r="F53" s="329"/>
      <c r="G53" s="329"/>
      <c r="H53" s="329"/>
      <c r="I53" s="329"/>
      <c r="J53" s="323"/>
      <c r="K53" s="50"/>
      <c r="L53" s="330"/>
      <c r="M53" s="438"/>
      <c r="N53" s="285"/>
    </row>
    <row r="54" spans="1:14" ht="15.75" thickBot="1">
      <c r="B54" s="490"/>
      <c r="C54" s="53"/>
      <c r="D54" s="53"/>
      <c r="E54" s="53"/>
      <c r="F54" s="53"/>
      <c r="G54" s="53"/>
      <c r="H54" s="53"/>
      <c r="I54" s="53"/>
      <c r="J54" s="300"/>
      <c r="K54" s="175"/>
      <c r="L54" s="491"/>
      <c r="M54" s="492"/>
      <c r="N54" s="493"/>
    </row>
    <row r="55" spans="1:14" ht="15.75" thickBot="1">
      <c r="B55" s="818" t="s">
        <v>1037</v>
      </c>
      <c r="C55" s="819"/>
      <c r="D55" s="819"/>
      <c r="E55" s="819"/>
      <c r="F55" s="819"/>
      <c r="G55" s="819"/>
      <c r="H55" s="819"/>
      <c r="I55" s="819"/>
      <c r="J55" s="819"/>
      <c r="K55" s="819"/>
      <c r="L55" s="819"/>
      <c r="M55" s="820"/>
      <c r="N55" s="406">
        <f>SUM(N48:N54)</f>
        <v>85345.994335824711</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B60" s="52"/>
      <c r="C60" s="329"/>
      <c r="D60" s="329"/>
      <c r="E60" s="329"/>
      <c r="F60" s="329"/>
      <c r="G60" s="329"/>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55"/>
      <c r="C65" s="53"/>
      <c r="D65" s="53"/>
      <c r="E65" s="53"/>
      <c r="F65" s="53"/>
      <c r="G65" s="53"/>
      <c r="H65" s="496"/>
      <c r="I65" s="175"/>
      <c r="J65" s="175"/>
      <c r="K65" s="175"/>
      <c r="L65" s="990"/>
      <c r="M65" s="991"/>
      <c r="N65" s="497"/>
    </row>
    <row r="66" spans="1:15" ht="15.75" thickBot="1">
      <c r="B66" s="818" t="s">
        <v>1037</v>
      </c>
      <c r="C66" s="819"/>
      <c r="D66" s="819"/>
      <c r="E66" s="819"/>
      <c r="F66" s="819"/>
      <c r="G66" s="819"/>
      <c r="H66" s="819"/>
      <c r="I66" s="819"/>
      <c r="J66" s="819"/>
      <c r="K66" s="819"/>
      <c r="L66" s="819"/>
      <c r="M66" s="820"/>
      <c r="N66" s="406"/>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970"/>
      <c r="N70" s="104" t="s">
        <v>1035</v>
      </c>
    </row>
    <row r="71" spans="1:15">
      <c r="A71" s="173" t="s">
        <v>9</v>
      </c>
      <c r="B71" s="55" t="str">
        <f>VLOOKUP(A71,'MANO DE OBRA'!A8:D68,3,FALSE)</f>
        <v>Obrero (3)</v>
      </c>
      <c r="C71" s="53"/>
      <c r="D71" s="53"/>
      <c r="E71" s="53"/>
      <c r="F71" s="53"/>
      <c r="G71" s="53"/>
      <c r="H71" s="53"/>
      <c r="I71" s="304">
        <f>K71/J71*100</f>
        <v>73771.7</v>
      </c>
      <c r="J71" s="305">
        <v>185</v>
      </c>
      <c r="K71" s="306">
        <f>VLOOKUP(A71,'MANO DE OBRA'!A8:D99,4,FALSE)</f>
        <v>136477.64499999999</v>
      </c>
      <c r="L71" s="56"/>
      <c r="M71" s="446">
        <v>10</v>
      </c>
      <c r="N71" s="407">
        <f>K71/M71</f>
        <v>13647.764499999999</v>
      </c>
      <c r="O71" s="112"/>
    </row>
    <row r="72" spans="1:15">
      <c r="A72" s="173" t="s">
        <v>30</v>
      </c>
      <c r="B72" s="55" t="str">
        <f>VLOOKUP(A72,'MANO DE OBRA'!A8:D69,3,FALSE)</f>
        <v>Oficial</v>
      </c>
      <c r="C72" s="53"/>
      <c r="D72" s="53"/>
      <c r="E72" s="53"/>
      <c r="F72" s="53"/>
      <c r="G72" s="53"/>
      <c r="H72" s="53"/>
      <c r="I72" s="304">
        <f>K72/J72*100</f>
        <v>49181.133333333331</v>
      </c>
      <c r="J72" s="305">
        <v>185</v>
      </c>
      <c r="K72" s="306">
        <f>VLOOKUP(A72,'MANO DE OBRA'!A8:D100,4,FALSE)</f>
        <v>90985.096666666665</v>
      </c>
      <c r="L72" s="56"/>
      <c r="M72" s="446">
        <v>10</v>
      </c>
      <c r="N72" s="407">
        <f>K72/M72</f>
        <v>9098.5096666666668</v>
      </c>
    </row>
    <row r="73" spans="1:15">
      <c r="B73" s="55"/>
      <c r="C73" s="53"/>
      <c r="D73" s="53"/>
      <c r="E73" s="53"/>
      <c r="F73" s="53"/>
      <c r="G73" s="53"/>
      <c r="H73" s="53"/>
      <c r="I73" s="304"/>
      <c r="J73" s="305"/>
      <c r="K73" s="306"/>
      <c r="L73" s="56"/>
      <c r="M73" s="444"/>
      <c r="N73" s="407"/>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986"/>
      <c r="C76" s="987"/>
      <c r="D76" s="987"/>
      <c r="E76" s="987"/>
      <c r="F76" s="987"/>
      <c r="G76" s="987"/>
      <c r="H76" s="987"/>
      <c r="I76" s="175"/>
      <c r="J76" s="175"/>
      <c r="K76" s="175"/>
      <c r="L76" s="988"/>
      <c r="M76" s="989"/>
      <c r="N76" s="497"/>
    </row>
    <row r="77" spans="1:15" ht="15.75" thickBot="1">
      <c r="B77" s="818" t="s">
        <v>1037</v>
      </c>
      <c r="C77" s="819"/>
      <c r="D77" s="819"/>
      <c r="E77" s="819"/>
      <c r="F77" s="819"/>
      <c r="G77" s="819"/>
      <c r="H77" s="819"/>
      <c r="I77" s="819"/>
      <c r="J77" s="819"/>
      <c r="K77" s="819"/>
      <c r="L77" s="819"/>
      <c r="M77" s="820"/>
      <c r="N77" s="313">
        <f>SUM(N71:N76)</f>
        <v>22746.274166666666</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112491.33287253795</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22498.266574507594</v>
      </c>
      <c r="M84" s="853"/>
      <c r="N84" s="57"/>
    </row>
    <row r="85" spans="1:14">
      <c r="B85" s="95" t="s">
        <v>1057</v>
      </c>
      <c r="C85" s="96"/>
      <c r="D85" s="96"/>
      <c r="E85" s="96"/>
      <c r="F85" s="96"/>
      <c r="G85" s="96"/>
      <c r="H85" s="96"/>
      <c r="I85" s="93"/>
      <c r="J85" s="94"/>
      <c r="K85" s="316">
        <v>0.05</v>
      </c>
      <c r="L85" s="852">
        <f>N79*K85</f>
        <v>5624.5666436268984</v>
      </c>
      <c r="M85" s="853"/>
      <c r="N85" s="57"/>
    </row>
    <row r="86" spans="1:14" ht="15.75" thickBot="1">
      <c r="B86" s="97" t="s">
        <v>1058</v>
      </c>
      <c r="C86" s="98"/>
      <c r="D86" s="98"/>
      <c r="E86" s="98"/>
      <c r="F86" s="98"/>
      <c r="G86" s="98"/>
      <c r="H86" s="98"/>
      <c r="I86" s="99"/>
      <c r="J86" s="100"/>
      <c r="K86" s="317">
        <v>0.05</v>
      </c>
      <c r="L86" s="854">
        <f>N79*K86</f>
        <v>5624.5666436268984</v>
      </c>
      <c r="M86" s="855"/>
      <c r="N86" s="57"/>
    </row>
    <row r="87" spans="1:14" ht="15.75" thickBot="1">
      <c r="B87" s="818" t="s">
        <v>1037</v>
      </c>
      <c r="C87" s="819"/>
      <c r="D87" s="819"/>
      <c r="E87" s="819"/>
      <c r="F87" s="819"/>
      <c r="G87" s="819"/>
      <c r="H87" s="819"/>
      <c r="I87" s="819"/>
      <c r="J87" s="819"/>
      <c r="K87" s="819"/>
      <c r="L87" s="819"/>
      <c r="M87" s="820"/>
      <c r="N87" s="58">
        <f>L84+L85+L86</f>
        <v>33747.399861761391</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146238.73273429935</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29.25"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4">
    <mergeCell ref="M5:M6"/>
    <mergeCell ref="N5:N6"/>
    <mergeCell ref="C6:J6"/>
    <mergeCell ref="B10:E10"/>
    <mergeCell ref="I10:J10"/>
    <mergeCell ref="C5:J5"/>
    <mergeCell ref="B1:B6"/>
    <mergeCell ref="K5:K6"/>
    <mergeCell ref="L1:N2"/>
    <mergeCell ref="C2:J2"/>
    <mergeCell ref="C3:J3"/>
    <mergeCell ref="K3:K4"/>
    <mergeCell ref="L3:N4"/>
    <mergeCell ref="C4:J4"/>
    <mergeCell ref="C1:J1"/>
    <mergeCell ref="K1:K2"/>
    <mergeCell ref="B36:H36"/>
    <mergeCell ref="B37:H37"/>
    <mergeCell ref="F25:H25"/>
    <mergeCell ref="B27:N27"/>
    <mergeCell ref="L29:M29"/>
    <mergeCell ref="L12:N12"/>
    <mergeCell ref="C30:I30"/>
    <mergeCell ref="L30:M30"/>
    <mergeCell ref="B35:H35"/>
    <mergeCell ref="I35:J35"/>
    <mergeCell ref="L35:M35"/>
    <mergeCell ref="D11:E11"/>
    <mergeCell ref="C29:I29"/>
    <mergeCell ref="L5:L6"/>
    <mergeCell ref="L61:M61"/>
    <mergeCell ref="B39:H39"/>
    <mergeCell ref="B41:D41"/>
    <mergeCell ref="B42:H42"/>
    <mergeCell ref="I42:J42"/>
    <mergeCell ref="L42:M42"/>
    <mergeCell ref="B43:M43"/>
    <mergeCell ref="B47:I47"/>
    <mergeCell ref="L47:M47"/>
    <mergeCell ref="B55:M55"/>
    <mergeCell ref="L59:M59"/>
    <mergeCell ref="L60:M60"/>
    <mergeCell ref="B38:H38"/>
    <mergeCell ref="L62:M62"/>
    <mergeCell ref="L63:M63"/>
    <mergeCell ref="L65:M65"/>
    <mergeCell ref="B66:M66"/>
    <mergeCell ref="B70:H70"/>
    <mergeCell ref="L70:M70"/>
    <mergeCell ref="J119:N120"/>
    <mergeCell ref="B84:H84"/>
    <mergeCell ref="L84:M84"/>
    <mergeCell ref="L85:M85"/>
    <mergeCell ref="L86:M86"/>
    <mergeCell ref="B87:M87"/>
    <mergeCell ref="B89:M89"/>
    <mergeCell ref="B106:N107"/>
    <mergeCell ref="B108:N109"/>
    <mergeCell ref="B76:H76"/>
    <mergeCell ref="L76:M76"/>
    <mergeCell ref="B77:M77"/>
    <mergeCell ref="B79:M79"/>
    <mergeCell ref="B83:H83"/>
    <mergeCell ref="L83:M83"/>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546817"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546817" r:id="rId4"/>
      </mc:Fallback>
    </mc:AlternateContent>
  </oleObjects>
</worksheet>
</file>

<file path=xl/worksheets/sheet3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20"/>
  <sheetViews>
    <sheetView zoomScale="75" zoomScaleNormal="75" workbookViewId="0"/>
  </sheetViews>
  <sheetFormatPr baseColWidth="10" defaultRowHeight="15"/>
  <cols>
    <col min="1" max="1" width="9.140625" bestFit="1" customWidth="1"/>
    <col min="2" max="2" width="16.28515625" customWidth="1"/>
    <col min="6" max="6" width="15.85546875" customWidth="1"/>
    <col min="9" max="9" width="13.140625" bestFit="1" customWidth="1"/>
    <col min="10" max="10" width="15.5703125" customWidth="1"/>
    <col min="11" max="11" width="18.5703125" customWidth="1"/>
    <col min="13" max="13" width="13.42578125" customWidth="1"/>
    <col min="14" max="14" width="17.42578125" customWidth="1"/>
    <col min="15" max="15" width="12" bestFit="1" customWidth="1"/>
  </cols>
  <sheetData>
    <row r="1" spans="2:14" ht="27"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30"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thickBot="1">
      <c r="A31" t="s">
        <v>1929</v>
      </c>
      <c r="B31" s="86" t="s">
        <v>1241</v>
      </c>
      <c r="C31" s="87" t="s">
        <v>1800</v>
      </c>
      <c r="D31" s="88"/>
      <c r="E31" s="88"/>
      <c r="F31" s="88"/>
      <c r="G31" s="88"/>
      <c r="H31" s="88"/>
      <c r="I31" s="88"/>
      <c r="J31" s="88"/>
      <c r="K31" s="465"/>
      <c r="L31" s="318" t="s">
        <v>1029</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348"/>
      <c r="N36" s="284"/>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0.01</v>
      </c>
      <c r="N41" s="356">
        <f>N77*M41</f>
        <v>6.4989354761904758</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6.4989354761904758</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72" t="s">
        <v>410</v>
      </c>
      <c r="B48" s="49" t="str">
        <f>VLOOKUP(A48,MATERIALES!A5:D373,3,FALSE)</f>
        <v>Captafaro, Incluye Tornillos</v>
      </c>
      <c r="C48" s="293"/>
      <c r="D48" s="293"/>
      <c r="E48" s="293"/>
      <c r="F48" s="293"/>
      <c r="G48" s="293"/>
      <c r="H48" s="293"/>
      <c r="I48" s="280"/>
      <c r="J48" s="236" t="str">
        <f>VLOOKUP(A48,MATERIALES!A4:D640,2,FALSE)</f>
        <v>u</v>
      </c>
      <c r="K48" s="294">
        <v>1</v>
      </c>
      <c r="L48" s="279"/>
      <c r="M48" s="414">
        <f>VLOOKUP(A48,MATERIALES!A5:D396,4,FALSE)</f>
        <v>7033.4249333241696</v>
      </c>
      <c r="N48" s="284">
        <f>K48*M48</f>
        <v>7033.4249333241696</v>
      </c>
    </row>
    <row r="49" spans="1:14">
      <c r="A49" s="172"/>
      <c r="B49" s="49"/>
      <c r="C49" s="437"/>
      <c r="D49" s="437"/>
      <c r="E49" s="437"/>
      <c r="F49" s="437"/>
      <c r="G49" s="437"/>
      <c r="H49" s="437"/>
      <c r="I49" s="437"/>
      <c r="J49" s="323"/>
      <c r="K49" s="409"/>
      <c r="L49" s="433"/>
      <c r="M49" s="414"/>
      <c r="N49" s="284"/>
    </row>
    <row r="50" spans="1:14">
      <c r="A50" s="172"/>
      <c r="B50" s="49"/>
      <c r="C50" s="437"/>
      <c r="D50" s="437"/>
      <c r="E50" s="437"/>
      <c r="F50" s="437"/>
      <c r="G50" s="437"/>
      <c r="H50" s="437"/>
      <c r="I50" s="437"/>
      <c r="J50" s="323"/>
      <c r="K50" s="409"/>
      <c r="L50" s="433"/>
      <c r="M50" s="414"/>
      <c r="N50" s="284"/>
    </row>
    <row r="51" spans="1:14">
      <c r="A51" s="172"/>
      <c r="B51" s="49"/>
      <c r="C51" s="437"/>
      <c r="D51" s="437"/>
      <c r="E51" s="437"/>
      <c r="F51" s="437"/>
      <c r="G51" s="437"/>
      <c r="H51" s="437"/>
      <c r="I51" s="437"/>
      <c r="J51" s="323"/>
      <c r="K51" s="409"/>
      <c r="L51" s="433"/>
      <c r="M51" s="414"/>
      <c r="N51" s="284"/>
    </row>
    <row r="52" spans="1:14">
      <c r="B52" s="332"/>
      <c r="C52" s="53"/>
      <c r="D52" s="53"/>
      <c r="E52" s="53"/>
      <c r="F52" s="53"/>
      <c r="G52" s="53"/>
      <c r="H52" s="53"/>
      <c r="I52" s="53"/>
      <c r="J52" s="300"/>
      <c r="K52" s="175"/>
      <c r="L52" s="330"/>
      <c r="M52" s="438"/>
      <c r="N52" s="285"/>
    </row>
    <row r="53" spans="1:14">
      <c r="B53" s="174"/>
      <c r="C53" s="329"/>
      <c r="D53" s="329"/>
      <c r="E53" s="329"/>
      <c r="F53" s="329"/>
      <c r="G53" s="329"/>
      <c r="H53" s="329"/>
      <c r="I53" s="329"/>
      <c r="J53" s="323"/>
      <c r="K53" s="50"/>
      <c r="L53" s="330"/>
      <c r="M53" s="438"/>
      <c r="N53" s="285"/>
    </row>
    <row r="54" spans="1:14" ht="15.75" thickBot="1">
      <c r="B54" s="490"/>
      <c r="C54" s="53"/>
      <c r="D54" s="53"/>
      <c r="E54" s="53"/>
      <c r="F54" s="53"/>
      <c r="G54" s="53"/>
      <c r="H54" s="53"/>
      <c r="I54" s="53"/>
      <c r="J54" s="300"/>
      <c r="K54" s="175"/>
      <c r="L54" s="491"/>
      <c r="M54" s="492"/>
      <c r="N54" s="493"/>
    </row>
    <row r="55" spans="1:14" ht="15.75" thickBot="1">
      <c r="B55" s="818" t="s">
        <v>1037</v>
      </c>
      <c r="C55" s="819"/>
      <c r="D55" s="819"/>
      <c r="E55" s="819"/>
      <c r="F55" s="819"/>
      <c r="G55" s="819"/>
      <c r="H55" s="819"/>
      <c r="I55" s="819"/>
      <c r="J55" s="819"/>
      <c r="K55" s="819"/>
      <c r="L55" s="819"/>
      <c r="M55" s="820"/>
      <c r="N55" s="406">
        <f>SUM(N48:N54)</f>
        <v>7033.4249333241696</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B60" s="52"/>
      <c r="C60" s="329"/>
      <c r="D60" s="329"/>
      <c r="E60" s="329"/>
      <c r="F60" s="329"/>
      <c r="G60" s="329"/>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55"/>
      <c r="C65" s="53"/>
      <c r="D65" s="53"/>
      <c r="E65" s="53"/>
      <c r="F65" s="53"/>
      <c r="G65" s="53"/>
      <c r="H65" s="496"/>
      <c r="I65" s="175"/>
      <c r="J65" s="175"/>
      <c r="K65" s="175"/>
      <c r="L65" s="990"/>
      <c r="M65" s="991"/>
      <c r="N65" s="497"/>
    </row>
    <row r="66" spans="1:15" ht="15.75" thickBot="1">
      <c r="B66" s="818" t="s">
        <v>1037</v>
      </c>
      <c r="C66" s="819"/>
      <c r="D66" s="819"/>
      <c r="E66" s="819"/>
      <c r="F66" s="819"/>
      <c r="G66" s="819"/>
      <c r="H66" s="819"/>
      <c r="I66" s="819"/>
      <c r="J66" s="819"/>
      <c r="K66" s="819"/>
      <c r="L66" s="819"/>
      <c r="M66" s="820"/>
      <c r="N66" s="406"/>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970"/>
      <c r="N70" s="104" t="s">
        <v>1035</v>
      </c>
    </row>
    <row r="71" spans="1:15">
      <c r="A71" s="173" t="s">
        <v>6</v>
      </c>
      <c r="B71" s="55" t="str">
        <f>VLOOKUP(A71,'MANO DE OBRA'!A8:D68,3,FALSE)</f>
        <v xml:space="preserve">Obrero </v>
      </c>
      <c r="C71" s="53"/>
      <c r="D71" s="53"/>
      <c r="E71" s="53"/>
      <c r="F71" s="53"/>
      <c r="G71" s="53"/>
      <c r="H71" s="53"/>
      <c r="I71" s="304">
        <f>K71/J71*100</f>
        <v>24590.566666666666</v>
      </c>
      <c r="J71" s="305">
        <v>185</v>
      </c>
      <c r="K71" s="306">
        <f>VLOOKUP(A71,'MANO DE OBRA'!A8:D99,4,FALSE)</f>
        <v>45492.548333333332</v>
      </c>
      <c r="L71" s="56"/>
      <c r="M71" s="446">
        <v>70</v>
      </c>
      <c r="N71" s="407">
        <f>K71/M71</f>
        <v>649.89354761904758</v>
      </c>
      <c r="O71" s="112"/>
    </row>
    <row r="72" spans="1:15">
      <c r="A72" s="173"/>
      <c r="B72" s="55"/>
      <c r="C72" s="53"/>
      <c r="D72" s="53"/>
      <c r="E72" s="53"/>
      <c r="F72" s="53"/>
      <c r="G72" s="53"/>
      <c r="H72" s="53"/>
      <c r="I72" s="304"/>
      <c r="J72" s="305"/>
      <c r="K72" s="306"/>
      <c r="L72" s="56"/>
      <c r="M72" s="446"/>
      <c r="N72" s="407"/>
    </row>
    <row r="73" spans="1:15">
      <c r="B73" s="55"/>
      <c r="C73" s="53"/>
      <c r="D73" s="53"/>
      <c r="E73" s="53"/>
      <c r="F73" s="53"/>
      <c r="G73" s="53"/>
      <c r="H73" s="53"/>
      <c r="I73" s="304"/>
      <c r="J73" s="305"/>
      <c r="K73" s="306"/>
      <c r="L73" s="56"/>
      <c r="M73" s="444"/>
      <c r="N73" s="407"/>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986"/>
      <c r="C76" s="987"/>
      <c r="D76" s="987"/>
      <c r="E76" s="987"/>
      <c r="F76" s="987"/>
      <c r="G76" s="987"/>
      <c r="H76" s="987"/>
      <c r="I76" s="175"/>
      <c r="J76" s="175"/>
      <c r="K76" s="175"/>
      <c r="L76" s="988"/>
      <c r="M76" s="989"/>
      <c r="N76" s="497"/>
    </row>
    <row r="77" spans="1:15" ht="15.75" thickBot="1">
      <c r="B77" s="818" t="s">
        <v>1037</v>
      </c>
      <c r="C77" s="819"/>
      <c r="D77" s="819"/>
      <c r="E77" s="819"/>
      <c r="F77" s="819"/>
      <c r="G77" s="819"/>
      <c r="H77" s="819"/>
      <c r="I77" s="819"/>
      <c r="J77" s="819"/>
      <c r="K77" s="819"/>
      <c r="L77" s="819"/>
      <c r="M77" s="820"/>
      <c r="N77" s="313">
        <f>SUM(N71:N76)</f>
        <v>649.89354761904758</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7689.817416419407</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1537.9634832838815</v>
      </c>
      <c r="M84" s="853"/>
      <c r="N84" s="57"/>
    </row>
    <row r="85" spans="1:14">
      <c r="B85" s="95" t="s">
        <v>1057</v>
      </c>
      <c r="C85" s="96"/>
      <c r="D85" s="96"/>
      <c r="E85" s="96"/>
      <c r="F85" s="96"/>
      <c r="G85" s="96"/>
      <c r="H85" s="96"/>
      <c r="I85" s="93"/>
      <c r="J85" s="94"/>
      <c r="K85" s="316">
        <v>0.05</v>
      </c>
      <c r="L85" s="852">
        <f>N79*K85</f>
        <v>384.49087082097037</v>
      </c>
      <c r="M85" s="853"/>
      <c r="N85" s="57"/>
    </row>
    <row r="86" spans="1:14" ht="15.75" thickBot="1">
      <c r="B86" s="97" t="s">
        <v>1058</v>
      </c>
      <c r="C86" s="98"/>
      <c r="D86" s="98"/>
      <c r="E86" s="98"/>
      <c r="F86" s="98"/>
      <c r="G86" s="98"/>
      <c r="H86" s="98"/>
      <c r="I86" s="99"/>
      <c r="J86" s="100"/>
      <c r="K86" s="317">
        <v>0.05</v>
      </c>
      <c r="L86" s="854">
        <f>N79*K86</f>
        <v>384.49087082097037</v>
      </c>
      <c r="M86" s="855"/>
      <c r="N86" s="57"/>
    </row>
    <row r="87" spans="1:14" ht="15.75" thickBot="1">
      <c r="B87" s="818" t="s">
        <v>1037</v>
      </c>
      <c r="C87" s="819"/>
      <c r="D87" s="819"/>
      <c r="E87" s="819"/>
      <c r="F87" s="819"/>
      <c r="G87" s="819"/>
      <c r="H87" s="819"/>
      <c r="I87" s="819"/>
      <c r="J87" s="819"/>
      <c r="K87" s="819"/>
      <c r="L87" s="819"/>
      <c r="M87" s="820"/>
      <c r="N87" s="58">
        <f>L84+L85+L86</f>
        <v>2306.9452249258225</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9996.762641345229</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30"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4">
    <mergeCell ref="M5:M6"/>
    <mergeCell ref="N5:N6"/>
    <mergeCell ref="C6:J6"/>
    <mergeCell ref="B10:E10"/>
    <mergeCell ref="I10:J10"/>
    <mergeCell ref="C5:J5"/>
    <mergeCell ref="B1:B6"/>
    <mergeCell ref="K5:K6"/>
    <mergeCell ref="L1:N2"/>
    <mergeCell ref="C2:J2"/>
    <mergeCell ref="C3:J3"/>
    <mergeCell ref="K3:K4"/>
    <mergeCell ref="L3:N4"/>
    <mergeCell ref="C4:J4"/>
    <mergeCell ref="C1:J1"/>
    <mergeCell ref="K1:K2"/>
    <mergeCell ref="B36:H36"/>
    <mergeCell ref="B37:H37"/>
    <mergeCell ref="F25:H25"/>
    <mergeCell ref="B27:N27"/>
    <mergeCell ref="L29:M29"/>
    <mergeCell ref="L12:N12"/>
    <mergeCell ref="C30:I30"/>
    <mergeCell ref="L30:M30"/>
    <mergeCell ref="B35:H35"/>
    <mergeCell ref="I35:J35"/>
    <mergeCell ref="L35:M35"/>
    <mergeCell ref="D11:E11"/>
    <mergeCell ref="C29:I29"/>
    <mergeCell ref="L5:L6"/>
    <mergeCell ref="L61:M61"/>
    <mergeCell ref="B39:H39"/>
    <mergeCell ref="B41:D41"/>
    <mergeCell ref="B42:H42"/>
    <mergeCell ref="I42:J42"/>
    <mergeCell ref="L42:M42"/>
    <mergeCell ref="B43:M43"/>
    <mergeCell ref="B47:I47"/>
    <mergeCell ref="L47:M47"/>
    <mergeCell ref="B55:M55"/>
    <mergeCell ref="L59:M59"/>
    <mergeCell ref="L60:M60"/>
    <mergeCell ref="B38:H38"/>
    <mergeCell ref="L62:M62"/>
    <mergeCell ref="L63:M63"/>
    <mergeCell ref="L65:M65"/>
    <mergeCell ref="B66:M66"/>
    <mergeCell ref="B70:H70"/>
    <mergeCell ref="L70:M70"/>
    <mergeCell ref="J119:N120"/>
    <mergeCell ref="B84:H84"/>
    <mergeCell ref="L84:M84"/>
    <mergeCell ref="L85:M85"/>
    <mergeCell ref="L86:M86"/>
    <mergeCell ref="B87:M87"/>
    <mergeCell ref="B89:M89"/>
    <mergeCell ref="B106:N107"/>
    <mergeCell ref="B108:N109"/>
    <mergeCell ref="B76:H76"/>
    <mergeCell ref="L76:M76"/>
    <mergeCell ref="B77:M77"/>
    <mergeCell ref="B79:M79"/>
    <mergeCell ref="B83:H83"/>
    <mergeCell ref="L83:M83"/>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547841"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547841" r:id="rId4"/>
      </mc:Fallback>
    </mc:AlternateContent>
  </oleObjects>
</worksheet>
</file>

<file path=xl/worksheets/sheet3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20"/>
  <sheetViews>
    <sheetView zoomScale="75" zoomScaleNormal="75" workbookViewId="0"/>
  </sheetViews>
  <sheetFormatPr baseColWidth="10" defaultRowHeight="15"/>
  <cols>
    <col min="1" max="1" width="10.42578125" bestFit="1" customWidth="1"/>
    <col min="2" max="2" width="16.28515625" customWidth="1"/>
    <col min="6" max="6" width="16.42578125" customWidth="1"/>
    <col min="9" max="9" width="13.140625" bestFit="1" customWidth="1"/>
    <col min="10" max="10" width="15.5703125" customWidth="1"/>
    <col min="11" max="11" width="18.5703125" customWidth="1"/>
    <col min="13" max="13" width="14.28515625" bestFit="1" customWidth="1"/>
    <col min="14" max="14" width="17.42578125" customWidth="1"/>
    <col min="15" max="15" width="12" bestFit="1" customWidth="1"/>
  </cols>
  <sheetData>
    <row r="1" spans="2:14" ht="21" customHeight="1">
      <c r="B1" s="907"/>
      <c r="C1" s="919"/>
      <c r="D1" s="920"/>
      <c r="E1" s="920"/>
      <c r="F1" s="920"/>
      <c r="G1" s="920"/>
      <c r="H1" s="920"/>
      <c r="I1" s="920"/>
      <c r="J1" s="921"/>
      <c r="K1" s="922" t="s">
        <v>1017</v>
      </c>
      <c r="L1" s="924" t="s">
        <v>2304</v>
      </c>
      <c r="M1" s="925"/>
      <c r="N1" s="926"/>
    </row>
    <row r="2" spans="2:14" ht="24.75" customHeight="1">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30"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thickBot="1">
      <c r="A31" t="s">
        <v>1929</v>
      </c>
      <c r="B31" s="86" t="s">
        <v>1801</v>
      </c>
      <c r="C31" s="87" t="s">
        <v>2280</v>
      </c>
      <c r="D31" s="88"/>
      <c r="E31" s="88"/>
      <c r="F31" s="88"/>
      <c r="G31" s="88"/>
      <c r="H31" s="88"/>
      <c r="I31" s="88"/>
      <c r="J31" s="88"/>
      <c r="K31" s="465"/>
      <c r="L31" s="318" t="s">
        <v>1029</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138</v>
      </c>
      <c r="B36" s="831" t="str">
        <f>VLOOKUP(A36,EQUIPOS!A6:D154,3,FALSE)</f>
        <v>Camioneta D-300</v>
      </c>
      <c r="C36" s="832"/>
      <c r="D36" s="832"/>
      <c r="E36" s="832"/>
      <c r="F36" s="832"/>
      <c r="G36" s="832"/>
      <c r="H36" s="833"/>
      <c r="I36" s="279"/>
      <c r="J36" s="280"/>
      <c r="K36" s="281">
        <f>VLOOKUP(A36,EQUIPOS!A6:D163,4,FALSE)</f>
        <v>38000</v>
      </c>
      <c r="L36" s="282"/>
      <c r="M36" s="348">
        <v>160</v>
      </c>
      <c r="N36" s="284">
        <f>K36/M36</f>
        <v>237.5</v>
      </c>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0.01</v>
      </c>
      <c r="N41" s="356">
        <f>N77*M41</f>
        <v>17.059705625000003</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254.55970562499999</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72" t="s">
        <v>444</v>
      </c>
      <c r="B48" s="49" t="str">
        <f>VLOOKUP(A48,MATERIALES!A5:D373,3,FALSE)</f>
        <v xml:space="preserve">Delineador de corona en forma de A de lámina galvanizada calibre 16 de (1.55*25) cm
</v>
      </c>
      <c r="C48" s="293"/>
      <c r="D48" s="293"/>
      <c r="E48" s="293"/>
      <c r="F48" s="293"/>
      <c r="G48" s="293"/>
      <c r="H48" s="293"/>
      <c r="I48" s="293"/>
      <c r="J48" s="323" t="str">
        <f>VLOOKUP(A48,MATERIALES!A4:D640,2,FALSE)</f>
        <v>u</v>
      </c>
      <c r="K48" s="294">
        <v>1</v>
      </c>
      <c r="L48" s="279"/>
      <c r="M48" s="414">
        <f>VLOOKUP(A48,MATERIALES!A5:D396,4,FALSE)</f>
        <v>22012.685307236112</v>
      </c>
      <c r="N48" s="284">
        <f>K48*M48</f>
        <v>22012.685307236112</v>
      </c>
    </row>
    <row r="49" spans="1:14">
      <c r="A49" s="172" t="s">
        <v>905</v>
      </c>
      <c r="B49" s="49" t="str">
        <f>VLOOKUP(A49,MATERIALES!A6:D373,3,FALSE)</f>
        <v>Concreto Resistencia  14 (Mpa)</v>
      </c>
      <c r="C49" s="437"/>
      <c r="D49" s="437"/>
      <c r="E49" s="437"/>
      <c r="F49" s="437"/>
      <c r="G49" s="437"/>
      <c r="H49" s="437"/>
      <c r="I49" s="437"/>
      <c r="J49" s="324" t="str">
        <f>VLOOKUP(A49,MATERIALES!A5:D641,2,FALSE)</f>
        <v>m3</v>
      </c>
      <c r="K49" s="409">
        <v>0.03</v>
      </c>
      <c r="L49" s="433"/>
      <c r="M49" s="414">
        <f>VLOOKUP(A49,MATERIALES!A6:D397,4,FALSE)</f>
        <v>383537</v>
      </c>
      <c r="N49" s="284">
        <f>K49*M49</f>
        <v>11506.109999999999</v>
      </c>
    </row>
    <row r="50" spans="1:14">
      <c r="A50" s="172"/>
      <c r="B50" s="49"/>
      <c r="C50" s="437"/>
      <c r="D50" s="437"/>
      <c r="E50" s="437"/>
      <c r="F50" s="437"/>
      <c r="G50" s="437"/>
      <c r="H50" s="437"/>
      <c r="I50" s="437"/>
      <c r="J50" s="323"/>
      <c r="K50" s="409"/>
      <c r="L50" s="433"/>
      <c r="M50" s="414"/>
      <c r="N50" s="284"/>
    </row>
    <row r="51" spans="1:14">
      <c r="A51" s="172"/>
      <c r="B51" s="49"/>
      <c r="C51" s="437"/>
      <c r="D51" s="437"/>
      <c r="E51" s="437"/>
      <c r="F51" s="437"/>
      <c r="G51" s="437"/>
      <c r="H51" s="437"/>
      <c r="I51" s="437"/>
      <c r="J51" s="323"/>
      <c r="K51" s="409"/>
      <c r="L51" s="433"/>
      <c r="M51" s="414"/>
      <c r="N51" s="284"/>
    </row>
    <row r="52" spans="1:14">
      <c r="B52" s="332"/>
      <c r="C52" s="53"/>
      <c r="D52" s="53"/>
      <c r="E52" s="53"/>
      <c r="F52" s="53"/>
      <c r="G52" s="53"/>
      <c r="H52" s="53"/>
      <c r="I52" s="53"/>
      <c r="J52" s="300"/>
      <c r="K52" s="175"/>
      <c r="L52" s="330"/>
      <c r="M52" s="438"/>
      <c r="N52" s="285"/>
    </row>
    <row r="53" spans="1:14">
      <c r="B53" s="174"/>
      <c r="C53" s="329"/>
      <c r="D53" s="329"/>
      <c r="E53" s="329"/>
      <c r="F53" s="329"/>
      <c r="G53" s="329"/>
      <c r="H53" s="329"/>
      <c r="I53" s="329"/>
      <c r="J53" s="323"/>
      <c r="K53" s="50"/>
      <c r="L53" s="330"/>
      <c r="M53" s="438"/>
      <c r="N53" s="285"/>
    </row>
    <row r="54" spans="1:14" ht="15.75" thickBot="1">
      <c r="B54" s="490"/>
      <c r="C54" s="53"/>
      <c r="D54" s="53"/>
      <c r="E54" s="53"/>
      <c r="F54" s="53"/>
      <c r="G54" s="53"/>
      <c r="H54" s="53"/>
      <c r="I54" s="53"/>
      <c r="J54" s="300"/>
      <c r="K54" s="175"/>
      <c r="L54" s="491"/>
      <c r="M54" s="492"/>
      <c r="N54" s="493"/>
    </row>
    <row r="55" spans="1:14" ht="15.75" thickBot="1">
      <c r="B55" s="818" t="s">
        <v>1037</v>
      </c>
      <c r="C55" s="819"/>
      <c r="D55" s="819"/>
      <c r="E55" s="819"/>
      <c r="F55" s="819"/>
      <c r="G55" s="819"/>
      <c r="H55" s="819"/>
      <c r="I55" s="819"/>
      <c r="J55" s="819"/>
      <c r="K55" s="819"/>
      <c r="L55" s="819"/>
      <c r="M55" s="820"/>
      <c r="N55" s="406">
        <f>SUM(N48:N54)</f>
        <v>33518.795307236112</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B60" s="52"/>
      <c r="C60" s="329"/>
      <c r="D60" s="329"/>
      <c r="E60" s="329"/>
      <c r="F60" s="329"/>
      <c r="G60" s="329"/>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55"/>
      <c r="C65" s="53"/>
      <c r="D65" s="53"/>
      <c r="E65" s="53"/>
      <c r="F65" s="53"/>
      <c r="G65" s="53"/>
      <c r="H65" s="496"/>
      <c r="I65" s="175"/>
      <c r="J65" s="175"/>
      <c r="K65" s="175"/>
      <c r="L65" s="990"/>
      <c r="M65" s="991"/>
      <c r="N65" s="497"/>
    </row>
    <row r="66" spans="1:15" ht="15.75" thickBot="1">
      <c r="B66" s="818" t="s">
        <v>1037</v>
      </c>
      <c r="C66" s="819"/>
      <c r="D66" s="819"/>
      <c r="E66" s="819"/>
      <c r="F66" s="819"/>
      <c r="G66" s="819"/>
      <c r="H66" s="819"/>
      <c r="I66" s="819"/>
      <c r="J66" s="819"/>
      <c r="K66" s="819"/>
      <c r="L66" s="819"/>
      <c r="M66" s="820"/>
      <c r="N66" s="406"/>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970"/>
      <c r="N70" s="104" t="s">
        <v>1035</v>
      </c>
    </row>
    <row r="71" spans="1:15">
      <c r="A71" s="173" t="s">
        <v>30</v>
      </c>
      <c r="B71" s="55" t="str">
        <f>VLOOKUP(A71,'MANO DE OBRA'!A8:D68,3,FALSE)</f>
        <v>Oficial</v>
      </c>
      <c r="C71" s="53"/>
      <c r="D71" s="53"/>
      <c r="E71" s="53"/>
      <c r="F71" s="53"/>
      <c r="G71" s="53"/>
      <c r="H71" s="53"/>
      <c r="I71" s="304">
        <f>K71/J71*100</f>
        <v>49181.133333333331</v>
      </c>
      <c r="J71" s="305">
        <v>185</v>
      </c>
      <c r="K71" s="306">
        <f>VLOOKUP(A71,'MANO DE OBRA'!A8:D99,4,FALSE)</f>
        <v>90985.096666666665</v>
      </c>
      <c r="L71" s="56"/>
      <c r="M71" s="446">
        <v>80</v>
      </c>
      <c r="N71" s="407">
        <f>K71/M71</f>
        <v>1137.3137083333334</v>
      </c>
      <c r="O71" s="112"/>
    </row>
    <row r="72" spans="1:15">
      <c r="A72" s="173" t="s">
        <v>6</v>
      </c>
      <c r="B72" s="55" t="str">
        <f>VLOOKUP(A72,'MANO DE OBRA'!A8:D69,3,FALSE)</f>
        <v xml:space="preserve">Obrero </v>
      </c>
      <c r="C72" s="53"/>
      <c r="D72" s="53"/>
      <c r="E72" s="53"/>
      <c r="F72" s="53"/>
      <c r="G72" s="53"/>
      <c r="H72" s="53"/>
      <c r="I72" s="304">
        <f>K72/J72*100</f>
        <v>24590.566666666666</v>
      </c>
      <c r="J72" s="305">
        <v>185</v>
      </c>
      <c r="K72" s="306">
        <f>VLOOKUP(A72,'MANO DE OBRA'!A8:D100,4,FALSE)</f>
        <v>45492.548333333332</v>
      </c>
      <c r="L72" s="56"/>
      <c r="M72" s="446">
        <v>80</v>
      </c>
      <c r="N72" s="407">
        <f>K72/M72</f>
        <v>568.65685416666668</v>
      </c>
    </row>
    <row r="73" spans="1:15">
      <c r="B73" s="55"/>
      <c r="C73" s="53"/>
      <c r="D73" s="53"/>
      <c r="E73" s="53"/>
      <c r="F73" s="53"/>
      <c r="G73" s="53"/>
      <c r="H73" s="53"/>
      <c r="I73" s="304"/>
      <c r="J73" s="305"/>
      <c r="K73" s="306"/>
      <c r="L73" s="56"/>
      <c r="M73" s="444"/>
      <c r="N73" s="407"/>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986"/>
      <c r="C76" s="987"/>
      <c r="D76" s="987"/>
      <c r="E76" s="987"/>
      <c r="F76" s="987"/>
      <c r="G76" s="987"/>
      <c r="H76" s="987"/>
      <c r="I76" s="175"/>
      <c r="J76" s="175"/>
      <c r="K76" s="175"/>
      <c r="L76" s="988"/>
      <c r="M76" s="989"/>
      <c r="N76" s="497"/>
    </row>
    <row r="77" spans="1:15" ht="15.75" thickBot="1">
      <c r="B77" s="818" t="s">
        <v>1037</v>
      </c>
      <c r="C77" s="819"/>
      <c r="D77" s="819"/>
      <c r="E77" s="819"/>
      <c r="F77" s="819"/>
      <c r="G77" s="819"/>
      <c r="H77" s="819"/>
      <c r="I77" s="819"/>
      <c r="J77" s="819"/>
      <c r="K77" s="819"/>
      <c r="L77" s="819"/>
      <c r="M77" s="820"/>
      <c r="N77" s="313">
        <f>SUM(N71:N76)</f>
        <v>1705.9705625000001</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35479.325575361108</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7095.8651150722217</v>
      </c>
      <c r="M84" s="853"/>
      <c r="N84" s="57"/>
    </row>
    <row r="85" spans="1:14">
      <c r="B85" s="95" t="s">
        <v>1057</v>
      </c>
      <c r="C85" s="96"/>
      <c r="D85" s="96"/>
      <c r="E85" s="96"/>
      <c r="F85" s="96"/>
      <c r="G85" s="96"/>
      <c r="H85" s="96"/>
      <c r="I85" s="93"/>
      <c r="J85" s="94"/>
      <c r="K85" s="316">
        <v>0.05</v>
      </c>
      <c r="L85" s="852">
        <f>N79*K85</f>
        <v>1773.9662787680554</v>
      </c>
      <c r="M85" s="853"/>
      <c r="N85" s="57"/>
    </row>
    <row r="86" spans="1:14" ht="15.75" thickBot="1">
      <c r="B86" s="97" t="s">
        <v>1058</v>
      </c>
      <c r="C86" s="98"/>
      <c r="D86" s="98"/>
      <c r="E86" s="98"/>
      <c r="F86" s="98"/>
      <c r="G86" s="98"/>
      <c r="H86" s="98"/>
      <c r="I86" s="99"/>
      <c r="J86" s="100"/>
      <c r="K86" s="317">
        <v>0.05</v>
      </c>
      <c r="L86" s="854">
        <f>N79*K86</f>
        <v>1773.9662787680554</v>
      </c>
      <c r="M86" s="855"/>
      <c r="N86" s="57"/>
    </row>
    <row r="87" spans="1:14" ht="15.75" thickBot="1">
      <c r="B87" s="818" t="s">
        <v>1037</v>
      </c>
      <c r="C87" s="819"/>
      <c r="D87" s="819"/>
      <c r="E87" s="819"/>
      <c r="F87" s="819"/>
      <c r="G87" s="819"/>
      <c r="H87" s="819"/>
      <c r="I87" s="819"/>
      <c r="J87" s="819"/>
      <c r="K87" s="819"/>
      <c r="L87" s="819"/>
      <c r="M87" s="820"/>
      <c r="N87" s="58">
        <f>L84+L85+L86</f>
        <v>10643.797672608333</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46123.123247969444</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30"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4">
    <mergeCell ref="M5:M6"/>
    <mergeCell ref="N5:N6"/>
    <mergeCell ref="C6:J6"/>
    <mergeCell ref="B10:E10"/>
    <mergeCell ref="I10:J10"/>
    <mergeCell ref="C5:J5"/>
    <mergeCell ref="B1:B6"/>
    <mergeCell ref="K5:K6"/>
    <mergeCell ref="L1:N2"/>
    <mergeCell ref="C2:J2"/>
    <mergeCell ref="C3:J3"/>
    <mergeCell ref="K3:K4"/>
    <mergeCell ref="L3:N4"/>
    <mergeCell ref="C4:J4"/>
    <mergeCell ref="C1:J1"/>
    <mergeCell ref="K1:K2"/>
    <mergeCell ref="B36:H36"/>
    <mergeCell ref="B37:H37"/>
    <mergeCell ref="F25:H25"/>
    <mergeCell ref="B27:N27"/>
    <mergeCell ref="L29:M29"/>
    <mergeCell ref="L12:N12"/>
    <mergeCell ref="C30:I30"/>
    <mergeCell ref="L30:M30"/>
    <mergeCell ref="B35:H35"/>
    <mergeCell ref="I35:J35"/>
    <mergeCell ref="L35:M35"/>
    <mergeCell ref="D11:E11"/>
    <mergeCell ref="C29:I29"/>
    <mergeCell ref="L5:L6"/>
    <mergeCell ref="L61:M61"/>
    <mergeCell ref="B39:H39"/>
    <mergeCell ref="B41:D41"/>
    <mergeCell ref="B42:H42"/>
    <mergeCell ref="I42:J42"/>
    <mergeCell ref="L42:M42"/>
    <mergeCell ref="B43:M43"/>
    <mergeCell ref="B47:I47"/>
    <mergeCell ref="L47:M47"/>
    <mergeCell ref="B55:M55"/>
    <mergeCell ref="L59:M59"/>
    <mergeCell ref="L60:M60"/>
    <mergeCell ref="B38:H38"/>
    <mergeCell ref="L62:M62"/>
    <mergeCell ref="L63:M63"/>
    <mergeCell ref="L65:M65"/>
    <mergeCell ref="B66:M66"/>
    <mergeCell ref="B70:H70"/>
    <mergeCell ref="L70:M70"/>
    <mergeCell ref="J119:N120"/>
    <mergeCell ref="B84:H84"/>
    <mergeCell ref="L84:M84"/>
    <mergeCell ref="L85:M85"/>
    <mergeCell ref="L86:M86"/>
    <mergeCell ref="B87:M87"/>
    <mergeCell ref="B89:M89"/>
    <mergeCell ref="B106:N107"/>
    <mergeCell ref="B108:N109"/>
    <mergeCell ref="B76:H76"/>
    <mergeCell ref="L76:M76"/>
    <mergeCell ref="B77:M77"/>
    <mergeCell ref="B79:M79"/>
    <mergeCell ref="B83:H83"/>
    <mergeCell ref="L83:M83"/>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548865" r:id="rId4">
          <objectPr defaultSize="0" autoPict="0" r:id="rId5">
            <anchor moveWithCells="1" sizeWithCells="1">
              <from>
                <xdr:col>1</xdr:col>
                <xdr:colOff>76200</xdr:colOff>
                <xdr:row>1</xdr:row>
                <xdr:rowOff>152400</xdr:rowOff>
              </from>
              <to>
                <xdr:col>1</xdr:col>
                <xdr:colOff>857250</xdr:colOff>
                <xdr:row>4</xdr:row>
                <xdr:rowOff>190500</xdr:rowOff>
              </to>
            </anchor>
          </objectPr>
        </oleObject>
      </mc:Choice>
      <mc:Fallback>
        <oleObject progId="PBrush" shapeId="548865" r:id="rId4"/>
      </mc:Fallback>
    </mc:AlternateContent>
  </oleObjects>
</worksheet>
</file>

<file path=xl/worksheets/sheet3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20"/>
  <sheetViews>
    <sheetView zoomScale="76" zoomScaleNormal="76" workbookViewId="0">
      <selection activeCell="B1" sqref="B1:B6"/>
    </sheetView>
  </sheetViews>
  <sheetFormatPr baseColWidth="10" defaultRowHeight="15"/>
  <cols>
    <col min="1" max="1" width="10.140625" bestFit="1" customWidth="1"/>
    <col min="2" max="2" width="16.42578125" customWidth="1"/>
    <col min="6" max="6" width="15.5703125" customWidth="1"/>
    <col min="9" max="9" width="12.85546875" bestFit="1" customWidth="1"/>
    <col min="10" max="10" width="15.5703125" customWidth="1"/>
    <col min="11" max="11" width="18.85546875" customWidth="1"/>
    <col min="13" max="13" width="13.42578125" customWidth="1"/>
    <col min="14" max="14" width="17.42578125" customWidth="1"/>
    <col min="15" max="15" width="12" bestFit="1" customWidth="1"/>
  </cols>
  <sheetData>
    <row r="1" spans="2:14" ht="25.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30.75"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thickBot="1">
      <c r="A31" t="s">
        <v>1929</v>
      </c>
      <c r="B31" s="86" t="s">
        <v>1242</v>
      </c>
      <c r="C31" s="87" t="s">
        <v>2281</v>
      </c>
      <c r="D31" s="88"/>
      <c r="E31" s="88"/>
      <c r="F31" s="88"/>
      <c r="G31" s="88"/>
      <c r="H31" s="88"/>
      <c r="I31" s="88"/>
      <c r="J31" s="88"/>
      <c r="K31" s="465"/>
      <c r="L31" s="318" t="s">
        <v>144</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348"/>
      <c r="N36" s="284"/>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0.1</v>
      </c>
      <c r="N41" s="356">
        <f>N77*M41</f>
        <v>60.656731111111107</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60.656731111111107</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72" t="s">
        <v>481</v>
      </c>
      <c r="B48" s="49" t="str">
        <f>VLOOKUP(A48,MATERIALES!A5:D373,3,FALSE)</f>
        <v>Grapas</v>
      </c>
      <c r="C48" s="293"/>
      <c r="D48" s="293"/>
      <c r="E48" s="293"/>
      <c r="F48" s="293"/>
      <c r="G48" s="293"/>
      <c r="H48" s="293"/>
      <c r="I48" s="293"/>
      <c r="J48" s="323" t="str">
        <f>VLOOKUP(A48,MATERIALES!A4:D640,2,FALSE)</f>
        <v>kg</v>
      </c>
      <c r="K48" s="294">
        <v>0.04</v>
      </c>
      <c r="L48" s="279"/>
      <c r="M48" s="414">
        <f>VLOOKUP(A48,MATERIALES!A5:D396,4,FALSE)</f>
        <v>5000</v>
      </c>
      <c r="N48" s="284">
        <f>K48*M48</f>
        <v>200</v>
      </c>
    </row>
    <row r="49" spans="1:14">
      <c r="A49" s="172" t="s">
        <v>647</v>
      </c>
      <c r="B49" s="49" t="str">
        <f>VLOOKUP(A49,MATERIALES!A6:D373,3,FALSE)</f>
        <v xml:space="preserve">Poste de madera para cercas </v>
      </c>
      <c r="C49" s="437"/>
      <c r="D49" s="437"/>
      <c r="E49" s="437"/>
      <c r="F49" s="437"/>
      <c r="G49" s="437"/>
      <c r="H49" s="437"/>
      <c r="I49" s="437"/>
      <c r="J49" s="324" t="str">
        <f>VLOOKUP(A49,MATERIALES!A5:D641,2,FALSE)</f>
        <v>u</v>
      </c>
      <c r="K49" s="409">
        <v>0.4</v>
      </c>
      <c r="L49" s="433"/>
      <c r="M49" s="414">
        <f>VLOOKUP(A49,MATERIALES!A6:D397,4,FALSE)</f>
        <v>9000</v>
      </c>
      <c r="N49" s="284">
        <f>K49*M49</f>
        <v>3600</v>
      </c>
    </row>
    <row r="50" spans="1:14">
      <c r="A50" s="172" t="s">
        <v>850</v>
      </c>
      <c r="B50" s="49" t="str">
        <f>VLOOKUP(A50,MATERIALES!A6:D373,3,FALSE)</f>
        <v>Alambre de púa calibre 12 (350 m)</v>
      </c>
      <c r="C50" s="437"/>
      <c r="D50" s="437"/>
      <c r="E50" s="437"/>
      <c r="F50" s="437"/>
      <c r="G50" s="437"/>
      <c r="H50" s="437"/>
      <c r="I50" s="437"/>
      <c r="J50" s="324" t="str">
        <f>VLOOKUP(A50,MATERIALES!A6:D642,2,FALSE)</f>
        <v>m</v>
      </c>
      <c r="K50" s="409">
        <v>3</v>
      </c>
      <c r="L50" s="433"/>
      <c r="M50" s="414">
        <f>VLOOKUP(A50,MATERIALES!A6:D398,4,FALSE)</f>
        <v>443</v>
      </c>
      <c r="N50" s="284">
        <f>K50*M50</f>
        <v>1329</v>
      </c>
    </row>
    <row r="51" spans="1:14">
      <c r="A51" s="172"/>
      <c r="B51" s="49"/>
      <c r="C51" s="437"/>
      <c r="D51" s="437"/>
      <c r="E51" s="437"/>
      <c r="F51" s="437"/>
      <c r="G51" s="437"/>
      <c r="H51" s="437"/>
      <c r="I51" s="437"/>
      <c r="J51" s="323"/>
      <c r="K51" s="409"/>
      <c r="L51" s="433"/>
      <c r="M51" s="414"/>
      <c r="N51" s="284"/>
    </row>
    <row r="52" spans="1:14">
      <c r="B52" s="332"/>
      <c r="C52" s="53"/>
      <c r="D52" s="53"/>
      <c r="E52" s="53"/>
      <c r="F52" s="53"/>
      <c r="G52" s="53"/>
      <c r="H52" s="53"/>
      <c r="I52" s="53"/>
      <c r="J52" s="300"/>
      <c r="K52" s="175"/>
      <c r="L52" s="330"/>
      <c r="M52" s="438"/>
      <c r="N52" s="285"/>
    </row>
    <row r="53" spans="1:14">
      <c r="B53" s="174"/>
      <c r="C53" s="329"/>
      <c r="D53" s="329"/>
      <c r="E53" s="329"/>
      <c r="F53" s="329"/>
      <c r="G53" s="329"/>
      <c r="H53" s="329"/>
      <c r="I53" s="329"/>
      <c r="J53" s="323"/>
      <c r="K53" s="50"/>
      <c r="L53" s="330"/>
      <c r="M53" s="438"/>
      <c r="N53" s="285"/>
    </row>
    <row r="54" spans="1:14" ht="15.75" thickBot="1">
      <c r="B54" s="490"/>
      <c r="C54" s="53"/>
      <c r="D54" s="53"/>
      <c r="E54" s="53"/>
      <c r="F54" s="53"/>
      <c r="G54" s="53"/>
      <c r="H54" s="53"/>
      <c r="I54" s="53"/>
      <c r="J54" s="300"/>
      <c r="K54" s="175"/>
      <c r="L54" s="491"/>
      <c r="M54" s="492"/>
      <c r="N54" s="493"/>
    </row>
    <row r="55" spans="1:14" ht="15.75" thickBot="1">
      <c r="B55" s="818" t="s">
        <v>1037</v>
      </c>
      <c r="C55" s="819"/>
      <c r="D55" s="819"/>
      <c r="E55" s="819"/>
      <c r="F55" s="819"/>
      <c r="G55" s="819"/>
      <c r="H55" s="819"/>
      <c r="I55" s="819"/>
      <c r="J55" s="819"/>
      <c r="K55" s="819"/>
      <c r="L55" s="819"/>
      <c r="M55" s="820"/>
      <c r="N55" s="406">
        <f>SUM(N48:N54)</f>
        <v>5129</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B60" s="52"/>
      <c r="C60" s="329"/>
      <c r="D60" s="329"/>
      <c r="E60" s="329"/>
      <c r="F60" s="329"/>
      <c r="G60" s="329"/>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55"/>
      <c r="C65" s="53"/>
      <c r="D65" s="53"/>
      <c r="E65" s="53"/>
      <c r="F65" s="53"/>
      <c r="G65" s="53"/>
      <c r="H65" s="496"/>
      <c r="I65" s="175"/>
      <c r="J65" s="175"/>
      <c r="K65" s="175"/>
      <c r="L65" s="990"/>
      <c r="M65" s="991"/>
      <c r="N65" s="497"/>
    </row>
    <row r="66" spans="1:15" ht="15.75" thickBot="1">
      <c r="B66" s="818" t="s">
        <v>1037</v>
      </c>
      <c r="C66" s="819"/>
      <c r="D66" s="819"/>
      <c r="E66" s="819"/>
      <c r="F66" s="819"/>
      <c r="G66" s="819"/>
      <c r="H66" s="819"/>
      <c r="I66" s="819"/>
      <c r="J66" s="819"/>
      <c r="K66" s="819"/>
      <c r="L66" s="819"/>
      <c r="M66" s="820"/>
      <c r="N66" s="406"/>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970"/>
      <c r="N70" s="104" t="s">
        <v>1035</v>
      </c>
    </row>
    <row r="71" spans="1:15">
      <c r="A71" s="173" t="s">
        <v>7</v>
      </c>
      <c r="B71" s="55" t="str">
        <f>VLOOKUP(A71,'MANO DE OBRA'!A8:D68,3,FALSE)</f>
        <v>Obrero (2)</v>
      </c>
      <c r="C71" s="53"/>
      <c r="D71" s="53"/>
      <c r="E71" s="53"/>
      <c r="F71" s="53"/>
      <c r="G71" s="53"/>
      <c r="H71" s="53"/>
      <c r="I71" s="304">
        <f>K71/J71*100</f>
        <v>49181.133333333331</v>
      </c>
      <c r="J71" s="305">
        <v>185</v>
      </c>
      <c r="K71" s="306">
        <f>VLOOKUP(A71,'MANO DE OBRA'!A8:D99,4,FALSE)</f>
        <v>90985.096666666665</v>
      </c>
      <c r="L71" s="56"/>
      <c r="M71" s="446">
        <v>150</v>
      </c>
      <c r="N71" s="407">
        <f>K71/M71</f>
        <v>606.56731111111105</v>
      </c>
      <c r="O71" s="112"/>
    </row>
    <row r="72" spans="1:15">
      <c r="A72" s="173"/>
      <c r="B72" s="55"/>
      <c r="C72" s="53"/>
      <c r="D72" s="53"/>
      <c r="E72" s="53"/>
      <c r="F72" s="53"/>
      <c r="G72" s="53"/>
      <c r="H72" s="53"/>
      <c r="I72" s="304"/>
      <c r="J72" s="305"/>
      <c r="K72" s="306"/>
      <c r="L72" s="56"/>
      <c r="M72" s="446"/>
      <c r="N72" s="407"/>
    </row>
    <row r="73" spans="1:15">
      <c r="B73" s="55"/>
      <c r="C73" s="53"/>
      <c r="D73" s="53"/>
      <c r="E73" s="53"/>
      <c r="F73" s="53"/>
      <c r="G73" s="53"/>
      <c r="H73" s="53"/>
      <c r="I73" s="304"/>
      <c r="J73" s="305"/>
      <c r="K73" s="306"/>
      <c r="L73" s="56"/>
      <c r="M73" s="444"/>
      <c r="N73" s="407"/>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986"/>
      <c r="C76" s="987"/>
      <c r="D76" s="987"/>
      <c r="E76" s="987"/>
      <c r="F76" s="987"/>
      <c r="G76" s="987"/>
      <c r="H76" s="987"/>
      <c r="I76" s="175"/>
      <c r="J76" s="175"/>
      <c r="K76" s="175"/>
      <c r="L76" s="988"/>
      <c r="M76" s="989"/>
      <c r="N76" s="497"/>
    </row>
    <row r="77" spans="1:15" ht="15.75" thickBot="1">
      <c r="B77" s="818" t="s">
        <v>1037</v>
      </c>
      <c r="C77" s="819"/>
      <c r="D77" s="819"/>
      <c r="E77" s="819"/>
      <c r="F77" s="819"/>
      <c r="G77" s="819"/>
      <c r="H77" s="819"/>
      <c r="I77" s="819"/>
      <c r="J77" s="819"/>
      <c r="K77" s="819"/>
      <c r="L77" s="819"/>
      <c r="M77" s="820"/>
      <c r="N77" s="313">
        <f>SUM(N71:N76)</f>
        <v>606.56731111111105</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5796.2240422222221</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1159.2448084444445</v>
      </c>
      <c r="M84" s="853"/>
      <c r="N84" s="57"/>
    </row>
    <row r="85" spans="1:14">
      <c r="B85" s="95" t="s">
        <v>1057</v>
      </c>
      <c r="C85" s="96"/>
      <c r="D85" s="96"/>
      <c r="E85" s="96"/>
      <c r="F85" s="96"/>
      <c r="G85" s="96"/>
      <c r="H85" s="96"/>
      <c r="I85" s="93"/>
      <c r="J85" s="94"/>
      <c r="K85" s="316">
        <v>0.05</v>
      </c>
      <c r="L85" s="852">
        <f>N79*K85</f>
        <v>289.81120211111113</v>
      </c>
      <c r="M85" s="853"/>
      <c r="N85" s="57"/>
    </row>
    <row r="86" spans="1:14" ht="15.75" thickBot="1">
      <c r="B86" s="97" t="s">
        <v>1058</v>
      </c>
      <c r="C86" s="98"/>
      <c r="D86" s="98"/>
      <c r="E86" s="98"/>
      <c r="F86" s="98"/>
      <c r="G86" s="98"/>
      <c r="H86" s="98"/>
      <c r="I86" s="99"/>
      <c r="J86" s="100"/>
      <c r="K86" s="317">
        <v>0.05</v>
      </c>
      <c r="L86" s="854">
        <f>N79*K86</f>
        <v>289.81120211111113</v>
      </c>
      <c r="M86" s="855"/>
      <c r="N86" s="57"/>
    </row>
    <row r="87" spans="1:14" ht="15.75" thickBot="1">
      <c r="B87" s="818" t="s">
        <v>1037</v>
      </c>
      <c r="C87" s="819"/>
      <c r="D87" s="819"/>
      <c r="E87" s="819"/>
      <c r="F87" s="819"/>
      <c r="G87" s="819"/>
      <c r="H87" s="819"/>
      <c r="I87" s="819"/>
      <c r="J87" s="819"/>
      <c r="K87" s="819"/>
      <c r="L87" s="819"/>
      <c r="M87" s="820"/>
      <c r="N87" s="58">
        <f>L84+L85+L86</f>
        <v>1738.8672126666665</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7535.0912548888882</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29.25"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4">
    <mergeCell ref="M5:M6"/>
    <mergeCell ref="N5:N6"/>
    <mergeCell ref="C6:J6"/>
    <mergeCell ref="B10:E10"/>
    <mergeCell ref="I10:J10"/>
    <mergeCell ref="C5:J5"/>
    <mergeCell ref="B1:B6"/>
    <mergeCell ref="K5:K6"/>
    <mergeCell ref="L1:N2"/>
    <mergeCell ref="C2:J2"/>
    <mergeCell ref="C3:J3"/>
    <mergeCell ref="K3:K4"/>
    <mergeCell ref="L3:N4"/>
    <mergeCell ref="C4:J4"/>
    <mergeCell ref="C1:J1"/>
    <mergeCell ref="K1:K2"/>
    <mergeCell ref="B36:H36"/>
    <mergeCell ref="B37:H37"/>
    <mergeCell ref="F25:H25"/>
    <mergeCell ref="B27:N27"/>
    <mergeCell ref="L29:M29"/>
    <mergeCell ref="L12:N12"/>
    <mergeCell ref="C30:I30"/>
    <mergeCell ref="L30:M30"/>
    <mergeCell ref="B35:H35"/>
    <mergeCell ref="I35:J35"/>
    <mergeCell ref="L35:M35"/>
    <mergeCell ref="D11:E11"/>
    <mergeCell ref="C29:I29"/>
    <mergeCell ref="L5:L6"/>
    <mergeCell ref="L61:M61"/>
    <mergeCell ref="B39:H39"/>
    <mergeCell ref="B41:D41"/>
    <mergeCell ref="B42:H42"/>
    <mergeCell ref="I42:J42"/>
    <mergeCell ref="L42:M42"/>
    <mergeCell ref="B43:M43"/>
    <mergeCell ref="B47:I47"/>
    <mergeCell ref="L47:M47"/>
    <mergeCell ref="B55:M55"/>
    <mergeCell ref="L59:M59"/>
    <mergeCell ref="L60:M60"/>
    <mergeCell ref="B38:H38"/>
    <mergeCell ref="L62:M62"/>
    <mergeCell ref="L63:M63"/>
    <mergeCell ref="L65:M65"/>
    <mergeCell ref="B66:M66"/>
    <mergeCell ref="B70:H70"/>
    <mergeCell ref="L70:M70"/>
    <mergeCell ref="J119:N120"/>
    <mergeCell ref="B84:H84"/>
    <mergeCell ref="L84:M84"/>
    <mergeCell ref="L85:M85"/>
    <mergeCell ref="L86:M86"/>
    <mergeCell ref="B87:M87"/>
    <mergeCell ref="B89:M89"/>
    <mergeCell ref="B106:N107"/>
    <mergeCell ref="B108:N109"/>
    <mergeCell ref="B76:H76"/>
    <mergeCell ref="L76:M76"/>
    <mergeCell ref="B77:M77"/>
    <mergeCell ref="B79:M79"/>
    <mergeCell ref="B83:H83"/>
    <mergeCell ref="L83:M83"/>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549889"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549889" r:id="rId4"/>
      </mc:Fallback>
    </mc:AlternateContent>
  </oleObjects>
</worksheet>
</file>

<file path=xl/worksheets/sheet30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20"/>
  <sheetViews>
    <sheetView zoomScale="77" zoomScaleNormal="77" workbookViewId="0"/>
  </sheetViews>
  <sheetFormatPr baseColWidth="10" defaultRowHeight="15"/>
  <cols>
    <col min="1" max="1" width="8.85546875" bestFit="1" customWidth="1"/>
    <col min="2" max="2" width="15.85546875" customWidth="1"/>
    <col min="6" max="6" width="15.7109375" customWidth="1"/>
    <col min="9" max="9" width="12.42578125" customWidth="1"/>
    <col min="10" max="10" width="15.5703125" customWidth="1"/>
    <col min="11" max="11" width="18.7109375" customWidth="1"/>
    <col min="13" max="13" width="13.42578125" customWidth="1"/>
    <col min="14" max="14" width="17.42578125" customWidth="1"/>
    <col min="15" max="15" width="12" bestFit="1" customWidth="1"/>
  </cols>
  <sheetData>
    <row r="1" spans="2:14" ht="27"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30"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thickBot="1">
      <c r="A31" t="s">
        <v>1929</v>
      </c>
      <c r="B31" s="86" t="s">
        <v>1243</v>
      </c>
      <c r="C31" s="87" t="s">
        <v>2282</v>
      </c>
      <c r="D31" s="88"/>
      <c r="E31" s="88"/>
      <c r="F31" s="88"/>
      <c r="G31" s="88"/>
      <c r="H31" s="88"/>
      <c r="I31" s="88"/>
      <c r="J31" s="88"/>
      <c r="K31" s="465"/>
      <c r="L31" s="318" t="s">
        <v>144</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348"/>
      <c r="N36" s="284"/>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0.1</v>
      </c>
      <c r="N41" s="356">
        <f>N77*M41</f>
        <v>60.656731111111107</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60.656731111111107</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72" t="s">
        <v>653</v>
      </c>
      <c r="B48" s="49" t="str">
        <f>VLOOKUP(A48,MATERIALES!A5:D373,3,FALSE)</f>
        <v xml:space="preserve">Postes de concreto para cercas
</v>
      </c>
      <c r="C48" s="293"/>
      <c r="D48" s="293"/>
      <c r="E48" s="293"/>
      <c r="F48" s="293"/>
      <c r="G48" s="293"/>
      <c r="H48" s="293"/>
      <c r="I48" s="293"/>
      <c r="J48" s="323" t="str">
        <f>VLOOKUP(A48,MATERIALES!A4:D640,2,FALSE)</f>
        <v>u</v>
      </c>
      <c r="K48" s="294">
        <v>0.4</v>
      </c>
      <c r="L48" s="279"/>
      <c r="M48" s="414">
        <f>VLOOKUP(A48,MATERIALES!A5:D396,4,FALSE)</f>
        <v>20000</v>
      </c>
      <c r="N48" s="284">
        <f>K48*M48</f>
        <v>8000</v>
      </c>
    </row>
    <row r="49" spans="1:14">
      <c r="A49" s="172" t="s">
        <v>850</v>
      </c>
      <c r="B49" s="49" t="str">
        <f>VLOOKUP(A49,MATERIALES!A6:D373,3,FALSE)</f>
        <v>Alambre de púa calibre 12 (350 m)</v>
      </c>
      <c r="C49" s="437"/>
      <c r="D49" s="437"/>
      <c r="E49" s="437"/>
      <c r="F49" s="437"/>
      <c r="G49" s="437"/>
      <c r="H49" s="437"/>
      <c r="I49" s="437"/>
      <c r="J49" s="324" t="str">
        <f>VLOOKUP(A49,MATERIALES!A5:D641,2,FALSE)</f>
        <v>m</v>
      </c>
      <c r="K49" s="409">
        <v>3</v>
      </c>
      <c r="L49" s="433"/>
      <c r="M49" s="414">
        <f>VLOOKUP(A49,MATERIALES!A6:D397,4,FALSE)</f>
        <v>443</v>
      </c>
      <c r="N49" s="284">
        <f>K49*M49</f>
        <v>1329</v>
      </c>
    </row>
    <row r="50" spans="1:14">
      <c r="A50" s="172"/>
      <c r="B50" s="49"/>
      <c r="C50" s="437"/>
      <c r="D50" s="437"/>
      <c r="E50" s="437"/>
      <c r="F50" s="437"/>
      <c r="G50" s="437"/>
      <c r="H50" s="437"/>
      <c r="I50" s="437"/>
      <c r="J50" s="323"/>
      <c r="K50" s="409"/>
      <c r="L50" s="433"/>
      <c r="M50" s="414"/>
      <c r="N50" s="284"/>
    </row>
    <row r="51" spans="1:14">
      <c r="A51" s="172"/>
      <c r="B51" s="49"/>
      <c r="C51" s="437"/>
      <c r="D51" s="437"/>
      <c r="E51" s="437"/>
      <c r="F51" s="437"/>
      <c r="G51" s="437"/>
      <c r="H51" s="437"/>
      <c r="I51" s="437"/>
      <c r="J51" s="323"/>
      <c r="K51" s="409"/>
      <c r="L51" s="433"/>
      <c r="M51" s="414"/>
      <c r="N51" s="284"/>
    </row>
    <row r="52" spans="1:14">
      <c r="B52" s="332"/>
      <c r="C52" s="53"/>
      <c r="D52" s="53"/>
      <c r="E52" s="53"/>
      <c r="F52" s="53"/>
      <c r="G52" s="53"/>
      <c r="H52" s="53"/>
      <c r="I52" s="53"/>
      <c r="J52" s="300"/>
      <c r="K52" s="175"/>
      <c r="L52" s="330"/>
      <c r="M52" s="438"/>
      <c r="N52" s="285"/>
    </row>
    <row r="53" spans="1:14">
      <c r="B53" s="174"/>
      <c r="C53" s="329"/>
      <c r="D53" s="329"/>
      <c r="E53" s="329"/>
      <c r="F53" s="329"/>
      <c r="G53" s="329"/>
      <c r="H53" s="329"/>
      <c r="I53" s="329"/>
      <c r="J53" s="323"/>
      <c r="K53" s="50"/>
      <c r="L53" s="330"/>
      <c r="M53" s="438"/>
      <c r="N53" s="285"/>
    </row>
    <row r="54" spans="1:14" ht="15.75" thickBot="1">
      <c r="B54" s="490"/>
      <c r="C54" s="53"/>
      <c r="D54" s="53"/>
      <c r="E54" s="53"/>
      <c r="F54" s="53"/>
      <c r="G54" s="53"/>
      <c r="H54" s="53"/>
      <c r="I54" s="53"/>
      <c r="J54" s="300"/>
      <c r="K54" s="175"/>
      <c r="L54" s="491"/>
      <c r="M54" s="492"/>
      <c r="N54" s="493"/>
    </row>
    <row r="55" spans="1:14" ht="15.75" thickBot="1">
      <c r="B55" s="818" t="s">
        <v>1037</v>
      </c>
      <c r="C55" s="819"/>
      <c r="D55" s="819"/>
      <c r="E55" s="819"/>
      <c r="F55" s="819"/>
      <c r="G55" s="819"/>
      <c r="H55" s="819"/>
      <c r="I55" s="819"/>
      <c r="J55" s="819"/>
      <c r="K55" s="819"/>
      <c r="L55" s="819"/>
      <c r="M55" s="820"/>
      <c r="N55" s="406">
        <f>SUM(N48:N54)</f>
        <v>9329</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B60" s="52"/>
      <c r="C60" s="329"/>
      <c r="D60" s="329"/>
      <c r="E60" s="329"/>
      <c r="F60" s="329"/>
      <c r="G60" s="329"/>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55"/>
      <c r="C65" s="53"/>
      <c r="D65" s="53"/>
      <c r="E65" s="53"/>
      <c r="F65" s="53"/>
      <c r="G65" s="53"/>
      <c r="H65" s="496"/>
      <c r="I65" s="175"/>
      <c r="J65" s="175"/>
      <c r="K65" s="175"/>
      <c r="L65" s="990"/>
      <c r="M65" s="991"/>
      <c r="N65" s="497"/>
    </row>
    <row r="66" spans="1:15" ht="15.75" thickBot="1">
      <c r="B66" s="818" t="s">
        <v>1037</v>
      </c>
      <c r="C66" s="819"/>
      <c r="D66" s="819"/>
      <c r="E66" s="819"/>
      <c r="F66" s="819"/>
      <c r="G66" s="819"/>
      <c r="H66" s="819"/>
      <c r="I66" s="819"/>
      <c r="J66" s="819"/>
      <c r="K66" s="819"/>
      <c r="L66" s="819"/>
      <c r="M66" s="820"/>
      <c r="N66" s="406"/>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970"/>
      <c r="N70" s="104" t="s">
        <v>1035</v>
      </c>
    </row>
    <row r="71" spans="1:15">
      <c r="A71" s="173" t="s">
        <v>7</v>
      </c>
      <c r="B71" s="55" t="str">
        <f>VLOOKUP(A71,'MANO DE OBRA'!A8:D68,3,FALSE)</f>
        <v>Obrero (2)</v>
      </c>
      <c r="C71" s="53"/>
      <c r="D71" s="53"/>
      <c r="E71" s="53"/>
      <c r="F71" s="53"/>
      <c r="G71" s="53"/>
      <c r="H71" s="53"/>
      <c r="I71" s="304">
        <f>K71/J71*100</f>
        <v>49181.133333333331</v>
      </c>
      <c r="J71" s="305">
        <v>185</v>
      </c>
      <c r="K71" s="306">
        <f>VLOOKUP(A71,'MANO DE OBRA'!A8:D99,4,FALSE)</f>
        <v>90985.096666666665</v>
      </c>
      <c r="L71" s="56"/>
      <c r="M71" s="446">
        <v>150</v>
      </c>
      <c r="N71" s="407">
        <f>K71/M71</f>
        <v>606.56731111111105</v>
      </c>
      <c r="O71" s="112"/>
    </row>
    <row r="72" spans="1:15">
      <c r="A72" s="173"/>
      <c r="B72" s="55"/>
      <c r="C72" s="53"/>
      <c r="D72" s="53"/>
      <c r="E72" s="53"/>
      <c r="F72" s="53"/>
      <c r="G72" s="53"/>
      <c r="H72" s="53"/>
      <c r="I72" s="304"/>
      <c r="J72" s="305"/>
      <c r="K72" s="306"/>
      <c r="L72" s="56"/>
      <c r="M72" s="446"/>
      <c r="N72" s="407"/>
    </row>
    <row r="73" spans="1:15">
      <c r="B73" s="55"/>
      <c r="C73" s="53"/>
      <c r="D73" s="53"/>
      <c r="E73" s="53"/>
      <c r="F73" s="53"/>
      <c r="G73" s="53"/>
      <c r="H73" s="53"/>
      <c r="I73" s="304"/>
      <c r="J73" s="305"/>
      <c r="K73" s="306"/>
      <c r="L73" s="56"/>
      <c r="M73" s="444"/>
      <c r="N73" s="407"/>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986"/>
      <c r="C76" s="987"/>
      <c r="D76" s="987"/>
      <c r="E76" s="987"/>
      <c r="F76" s="987"/>
      <c r="G76" s="987"/>
      <c r="H76" s="987"/>
      <c r="I76" s="175"/>
      <c r="J76" s="175"/>
      <c r="K76" s="175"/>
      <c r="L76" s="988"/>
      <c r="M76" s="989"/>
      <c r="N76" s="497"/>
    </row>
    <row r="77" spans="1:15" ht="15.75" thickBot="1">
      <c r="B77" s="818" t="s">
        <v>1037</v>
      </c>
      <c r="C77" s="819"/>
      <c r="D77" s="819"/>
      <c r="E77" s="819"/>
      <c r="F77" s="819"/>
      <c r="G77" s="819"/>
      <c r="H77" s="819"/>
      <c r="I77" s="819"/>
      <c r="J77" s="819"/>
      <c r="K77" s="819"/>
      <c r="L77" s="819"/>
      <c r="M77" s="820"/>
      <c r="N77" s="313">
        <f>SUM(N71:N76)</f>
        <v>606.56731111111105</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9996.2240422222221</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1999.2448084444445</v>
      </c>
      <c r="M84" s="853"/>
      <c r="N84" s="57"/>
    </row>
    <row r="85" spans="1:14">
      <c r="B85" s="95" t="s">
        <v>1057</v>
      </c>
      <c r="C85" s="96"/>
      <c r="D85" s="96"/>
      <c r="E85" s="96"/>
      <c r="F85" s="96"/>
      <c r="G85" s="96"/>
      <c r="H85" s="96"/>
      <c r="I85" s="93"/>
      <c r="J85" s="94"/>
      <c r="K85" s="316">
        <v>0.05</v>
      </c>
      <c r="L85" s="852">
        <f>N79*K85</f>
        <v>499.81120211111113</v>
      </c>
      <c r="M85" s="853"/>
      <c r="N85" s="57"/>
    </row>
    <row r="86" spans="1:14" ht="15.75" thickBot="1">
      <c r="B86" s="97" t="s">
        <v>1058</v>
      </c>
      <c r="C86" s="98"/>
      <c r="D86" s="98"/>
      <c r="E86" s="98"/>
      <c r="F86" s="98"/>
      <c r="G86" s="98"/>
      <c r="H86" s="98"/>
      <c r="I86" s="99"/>
      <c r="J86" s="100"/>
      <c r="K86" s="317">
        <v>0.05</v>
      </c>
      <c r="L86" s="854">
        <f>N79*K86</f>
        <v>499.81120211111113</v>
      </c>
      <c r="M86" s="855"/>
      <c r="N86" s="57"/>
    </row>
    <row r="87" spans="1:14" ht="15.75" thickBot="1">
      <c r="B87" s="818" t="s">
        <v>1037</v>
      </c>
      <c r="C87" s="819"/>
      <c r="D87" s="819"/>
      <c r="E87" s="819"/>
      <c r="F87" s="819"/>
      <c r="G87" s="819"/>
      <c r="H87" s="819"/>
      <c r="I87" s="819"/>
      <c r="J87" s="819"/>
      <c r="K87" s="819"/>
      <c r="L87" s="819"/>
      <c r="M87" s="820"/>
      <c r="N87" s="58">
        <f>L84+L85+L86</f>
        <v>2998.8672126666665</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12995.091254888888</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30"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4">
    <mergeCell ref="M5:M6"/>
    <mergeCell ref="N5:N6"/>
    <mergeCell ref="C6:J6"/>
    <mergeCell ref="B10:E10"/>
    <mergeCell ref="I10:J10"/>
    <mergeCell ref="C5:J5"/>
    <mergeCell ref="B1:B6"/>
    <mergeCell ref="K5:K6"/>
    <mergeCell ref="L1:N2"/>
    <mergeCell ref="C2:J2"/>
    <mergeCell ref="C3:J3"/>
    <mergeCell ref="K3:K4"/>
    <mergeCell ref="L3:N4"/>
    <mergeCell ref="C4:J4"/>
    <mergeCell ref="C1:J1"/>
    <mergeCell ref="K1:K2"/>
    <mergeCell ref="B36:H36"/>
    <mergeCell ref="B37:H37"/>
    <mergeCell ref="F25:H25"/>
    <mergeCell ref="B27:N27"/>
    <mergeCell ref="L29:M29"/>
    <mergeCell ref="L12:N12"/>
    <mergeCell ref="C30:I30"/>
    <mergeCell ref="L30:M30"/>
    <mergeCell ref="B35:H35"/>
    <mergeCell ref="I35:J35"/>
    <mergeCell ref="L35:M35"/>
    <mergeCell ref="D11:E11"/>
    <mergeCell ref="C29:I29"/>
    <mergeCell ref="L5:L6"/>
    <mergeCell ref="L61:M61"/>
    <mergeCell ref="B39:H39"/>
    <mergeCell ref="B41:D41"/>
    <mergeCell ref="B42:H42"/>
    <mergeCell ref="I42:J42"/>
    <mergeCell ref="L42:M42"/>
    <mergeCell ref="B43:M43"/>
    <mergeCell ref="B47:I47"/>
    <mergeCell ref="L47:M47"/>
    <mergeCell ref="B55:M55"/>
    <mergeCell ref="L59:M59"/>
    <mergeCell ref="L60:M60"/>
    <mergeCell ref="B38:H38"/>
    <mergeCell ref="L62:M62"/>
    <mergeCell ref="L63:M63"/>
    <mergeCell ref="L65:M65"/>
    <mergeCell ref="B66:M66"/>
    <mergeCell ref="B70:H70"/>
    <mergeCell ref="L70:M70"/>
    <mergeCell ref="J119:N120"/>
    <mergeCell ref="B84:H84"/>
    <mergeCell ref="L84:M84"/>
    <mergeCell ref="L85:M85"/>
    <mergeCell ref="L86:M86"/>
    <mergeCell ref="B87:M87"/>
    <mergeCell ref="B89:M89"/>
    <mergeCell ref="B106:N107"/>
    <mergeCell ref="B108:N109"/>
    <mergeCell ref="B76:H76"/>
    <mergeCell ref="L76:M76"/>
    <mergeCell ref="B77:M77"/>
    <mergeCell ref="B79:M79"/>
    <mergeCell ref="B83:H83"/>
    <mergeCell ref="L83:M83"/>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550913"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550913" r:id="rId4"/>
      </mc:Fallback>
    </mc:AlternateContent>
  </oleObjects>
</worksheet>
</file>

<file path=xl/worksheets/sheet30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20"/>
  <sheetViews>
    <sheetView zoomScale="75" zoomScaleNormal="75" workbookViewId="0"/>
  </sheetViews>
  <sheetFormatPr baseColWidth="10" defaultRowHeight="15"/>
  <cols>
    <col min="1" max="1" width="9.140625" bestFit="1" customWidth="1"/>
    <col min="2" max="2" width="16.85546875" customWidth="1"/>
    <col min="6" max="6" width="16.140625" customWidth="1"/>
    <col min="9" max="9" width="13.140625" bestFit="1" customWidth="1"/>
    <col min="10" max="10" width="15.5703125" customWidth="1"/>
    <col min="11" max="11" width="18.5703125" customWidth="1"/>
    <col min="13" max="13" width="13.42578125" customWidth="1"/>
    <col min="14" max="14" width="17.42578125" customWidth="1"/>
    <col min="15" max="15" width="12" bestFit="1" customWidth="1"/>
  </cols>
  <sheetData>
    <row r="1" spans="2:14" ht="28.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30"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thickBot="1">
      <c r="A31" t="s">
        <v>1929</v>
      </c>
      <c r="B31" s="86" t="s">
        <v>1244</v>
      </c>
      <c r="C31" s="87" t="s">
        <v>2283</v>
      </c>
      <c r="D31" s="88"/>
      <c r="E31" s="88"/>
      <c r="F31" s="88"/>
      <c r="G31" s="88"/>
      <c r="H31" s="88"/>
      <c r="I31" s="88"/>
      <c r="J31" s="88"/>
      <c r="K31" s="465"/>
      <c r="L31" s="318" t="s">
        <v>144</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348"/>
      <c r="N36" s="284"/>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0.1</v>
      </c>
      <c r="N41" s="356">
        <f>N77*M41</f>
        <v>242.62692444444443</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242.62692444444443</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72" t="s">
        <v>481</v>
      </c>
      <c r="B48" s="49" t="str">
        <f>VLOOKUP(A48,MATERIALES!A5:D373,3,FALSE)</f>
        <v>Grapas</v>
      </c>
      <c r="C48" s="293"/>
      <c r="D48" s="293"/>
      <c r="E48" s="293"/>
      <c r="F48" s="293"/>
      <c r="G48" s="293"/>
      <c r="H48" s="293"/>
      <c r="I48" s="293"/>
      <c r="J48" s="323" t="str">
        <f>VLOOKUP(A48,MATERIALES!A4:D640,2,FALSE)</f>
        <v>kg</v>
      </c>
      <c r="K48" s="294">
        <v>0.08</v>
      </c>
      <c r="L48" s="279"/>
      <c r="M48" s="414">
        <f>VLOOKUP(A48,MATERIALES!A5:D396,4,FALSE)</f>
        <v>5000</v>
      </c>
      <c r="N48" s="284">
        <f>K48*M48</f>
        <v>400</v>
      </c>
    </row>
    <row r="49" spans="1:14">
      <c r="A49" s="172" t="s">
        <v>647</v>
      </c>
      <c r="B49" s="49" t="str">
        <f>VLOOKUP(A49,MATERIALES!A6:D373,3,FALSE)</f>
        <v xml:space="preserve">Poste de madera para cercas </v>
      </c>
      <c r="C49" s="437"/>
      <c r="D49" s="437"/>
      <c r="E49" s="437"/>
      <c r="F49" s="437"/>
      <c r="G49" s="437"/>
      <c r="H49" s="437"/>
      <c r="I49" s="437"/>
      <c r="J49" s="324" t="str">
        <f>VLOOKUP(A49,MATERIALES!A5:D641,2,FALSE)</f>
        <v>u</v>
      </c>
      <c r="K49" s="409">
        <v>0.4</v>
      </c>
      <c r="L49" s="433"/>
      <c r="M49" s="414">
        <f>VLOOKUP(A49,MATERIALES!A6:D397,4,FALSE)</f>
        <v>9000</v>
      </c>
      <c r="N49" s="284">
        <f>K49*M49</f>
        <v>3600</v>
      </c>
    </row>
    <row r="50" spans="1:14">
      <c r="A50" s="172" t="s">
        <v>850</v>
      </c>
      <c r="B50" s="49" t="str">
        <f>VLOOKUP(A50,MATERIALES!A6:D373,3,FALSE)</f>
        <v>Alambre de púa calibre 12 (350 m)</v>
      </c>
      <c r="C50" s="437"/>
      <c r="D50" s="437"/>
      <c r="E50" s="437"/>
      <c r="F50" s="437"/>
      <c r="G50" s="437"/>
      <c r="H50" s="437"/>
      <c r="I50" s="437"/>
      <c r="J50" s="324" t="str">
        <f>VLOOKUP(A50,MATERIALES!A6:D642,2,FALSE)</f>
        <v>m</v>
      </c>
      <c r="K50" s="409">
        <v>3</v>
      </c>
      <c r="L50" s="433"/>
      <c r="M50" s="414">
        <f>VLOOKUP(A50,MATERIALES!A6:D398,4,FALSE)</f>
        <v>443</v>
      </c>
      <c r="N50" s="284">
        <f>K50*M50</f>
        <v>1329</v>
      </c>
    </row>
    <row r="51" spans="1:14">
      <c r="A51" s="172" t="s">
        <v>1003</v>
      </c>
      <c r="B51" s="49" t="str">
        <f>VLOOKUP(A51,MATERIALES!A6:D373,3,FALSE)</f>
        <v xml:space="preserve">Malla eslabonada, calibre 10, 6 ojos
</v>
      </c>
      <c r="C51" s="437"/>
      <c r="D51" s="437"/>
      <c r="E51" s="437"/>
      <c r="F51" s="437"/>
      <c r="G51" s="437"/>
      <c r="H51" s="437"/>
      <c r="I51" s="437"/>
      <c r="J51" s="324" t="str">
        <f>VLOOKUP(A51,MATERIALES!A6:D643,2,FALSE)</f>
        <v>m2</v>
      </c>
      <c r="K51" s="409">
        <v>1.5</v>
      </c>
      <c r="L51" s="433"/>
      <c r="M51" s="414">
        <f>VLOOKUP(A51,MATERIALES!A6:D399,4,FALSE)</f>
        <v>17990</v>
      </c>
      <c r="N51" s="284">
        <f>K51*M51</f>
        <v>26985</v>
      </c>
    </row>
    <row r="52" spans="1:14">
      <c r="B52" s="332"/>
      <c r="C52" s="53"/>
      <c r="D52" s="53"/>
      <c r="E52" s="53"/>
      <c r="F52" s="53"/>
      <c r="G52" s="53"/>
      <c r="H52" s="53"/>
      <c r="I52" s="53"/>
      <c r="J52" s="300"/>
      <c r="K52" s="175"/>
      <c r="L52" s="330"/>
      <c r="M52" s="438"/>
      <c r="N52" s="285"/>
    </row>
    <row r="53" spans="1:14">
      <c r="B53" s="174"/>
      <c r="C53" s="329"/>
      <c r="D53" s="329"/>
      <c r="E53" s="329"/>
      <c r="F53" s="329"/>
      <c r="G53" s="329"/>
      <c r="H53" s="329"/>
      <c r="I53" s="329"/>
      <c r="J53" s="323"/>
      <c r="K53" s="50"/>
      <c r="L53" s="330"/>
      <c r="M53" s="438"/>
      <c r="N53" s="285"/>
    </row>
    <row r="54" spans="1:14" ht="15.75" thickBot="1">
      <c r="B54" s="490"/>
      <c r="C54" s="53"/>
      <c r="D54" s="53"/>
      <c r="E54" s="53"/>
      <c r="F54" s="53"/>
      <c r="G54" s="53"/>
      <c r="H54" s="53"/>
      <c r="I54" s="53"/>
      <c r="J54" s="300"/>
      <c r="K54" s="175"/>
      <c r="L54" s="491"/>
      <c r="M54" s="492"/>
      <c r="N54" s="493"/>
    </row>
    <row r="55" spans="1:14" ht="15.75" thickBot="1">
      <c r="B55" s="818" t="s">
        <v>1037</v>
      </c>
      <c r="C55" s="819"/>
      <c r="D55" s="819"/>
      <c r="E55" s="819"/>
      <c r="F55" s="819"/>
      <c r="G55" s="819"/>
      <c r="H55" s="819"/>
      <c r="I55" s="819"/>
      <c r="J55" s="819"/>
      <c r="K55" s="819"/>
      <c r="L55" s="819"/>
      <c r="M55" s="820"/>
      <c r="N55" s="406">
        <f>SUM(N48:N54)</f>
        <v>32314</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B60" s="52"/>
      <c r="C60" s="329"/>
      <c r="D60" s="329"/>
      <c r="E60" s="329"/>
      <c r="F60" s="329"/>
      <c r="G60" s="329"/>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55"/>
      <c r="C65" s="53"/>
      <c r="D65" s="53"/>
      <c r="E65" s="53"/>
      <c r="F65" s="53"/>
      <c r="G65" s="53"/>
      <c r="H65" s="496"/>
      <c r="I65" s="175"/>
      <c r="J65" s="175"/>
      <c r="K65" s="175"/>
      <c r="L65" s="990"/>
      <c r="M65" s="991"/>
      <c r="N65" s="497"/>
    </row>
    <row r="66" spans="1:15" ht="15.75" thickBot="1">
      <c r="B66" s="818" t="s">
        <v>1037</v>
      </c>
      <c r="C66" s="819"/>
      <c r="D66" s="819"/>
      <c r="E66" s="819"/>
      <c r="F66" s="819"/>
      <c r="G66" s="819"/>
      <c r="H66" s="819"/>
      <c r="I66" s="819"/>
      <c r="J66" s="819"/>
      <c r="K66" s="819"/>
      <c r="L66" s="819"/>
      <c r="M66" s="820"/>
      <c r="N66" s="406"/>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970"/>
      <c r="N70" s="104" t="s">
        <v>1035</v>
      </c>
    </row>
    <row r="71" spans="1:15">
      <c r="A71" s="173" t="s">
        <v>7</v>
      </c>
      <c r="B71" s="55" t="str">
        <f>VLOOKUP(A71,'MANO DE OBRA'!A8:D68,3,FALSE)</f>
        <v>Obrero (2)</v>
      </c>
      <c r="C71" s="53"/>
      <c r="D71" s="53"/>
      <c r="E71" s="53"/>
      <c r="F71" s="53"/>
      <c r="G71" s="53"/>
      <c r="H71" s="53"/>
      <c r="I71" s="304">
        <f>K71/J71*100</f>
        <v>49181.133333333331</v>
      </c>
      <c r="J71" s="305">
        <v>185</v>
      </c>
      <c r="K71" s="306">
        <f>VLOOKUP(A71,'MANO DE OBRA'!A8:D99,4,FALSE)</f>
        <v>90985.096666666665</v>
      </c>
      <c r="L71" s="56"/>
      <c r="M71" s="446">
        <v>75</v>
      </c>
      <c r="N71" s="407">
        <f>K71/M71</f>
        <v>1213.1346222222221</v>
      </c>
      <c r="O71" s="112"/>
    </row>
    <row r="72" spans="1:15">
      <c r="A72" s="173" t="s">
        <v>30</v>
      </c>
      <c r="B72" s="55" t="str">
        <f>VLOOKUP(A72,'MANO DE OBRA'!A8:D69,3,FALSE)</f>
        <v>Oficial</v>
      </c>
      <c r="C72" s="53"/>
      <c r="D72" s="53"/>
      <c r="E72" s="53"/>
      <c r="F72" s="53"/>
      <c r="G72" s="53"/>
      <c r="H72" s="53"/>
      <c r="I72" s="304">
        <f>K72/J72*100</f>
        <v>49181.133333333331</v>
      </c>
      <c r="J72" s="305">
        <v>185</v>
      </c>
      <c r="K72" s="306">
        <f>VLOOKUP(A72,'MANO DE OBRA'!A8:D100,4,FALSE)</f>
        <v>90985.096666666665</v>
      </c>
      <c r="L72" s="56"/>
      <c r="M72" s="446">
        <v>75</v>
      </c>
      <c r="N72" s="407">
        <f>K72/M72</f>
        <v>1213.1346222222221</v>
      </c>
    </row>
    <row r="73" spans="1:15">
      <c r="B73" s="55"/>
      <c r="C73" s="53"/>
      <c r="D73" s="53"/>
      <c r="E73" s="53"/>
      <c r="F73" s="53"/>
      <c r="G73" s="53"/>
      <c r="H73" s="53"/>
      <c r="I73" s="304"/>
      <c r="J73" s="305"/>
      <c r="K73" s="306"/>
      <c r="L73" s="56"/>
      <c r="M73" s="444"/>
      <c r="N73" s="407"/>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986"/>
      <c r="C76" s="987"/>
      <c r="D76" s="987"/>
      <c r="E76" s="987"/>
      <c r="F76" s="987"/>
      <c r="G76" s="987"/>
      <c r="H76" s="987"/>
      <c r="I76" s="175"/>
      <c r="J76" s="175"/>
      <c r="K76" s="175"/>
      <c r="L76" s="988"/>
      <c r="M76" s="989"/>
      <c r="N76" s="51"/>
    </row>
    <row r="77" spans="1:15" ht="15.75" thickBot="1">
      <c r="B77" s="818" t="s">
        <v>1037</v>
      </c>
      <c r="C77" s="819"/>
      <c r="D77" s="819"/>
      <c r="E77" s="819"/>
      <c r="F77" s="819"/>
      <c r="G77" s="819"/>
      <c r="H77" s="819"/>
      <c r="I77" s="819"/>
      <c r="J77" s="819"/>
      <c r="K77" s="819"/>
      <c r="L77" s="819"/>
      <c r="M77" s="820"/>
      <c r="N77" s="313">
        <f>SUM(N71:N76)</f>
        <v>2426.2692444444442</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34982.896168888888</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6996.5792337777784</v>
      </c>
      <c r="M84" s="853"/>
      <c r="N84" s="57"/>
    </row>
    <row r="85" spans="1:14">
      <c r="B85" s="95" t="s">
        <v>1057</v>
      </c>
      <c r="C85" s="96"/>
      <c r="D85" s="96"/>
      <c r="E85" s="96"/>
      <c r="F85" s="96"/>
      <c r="G85" s="96"/>
      <c r="H85" s="96"/>
      <c r="I85" s="93"/>
      <c r="J85" s="94"/>
      <c r="K85" s="316">
        <v>0.05</v>
      </c>
      <c r="L85" s="852">
        <f>N79*K85</f>
        <v>1749.1448084444446</v>
      </c>
      <c r="M85" s="853"/>
      <c r="N85" s="57"/>
    </row>
    <row r="86" spans="1:14" ht="15.75" thickBot="1">
      <c r="B86" s="97" t="s">
        <v>1058</v>
      </c>
      <c r="C86" s="98"/>
      <c r="D86" s="98"/>
      <c r="E86" s="98"/>
      <c r="F86" s="98"/>
      <c r="G86" s="98"/>
      <c r="H86" s="98"/>
      <c r="I86" s="99"/>
      <c r="J86" s="100"/>
      <c r="K86" s="317">
        <v>0.05</v>
      </c>
      <c r="L86" s="854">
        <f>N79*K86</f>
        <v>1749.1448084444446</v>
      </c>
      <c r="M86" s="855"/>
      <c r="N86" s="57"/>
    </row>
    <row r="87" spans="1:14" ht="15.75" thickBot="1">
      <c r="B87" s="818" t="s">
        <v>1037</v>
      </c>
      <c r="C87" s="819"/>
      <c r="D87" s="819"/>
      <c r="E87" s="819"/>
      <c r="F87" s="819"/>
      <c r="G87" s="819"/>
      <c r="H87" s="819"/>
      <c r="I87" s="819"/>
      <c r="J87" s="819"/>
      <c r="K87" s="819"/>
      <c r="L87" s="819"/>
      <c r="M87" s="820"/>
      <c r="N87" s="58">
        <f>L84+L85+L86</f>
        <v>10494.868850666669</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45477.765019555562</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30"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4">
    <mergeCell ref="M5:M6"/>
    <mergeCell ref="N5:N6"/>
    <mergeCell ref="C6:J6"/>
    <mergeCell ref="B10:E10"/>
    <mergeCell ref="I10:J10"/>
    <mergeCell ref="C5:J5"/>
    <mergeCell ref="B1:B6"/>
    <mergeCell ref="K5:K6"/>
    <mergeCell ref="L1:N2"/>
    <mergeCell ref="C2:J2"/>
    <mergeCell ref="C3:J3"/>
    <mergeCell ref="K3:K4"/>
    <mergeCell ref="L3:N4"/>
    <mergeCell ref="C4:J4"/>
    <mergeCell ref="C1:J1"/>
    <mergeCell ref="K1:K2"/>
    <mergeCell ref="B36:H36"/>
    <mergeCell ref="B37:H37"/>
    <mergeCell ref="F25:H25"/>
    <mergeCell ref="B27:N27"/>
    <mergeCell ref="L29:M29"/>
    <mergeCell ref="L12:N12"/>
    <mergeCell ref="C30:I30"/>
    <mergeCell ref="L30:M30"/>
    <mergeCell ref="B35:H35"/>
    <mergeCell ref="I35:J35"/>
    <mergeCell ref="L35:M35"/>
    <mergeCell ref="D11:E11"/>
    <mergeCell ref="C29:I29"/>
    <mergeCell ref="L5:L6"/>
    <mergeCell ref="L61:M61"/>
    <mergeCell ref="B39:H39"/>
    <mergeCell ref="B41:D41"/>
    <mergeCell ref="B42:H42"/>
    <mergeCell ref="I42:J42"/>
    <mergeCell ref="L42:M42"/>
    <mergeCell ref="B43:M43"/>
    <mergeCell ref="B47:I47"/>
    <mergeCell ref="L47:M47"/>
    <mergeCell ref="B55:M55"/>
    <mergeCell ref="L59:M59"/>
    <mergeCell ref="L60:M60"/>
    <mergeCell ref="B38:H38"/>
    <mergeCell ref="L62:M62"/>
    <mergeCell ref="L63:M63"/>
    <mergeCell ref="L65:M65"/>
    <mergeCell ref="B66:M66"/>
    <mergeCell ref="B70:H70"/>
    <mergeCell ref="L70:M70"/>
    <mergeCell ref="J119:N120"/>
    <mergeCell ref="B84:H84"/>
    <mergeCell ref="L84:M84"/>
    <mergeCell ref="L85:M85"/>
    <mergeCell ref="L86:M86"/>
    <mergeCell ref="B87:M87"/>
    <mergeCell ref="B89:M89"/>
    <mergeCell ref="B106:N107"/>
    <mergeCell ref="B108:N109"/>
    <mergeCell ref="B76:H76"/>
    <mergeCell ref="L76:M76"/>
    <mergeCell ref="B77:M77"/>
    <mergeCell ref="B79:M79"/>
    <mergeCell ref="B83:H83"/>
    <mergeCell ref="L83:M83"/>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551937"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551937" r:id="rId4"/>
      </mc:Fallback>
    </mc:AlternateContent>
  </oleObjects>
</worksheet>
</file>

<file path=xl/worksheets/sheet30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20"/>
  <sheetViews>
    <sheetView zoomScale="76" zoomScaleNormal="76" workbookViewId="0"/>
  </sheetViews>
  <sheetFormatPr baseColWidth="10" defaultRowHeight="15"/>
  <cols>
    <col min="1" max="1" width="9" bestFit="1" customWidth="1"/>
    <col min="2" max="2" width="16.28515625" customWidth="1"/>
    <col min="6" max="6" width="15.7109375" customWidth="1"/>
    <col min="9" max="9" width="12.7109375" customWidth="1"/>
    <col min="10" max="10" width="15.5703125" customWidth="1"/>
    <col min="11" max="11" width="18.85546875" customWidth="1"/>
    <col min="13" max="13" width="13.42578125" customWidth="1"/>
    <col min="14" max="14" width="17.42578125" customWidth="1"/>
    <col min="15" max="15" width="12" bestFit="1" customWidth="1"/>
  </cols>
  <sheetData>
    <row r="1" spans="2:14" ht="28.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30.75"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thickBot="1">
      <c r="A31" t="s">
        <v>1929</v>
      </c>
      <c r="B31" s="86" t="s">
        <v>1245</v>
      </c>
      <c r="C31" s="87" t="s">
        <v>2284</v>
      </c>
      <c r="D31" s="88"/>
      <c r="E31" s="88"/>
      <c r="F31" s="88"/>
      <c r="G31" s="88"/>
      <c r="H31" s="88"/>
      <c r="I31" s="88"/>
      <c r="J31" s="88"/>
      <c r="K31" s="465"/>
      <c r="L31" s="318" t="s">
        <v>144</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348"/>
      <c r="N36" s="284"/>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0.1</v>
      </c>
      <c r="N41" s="356">
        <f>N77*M41</f>
        <v>242.62692444444443</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242.62692444444443</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72" t="s">
        <v>653</v>
      </c>
      <c r="B48" s="49" t="str">
        <f>VLOOKUP(A48,MATERIALES!A5:D373,3,FALSE)</f>
        <v xml:space="preserve">Postes de concreto para cercas
</v>
      </c>
      <c r="C48" s="293"/>
      <c r="D48" s="293"/>
      <c r="E48" s="293"/>
      <c r="F48" s="293"/>
      <c r="G48" s="293"/>
      <c r="H48" s="293"/>
      <c r="I48" s="293"/>
      <c r="J48" s="323" t="str">
        <f>VLOOKUP(A48,MATERIALES!A4:D640,2,FALSE)</f>
        <v>u</v>
      </c>
      <c r="K48" s="294">
        <v>0.4</v>
      </c>
      <c r="L48" s="279"/>
      <c r="M48" s="414">
        <f>VLOOKUP(A48,MATERIALES!A5:D396,4,FALSE)</f>
        <v>20000</v>
      </c>
      <c r="N48" s="284">
        <f>K48*M48</f>
        <v>8000</v>
      </c>
    </row>
    <row r="49" spans="1:14">
      <c r="A49" s="172" t="s">
        <v>850</v>
      </c>
      <c r="B49" s="49" t="str">
        <f>VLOOKUP(A49,MATERIALES!A6:D373,3,FALSE)</f>
        <v>Alambre de púa calibre 12 (350 m)</v>
      </c>
      <c r="C49" s="437"/>
      <c r="D49" s="437"/>
      <c r="E49" s="437"/>
      <c r="F49" s="437"/>
      <c r="G49" s="437"/>
      <c r="H49" s="437"/>
      <c r="I49" s="437"/>
      <c r="J49" s="324" t="str">
        <f>VLOOKUP(A49,MATERIALES!A5:D641,2,FALSE)</f>
        <v>m</v>
      </c>
      <c r="K49" s="409">
        <v>3</v>
      </c>
      <c r="L49" s="433"/>
      <c r="M49" s="414">
        <f>VLOOKUP(A49,MATERIALES!A6:D397,4,FALSE)</f>
        <v>443</v>
      </c>
      <c r="N49" s="284">
        <f>K49*M49</f>
        <v>1329</v>
      </c>
    </row>
    <row r="50" spans="1:14">
      <c r="A50" s="172" t="s">
        <v>1003</v>
      </c>
      <c r="B50" s="49" t="str">
        <f>VLOOKUP(A50,MATERIALES!A6:D373,3,FALSE)</f>
        <v xml:space="preserve">Malla eslabonada, calibre 10, 6 ojos
</v>
      </c>
      <c r="C50" s="437"/>
      <c r="D50" s="437"/>
      <c r="E50" s="437"/>
      <c r="F50" s="437"/>
      <c r="G50" s="437"/>
      <c r="H50" s="437"/>
      <c r="I50" s="437"/>
      <c r="J50" s="324" t="str">
        <f>VLOOKUP(A50,MATERIALES!A6:D642,2,FALSE)</f>
        <v>m2</v>
      </c>
      <c r="K50" s="409">
        <v>1.5</v>
      </c>
      <c r="L50" s="433"/>
      <c r="M50" s="414">
        <f>VLOOKUP(A50,MATERIALES!A6:D398,4,FALSE)</f>
        <v>17990</v>
      </c>
      <c r="N50" s="284">
        <f>K50*M50</f>
        <v>26985</v>
      </c>
    </row>
    <row r="51" spans="1:14" ht="15.75" customHeight="1">
      <c r="A51" s="172"/>
      <c r="B51" s="49"/>
      <c r="C51" s="437"/>
      <c r="D51" s="437"/>
      <c r="E51" s="437"/>
      <c r="F51" s="437"/>
      <c r="G51" s="437"/>
      <c r="H51" s="437"/>
      <c r="I51" s="437"/>
      <c r="J51" s="323"/>
      <c r="K51" s="409"/>
      <c r="L51" s="433"/>
      <c r="M51" s="414"/>
      <c r="N51" s="284"/>
    </row>
    <row r="52" spans="1:14">
      <c r="B52" s="332"/>
      <c r="C52" s="53"/>
      <c r="D52" s="53"/>
      <c r="E52" s="53"/>
      <c r="F52" s="53"/>
      <c r="G52" s="53"/>
      <c r="H52" s="53"/>
      <c r="I52" s="53"/>
      <c r="J52" s="300"/>
      <c r="K52" s="175"/>
      <c r="L52" s="330"/>
      <c r="M52" s="438"/>
      <c r="N52" s="285"/>
    </row>
    <row r="53" spans="1:14">
      <c r="B53" s="174"/>
      <c r="C53" s="329"/>
      <c r="D53" s="329"/>
      <c r="E53" s="329"/>
      <c r="F53" s="329"/>
      <c r="G53" s="329"/>
      <c r="H53" s="329"/>
      <c r="I53" s="329"/>
      <c r="J53" s="323"/>
      <c r="K53" s="50"/>
      <c r="L53" s="330"/>
      <c r="M53" s="438"/>
      <c r="N53" s="285"/>
    </row>
    <row r="54" spans="1:14" ht="15.75" thickBot="1">
      <c r="B54" s="490"/>
      <c r="C54" s="53"/>
      <c r="D54" s="53"/>
      <c r="E54" s="53"/>
      <c r="F54" s="53"/>
      <c r="G54" s="53"/>
      <c r="H54" s="53"/>
      <c r="I54" s="53"/>
      <c r="J54" s="300"/>
      <c r="K54" s="175"/>
      <c r="L54" s="491"/>
      <c r="M54" s="492"/>
      <c r="N54" s="493"/>
    </row>
    <row r="55" spans="1:14" ht="15.75" thickBot="1">
      <c r="B55" s="818" t="s">
        <v>1037</v>
      </c>
      <c r="C55" s="819"/>
      <c r="D55" s="819"/>
      <c r="E55" s="819"/>
      <c r="F55" s="819"/>
      <c r="G55" s="819"/>
      <c r="H55" s="819"/>
      <c r="I55" s="819"/>
      <c r="J55" s="819"/>
      <c r="K55" s="819"/>
      <c r="L55" s="819"/>
      <c r="M55" s="820"/>
      <c r="N55" s="406">
        <f>SUM(N48:N54)</f>
        <v>36314</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B60" s="52"/>
      <c r="C60" s="329"/>
      <c r="D60" s="329"/>
      <c r="E60" s="329"/>
      <c r="F60" s="329"/>
      <c r="G60" s="329"/>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55"/>
      <c r="C65" s="53"/>
      <c r="D65" s="53"/>
      <c r="E65" s="53"/>
      <c r="F65" s="53"/>
      <c r="G65" s="53"/>
      <c r="H65" s="496"/>
      <c r="I65" s="175"/>
      <c r="J65" s="175"/>
      <c r="K65" s="175"/>
      <c r="L65" s="990"/>
      <c r="M65" s="991"/>
      <c r="N65" s="497"/>
    </row>
    <row r="66" spans="1:15" ht="15.75" thickBot="1">
      <c r="B66" s="818" t="s">
        <v>1037</v>
      </c>
      <c r="C66" s="819"/>
      <c r="D66" s="819"/>
      <c r="E66" s="819"/>
      <c r="F66" s="819"/>
      <c r="G66" s="819"/>
      <c r="H66" s="819"/>
      <c r="I66" s="819"/>
      <c r="J66" s="819"/>
      <c r="K66" s="819"/>
      <c r="L66" s="819"/>
      <c r="M66" s="820"/>
      <c r="N66" s="406"/>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970"/>
      <c r="N70" s="104" t="s">
        <v>1035</v>
      </c>
    </row>
    <row r="71" spans="1:15">
      <c r="A71" s="173" t="s">
        <v>7</v>
      </c>
      <c r="B71" s="55" t="str">
        <f>VLOOKUP(A71,'MANO DE OBRA'!A8:D68,3,FALSE)</f>
        <v>Obrero (2)</v>
      </c>
      <c r="C71" s="53"/>
      <c r="D71" s="53"/>
      <c r="E71" s="53"/>
      <c r="F71" s="53"/>
      <c r="G71" s="53"/>
      <c r="H71" s="53"/>
      <c r="I71" s="304">
        <f>K71/J71*100</f>
        <v>49181.133333333331</v>
      </c>
      <c r="J71" s="305">
        <v>185</v>
      </c>
      <c r="K71" s="306">
        <f>VLOOKUP(A71,'MANO DE OBRA'!A8:D99,4,FALSE)</f>
        <v>90985.096666666665</v>
      </c>
      <c r="L71" s="56"/>
      <c r="M71" s="446">
        <v>75</v>
      </c>
      <c r="N71" s="407">
        <f>K71/M71</f>
        <v>1213.1346222222221</v>
      </c>
      <c r="O71" s="112"/>
    </row>
    <row r="72" spans="1:15">
      <c r="A72" s="173" t="s">
        <v>30</v>
      </c>
      <c r="B72" s="55" t="str">
        <f>VLOOKUP(A72,'MANO DE OBRA'!A8:D69,3,FALSE)</f>
        <v>Oficial</v>
      </c>
      <c r="C72" s="53"/>
      <c r="D72" s="53"/>
      <c r="E72" s="53"/>
      <c r="F72" s="53"/>
      <c r="G72" s="53"/>
      <c r="H72" s="53"/>
      <c r="I72" s="304">
        <f>K72/J72*100</f>
        <v>49181.133333333331</v>
      </c>
      <c r="J72" s="305">
        <v>185</v>
      </c>
      <c r="K72" s="306">
        <f>VLOOKUP(A72,'MANO DE OBRA'!A8:D100,4,FALSE)</f>
        <v>90985.096666666665</v>
      </c>
      <c r="L72" s="56"/>
      <c r="M72" s="446">
        <v>75</v>
      </c>
      <c r="N72" s="407">
        <f>K72/M72</f>
        <v>1213.1346222222221</v>
      </c>
    </row>
    <row r="73" spans="1:15">
      <c r="B73" s="55"/>
      <c r="C73" s="53"/>
      <c r="D73" s="53"/>
      <c r="E73" s="53"/>
      <c r="F73" s="53"/>
      <c r="G73" s="53"/>
      <c r="H73" s="53"/>
      <c r="I73" s="304"/>
      <c r="J73" s="305"/>
      <c r="K73" s="306"/>
      <c r="L73" s="56"/>
      <c r="M73" s="444"/>
      <c r="N73" s="407"/>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986"/>
      <c r="C76" s="987"/>
      <c r="D76" s="987"/>
      <c r="E76" s="987"/>
      <c r="F76" s="987"/>
      <c r="G76" s="987"/>
      <c r="H76" s="987"/>
      <c r="I76" s="175"/>
      <c r="J76" s="175"/>
      <c r="K76" s="175"/>
      <c r="L76" s="988"/>
      <c r="M76" s="989"/>
      <c r="N76" s="497"/>
    </row>
    <row r="77" spans="1:15" ht="15.75" thickBot="1">
      <c r="B77" s="818" t="s">
        <v>1037</v>
      </c>
      <c r="C77" s="819"/>
      <c r="D77" s="819"/>
      <c r="E77" s="819"/>
      <c r="F77" s="819"/>
      <c r="G77" s="819"/>
      <c r="H77" s="819"/>
      <c r="I77" s="819"/>
      <c r="J77" s="819"/>
      <c r="K77" s="819"/>
      <c r="L77" s="819"/>
      <c r="M77" s="820"/>
      <c r="N77" s="313">
        <f>SUM(N71:N76)</f>
        <v>2426.2692444444442</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38982.896168888888</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7796.5792337777784</v>
      </c>
      <c r="M84" s="853"/>
      <c r="N84" s="57"/>
    </row>
    <row r="85" spans="1:14">
      <c r="B85" s="95" t="s">
        <v>1057</v>
      </c>
      <c r="C85" s="96"/>
      <c r="D85" s="96"/>
      <c r="E85" s="96"/>
      <c r="F85" s="96"/>
      <c r="G85" s="96"/>
      <c r="H85" s="96"/>
      <c r="I85" s="93"/>
      <c r="J85" s="94"/>
      <c r="K85" s="316">
        <v>0.05</v>
      </c>
      <c r="L85" s="852">
        <f>N79*K85</f>
        <v>1949.1448084444446</v>
      </c>
      <c r="M85" s="853"/>
      <c r="N85" s="57"/>
    </row>
    <row r="86" spans="1:14" ht="15.75" thickBot="1">
      <c r="B86" s="97" t="s">
        <v>1058</v>
      </c>
      <c r="C86" s="98"/>
      <c r="D86" s="98"/>
      <c r="E86" s="98"/>
      <c r="F86" s="98"/>
      <c r="G86" s="98"/>
      <c r="H86" s="98"/>
      <c r="I86" s="99"/>
      <c r="J86" s="100"/>
      <c r="K86" s="317">
        <v>0.05</v>
      </c>
      <c r="L86" s="854">
        <f>N79*K86</f>
        <v>1949.1448084444446</v>
      </c>
      <c r="M86" s="855"/>
      <c r="N86" s="57"/>
    </row>
    <row r="87" spans="1:14" ht="15.75" thickBot="1">
      <c r="B87" s="818" t="s">
        <v>1037</v>
      </c>
      <c r="C87" s="819"/>
      <c r="D87" s="819"/>
      <c r="E87" s="819"/>
      <c r="F87" s="819"/>
      <c r="G87" s="819"/>
      <c r="H87" s="819"/>
      <c r="I87" s="819"/>
      <c r="J87" s="819"/>
      <c r="K87" s="819"/>
      <c r="L87" s="819"/>
      <c r="M87" s="820"/>
      <c r="N87" s="58">
        <f>L84+L85+L86</f>
        <v>11694.868850666669</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50677.765019555562</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29.25"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4">
    <mergeCell ref="M5:M6"/>
    <mergeCell ref="N5:N6"/>
    <mergeCell ref="C6:J6"/>
    <mergeCell ref="B10:E10"/>
    <mergeCell ref="I10:J10"/>
    <mergeCell ref="C5:J5"/>
    <mergeCell ref="B1:B6"/>
    <mergeCell ref="K5:K6"/>
    <mergeCell ref="L1:N2"/>
    <mergeCell ref="C2:J2"/>
    <mergeCell ref="C3:J3"/>
    <mergeCell ref="K3:K4"/>
    <mergeCell ref="L3:N4"/>
    <mergeCell ref="C4:J4"/>
    <mergeCell ref="C1:J1"/>
    <mergeCell ref="K1:K2"/>
    <mergeCell ref="B36:H36"/>
    <mergeCell ref="B37:H37"/>
    <mergeCell ref="F25:H25"/>
    <mergeCell ref="B27:N27"/>
    <mergeCell ref="L29:M29"/>
    <mergeCell ref="L12:N12"/>
    <mergeCell ref="C30:I30"/>
    <mergeCell ref="L30:M30"/>
    <mergeCell ref="B35:H35"/>
    <mergeCell ref="I35:J35"/>
    <mergeCell ref="L35:M35"/>
    <mergeCell ref="D11:E11"/>
    <mergeCell ref="C29:I29"/>
    <mergeCell ref="L5:L6"/>
    <mergeCell ref="L61:M61"/>
    <mergeCell ref="B39:H39"/>
    <mergeCell ref="B41:D41"/>
    <mergeCell ref="B42:H42"/>
    <mergeCell ref="I42:J42"/>
    <mergeCell ref="L42:M42"/>
    <mergeCell ref="B43:M43"/>
    <mergeCell ref="B47:I47"/>
    <mergeCell ref="L47:M47"/>
    <mergeCell ref="B55:M55"/>
    <mergeCell ref="L59:M59"/>
    <mergeCell ref="L60:M60"/>
    <mergeCell ref="B38:H38"/>
    <mergeCell ref="L62:M62"/>
    <mergeCell ref="L63:M63"/>
    <mergeCell ref="L65:M65"/>
    <mergeCell ref="B66:M66"/>
    <mergeCell ref="B70:H70"/>
    <mergeCell ref="L70:M70"/>
    <mergeCell ref="J119:N120"/>
    <mergeCell ref="B84:H84"/>
    <mergeCell ref="L84:M84"/>
    <mergeCell ref="L85:M85"/>
    <mergeCell ref="L86:M86"/>
    <mergeCell ref="B87:M87"/>
    <mergeCell ref="B89:M89"/>
    <mergeCell ref="B106:N107"/>
    <mergeCell ref="B108:N109"/>
    <mergeCell ref="B76:H76"/>
    <mergeCell ref="L76:M76"/>
    <mergeCell ref="B77:M77"/>
    <mergeCell ref="B79:M79"/>
    <mergeCell ref="B83:H83"/>
    <mergeCell ref="L83:M83"/>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552961"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552961" r:id="rId4"/>
      </mc:Fallback>
    </mc:AlternateContent>
  </oleObjects>
</worksheet>
</file>

<file path=xl/worksheets/sheet30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20"/>
  <sheetViews>
    <sheetView zoomScale="76" zoomScaleNormal="76" workbookViewId="0"/>
  </sheetViews>
  <sheetFormatPr baseColWidth="10" defaultRowHeight="15"/>
  <cols>
    <col min="1" max="1" width="10.140625" bestFit="1" customWidth="1"/>
    <col min="2" max="2" width="16.85546875" customWidth="1"/>
    <col min="6" max="6" width="15.140625" customWidth="1"/>
    <col min="9" max="9" width="12.85546875" bestFit="1" customWidth="1"/>
    <col min="10" max="10" width="15.5703125" customWidth="1"/>
    <col min="11" max="11" width="18.85546875" customWidth="1"/>
    <col min="13" max="13" width="13.42578125" customWidth="1"/>
    <col min="14" max="14" width="17.42578125" customWidth="1"/>
    <col min="15" max="15" width="12" bestFit="1" customWidth="1"/>
  </cols>
  <sheetData>
    <row r="1" spans="2:14" ht="24.7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30.75"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thickBot="1">
      <c r="A31" t="s">
        <v>1929</v>
      </c>
      <c r="B31" s="86" t="s">
        <v>1802</v>
      </c>
      <c r="C31" s="87" t="s">
        <v>2285</v>
      </c>
      <c r="D31" s="88"/>
      <c r="E31" s="88"/>
      <c r="F31" s="88"/>
      <c r="G31" s="88"/>
      <c r="H31" s="88"/>
      <c r="I31" s="88"/>
      <c r="J31" s="88"/>
      <c r="K31" s="465"/>
      <c r="L31" s="318" t="s">
        <v>1029</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241</v>
      </c>
      <c r="B36" s="831" t="str">
        <f>VLOOKUP(A36,EQUIPOS!A6:D154,3,FALSE)</f>
        <v>Grúa (capacidad 15 ton)</v>
      </c>
      <c r="C36" s="832"/>
      <c r="D36" s="832"/>
      <c r="E36" s="832"/>
      <c r="F36" s="832"/>
      <c r="G36" s="832"/>
      <c r="H36" s="833"/>
      <c r="I36" s="279"/>
      <c r="J36" s="280"/>
      <c r="K36" s="281">
        <f>VLOOKUP(A36,EQUIPOS!A6:D163,4,FALSE)</f>
        <v>143609.39103257778</v>
      </c>
      <c r="L36" s="282"/>
      <c r="M36" s="348">
        <v>0.75</v>
      </c>
      <c r="N36" s="284">
        <f>K36/M36</f>
        <v>191479.18804343705</v>
      </c>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0.2</v>
      </c>
      <c r="N41" s="356">
        <f>N77*M41</f>
        <v>7582.091388888889</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199061.27943232594</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76" t="s">
        <v>414</v>
      </c>
      <c r="B48" s="49" t="str">
        <f>VLOOKUP(A48,MATERIALES!A5:D373,3,FALSE)</f>
        <v xml:space="preserve">Cicatrizante (para remoción de especies vegetales)
</v>
      </c>
      <c r="C48" s="293"/>
      <c r="D48" s="293"/>
      <c r="E48" s="293"/>
      <c r="F48" s="293"/>
      <c r="G48" s="293"/>
      <c r="H48" s="293"/>
      <c r="I48" s="280"/>
      <c r="J48" s="236" t="str">
        <f>VLOOKUP(A48,MATERIALES!A4:D640,2,FALSE)</f>
        <v>kg</v>
      </c>
      <c r="K48" s="294">
        <v>1</v>
      </c>
      <c r="L48" s="279"/>
      <c r="M48" s="414">
        <f>VLOOKUP(A48,MATERIALES!A5:D396,4,FALSE)</f>
        <v>8636.5251925601005</v>
      </c>
      <c r="N48" s="284">
        <f>K48*M48</f>
        <v>8636.5251925601005</v>
      </c>
    </row>
    <row r="49" spans="1:14">
      <c r="A49" s="176"/>
      <c r="B49" s="49"/>
      <c r="C49" s="437"/>
      <c r="D49" s="437"/>
      <c r="E49" s="437"/>
      <c r="F49" s="437"/>
      <c r="G49" s="437"/>
      <c r="H49" s="437"/>
      <c r="I49" s="437"/>
      <c r="J49" s="323"/>
      <c r="K49" s="409"/>
      <c r="L49" s="433"/>
      <c r="M49" s="414"/>
      <c r="N49" s="284"/>
    </row>
    <row r="50" spans="1:14">
      <c r="A50" s="176"/>
      <c r="B50" s="49"/>
      <c r="C50" s="437"/>
      <c r="D50" s="437"/>
      <c r="E50" s="437"/>
      <c r="F50" s="437"/>
      <c r="G50" s="437"/>
      <c r="H50" s="437"/>
      <c r="I50" s="437"/>
      <c r="J50" s="323"/>
      <c r="K50" s="409"/>
      <c r="L50" s="433"/>
      <c r="M50" s="414"/>
      <c r="N50" s="284"/>
    </row>
    <row r="51" spans="1:14">
      <c r="A51" s="176"/>
      <c r="B51" s="49"/>
      <c r="C51" s="437"/>
      <c r="D51" s="437"/>
      <c r="E51" s="437"/>
      <c r="F51" s="437"/>
      <c r="G51" s="437"/>
      <c r="H51" s="437"/>
      <c r="I51" s="437"/>
      <c r="J51" s="323"/>
      <c r="K51" s="409"/>
      <c r="L51" s="433"/>
      <c r="M51" s="414"/>
      <c r="N51" s="284"/>
    </row>
    <row r="52" spans="1:14">
      <c r="B52" s="332"/>
      <c r="C52" s="53"/>
      <c r="D52" s="53"/>
      <c r="E52" s="53"/>
      <c r="F52" s="53"/>
      <c r="G52" s="53"/>
      <c r="H52" s="53"/>
      <c r="I52" s="53"/>
      <c r="J52" s="300"/>
      <c r="K52" s="175"/>
      <c r="L52" s="330"/>
      <c r="M52" s="438"/>
      <c r="N52" s="285"/>
    </row>
    <row r="53" spans="1:14">
      <c r="B53" s="174"/>
      <c r="C53" s="329"/>
      <c r="D53" s="329"/>
      <c r="E53" s="329"/>
      <c r="F53" s="329"/>
      <c r="G53" s="329"/>
      <c r="H53" s="329"/>
      <c r="I53" s="329"/>
      <c r="J53" s="323"/>
      <c r="K53" s="50"/>
      <c r="L53" s="330"/>
      <c r="M53" s="438"/>
      <c r="N53" s="285"/>
    </row>
    <row r="54" spans="1:14" ht="15.75" thickBot="1">
      <c r="B54" s="490"/>
      <c r="C54" s="53"/>
      <c r="D54" s="53"/>
      <c r="E54" s="53"/>
      <c r="F54" s="53"/>
      <c r="G54" s="53"/>
      <c r="H54" s="53"/>
      <c r="I54" s="53"/>
      <c r="J54" s="300"/>
      <c r="K54" s="175"/>
      <c r="L54" s="491"/>
      <c r="M54" s="492"/>
      <c r="N54" s="493"/>
    </row>
    <row r="55" spans="1:14" ht="15.75" thickBot="1">
      <c r="B55" s="818" t="s">
        <v>1037</v>
      </c>
      <c r="C55" s="819"/>
      <c r="D55" s="819"/>
      <c r="E55" s="819"/>
      <c r="F55" s="819"/>
      <c r="G55" s="819"/>
      <c r="H55" s="819"/>
      <c r="I55" s="819"/>
      <c r="J55" s="819"/>
      <c r="K55" s="819"/>
      <c r="L55" s="819"/>
      <c r="M55" s="820"/>
      <c r="N55" s="406">
        <f>SUM(N48:N54)</f>
        <v>8636.5251925601005</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B60" s="52"/>
      <c r="C60" s="329"/>
      <c r="D60" s="329"/>
      <c r="E60" s="329"/>
      <c r="F60" s="329"/>
      <c r="G60" s="329"/>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55"/>
      <c r="C65" s="53"/>
      <c r="D65" s="53"/>
      <c r="E65" s="53"/>
      <c r="F65" s="53"/>
      <c r="G65" s="53"/>
      <c r="H65" s="496"/>
      <c r="I65" s="175"/>
      <c r="J65" s="175"/>
      <c r="K65" s="175"/>
      <c r="L65" s="990"/>
      <c r="M65" s="991"/>
      <c r="N65" s="497"/>
    </row>
    <row r="66" spans="1:15" ht="15.75" thickBot="1">
      <c r="B66" s="818" t="s">
        <v>1037</v>
      </c>
      <c r="C66" s="819"/>
      <c r="D66" s="819"/>
      <c r="E66" s="819"/>
      <c r="F66" s="819"/>
      <c r="G66" s="819"/>
      <c r="H66" s="819"/>
      <c r="I66" s="819"/>
      <c r="J66" s="819"/>
      <c r="K66" s="819"/>
      <c r="L66" s="819"/>
      <c r="M66" s="820"/>
      <c r="N66" s="406"/>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970"/>
      <c r="N70" s="104" t="s">
        <v>1035</v>
      </c>
    </row>
    <row r="71" spans="1:15">
      <c r="A71" s="177" t="s">
        <v>30</v>
      </c>
      <c r="B71" s="55" t="str">
        <f>VLOOKUP(A71,'MANO DE OBRA'!A8:D68,3,FALSE)</f>
        <v>Oficial</v>
      </c>
      <c r="C71" s="53"/>
      <c r="D71" s="53"/>
      <c r="E71" s="53"/>
      <c r="F71" s="53"/>
      <c r="G71" s="53"/>
      <c r="H71" s="53"/>
      <c r="I71" s="304">
        <f>K71/J71*100</f>
        <v>49181.133333333331</v>
      </c>
      <c r="J71" s="305">
        <v>185</v>
      </c>
      <c r="K71" s="306">
        <f>VLOOKUP(A71,'MANO DE OBRA'!A8:D99,4,FALSE)</f>
        <v>90985.096666666665</v>
      </c>
      <c r="L71" s="56"/>
      <c r="M71" s="446">
        <v>6</v>
      </c>
      <c r="N71" s="407">
        <f>K71/M71</f>
        <v>15164.182777777778</v>
      </c>
      <c r="O71" s="112"/>
    </row>
    <row r="72" spans="1:15">
      <c r="A72" s="177" t="s">
        <v>9</v>
      </c>
      <c r="B72" s="55" t="str">
        <f>VLOOKUP(A72,'MANO DE OBRA'!A8:D69,3,FALSE)</f>
        <v>Obrero (3)</v>
      </c>
      <c r="C72" s="53"/>
      <c r="D72" s="53"/>
      <c r="E72" s="53"/>
      <c r="F72" s="53"/>
      <c r="G72" s="53"/>
      <c r="H72" s="53"/>
      <c r="I72" s="304">
        <f>K72/J72*100</f>
        <v>73771.7</v>
      </c>
      <c r="J72" s="305">
        <v>185</v>
      </c>
      <c r="K72" s="306">
        <f>VLOOKUP(A72,'MANO DE OBRA'!A8:D100,4,FALSE)</f>
        <v>136477.64499999999</v>
      </c>
      <c r="L72" s="56"/>
      <c r="M72" s="446">
        <v>6</v>
      </c>
      <c r="N72" s="407">
        <f>K72/M72</f>
        <v>22746.274166666666</v>
      </c>
    </row>
    <row r="73" spans="1:15">
      <c r="B73" s="55"/>
      <c r="C73" s="53"/>
      <c r="D73" s="53"/>
      <c r="E73" s="53"/>
      <c r="F73" s="53"/>
      <c r="G73" s="53"/>
      <c r="H73" s="53"/>
      <c r="I73" s="304"/>
      <c r="J73" s="305"/>
      <c r="K73" s="306"/>
      <c r="L73" s="56"/>
      <c r="M73" s="444"/>
      <c r="N73" s="407"/>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986"/>
      <c r="C76" s="987"/>
      <c r="D76" s="987"/>
      <c r="E76" s="987"/>
      <c r="F76" s="987"/>
      <c r="G76" s="987"/>
      <c r="H76" s="987"/>
      <c r="I76" s="175"/>
      <c r="J76" s="175"/>
      <c r="K76" s="175"/>
      <c r="L76" s="988"/>
      <c r="M76" s="989"/>
      <c r="N76" s="497"/>
    </row>
    <row r="77" spans="1:15" ht="15.75" thickBot="1">
      <c r="B77" s="818" t="s">
        <v>1037</v>
      </c>
      <c r="C77" s="819"/>
      <c r="D77" s="819"/>
      <c r="E77" s="819"/>
      <c r="F77" s="819"/>
      <c r="G77" s="819"/>
      <c r="H77" s="819"/>
      <c r="I77" s="819"/>
      <c r="J77" s="819"/>
      <c r="K77" s="819"/>
      <c r="L77" s="819"/>
      <c r="M77" s="820"/>
      <c r="N77" s="313">
        <f>SUM(N71:N76)</f>
        <v>37910.456944444442</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245608.2615693305</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49121.6523138661</v>
      </c>
      <c r="M84" s="853"/>
      <c r="N84" s="57"/>
    </row>
    <row r="85" spans="1:14">
      <c r="B85" s="95" t="s">
        <v>1057</v>
      </c>
      <c r="C85" s="96"/>
      <c r="D85" s="96"/>
      <c r="E85" s="96"/>
      <c r="F85" s="96"/>
      <c r="G85" s="96"/>
      <c r="H85" s="96"/>
      <c r="I85" s="93"/>
      <c r="J85" s="94"/>
      <c r="K85" s="316">
        <v>0.05</v>
      </c>
      <c r="L85" s="852">
        <f>N79*K85</f>
        <v>12280.413078466525</v>
      </c>
      <c r="M85" s="853"/>
      <c r="N85" s="57"/>
    </row>
    <row r="86" spans="1:14" ht="15.75" thickBot="1">
      <c r="B86" s="97" t="s">
        <v>1058</v>
      </c>
      <c r="C86" s="98"/>
      <c r="D86" s="98"/>
      <c r="E86" s="98"/>
      <c r="F86" s="98"/>
      <c r="G86" s="98"/>
      <c r="H86" s="98"/>
      <c r="I86" s="99"/>
      <c r="J86" s="100"/>
      <c r="K86" s="317">
        <v>0.05</v>
      </c>
      <c r="L86" s="854">
        <f>N79*K86</f>
        <v>12280.413078466525</v>
      </c>
      <c r="M86" s="855"/>
      <c r="N86" s="57"/>
    </row>
    <row r="87" spans="1:14" ht="15.75" thickBot="1">
      <c r="B87" s="818" t="s">
        <v>1037</v>
      </c>
      <c r="C87" s="819"/>
      <c r="D87" s="819"/>
      <c r="E87" s="819"/>
      <c r="F87" s="819"/>
      <c r="G87" s="819"/>
      <c r="H87" s="819"/>
      <c r="I87" s="819"/>
      <c r="J87" s="819"/>
      <c r="K87" s="819"/>
      <c r="L87" s="819"/>
      <c r="M87" s="820"/>
      <c r="N87" s="58">
        <f>L84+L85+L86</f>
        <v>73682.478470799149</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319290.74004012963</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29.25"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4">
    <mergeCell ref="B108:N109"/>
    <mergeCell ref="F25:H25"/>
    <mergeCell ref="B27:N27"/>
    <mergeCell ref="L29:M29"/>
    <mergeCell ref="L85:M85"/>
    <mergeCell ref="L86:M86"/>
    <mergeCell ref="B87:M87"/>
    <mergeCell ref="B89:M89"/>
    <mergeCell ref="B106:N107"/>
    <mergeCell ref="B79:M79"/>
    <mergeCell ref="B83:H83"/>
    <mergeCell ref="L83:M83"/>
    <mergeCell ref="B66:M66"/>
    <mergeCell ref="B84:H84"/>
    <mergeCell ref="L84:M84"/>
    <mergeCell ref="B70:H70"/>
    <mergeCell ref="L70:M70"/>
    <mergeCell ref="B76:H76"/>
    <mergeCell ref="L76:M76"/>
    <mergeCell ref="B77:M77"/>
    <mergeCell ref="L59:M59"/>
    <mergeCell ref="L60:M60"/>
    <mergeCell ref="L62:M62"/>
    <mergeCell ref="L63:M63"/>
    <mergeCell ref="L65:M65"/>
    <mergeCell ref="B55:M55"/>
    <mergeCell ref="B10:E10"/>
    <mergeCell ref="I10:J10"/>
    <mergeCell ref="D11:E11"/>
    <mergeCell ref="L42:M42"/>
    <mergeCell ref="B38:H38"/>
    <mergeCell ref="L12:N12"/>
    <mergeCell ref="C30:I30"/>
    <mergeCell ref="L30:M30"/>
    <mergeCell ref="B35:H35"/>
    <mergeCell ref="M5:M6"/>
    <mergeCell ref="C6:J6"/>
    <mergeCell ref="B43:M43"/>
    <mergeCell ref="B47:I47"/>
    <mergeCell ref="L47:M47"/>
    <mergeCell ref="B1:B6"/>
    <mergeCell ref="K5:K6"/>
    <mergeCell ref="B42:H42"/>
    <mergeCell ref="I35:J35"/>
    <mergeCell ref="L35:M35"/>
    <mergeCell ref="B36:H36"/>
    <mergeCell ref="B37:H37"/>
    <mergeCell ref="I42:J42"/>
    <mergeCell ref="N5:N6"/>
    <mergeCell ref="C29:I29"/>
    <mergeCell ref="J119:N120"/>
    <mergeCell ref="L1:N2"/>
    <mergeCell ref="C2:J2"/>
    <mergeCell ref="C3:J3"/>
    <mergeCell ref="K3:K4"/>
    <mergeCell ref="L3:N4"/>
    <mergeCell ref="C4:J4"/>
    <mergeCell ref="C1:J1"/>
    <mergeCell ref="K1:K2"/>
    <mergeCell ref="C5:J5"/>
    <mergeCell ref="L61:M61"/>
    <mergeCell ref="B39:H39"/>
    <mergeCell ref="B41:D41"/>
    <mergeCell ref="L5:L6"/>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557057" r:id="rId4">
          <objectPr defaultSize="0" autoPict="0" r:id="rId5">
            <anchor moveWithCells="1" sizeWithCells="1">
              <from>
                <xdr:col>1</xdr:col>
                <xdr:colOff>142875</xdr:colOff>
                <xdr:row>1</xdr:row>
                <xdr:rowOff>66675</xdr:rowOff>
              </from>
              <to>
                <xdr:col>1</xdr:col>
                <xdr:colOff>923925</xdr:colOff>
                <xdr:row>5</xdr:row>
                <xdr:rowOff>0</xdr:rowOff>
              </to>
            </anchor>
          </objectPr>
        </oleObject>
      </mc:Choice>
      <mc:Fallback>
        <oleObject progId="PBrush" shapeId="557057" r:id="rId4"/>
      </mc:Fallback>
    </mc:AlternateContent>
  </oleObjects>
</worksheet>
</file>

<file path=xl/worksheets/sheet30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20"/>
  <sheetViews>
    <sheetView zoomScale="76" zoomScaleNormal="76" workbookViewId="0"/>
  </sheetViews>
  <sheetFormatPr baseColWidth="10" defaultRowHeight="15"/>
  <cols>
    <col min="1" max="1" width="9" bestFit="1" customWidth="1"/>
    <col min="2" max="2" width="16.85546875" customWidth="1"/>
    <col min="6" max="6" width="14.85546875" customWidth="1"/>
    <col min="9" max="9" width="12.85546875" bestFit="1" customWidth="1"/>
    <col min="10" max="10" width="15.5703125" customWidth="1"/>
    <col min="11" max="11" width="18.42578125" customWidth="1"/>
    <col min="13" max="13" width="13.42578125" customWidth="1"/>
    <col min="14" max="14" width="17.42578125" customWidth="1"/>
    <col min="15" max="15" width="12" bestFit="1" customWidth="1"/>
  </cols>
  <sheetData>
    <row r="1" spans="2:14" ht="24.7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30.75"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thickBot="1">
      <c r="A31" t="s">
        <v>1929</v>
      </c>
      <c r="B31" s="86" t="s">
        <v>1803</v>
      </c>
      <c r="C31" s="87" t="s">
        <v>2286</v>
      </c>
      <c r="D31" s="88"/>
      <c r="E31" s="88"/>
      <c r="F31" s="88"/>
      <c r="G31" s="88"/>
      <c r="H31" s="88"/>
      <c r="I31" s="88"/>
      <c r="J31" s="88"/>
      <c r="K31" s="465"/>
      <c r="L31" s="318" t="s">
        <v>1029</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348"/>
      <c r="N36" s="284"/>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0.2</v>
      </c>
      <c r="N41" s="356">
        <f>N77*M41</f>
        <v>5686.5685416666665</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5686.5685416666665</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76" t="s">
        <v>414</v>
      </c>
      <c r="B48" s="49" t="str">
        <f>VLOOKUP(A48,MATERIALES!A5:D373,3,FALSE)</f>
        <v xml:space="preserve">Cicatrizante (para remoción de especies vegetales)
</v>
      </c>
      <c r="C48" s="293"/>
      <c r="D48" s="293"/>
      <c r="E48" s="293"/>
      <c r="F48" s="293"/>
      <c r="G48" s="293"/>
      <c r="H48" s="293"/>
      <c r="I48" s="280"/>
      <c r="J48" s="236" t="str">
        <f>VLOOKUP(A48,MATERIALES!A4:D640,2,FALSE)</f>
        <v>kg</v>
      </c>
      <c r="K48" s="294">
        <v>1</v>
      </c>
      <c r="L48" s="279"/>
      <c r="M48" s="414">
        <f>VLOOKUP(A48,MATERIALES!A5:D396,4,FALSE)</f>
        <v>8636.5251925601005</v>
      </c>
      <c r="N48" s="284">
        <f>K48*M48</f>
        <v>8636.5251925601005</v>
      </c>
    </row>
    <row r="49" spans="1:14">
      <c r="A49" s="176"/>
      <c r="B49" s="49"/>
      <c r="C49" s="437"/>
      <c r="D49" s="437"/>
      <c r="E49" s="437"/>
      <c r="F49" s="437"/>
      <c r="G49" s="437"/>
      <c r="H49" s="437"/>
      <c r="I49" s="437"/>
      <c r="J49" s="323"/>
      <c r="K49" s="409"/>
      <c r="L49" s="433"/>
      <c r="M49" s="414"/>
      <c r="N49" s="284"/>
    </row>
    <row r="50" spans="1:14">
      <c r="A50" s="176"/>
      <c r="B50" s="49"/>
      <c r="C50" s="437"/>
      <c r="D50" s="437"/>
      <c r="E50" s="437"/>
      <c r="F50" s="437"/>
      <c r="G50" s="437"/>
      <c r="H50" s="437"/>
      <c r="I50" s="437"/>
      <c r="J50" s="323"/>
      <c r="K50" s="409"/>
      <c r="L50" s="433"/>
      <c r="M50" s="414"/>
      <c r="N50" s="284"/>
    </row>
    <row r="51" spans="1:14">
      <c r="A51" s="176"/>
      <c r="B51" s="49"/>
      <c r="C51" s="437"/>
      <c r="D51" s="437"/>
      <c r="E51" s="437"/>
      <c r="F51" s="437"/>
      <c r="G51" s="437"/>
      <c r="H51" s="437"/>
      <c r="I51" s="437"/>
      <c r="J51" s="323"/>
      <c r="K51" s="409"/>
      <c r="L51" s="433"/>
      <c r="M51" s="414"/>
      <c r="N51" s="284"/>
    </row>
    <row r="52" spans="1:14">
      <c r="B52" s="332"/>
      <c r="C52" s="53"/>
      <c r="D52" s="53"/>
      <c r="E52" s="53"/>
      <c r="F52" s="53"/>
      <c r="G52" s="53"/>
      <c r="H52" s="53"/>
      <c r="I52" s="53"/>
      <c r="J52" s="300"/>
      <c r="K52" s="175"/>
      <c r="L52" s="330"/>
      <c r="M52" s="438"/>
      <c r="N52" s="285"/>
    </row>
    <row r="53" spans="1:14">
      <c r="B53" s="174"/>
      <c r="C53" s="329"/>
      <c r="D53" s="329"/>
      <c r="E53" s="329"/>
      <c r="F53" s="329"/>
      <c r="G53" s="329"/>
      <c r="H53" s="329"/>
      <c r="I53" s="329"/>
      <c r="J53" s="323"/>
      <c r="K53" s="50"/>
      <c r="L53" s="330"/>
      <c r="M53" s="438"/>
      <c r="N53" s="285"/>
    </row>
    <row r="54" spans="1:14" ht="15.75" thickBot="1">
      <c r="B54" s="490"/>
      <c r="C54" s="53"/>
      <c r="D54" s="53"/>
      <c r="E54" s="53"/>
      <c r="F54" s="53"/>
      <c r="G54" s="53"/>
      <c r="H54" s="53"/>
      <c r="I54" s="53"/>
      <c r="J54" s="300"/>
      <c r="K54" s="175"/>
      <c r="L54" s="491"/>
      <c r="M54" s="492"/>
      <c r="N54" s="493"/>
    </row>
    <row r="55" spans="1:14" ht="15.75" thickBot="1">
      <c r="B55" s="818" t="s">
        <v>1037</v>
      </c>
      <c r="C55" s="819"/>
      <c r="D55" s="819"/>
      <c r="E55" s="819"/>
      <c r="F55" s="819"/>
      <c r="G55" s="819"/>
      <c r="H55" s="819"/>
      <c r="I55" s="819"/>
      <c r="J55" s="819"/>
      <c r="K55" s="819"/>
      <c r="L55" s="819"/>
      <c r="M55" s="820"/>
      <c r="N55" s="406">
        <f>SUM(N48:N54)</f>
        <v>8636.5251925601005</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B60" s="52"/>
      <c r="C60" s="329"/>
      <c r="D60" s="329"/>
      <c r="E60" s="329"/>
      <c r="F60" s="329"/>
      <c r="G60" s="329"/>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55"/>
      <c r="C65" s="53"/>
      <c r="D65" s="53"/>
      <c r="E65" s="53"/>
      <c r="F65" s="53"/>
      <c r="G65" s="53"/>
      <c r="H65" s="496"/>
      <c r="I65" s="175"/>
      <c r="J65" s="175"/>
      <c r="K65" s="175"/>
      <c r="L65" s="990"/>
      <c r="M65" s="991"/>
      <c r="N65" s="497"/>
    </row>
    <row r="66" spans="1:15" ht="15.75" thickBot="1">
      <c r="B66" s="818" t="s">
        <v>1037</v>
      </c>
      <c r="C66" s="819"/>
      <c r="D66" s="819"/>
      <c r="E66" s="819"/>
      <c r="F66" s="819"/>
      <c r="G66" s="819"/>
      <c r="H66" s="819"/>
      <c r="I66" s="819"/>
      <c r="J66" s="819"/>
      <c r="K66" s="819"/>
      <c r="L66" s="819"/>
      <c r="M66" s="820"/>
      <c r="N66" s="406"/>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970"/>
      <c r="N70" s="104" t="s">
        <v>1035</v>
      </c>
    </row>
    <row r="71" spans="1:15">
      <c r="A71" s="177" t="s">
        <v>30</v>
      </c>
      <c r="B71" s="55" t="str">
        <f>VLOOKUP(A71,'MANO DE OBRA'!A8:D68,3,FALSE)</f>
        <v>Oficial</v>
      </c>
      <c r="C71" s="53"/>
      <c r="D71" s="53"/>
      <c r="E71" s="53"/>
      <c r="F71" s="53"/>
      <c r="G71" s="53"/>
      <c r="H71" s="53"/>
      <c r="I71" s="304">
        <f>K71/J71*100</f>
        <v>49181.133333333331</v>
      </c>
      <c r="J71" s="305">
        <v>185</v>
      </c>
      <c r="K71" s="306">
        <f>VLOOKUP(A71,'MANO DE OBRA'!A8:D99,4,FALSE)</f>
        <v>90985.096666666665</v>
      </c>
      <c r="L71" s="56"/>
      <c r="M71" s="446">
        <v>8</v>
      </c>
      <c r="N71" s="407">
        <f>K71/M71</f>
        <v>11373.137083333333</v>
      </c>
      <c r="O71" s="112"/>
    </row>
    <row r="72" spans="1:15">
      <c r="A72" s="177" t="s">
        <v>9</v>
      </c>
      <c r="B72" s="55" t="str">
        <f>VLOOKUP(A72,'MANO DE OBRA'!A8:D69,3,FALSE)</f>
        <v>Obrero (3)</v>
      </c>
      <c r="C72" s="53"/>
      <c r="D72" s="53"/>
      <c r="E72" s="53"/>
      <c r="F72" s="53"/>
      <c r="G72" s="53"/>
      <c r="H72" s="53"/>
      <c r="I72" s="304">
        <f>K72/J72*100</f>
        <v>73771.7</v>
      </c>
      <c r="J72" s="305">
        <v>185</v>
      </c>
      <c r="K72" s="306">
        <f>VLOOKUP(A72,'MANO DE OBRA'!A8:D100,4,FALSE)</f>
        <v>136477.64499999999</v>
      </c>
      <c r="L72" s="56"/>
      <c r="M72" s="446">
        <v>8</v>
      </c>
      <c r="N72" s="407">
        <f>K72/M72</f>
        <v>17059.705624999999</v>
      </c>
    </row>
    <row r="73" spans="1:15">
      <c r="B73" s="55"/>
      <c r="C73" s="53"/>
      <c r="D73" s="53"/>
      <c r="E73" s="53"/>
      <c r="F73" s="53"/>
      <c r="G73" s="53"/>
      <c r="H73" s="53"/>
      <c r="I73" s="304"/>
      <c r="J73" s="305"/>
      <c r="K73" s="306"/>
      <c r="L73" s="56"/>
      <c r="M73" s="444"/>
      <c r="N73" s="407"/>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986"/>
      <c r="C76" s="987"/>
      <c r="D76" s="987"/>
      <c r="E76" s="987"/>
      <c r="F76" s="987"/>
      <c r="G76" s="987"/>
      <c r="H76" s="987"/>
      <c r="I76" s="175"/>
      <c r="J76" s="175"/>
      <c r="K76" s="175"/>
      <c r="L76" s="988"/>
      <c r="M76" s="989"/>
      <c r="N76" s="51"/>
    </row>
    <row r="77" spans="1:15" ht="15.75" thickBot="1">
      <c r="B77" s="818" t="s">
        <v>1037</v>
      </c>
      <c r="C77" s="819"/>
      <c r="D77" s="819"/>
      <c r="E77" s="819"/>
      <c r="F77" s="819"/>
      <c r="G77" s="819"/>
      <c r="H77" s="819"/>
      <c r="I77" s="819"/>
      <c r="J77" s="819"/>
      <c r="K77" s="819"/>
      <c r="L77" s="819"/>
      <c r="M77" s="820"/>
      <c r="N77" s="313">
        <f>SUM(N71:N76)</f>
        <v>28432.84270833333</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42755.936442560094</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8551.1872885120192</v>
      </c>
      <c r="M84" s="853"/>
      <c r="N84" s="57"/>
    </row>
    <row r="85" spans="1:14">
      <c r="B85" s="95" t="s">
        <v>1057</v>
      </c>
      <c r="C85" s="96"/>
      <c r="D85" s="96"/>
      <c r="E85" s="96"/>
      <c r="F85" s="96"/>
      <c r="G85" s="96"/>
      <c r="H85" s="96"/>
      <c r="I85" s="93"/>
      <c r="J85" s="94"/>
      <c r="K85" s="316">
        <v>0.05</v>
      </c>
      <c r="L85" s="852">
        <f>N79*K85</f>
        <v>2137.7968221280048</v>
      </c>
      <c r="M85" s="853"/>
      <c r="N85" s="57"/>
    </row>
    <row r="86" spans="1:14" ht="15.75" thickBot="1">
      <c r="B86" s="97" t="s">
        <v>1058</v>
      </c>
      <c r="C86" s="98"/>
      <c r="D86" s="98"/>
      <c r="E86" s="98"/>
      <c r="F86" s="98"/>
      <c r="G86" s="98"/>
      <c r="H86" s="98"/>
      <c r="I86" s="99"/>
      <c r="J86" s="100"/>
      <c r="K86" s="317">
        <v>0.05</v>
      </c>
      <c r="L86" s="854">
        <f>N79*K86</f>
        <v>2137.7968221280048</v>
      </c>
      <c r="M86" s="855"/>
      <c r="N86" s="57"/>
    </row>
    <row r="87" spans="1:14" ht="15.75" thickBot="1">
      <c r="B87" s="818" t="s">
        <v>1037</v>
      </c>
      <c r="C87" s="819"/>
      <c r="D87" s="819"/>
      <c r="E87" s="819"/>
      <c r="F87" s="819"/>
      <c r="G87" s="819"/>
      <c r="H87" s="819"/>
      <c r="I87" s="819"/>
      <c r="J87" s="819"/>
      <c r="K87" s="819"/>
      <c r="L87" s="819"/>
      <c r="M87" s="820"/>
      <c r="N87" s="58">
        <f>L84+L85+L86</f>
        <v>12826.780932768028</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55582.717375328124</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30"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4">
    <mergeCell ref="B108:N109"/>
    <mergeCell ref="F25:H25"/>
    <mergeCell ref="B27:N27"/>
    <mergeCell ref="L29:M29"/>
    <mergeCell ref="L85:M85"/>
    <mergeCell ref="L86:M86"/>
    <mergeCell ref="B87:M87"/>
    <mergeCell ref="B89:M89"/>
    <mergeCell ref="B106:N107"/>
    <mergeCell ref="B79:M79"/>
    <mergeCell ref="B83:H83"/>
    <mergeCell ref="L83:M83"/>
    <mergeCell ref="B66:M66"/>
    <mergeCell ref="B84:H84"/>
    <mergeCell ref="L84:M84"/>
    <mergeCell ref="B70:H70"/>
    <mergeCell ref="L70:M70"/>
    <mergeCell ref="B76:H76"/>
    <mergeCell ref="L76:M76"/>
    <mergeCell ref="B77:M77"/>
    <mergeCell ref="L59:M59"/>
    <mergeCell ref="L60:M60"/>
    <mergeCell ref="L62:M62"/>
    <mergeCell ref="L63:M63"/>
    <mergeCell ref="L65:M65"/>
    <mergeCell ref="B55:M55"/>
    <mergeCell ref="B10:E10"/>
    <mergeCell ref="I10:J10"/>
    <mergeCell ref="D11:E11"/>
    <mergeCell ref="L42:M42"/>
    <mergeCell ref="B38:H38"/>
    <mergeCell ref="L12:N12"/>
    <mergeCell ref="C30:I30"/>
    <mergeCell ref="L30:M30"/>
    <mergeCell ref="B35:H35"/>
    <mergeCell ref="M5:M6"/>
    <mergeCell ref="C6:J6"/>
    <mergeCell ref="B43:M43"/>
    <mergeCell ref="B47:I47"/>
    <mergeCell ref="L47:M47"/>
    <mergeCell ref="B1:B6"/>
    <mergeCell ref="K5:K6"/>
    <mergeCell ref="B42:H42"/>
    <mergeCell ref="I35:J35"/>
    <mergeCell ref="L35:M35"/>
    <mergeCell ref="B36:H36"/>
    <mergeCell ref="B37:H37"/>
    <mergeCell ref="I42:J42"/>
    <mergeCell ref="N5:N6"/>
    <mergeCell ref="C29:I29"/>
    <mergeCell ref="J119:N120"/>
    <mergeCell ref="L1:N2"/>
    <mergeCell ref="C2:J2"/>
    <mergeCell ref="C3:J3"/>
    <mergeCell ref="K3:K4"/>
    <mergeCell ref="L3:N4"/>
    <mergeCell ref="C4:J4"/>
    <mergeCell ref="C1:J1"/>
    <mergeCell ref="K1:K2"/>
    <mergeCell ref="C5:J5"/>
    <mergeCell ref="L61:M61"/>
    <mergeCell ref="B39:H39"/>
    <mergeCell ref="B41:D41"/>
    <mergeCell ref="L5:L6"/>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558081"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558081" r:id="rId4"/>
      </mc:Fallback>
    </mc:AlternateContent>
  </oleObjects>
</worksheet>
</file>

<file path=xl/worksheets/sheet3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20"/>
  <sheetViews>
    <sheetView zoomScale="76" zoomScaleNormal="76" workbookViewId="0"/>
  </sheetViews>
  <sheetFormatPr baseColWidth="10" defaultRowHeight="15"/>
  <cols>
    <col min="1" max="1" width="9" bestFit="1" customWidth="1"/>
    <col min="2" max="2" width="16.140625" customWidth="1"/>
    <col min="6" max="6" width="16.28515625" customWidth="1"/>
    <col min="9" max="9" width="12.7109375" customWidth="1"/>
    <col min="10" max="10" width="15.5703125" customWidth="1"/>
    <col min="11" max="11" width="18.85546875" customWidth="1"/>
    <col min="13" max="13" width="13.42578125" customWidth="1"/>
    <col min="14" max="14" width="17.42578125" customWidth="1"/>
    <col min="15" max="15" width="12" bestFit="1" customWidth="1"/>
  </cols>
  <sheetData>
    <row r="1" spans="2:14" ht="24.7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30.75"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thickBot="1">
      <c r="A31" t="s">
        <v>1929</v>
      </c>
      <c r="B31" s="86" t="s">
        <v>1804</v>
      </c>
      <c r="C31" s="87" t="s">
        <v>2287</v>
      </c>
      <c r="D31" s="88"/>
      <c r="E31" s="88"/>
      <c r="F31" s="88"/>
      <c r="G31" s="88"/>
      <c r="H31" s="88"/>
      <c r="I31" s="88"/>
      <c r="J31" s="88"/>
      <c r="K31" s="465"/>
      <c r="L31" s="318" t="s">
        <v>1029</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348"/>
      <c r="N36" s="284"/>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0.15</v>
      </c>
      <c r="N41" s="356">
        <f>N77*M41</f>
        <v>2274.6274166666667</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2274.6274166666667</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76" t="s">
        <v>414</v>
      </c>
      <c r="B48" s="49" t="str">
        <f>VLOOKUP(A48,MATERIALES!A5:D373,3,FALSE)</f>
        <v xml:space="preserve">Cicatrizante (para remoción de especies vegetales)
</v>
      </c>
      <c r="C48" s="293"/>
      <c r="D48" s="293"/>
      <c r="E48" s="293"/>
      <c r="F48" s="293"/>
      <c r="G48" s="293"/>
      <c r="H48" s="293"/>
      <c r="I48" s="280"/>
      <c r="J48" s="236" t="str">
        <f>VLOOKUP(A48,MATERIALES!A4:D640,2,FALSE)</f>
        <v>kg</v>
      </c>
      <c r="K48" s="294">
        <v>1</v>
      </c>
      <c r="L48" s="279"/>
      <c r="M48" s="414">
        <f>VLOOKUP(A48,MATERIALES!A5:D396,4,FALSE)</f>
        <v>8636.5251925601005</v>
      </c>
      <c r="N48" s="284">
        <f>K48*M48</f>
        <v>8636.5251925601005</v>
      </c>
    </row>
    <row r="49" spans="1:14">
      <c r="A49" s="176"/>
      <c r="B49" s="49"/>
      <c r="C49" s="437"/>
      <c r="D49" s="437"/>
      <c r="E49" s="437"/>
      <c r="F49" s="437"/>
      <c r="G49" s="437"/>
      <c r="H49" s="437"/>
      <c r="I49" s="437"/>
      <c r="J49" s="323"/>
      <c r="K49" s="409"/>
      <c r="L49" s="433"/>
      <c r="M49" s="414"/>
      <c r="N49" s="284"/>
    </row>
    <row r="50" spans="1:14">
      <c r="A50" s="176"/>
      <c r="B50" s="49"/>
      <c r="C50" s="437"/>
      <c r="D50" s="437"/>
      <c r="E50" s="437"/>
      <c r="F50" s="437"/>
      <c r="G50" s="437"/>
      <c r="H50" s="437"/>
      <c r="I50" s="437"/>
      <c r="J50" s="323"/>
      <c r="K50" s="409"/>
      <c r="L50" s="433"/>
      <c r="M50" s="414"/>
      <c r="N50" s="284"/>
    </row>
    <row r="51" spans="1:14">
      <c r="A51" s="176"/>
      <c r="B51" s="49"/>
      <c r="C51" s="437"/>
      <c r="D51" s="437"/>
      <c r="E51" s="437"/>
      <c r="F51" s="437"/>
      <c r="G51" s="437"/>
      <c r="H51" s="437"/>
      <c r="I51" s="437"/>
      <c r="J51" s="323"/>
      <c r="K51" s="409"/>
      <c r="L51" s="433"/>
      <c r="M51" s="414"/>
      <c r="N51" s="284"/>
    </row>
    <row r="52" spans="1:14">
      <c r="B52" s="332"/>
      <c r="C52" s="53"/>
      <c r="D52" s="53"/>
      <c r="E52" s="53"/>
      <c r="F52" s="53"/>
      <c r="G52" s="53"/>
      <c r="H52" s="53"/>
      <c r="I52" s="53"/>
      <c r="J52" s="300"/>
      <c r="K52" s="175"/>
      <c r="L52" s="330"/>
      <c r="M52" s="438"/>
      <c r="N52" s="285"/>
    </row>
    <row r="53" spans="1:14">
      <c r="B53" s="174"/>
      <c r="C53" s="329"/>
      <c r="D53" s="329"/>
      <c r="E53" s="329"/>
      <c r="F53" s="329"/>
      <c r="G53" s="329"/>
      <c r="H53" s="329"/>
      <c r="I53" s="329"/>
      <c r="J53" s="323"/>
      <c r="K53" s="50"/>
      <c r="L53" s="330"/>
      <c r="M53" s="438"/>
      <c r="N53" s="285"/>
    </row>
    <row r="54" spans="1:14" ht="15.75" thickBot="1">
      <c r="B54" s="490"/>
      <c r="C54" s="53"/>
      <c r="D54" s="53"/>
      <c r="E54" s="53"/>
      <c r="F54" s="53"/>
      <c r="G54" s="53"/>
      <c r="H54" s="53"/>
      <c r="I54" s="53"/>
      <c r="J54" s="300"/>
      <c r="K54" s="175"/>
      <c r="L54" s="491"/>
      <c r="M54" s="492"/>
      <c r="N54" s="493"/>
    </row>
    <row r="55" spans="1:14" ht="15.75" thickBot="1">
      <c r="B55" s="818" t="s">
        <v>1037</v>
      </c>
      <c r="C55" s="819"/>
      <c r="D55" s="819"/>
      <c r="E55" s="819"/>
      <c r="F55" s="819"/>
      <c r="G55" s="819"/>
      <c r="H55" s="819"/>
      <c r="I55" s="819"/>
      <c r="J55" s="819"/>
      <c r="K55" s="819"/>
      <c r="L55" s="819"/>
      <c r="M55" s="820"/>
      <c r="N55" s="406">
        <f>SUM(N48:N54)</f>
        <v>8636.5251925601005</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B60" s="52"/>
      <c r="C60" s="329"/>
      <c r="D60" s="329"/>
      <c r="E60" s="329"/>
      <c r="F60" s="329"/>
      <c r="G60" s="329"/>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55"/>
      <c r="C65" s="53"/>
      <c r="D65" s="53"/>
      <c r="E65" s="53"/>
      <c r="F65" s="53"/>
      <c r="G65" s="53"/>
      <c r="H65" s="496"/>
      <c r="I65" s="175"/>
      <c r="J65" s="175"/>
      <c r="K65" s="175"/>
      <c r="L65" s="990"/>
      <c r="M65" s="991"/>
      <c r="N65" s="497"/>
    </row>
    <row r="66" spans="1:15" ht="15.75" thickBot="1">
      <c r="B66" s="818" t="s">
        <v>1037</v>
      </c>
      <c r="C66" s="819"/>
      <c r="D66" s="819"/>
      <c r="E66" s="819"/>
      <c r="F66" s="819"/>
      <c r="G66" s="819"/>
      <c r="H66" s="819"/>
      <c r="I66" s="819"/>
      <c r="J66" s="819"/>
      <c r="K66" s="819"/>
      <c r="L66" s="819"/>
      <c r="M66" s="820"/>
      <c r="N66" s="406"/>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970"/>
      <c r="N70" s="104" t="s">
        <v>1035</v>
      </c>
    </row>
    <row r="71" spans="1:15">
      <c r="A71" s="177" t="s">
        <v>30</v>
      </c>
      <c r="B71" s="55" t="str">
        <f>VLOOKUP(A71,'MANO DE OBRA'!A8:D68,3,FALSE)</f>
        <v>Oficial</v>
      </c>
      <c r="C71" s="53"/>
      <c r="D71" s="53"/>
      <c r="E71" s="53"/>
      <c r="F71" s="53"/>
      <c r="G71" s="53"/>
      <c r="H71" s="53"/>
      <c r="I71" s="304">
        <f>K71/J71*100</f>
        <v>49181.133333333331</v>
      </c>
      <c r="J71" s="305">
        <v>185</v>
      </c>
      <c r="K71" s="306">
        <f>VLOOKUP(A71,'MANO DE OBRA'!A8:D99,4,FALSE)</f>
        <v>90985.096666666665</v>
      </c>
      <c r="L71" s="56"/>
      <c r="M71" s="446">
        <v>12</v>
      </c>
      <c r="N71" s="407">
        <f>K71/M71</f>
        <v>7582.091388888889</v>
      </c>
      <c r="O71" s="112"/>
    </row>
    <row r="72" spans="1:15">
      <c r="A72" s="177" t="s">
        <v>7</v>
      </c>
      <c r="B72" s="55" t="str">
        <f>VLOOKUP(A72,'MANO DE OBRA'!A8:D69,3,FALSE)</f>
        <v>Obrero (2)</v>
      </c>
      <c r="C72" s="53"/>
      <c r="D72" s="53"/>
      <c r="E72" s="53"/>
      <c r="F72" s="53"/>
      <c r="G72" s="53"/>
      <c r="H72" s="53"/>
      <c r="I72" s="304">
        <f>K72/J72*100</f>
        <v>49181.133333333331</v>
      </c>
      <c r="J72" s="305">
        <v>185</v>
      </c>
      <c r="K72" s="306">
        <f>VLOOKUP(A72,'MANO DE OBRA'!A8:D100,4,FALSE)</f>
        <v>90985.096666666665</v>
      </c>
      <c r="L72" s="56"/>
      <c r="M72" s="446">
        <v>12</v>
      </c>
      <c r="N72" s="407">
        <f>K72/M72</f>
        <v>7582.091388888889</v>
      </c>
    </row>
    <row r="73" spans="1:15">
      <c r="B73" s="55"/>
      <c r="C73" s="53"/>
      <c r="D73" s="53"/>
      <c r="E73" s="53"/>
      <c r="F73" s="53"/>
      <c r="G73" s="53"/>
      <c r="H73" s="53"/>
      <c r="I73" s="304"/>
      <c r="J73" s="305"/>
      <c r="K73" s="306"/>
      <c r="L73" s="56"/>
      <c r="M73" s="444"/>
      <c r="N73" s="407"/>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986"/>
      <c r="C76" s="987"/>
      <c r="D76" s="987"/>
      <c r="E76" s="987"/>
      <c r="F76" s="987"/>
      <c r="G76" s="987"/>
      <c r="H76" s="987"/>
      <c r="I76" s="175"/>
      <c r="J76" s="175"/>
      <c r="K76" s="175"/>
      <c r="L76" s="988"/>
      <c r="M76" s="989"/>
      <c r="N76" s="51"/>
    </row>
    <row r="77" spans="1:15" ht="15.75" thickBot="1">
      <c r="B77" s="818" t="s">
        <v>1037</v>
      </c>
      <c r="C77" s="819"/>
      <c r="D77" s="819"/>
      <c r="E77" s="819"/>
      <c r="F77" s="819"/>
      <c r="G77" s="819"/>
      <c r="H77" s="819"/>
      <c r="I77" s="819"/>
      <c r="J77" s="819"/>
      <c r="K77" s="819"/>
      <c r="L77" s="819"/>
      <c r="M77" s="820"/>
      <c r="N77" s="313">
        <f>SUM(N71:N76)</f>
        <v>15164.182777777778</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26075.335387004547</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5215.0670774009095</v>
      </c>
      <c r="M84" s="853"/>
      <c r="N84" s="57"/>
    </row>
    <row r="85" spans="1:14">
      <c r="B85" s="95" t="s">
        <v>1057</v>
      </c>
      <c r="C85" s="96"/>
      <c r="D85" s="96"/>
      <c r="E85" s="96"/>
      <c r="F85" s="96"/>
      <c r="G85" s="96"/>
      <c r="H85" s="96"/>
      <c r="I85" s="93"/>
      <c r="J85" s="94"/>
      <c r="K85" s="316">
        <v>0.05</v>
      </c>
      <c r="L85" s="852">
        <f>N79*K85</f>
        <v>1303.7667693502274</v>
      </c>
      <c r="M85" s="853"/>
      <c r="N85" s="57"/>
    </row>
    <row r="86" spans="1:14" ht="15.75" thickBot="1">
      <c r="B86" s="97" t="s">
        <v>1058</v>
      </c>
      <c r="C86" s="98"/>
      <c r="D86" s="98"/>
      <c r="E86" s="98"/>
      <c r="F86" s="98"/>
      <c r="G86" s="98"/>
      <c r="H86" s="98"/>
      <c r="I86" s="99"/>
      <c r="J86" s="100"/>
      <c r="K86" s="317">
        <v>0.05</v>
      </c>
      <c r="L86" s="854">
        <f>N79*K86</f>
        <v>1303.7667693502274</v>
      </c>
      <c r="M86" s="855"/>
      <c r="N86" s="57"/>
    </row>
    <row r="87" spans="1:14" ht="15.75" thickBot="1">
      <c r="B87" s="818" t="s">
        <v>1037</v>
      </c>
      <c r="C87" s="819"/>
      <c r="D87" s="819"/>
      <c r="E87" s="819"/>
      <c r="F87" s="819"/>
      <c r="G87" s="819"/>
      <c r="H87" s="819"/>
      <c r="I87" s="819"/>
      <c r="J87" s="819"/>
      <c r="K87" s="819"/>
      <c r="L87" s="819"/>
      <c r="M87" s="820"/>
      <c r="N87" s="58">
        <f>L84+L85+L86</f>
        <v>7822.6006161013638</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33897.936003105911</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29.25"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4">
    <mergeCell ref="B108:N109"/>
    <mergeCell ref="F25:H25"/>
    <mergeCell ref="B27:N27"/>
    <mergeCell ref="L29:M29"/>
    <mergeCell ref="L85:M85"/>
    <mergeCell ref="L86:M86"/>
    <mergeCell ref="B87:M87"/>
    <mergeCell ref="B89:M89"/>
    <mergeCell ref="B106:N107"/>
    <mergeCell ref="B79:M79"/>
    <mergeCell ref="B83:H83"/>
    <mergeCell ref="L83:M83"/>
    <mergeCell ref="B66:M66"/>
    <mergeCell ref="B84:H84"/>
    <mergeCell ref="L84:M84"/>
    <mergeCell ref="B70:H70"/>
    <mergeCell ref="L70:M70"/>
    <mergeCell ref="B76:H76"/>
    <mergeCell ref="L76:M76"/>
    <mergeCell ref="B77:M77"/>
    <mergeCell ref="L59:M59"/>
    <mergeCell ref="L60:M60"/>
    <mergeCell ref="L62:M62"/>
    <mergeCell ref="L63:M63"/>
    <mergeCell ref="L65:M65"/>
    <mergeCell ref="B55:M55"/>
    <mergeCell ref="B10:E10"/>
    <mergeCell ref="I10:J10"/>
    <mergeCell ref="D11:E11"/>
    <mergeCell ref="L42:M42"/>
    <mergeCell ref="B38:H38"/>
    <mergeCell ref="L12:N12"/>
    <mergeCell ref="C30:I30"/>
    <mergeCell ref="L30:M30"/>
    <mergeCell ref="B35:H35"/>
    <mergeCell ref="M5:M6"/>
    <mergeCell ref="C6:J6"/>
    <mergeCell ref="B43:M43"/>
    <mergeCell ref="B47:I47"/>
    <mergeCell ref="L47:M47"/>
    <mergeCell ref="B1:B6"/>
    <mergeCell ref="K5:K6"/>
    <mergeCell ref="B42:H42"/>
    <mergeCell ref="I35:J35"/>
    <mergeCell ref="L35:M35"/>
    <mergeCell ref="B36:H36"/>
    <mergeCell ref="B37:H37"/>
    <mergeCell ref="I42:J42"/>
    <mergeCell ref="N5:N6"/>
    <mergeCell ref="C29:I29"/>
    <mergeCell ref="J119:N120"/>
    <mergeCell ref="L1:N2"/>
    <mergeCell ref="C2:J2"/>
    <mergeCell ref="C3:J3"/>
    <mergeCell ref="K3:K4"/>
    <mergeCell ref="L3:N4"/>
    <mergeCell ref="C4:J4"/>
    <mergeCell ref="C1:J1"/>
    <mergeCell ref="K1:K2"/>
    <mergeCell ref="C5:J5"/>
    <mergeCell ref="L61:M61"/>
    <mergeCell ref="B39:H39"/>
    <mergeCell ref="B41:D41"/>
    <mergeCell ref="L5:L6"/>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559105"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559105" r:id="rId4"/>
      </mc:Fallback>
    </mc:AlternateContent>
  </oleObjects>
</worksheet>
</file>

<file path=xl/worksheets/sheet3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20"/>
  <sheetViews>
    <sheetView zoomScale="76" zoomScaleNormal="76" workbookViewId="0"/>
  </sheetViews>
  <sheetFormatPr baseColWidth="10" defaultRowHeight="15"/>
  <cols>
    <col min="1" max="1" width="9" bestFit="1" customWidth="1"/>
    <col min="2" max="2" width="16.28515625" customWidth="1"/>
    <col min="6" max="6" width="15.140625" customWidth="1"/>
    <col min="9" max="9" width="12.7109375" customWidth="1"/>
    <col min="10" max="10" width="15.5703125" customWidth="1"/>
    <col min="11" max="11" width="18.85546875" customWidth="1"/>
    <col min="13" max="13" width="13.42578125" customWidth="1"/>
    <col min="14" max="14" width="17.42578125" customWidth="1"/>
    <col min="15" max="15" width="12" bestFit="1" customWidth="1"/>
  </cols>
  <sheetData>
    <row r="1" spans="2:14" ht="24.7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30.75"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thickBot="1">
      <c r="A31" t="s">
        <v>1929</v>
      </c>
      <c r="B31" s="86" t="s">
        <v>1805</v>
      </c>
      <c r="C31" s="87" t="s">
        <v>2288</v>
      </c>
      <c r="D31" s="88"/>
      <c r="E31" s="88"/>
      <c r="F31" s="88"/>
      <c r="G31" s="88"/>
      <c r="H31" s="88"/>
      <c r="I31" s="88"/>
      <c r="J31" s="88"/>
      <c r="K31" s="465"/>
      <c r="L31" s="318" t="s">
        <v>1029</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348"/>
      <c r="N36" s="284"/>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0.15</v>
      </c>
      <c r="N41" s="356">
        <f>N77*M41</f>
        <v>1705.9705624999999</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1705.9705624999999</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216" t="s">
        <v>414</v>
      </c>
      <c r="B48" s="49" t="str">
        <f>VLOOKUP(A48,MATERIALES!A5:D373,3,FALSE)</f>
        <v xml:space="preserve">Cicatrizante (para remoción de especies vegetales)
</v>
      </c>
      <c r="C48" s="293"/>
      <c r="D48" s="293"/>
      <c r="E48" s="293"/>
      <c r="F48" s="293"/>
      <c r="G48" s="293"/>
      <c r="H48" s="293"/>
      <c r="I48" s="293"/>
      <c r="J48" s="323" t="str">
        <f>VLOOKUP(A48,MATERIALES!A4:D640,2,FALSE)</f>
        <v>kg</v>
      </c>
      <c r="K48" s="294">
        <v>1</v>
      </c>
      <c r="L48" s="279"/>
      <c r="M48" s="414">
        <f>VLOOKUP(A48,MATERIALES!A5:D396,4,FALSE)</f>
        <v>8636.5251925601005</v>
      </c>
      <c r="N48" s="284">
        <f>K48*M48</f>
        <v>8636.5251925601005</v>
      </c>
    </row>
    <row r="49" spans="1:14">
      <c r="A49" s="176"/>
      <c r="B49" s="49"/>
      <c r="C49" s="437"/>
      <c r="D49" s="437"/>
      <c r="E49" s="437"/>
      <c r="F49" s="437"/>
      <c r="G49" s="437"/>
      <c r="H49" s="437"/>
      <c r="I49" s="437"/>
      <c r="J49" s="324"/>
      <c r="K49" s="409"/>
      <c r="L49" s="433"/>
      <c r="M49" s="414"/>
      <c r="N49" s="284"/>
    </row>
    <row r="50" spans="1:14">
      <c r="A50" s="176"/>
      <c r="B50" s="49"/>
      <c r="C50" s="437"/>
      <c r="D50" s="437"/>
      <c r="E50" s="437"/>
      <c r="F50" s="437"/>
      <c r="G50" s="437"/>
      <c r="H50" s="437"/>
      <c r="I50" s="437"/>
      <c r="J50" s="323"/>
      <c r="K50" s="409"/>
      <c r="L50" s="433"/>
      <c r="M50" s="414"/>
      <c r="N50" s="284"/>
    </row>
    <row r="51" spans="1:14">
      <c r="A51" s="176"/>
      <c r="B51" s="49"/>
      <c r="C51" s="437"/>
      <c r="D51" s="437"/>
      <c r="E51" s="437"/>
      <c r="F51" s="437"/>
      <c r="G51" s="437"/>
      <c r="H51" s="437"/>
      <c r="I51" s="437"/>
      <c r="J51" s="323"/>
      <c r="K51" s="409"/>
      <c r="L51" s="433"/>
      <c r="M51" s="414"/>
      <c r="N51" s="284"/>
    </row>
    <row r="52" spans="1:14">
      <c r="B52" s="332"/>
      <c r="C52" s="53"/>
      <c r="D52" s="53"/>
      <c r="E52" s="53"/>
      <c r="F52" s="53"/>
      <c r="G52" s="53"/>
      <c r="H52" s="53"/>
      <c r="I52" s="53"/>
      <c r="J52" s="300"/>
      <c r="K52" s="175"/>
      <c r="L52" s="330"/>
      <c r="M52" s="438"/>
      <c r="N52" s="285"/>
    </row>
    <row r="53" spans="1:14">
      <c r="B53" s="174"/>
      <c r="C53" s="329"/>
      <c r="D53" s="329"/>
      <c r="E53" s="329"/>
      <c r="F53" s="329"/>
      <c r="G53" s="329"/>
      <c r="H53" s="329"/>
      <c r="I53" s="329"/>
      <c r="J53" s="323"/>
      <c r="K53" s="50"/>
      <c r="L53" s="330"/>
      <c r="M53" s="438"/>
      <c r="N53" s="285"/>
    </row>
    <row r="54" spans="1:14" ht="15.75" thickBot="1">
      <c r="B54" s="490"/>
      <c r="C54" s="53"/>
      <c r="D54" s="53"/>
      <c r="E54" s="53"/>
      <c r="F54" s="53"/>
      <c r="G54" s="53"/>
      <c r="H54" s="53"/>
      <c r="I54" s="53"/>
      <c r="J54" s="300"/>
      <c r="K54" s="175"/>
      <c r="L54" s="491"/>
      <c r="M54" s="492"/>
      <c r="N54" s="493"/>
    </row>
    <row r="55" spans="1:14" ht="15.75" thickBot="1">
      <c r="B55" s="818" t="s">
        <v>1037</v>
      </c>
      <c r="C55" s="819"/>
      <c r="D55" s="819"/>
      <c r="E55" s="819"/>
      <c r="F55" s="819"/>
      <c r="G55" s="819"/>
      <c r="H55" s="819"/>
      <c r="I55" s="819"/>
      <c r="J55" s="819"/>
      <c r="K55" s="819"/>
      <c r="L55" s="819"/>
      <c r="M55" s="820"/>
      <c r="N55" s="406">
        <f>SUM(N48:N54)</f>
        <v>8636.5251925601005</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B60" s="52"/>
      <c r="C60" s="329"/>
      <c r="D60" s="329"/>
      <c r="E60" s="329"/>
      <c r="F60" s="329"/>
      <c r="G60" s="329"/>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55"/>
      <c r="C65" s="53"/>
      <c r="D65" s="53"/>
      <c r="E65" s="53"/>
      <c r="F65" s="53"/>
      <c r="G65" s="53"/>
      <c r="H65" s="496"/>
      <c r="I65" s="175"/>
      <c r="J65" s="175"/>
      <c r="K65" s="175"/>
      <c r="L65" s="990"/>
      <c r="M65" s="991"/>
      <c r="N65" s="497"/>
    </row>
    <row r="66" spans="1:15" ht="15.75" thickBot="1">
      <c r="B66" s="818" t="s">
        <v>1037</v>
      </c>
      <c r="C66" s="819"/>
      <c r="D66" s="819"/>
      <c r="E66" s="819"/>
      <c r="F66" s="819"/>
      <c r="G66" s="819"/>
      <c r="H66" s="819"/>
      <c r="I66" s="819"/>
      <c r="J66" s="819"/>
      <c r="K66" s="819"/>
      <c r="L66" s="819"/>
      <c r="M66" s="820"/>
      <c r="N66" s="406"/>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970"/>
      <c r="N70" s="104" t="s">
        <v>1035</v>
      </c>
    </row>
    <row r="71" spans="1:15">
      <c r="A71" s="177" t="s">
        <v>30</v>
      </c>
      <c r="B71" s="55" t="str">
        <f>VLOOKUP(A71,'MANO DE OBRA'!A8:D68,3,FALSE)</f>
        <v>Oficial</v>
      </c>
      <c r="C71" s="53"/>
      <c r="D71" s="53"/>
      <c r="E71" s="53"/>
      <c r="F71" s="53"/>
      <c r="G71" s="53"/>
      <c r="H71" s="53"/>
      <c r="I71" s="304">
        <f>K71/J71*100</f>
        <v>49181.133333333331</v>
      </c>
      <c r="J71" s="305">
        <v>185</v>
      </c>
      <c r="K71" s="306">
        <f>VLOOKUP(A71,'MANO DE OBRA'!A8:D99,4,FALSE)</f>
        <v>90985.096666666665</v>
      </c>
      <c r="L71" s="56"/>
      <c r="M71" s="446">
        <v>16</v>
      </c>
      <c r="N71" s="407">
        <f>K71/M71</f>
        <v>5686.5685416666665</v>
      </c>
      <c r="O71" s="112"/>
    </row>
    <row r="72" spans="1:15">
      <c r="A72" s="177" t="s">
        <v>7</v>
      </c>
      <c r="B72" s="55" t="str">
        <f>VLOOKUP(A72,'MANO DE OBRA'!A8:D69,3,FALSE)</f>
        <v>Obrero (2)</v>
      </c>
      <c r="C72" s="53"/>
      <c r="D72" s="53"/>
      <c r="E72" s="53"/>
      <c r="F72" s="53"/>
      <c r="G72" s="53"/>
      <c r="H72" s="53"/>
      <c r="I72" s="304">
        <f>K72/J72*100</f>
        <v>49181.133333333331</v>
      </c>
      <c r="J72" s="305">
        <v>185</v>
      </c>
      <c r="K72" s="306">
        <f>VLOOKUP(A72,'MANO DE OBRA'!A8:D100,4,FALSE)</f>
        <v>90985.096666666665</v>
      </c>
      <c r="L72" s="56"/>
      <c r="M72" s="446">
        <v>16</v>
      </c>
      <c r="N72" s="407">
        <f>K72/M72</f>
        <v>5686.5685416666665</v>
      </c>
    </row>
    <row r="73" spans="1:15">
      <c r="B73" s="55"/>
      <c r="C73" s="53"/>
      <c r="D73" s="53"/>
      <c r="E73" s="53"/>
      <c r="F73" s="53"/>
      <c r="G73" s="53"/>
      <c r="H73" s="53"/>
      <c r="I73" s="304"/>
      <c r="J73" s="305"/>
      <c r="K73" s="306"/>
      <c r="L73" s="56"/>
      <c r="M73" s="444"/>
      <c r="N73" s="407"/>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986"/>
      <c r="C76" s="987"/>
      <c r="D76" s="987"/>
      <c r="E76" s="987"/>
      <c r="F76" s="987"/>
      <c r="G76" s="987"/>
      <c r="H76" s="987"/>
      <c r="I76" s="175"/>
      <c r="J76" s="175"/>
      <c r="K76" s="175"/>
      <c r="L76" s="988"/>
      <c r="M76" s="989"/>
      <c r="N76" s="497"/>
    </row>
    <row r="77" spans="1:15" ht="15.75" thickBot="1">
      <c r="B77" s="818" t="s">
        <v>1037</v>
      </c>
      <c r="C77" s="819"/>
      <c r="D77" s="819"/>
      <c r="E77" s="819"/>
      <c r="F77" s="819"/>
      <c r="G77" s="819"/>
      <c r="H77" s="819"/>
      <c r="I77" s="819"/>
      <c r="J77" s="819"/>
      <c r="K77" s="819"/>
      <c r="L77" s="819"/>
      <c r="M77" s="820"/>
      <c r="N77" s="313">
        <f>SUM(N71:N76)</f>
        <v>11373.137083333333</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21715.632838393434</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4343.126567678687</v>
      </c>
      <c r="M84" s="853"/>
      <c r="N84" s="57"/>
    </row>
    <row r="85" spans="1:14">
      <c r="B85" s="95" t="s">
        <v>1057</v>
      </c>
      <c r="C85" s="96"/>
      <c r="D85" s="96"/>
      <c r="E85" s="96"/>
      <c r="F85" s="96"/>
      <c r="G85" s="96"/>
      <c r="H85" s="96"/>
      <c r="I85" s="93"/>
      <c r="J85" s="94"/>
      <c r="K85" s="316">
        <v>0.05</v>
      </c>
      <c r="L85" s="852">
        <f>N79*K85</f>
        <v>1085.7816419196718</v>
      </c>
      <c r="M85" s="853"/>
      <c r="N85" s="57"/>
    </row>
    <row r="86" spans="1:14" ht="15.75" thickBot="1">
      <c r="B86" s="97" t="s">
        <v>1058</v>
      </c>
      <c r="C86" s="98"/>
      <c r="D86" s="98"/>
      <c r="E86" s="98"/>
      <c r="F86" s="98"/>
      <c r="G86" s="98"/>
      <c r="H86" s="98"/>
      <c r="I86" s="99"/>
      <c r="J86" s="100"/>
      <c r="K86" s="317">
        <v>0.05</v>
      </c>
      <c r="L86" s="854">
        <f>N79*K86</f>
        <v>1085.7816419196718</v>
      </c>
      <c r="M86" s="855"/>
      <c r="N86" s="57"/>
    </row>
    <row r="87" spans="1:14" ht="15.75" thickBot="1">
      <c r="B87" s="818" t="s">
        <v>1037</v>
      </c>
      <c r="C87" s="819"/>
      <c r="D87" s="819"/>
      <c r="E87" s="819"/>
      <c r="F87" s="819"/>
      <c r="G87" s="819"/>
      <c r="H87" s="819"/>
      <c r="I87" s="819"/>
      <c r="J87" s="819"/>
      <c r="K87" s="819"/>
      <c r="L87" s="819"/>
      <c r="M87" s="820"/>
      <c r="N87" s="58">
        <f>L84+L85+L86</f>
        <v>6514.6898515180301</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28230.322689911463</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29.25"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4">
    <mergeCell ref="B108:N109"/>
    <mergeCell ref="F25:H25"/>
    <mergeCell ref="B27:N27"/>
    <mergeCell ref="L29:M29"/>
    <mergeCell ref="L85:M85"/>
    <mergeCell ref="L86:M86"/>
    <mergeCell ref="B87:M87"/>
    <mergeCell ref="B89:M89"/>
    <mergeCell ref="B106:N107"/>
    <mergeCell ref="B79:M79"/>
    <mergeCell ref="B83:H83"/>
    <mergeCell ref="L83:M83"/>
    <mergeCell ref="B66:M66"/>
    <mergeCell ref="B84:H84"/>
    <mergeCell ref="L84:M84"/>
    <mergeCell ref="B70:H70"/>
    <mergeCell ref="L70:M70"/>
    <mergeCell ref="B76:H76"/>
    <mergeCell ref="L76:M76"/>
    <mergeCell ref="B77:M77"/>
    <mergeCell ref="L59:M59"/>
    <mergeCell ref="L60:M60"/>
    <mergeCell ref="L62:M62"/>
    <mergeCell ref="L63:M63"/>
    <mergeCell ref="L65:M65"/>
    <mergeCell ref="B55:M55"/>
    <mergeCell ref="B10:E10"/>
    <mergeCell ref="I10:J10"/>
    <mergeCell ref="D11:E11"/>
    <mergeCell ref="L42:M42"/>
    <mergeCell ref="B38:H38"/>
    <mergeCell ref="L12:N12"/>
    <mergeCell ref="C30:I30"/>
    <mergeCell ref="L30:M30"/>
    <mergeCell ref="B35:H35"/>
    <mergeCell ref="M5:M6"/>
    <mergeCell ref="C6:J6"/>
    <mergeCell ref="B43:M43"/>
    <mergeCell ref="B47:I47"/>
    <mergeCell ref="L47:M47"/>
    <mergeCell ref="B1:B6"/>
    <mergeCell ref="K5:K6"/>
    <mergeCell ref="B42:H42"/>
    <mergeCell ref="I35:J35"/>
    <mergeCell ref="L35:M35"/>
    <mergeCell ref="B36:H36"/>
    <mergeCell ref="B37:H37"/>
    <mergeCell ref="I42:J42"/>
    <mergeCell ref="N5:N6"/>
    <mergeCell ref="C29:I29"/>
    <mergeCell ref="J119:N120"/>
    <mergeCell ref="L1:N2"/>
    <mergeCell ref="C2:J2"/>
    <mergeCell ref="C3:J3"/>
    <mergeCell ref="K3:K4"/>
    <mergeCell ref="L3:N4"/>
    <mergeCell ref="C4:J4"/>
    <mergeCell ref="C1:J1"/>
    <mergeCell ref="K1:K2"/>
    <mergeCell ref="C5:J5"/>
    <mergeCell ref="L61:M61"/>
    <mergeCell ref="B39:H39"/>
    <mergeCell ref="B41:D41"/>
    <mergeCell ref="L5:L6"/>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560129"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560129" r:id="rId4"/>
      </mc:Fallback>
    </mc:AlternateContent>
  </oleObjects>
</worksheet>
</file>

<file path=xl/worksheets/sheet3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20"/>
  <sheetViews>
    <sheetView zoomScale="76" zoomScaleNormal="76" workbookViewId="0"/>
  </sheetViews>
  <sheetFormatPr baseColWidth="10" defaultRowHeight="15"/>
  <cols>
    <col min="1" max="1" width="9" bestFit="1" customWidth="1"/>
    <col min="2" max="2" width="16.28515625" customWidth="1"/>
    <col min="6" max="6" width="15.140625" customWidth="1"/>
    <col min="9" max="9" width="13.42578125" bestFit="1" customWidth="1"/>
    <col min="10" max="10" width="15.5703125" customWidth="1"/>
    <col min="11" max="11" width="18.85546875" customWidth="1"/>
    <col min="13" max="13" width="13.42578125" customWidth="1"/>
    <col min="14" max="14" width="17.42578125" customWidth="1"/>
    <col min="15" max="15" width="12" bestFit="1" customWidth="1"/>
  </cols>
  <sheetData>
    <row r="1" spans="2:14" ht="24"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30.75"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thickBot="1">
      <c r="A31" t="s">
        <v>1929</v>
      </c>
      <c r="B31" s="86" t="s">
        <v>1806</v>
      </c>
      <c r="C31" s="87" t="s">
        <v>2289</v>
      </c>
      <c r="D31" s="88"/>
      <c r="E31" s="88"/>
      <c r="F31" s="88"/>
      <c r="G31" s="88"/>
      <c r="H31" s="88"/>
      <c r="I31" s="88"/>
      <c r="J31" s="88"/>
      <c r="K31" s="465"/>
      <c r="L31" s="318" t="s">
        <v>1029</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348"/>
      <c r="N36" s="284"/>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0.15</v>
      </c>
      <c r="N41" s="356">
        <f>N77*M41</f>
        <v>9557.2580532212887</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9557.2580532212887</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76" t="s">
        <v>743</v>
      </c>
      <c r="B48" s="49" t="str">
        <f>VLOOKUP(A48,MATERIALES!A5:D373,3,FALSE)</f>
        <v xml:space="preserve">Tierra abonada </v>
      </c>
      <c r="C48" s="293"/>
      <c r="D48" s="293"/>
      <c r="E48" s="293"/>
      <c r="F48" s="293"/>
      <c r="G48" s="293"/>
      <c r="H48" s="293"/>
      <c r="I48" s="293"/>
      <c r="J48" s="323" t="str">
        <f>VLOOKUP(A48,MATERIALES!A4:D640,2,FALSE)</f>
        <v>m3</v>
      </c>
      <c r="K48" s="294">
        <v>2.1</v>
      </c>
      <c r="L48" s="279"/>
      <c r="M48" s="414">
        <f>VLOOKUP(A48,MATERIALES!A5:D396,4,FALSE)</f>
        <v>28410.922832478362</v>
      </c>
      <c r="N48" s="284">
        <f>K48*M48</f>
        <v>59662.937948204562</v>
      </c>
    </row>
    <row r="49" spans="1:14">
      <c r="A49" s="176" t="s">
        <v>414</v>
      </c>
      <c r="B49" s="49" t="str">
        <f>VLOOKUP(A49,MATERIALES!A6:D373,3,FALSE)</f>
        <v xml:space="preserve">Cicatrizante (para remoción de especies vegetales)
</v>
      </c>
      <c r="C49" s="437"/>
      <c r="D49" s="437"/>
      <c r="E49" s="437"/>
      <c r="F49" s="437"/>
      <c r="G49" s="437"/>
      <c r="H49" s="437"/>
      <c r="I49" s="437"/>
      <c r="J49" s="324" t="str">
        <f>VLOOKUP(A49,MATERIALES!A5:D641,2,FALSE)</f>
        <v>kg</v>
      </c>
      <c r="K49" s="409">
        <v>1</v>
      </c>
      <c r="L49" s="433"/>
      <c r="M49" s="414">
        <f>VLOOKUP(A49,MATERIALES!A6:D397,4,FALSE)</f>
        <v>8636.5251925601005</v>
      </c>
      <c r="N49" s="284">
        <f>K49*M49</f>
        <v>8636.5251925601005</v>
      </c>
    </row>
    <row r="50" spans="1:14">
      <c r="A50" s="176"/>
      <c r="B50" s="49"/>
      <c r="C50" s="437"/>
      <c r="D50" s="437"/>
      <c r="E50" s="437"/>
      <c r="F50" s="437"/>
      <c r="G50" s="437"/>
      <c r="H50" s="437"/>
      <c r="I50" s="437"/>
      <c r="J50" s="323"/>
      <c r="K50" s="409"/>
      <c r="L50" s="433"/>
      <c r="M50" s="414"/>
      <c r="N50" s="284"/>
    </row>
    <row r="51" spans="1:14">
      <c r="A51" s="176"/>
      <c r="B51" s="49"/>
      <c r="C51" s="437"/>
      <c r="D51" s="437"/>
      <c r="E51" s="437"/>
      <c r="F51" s="437"/>
      <c r="G51" s="437"/>
      <c r="H51" s="437"/>
      <c r="I51" s="437"/>
      <c r="J51" s="323"/>
      <c r="K51" s="409"/>
      <c r="L51" s="433"/>
      <c r="M51" s="414"/>
      <c r="N51" s="284"/>
    </row>
    <row r="52" spans="1:14">
      <c r="B52" s="332"/>
      <c r="C52" s="53"/>
      <c r="D52" s="53"/>
      <c r="E52" s="53"/>
      <c r="F52" s="53"/>
      <c r="G52" s="53"/>
      <c r="H52" s="53"/>
      <c r="I52" s="53"/>
      <c r="J52" s="300"/>
      <c r="K52" s="175"/>
      <c r="L52" s="330"/>
      <c r="M52" s="438"/>
      <c r="N52" s="285"/>
    </row>
    <row r="53" spans="1:14">
      <c r="B53" s="174"/>
      <c r="C53" s="329"/>
      <c r="D53" s="329"/>
      <c r="E53" s="329"/>
      <c r="F53" s="329"/>
      <c r="G53" s="329"/>
      <c r="H53" s="329"/>
      <c r="I53" s="329"/>
      <c r="J53" s="323"/>
      <c r="K53" s="50"/>
      <c r="L53" s="330"/>
      <c r="M53" s="438"/>
      <c r="N53" s="285"/>
    </row>
    <row r="54" spans="1:14" ht="15.75" thickBot="1">
      <c r="B54" s="490"/>
      <c r="C54" s="53"/>
      <c r="D54" s="53"/>
      <c r="E54" s="53"/>
      <c r="F54" s="53"/>
      <c r="G54" s="53"/>
      <c r="H54" s="53"/>
      <c r="I54" s="53"/>
      <c r="J54" s="300"/>
      <c r="K54" s="175"/>
      <c r="L54" s="491"/>
      <c r="M54" s="492"/>
      <c r="N54" s="493"/>
    </row>
    <row r="55" spans="1:14" ht="15.75" thickBot="1">
      <c r="B55" s="818" t="s">
        <v>1037</v>
      </c>
      <c r="C55" s="819"/>
      <c r="D55" s="819"/>
      <c r="E55" s="819"/>
      <c r="F55" s="819"/>
      <c r="G55" s="819"/>
      <c r="H55" s="819"/>
      <c r="I55" s="819"/>
      <c r="J55" s="819"/>
      <c r="K55" s="819"/>
      <c r="L55" s="819"/>
      <c r="M55" s="820"/>
      <c r="N55" s="406">
        <f>SUM(N48:N54)</f>
        <v>68299.463140764667</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B60" s="52"/>
      <c r="C60" s="329"/>
      <c r="D60" s="329"/>
      <c r="E60" s="329"/>
      <c r="F60" s="329"/>
      <c r="G60" s="329"/>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55"/>
      <c r="C65" s="53"/>
      <c r="D65" s="53"/>
      <c r="E65" s="53"/>
      <c r="F65" s="53"/>
      <c r="G65" s="53"/>
      <c r="H65" s="496"/>
      <c r="I65" s="175"/>
      <c r="J65" s="175"/>
      <c r="K65" s="175"/>
      <c r="L65" s="990"/>
      <c r="M65" s="991"/>
      <c r="N65" s="497"/>
    </row>
    <row r="66" spans="1:15" ht="15.75" thickBot="1">
      <c r="B66" s="818" t="s">
        <v>1037</v>
      </c>
      <c r="C66" s="819"/>
      <c r="D66" s="819"/>
      <c r="E66" s="819"/>
      <c r="F66" s="819"/>
      <c r="G66" s="819"/>
      <c r="H66" s="819"/>
      <c r="I66" s="819"/>
      <c r="J66" s="819"/>
      <c r="K66" s="819"/>
      <c r="L66" s="819"/>
      <c r="M66" s="820"/>
      <c r="N66" s="406"/>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970"/>
      <c r="N70" s="104" t="s">
        <v>1035</v>
      </c>
    </row>
    <row r="71" spans="1:15">
      <c r="A71" s="177" t="s">
        <v>30</v>
      </c>
      <c r="B71" s="55" t="str">
        <f>VLOOKUP(A71,'MANO DE OBRA'!A8:D68,3,FALSE)</f>
        <v>Oficial</v>
      </c>
      <c r="C71" s="53"/>
      <c r="D71" s="53"/>
      <c r="E71" s="53"/>
      <c r="F71" s="53"/>
      <c r="G71" s="53"/>
      <c r="H71" s="53"/>
      <c r="I71" s="304">
        <f>K71/J71*100</f>
        <v>49181.133333333331</v>
      </c>
      <c r="J71" s="305">
        <v>185</v>
      </c>
      <c r="K71" s="306">
        <f>VLOOKUP(A71,'MANO DE OBRA'!A8:D99,4,FALSE)</f>
        <v>90985.096666666665</v>
      </c>
      <c r="L71" s="56"/>
      <c r="M71" s="446">
        <v>3.57</v>
      </c>
      <c r="N71" s="407">
        <f>K71/M71</f>
        <v>25486.02147525677</v>
      </c>
      <c r="O71" s="112"/>
    </row>
    <row r="72" spans="1:15">
      <c r="A72" s="177" t="s">
        <v>9</v>
      </c>
      <c r="B72" s="55" t="str">
        <f>VLOOKUP(A72,'MANO DE OBRA'!A8:D69,3,FALSE)</f>
        <v>Obrero (3)</v>
      </c>
      <c r="C72" s="53"/>
      <c r="D72" s="53"/>
      <c r="E72" s="53"/>
      <c r="F72" s="53"/>
      <c r="G72" s="53"/>
      <c r="H72" s="53"/>
      <c r="I72" s="304">
        <f>K72/J72*100</f>
        <v>73771.7</v>
      </c>
      <c r="J72" s="305">
        <v>185</v>
      </c>
      <c r="K72" s="306">
        <f>VLOOKUP(A72,'MANO DE OBRA'!A8:D100,4,FALSE)</f>
        <v>136477.64499999999</v>
      </c>
      <c r="L72" s="56"/>
      <c r="M72" s="446">
        <v>3.57</v>
      </c>
      <c r="N72" s="407">
        <f>K72/M72</f>
        <v>38229.032212885155</v>
      </c>
    </row>
    <row r="73" spans="1:15">
      <c r="B73" s="55"/>
      <c r="C73" s="53"/>
      <c r="D73" s="53"/>
      <c r="E73" s="53"/>
      <c r="F73" s="53"/>
      <c r="G73" s="53"/>
      <c r="H73" s="53"/>
      <c r="I73" s="304"/>
      <c r="J73" s="305"/>
      <c r="K73" s="306"/>
      <c r="L73" s="56"/>
      <c r="M73" s="444"/>
      <c r="N73" s="407"/>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986"/>
      <c r="C76" s="987"/>
      <c r="D76" s="987"/>
      <c r="E76" s="987"/>
      <c r="F76" s="987"/>
      <c r="G76" s="987"/>
      <c r="H76" s="987"/>
      <c r="I76" s="175"/>
      <c r="J76" s="175"/>
      <c r="K76" s="175"/>
      <c r="L76" s="988"/>
      <c r="M76" s="989"/>
      <c r="N76" s="497"/>
    </row>
    <row r="77" spans="1:15" ht="15.75" thickBot="1">
      <c r="B77" s="818" t="s">
        <v>1037</v>
      </c>
      <c r="C77" s="819"/>
      <c r="D77" s="819"/>
      <c r="E77" s="819"/>
      <c r="F77" s="819"/>
      <c r="G77" s="819"/>
      <c r="H77" s="819"/>
      <c r="I77" s="819"/>
      <c r="J77" s="819"/>
      <c r="K77" s="819"/>
      <c r="L77" s="819"/>
      <c r="M77" s="820"/>
      <c r="N77" s="313">
        <f>SUM(N71:N76)</f>
        <v>63715.053688141925</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141571.77488212788</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28314.354976425577</v>
      </c>
      <c r="M84" s="853"/>
      <c r="N84" s="57"/>
    </row>
    <row r="85" spans="1:14">
      <c r="B85" s="95" t="s">
        <v>1057</v>
      </c>
      <c r="C85" s="96"/>
      <c r="D85" s="96"/>
      <c r="E85" s="96"/>
      <c r="F85" s="96"/>
      <c r="G85" s="96"/>
      <c r="H85" s="96"/>
      <c r="I85" s="93"/>
      <c r="J85" s="94"/>
      <c r="K85" s="316">
        <v>0.05</v>
      </c>
      <c r="L85" s="852">
        <f>N79*K85</f>
        <v>7078.5887441063942</v>
      </c>
      <c r="M85" s="853"/>
      <c r="N85" s="57"/>
    </row>
    <row r="86" spans="1:14" ht="15.75" thickBot="1">
      <c r="B86" s="97" t="s">
        <v>1058</v>
      </c>
      <c r="C86" s="98"/>
      <c r="D86" s="98"/>
      <c r="E86" s="98"/>
      <c r="F86" s="98"/>
      <c r="G86" s="98"/>
      <c r="H86" s="98"/>
      <c r="I86" s="99"/>
      <c r="J86" s="100"/>
      <c r="K86" s="317">
        <v>0.05</v>
      </c>
      <c r="L86" s="854">
        <f>N79*K86</f>
        <v>7078.5887441063942</v>
      </c>
      <c r="M86" s="855"/>
      <c r="N86" s="57"/>
    </row>
    <row r="87" spans="1:14" ht="15.75" thickBot="1">
      <c r="B87" s="818" t="s">
        <v>1037</v>
      </c>
      <c r="C87" s="819"/>
      <c r="D87" s="819"/>
      <c r="E87" s="819"/>
      <c r="F87" s="819"/>
      <c r="G87" s="819"/>
      <c r="H87" s="819"/>
      <c r="I87" s="819"/>
      <c r="J87" s="819"/>
      <c r="K87" s="819"/>
      <c r="L87" s="819"/>
      <c r="M87" s="820"/>
      <c r="N87" s="58">
        <f>L84+L85+L86</f>
        <v>42471.532464638367</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184043.30734676623</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29.25"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4">
    <mergeCell ref="B108:N109"/>
    <mergeCell ref="F25:H25"/>
    <mergeCell ref="B27:N27"/>
    <mergeCell ref="L29:M29"/>
    <mergeCell ref="L85:M85"/>
    <mergeCell ref="L86:M86"/>
    <mergeCell ref="B87:M87"/>
    <mergeCell ref="B89:M89"/>
    <mergeCell ref="B106:N107"/>
    <mergeCell ref="B79:M79"/>
    <mergeCell ref="B83:H83"/>
    <mergeCell ref="L83:M83"/>
    <mergeCell ref="B66:M66"/>
    <mergeCell ref="B84:H84"/>
    <mergeCell ref="L84:M84"/>
    <mergeCell ref="B70:H70"/>
    <mergeCell ref="L70:M70"/>
    <mergeCell ref="B76:H76"/>
    <mergeCell ref="L76:M76"/>
    <mergeCell ref="B77:M77"/>
    <mergeCell ref="L59:M59"/>
    <mergeCell ref="L60:M60"/>
    <mergeCell ref="L62:M62"/>
    <mergeCell ref="L63:M63"/>
    <mergeCell ref="L65:M65"/>
    <mergeCell ref="B55:M55"/>
    <mergeCell ref="B10:E10"/>
    <mergeCell ref="I10:J10"/>
    <mergeCell ref="D11:E11"/>
    <mergeCell ref="L42:M42"/>
    <mergeCell ref="B38:H38"/>
    <mergeCell ref="L12:N12"/>
    <mergeCell ref="C30:I30"/>
    <mergeCell ref="L30:M30"/>
    <mergeCell ref="B35:H35"/>
    <mergeCell ref="M5:M6"/>
    <mergeCell ref="C6:J6"/>
    <mergeCell ref="B43:M43"/>
    <mergeCell ref="B47:I47"/>
    <mergeCell ref="L47:M47"/>
    <mergeCell ref="B1:B6"/>
    <mergeCell ref="K5:K6"/>
    <mergeCell ref="B42:H42"/>
    <mergeCell ref="I35:J35"/>
    <mergeCell ref="L35:M35"/>
    <mergeCell ref="B36:H36"/>
    <mergeCell ref="B37:H37"/>
    <mergeCell ref="I42:J42"/>
    <mergeCell ref="N5:N6"/>
    <mergeCell ref="C29:I29"/>
    <mergeCell ref="J119:N120"/>
    <mergeCell ref="L1:N2"/>
    <mergeCell ref="C2:J2"/>
    <mergeCell ref="C3:J3"/>
    <mergeCell ref="K3:K4"/>
    <mergeCell ref="L3:N4"/>
    <mergeCell ref="C4:J4"/>
    <mergeCell ref="C1:J1"/>
    <mergeCell ref="K1:K2"/>
    <mergeCell ref="C5:J5"/>
    <mergeCell ref="L61:M61"/>
    <mergeCell ref="B39:H39"/>
    <mergeCell ref="B41:D41"/>
    <mergeCell ref="L5:L6"/>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561153"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561153" r:id="rId4"/>
      </mc:Fallback>
    </mc:AlternateContent>
  </oleObjects>
</worksheet>
</file>

<file path=xl/worksheets/sheet3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20"/>
  <sheetViews>
    <sheetView zoomScale="75" zoomScaleNormal="75" workbookViewId="0"/>
  </sheetViews>
  <sheetFormatPr baseColWidth="10" defaultRowHeight="15"/>
  <cols>
    <col min="1" max="1" width="9" bestFit="1" customWidth="1"/>
    <col min="2" max="2" width="16.7109375" customWidth="1"/>
    <col min="6" max="6" width="16.5703125" customWidth="1"/>
    <col min="9" max="9" width="12.85546875" customWidth="1"/>
    <col min="10" max="10" width="15.5703125" customWidth="1"/>
    <col min="11" max="11" width="18.5703125" customWidth="1"/>
    <col min="13" max="13" width="13.42578125" customWidth="1"/>
    <col min="14" max="14" width="17.42578125" customWidth="1"/>
    <col min="15" max="15" width="12" bestFit="1" customWidth="1"/>
  </cols>
  <sheetData>
    <row r="1" spans="2:14" ht="24.7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30"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thickBot="1">
      <c r="A31" t="s">
        <v>1929</v>
      </c>
      <c r="B31" s="86" t="s">
        <v>1807</v>
      </c>
      <c r="C31" s="87" t="s">
        <v>2290</v>
      </c>
      <c r="D31" s="88"/>
      <c r="E31" s="88"/>
      <c r="F31" s="88"/>
      <c r="G31" s="88"/>
      <c r="H31" s="88"/>
      <c r="I31" s="88"/>
      <c r="J31" s="88"/>
      <c r="K31" s="465"/>
      <c r="L31" s="318" t="s">
        <v>1029</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348"/>
      <c r="N36" s="284"/>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0.15</v>
      </c>
      <c r="N41" s="356">
        <f>N77*M41</f>
        <v>9557.2580532212887</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9557.2580532212887</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76" t="s">
        <v>743</v>
      </c>
      <c r="B48" s="49" t="str">
        <f>VLOOKUP(A48,MATERIALES!A5:D373,3,FALSE)</f>
        <v xml:space="preserve">Tierra abonada </v>
      </c>
      <c r="C48" s="293"/>
      <c r="D48" s="293"/>
      <c r="E48" s="293"/>
      <c r="F48" s="293"/>
      <c r="G48" s="293"/>
      <c r="H48" s="293"/>
      <c r="I48" s="293"/>
      <c r="J48" s="323" t="str">
        <f>VLOOKUP(A48,MATERIALES!A4:D640,2,FALSE)</f>
        <v>m3</v>
      </c>
      <c r="K48" s="294">
        <v>2</v>
      </c>
      <c r="L48" s="279"/>
      <c r="M48" s="414">
        <f>VLOOKUP(A48,MATERIALES!A5:D396,4,FALSE)</f>
        <v>28410.922832478362</v>
      </c>
      <c r="N48" s="284">
        <f>K48*M48</f>
        <v>56821.845664956723</v>
      </c>
    </row>
    <row r="49" spans="1:14">
      <c r="A49" s="176" t="s">
        <v>414</v>
      </c>
      <c r="B49" s="49" t="str">
        <f>VLOOKUP(A49,MATERIALES!A6:D373,3,FALSE)</f>
        <v xml:space="preserve">Cicatrizante (para remoción de especies vegetales)
</v>
      </c>
      <c r="C49" s="437"/>
      <c r="D49" s="437"/>
      <c r="E49" s="437"/>
      <c r="F49" s="437"/>
      <c r="G49" s="437"/>
      <c r="H49" s="437"/>
      <c r="I49" s="437"/>
      <c r="J49" s="324" t="str">
        <f>VLOOKUP(A49,MATERIALES!A5:D641,2,FALSE)</f>
        <v>kg</v>
      </c>
      <c r="K49" s="409">
        <v>1</v>
      </c>
      <c r="L49" s="433"/>
      <c r="M49" s="414">
        <f>VLOOKUP(A49,MATERIALES!A6:D397,4,FALSE)</f>
        <v>8636.5251925601005</v>
      </c>
      <c r="N49" s="284">
        <f>K49*M49</f>
        <v>8636.5251925601005</v>
      </c>
    </row>
    <row r="50" spans="1:14">
      <c r="A50" s="176"/>
      <c r="B50" s="49"/>
      <c r="C50" s="437"/>
      <c r="D50" s="437"/>
      <c r="E50" s="437"/>
      <c r="F50" s="437"/>
      <c r="G50" s="437"/>
      <c r="H50" s="437"/>
      <c r="I50" s="437"/>
      <c r="J50" s="323"/>
      <c r="K50" s="409"/>
      <c r="L50" s="433"/>
      <c r="M50" s="414"/>
      <c r="N50" s="284"/>
    </row>
    <row r="51" spans="1:14">
      <c r="A51" s="176"/>
      <c r="B51" s="49"/>
      <c r="C51" s="437"/>
      <c r="D51" s="437"/>
      <c r="E51" s="437"/>
      <c r="F51" s="437"/>
      <c r="G51" s="437"/>
      <c r="H51" s="437"/>
      <c r="I51" s="437"/>
      <c r="J51" s="323"/>
      <c r="K51" s="409"/>
      <c r="L51" s="433"/>
      <c r="M51" s="414"/>
      <c r="N51" s="284"/>
    </row>
    <row r="52" spans="1:14">
      <c r="B52" s="332"/>
      <c r="C52" s="53"/>
      <c r="D52" s="53"/>
      <c r="E52" s="53"/>
      <c r="F52" s="53"/>
      <c r="G52" s="53"/>
      <c r="H52" s="53"/>
      <c r="I52" s="53"/>
      <c r="J52" s="300"/>
      <c r="K52" s="175"/>
      <c r="L52" s="330"/>
      <c r="M52" s="438"/>
      <c r="N52" s="285"/>
    </row>
    <row r="53" spans="1:14">
      <c r="B53" s="174"/>
      <c r="C53" s="329"/>
      <c r="D53" s="329"/>
      <c r="E53" s="329"/>
      <c r="F53" s="329"/>
      <c r="G53" s="329"/>
      <c r="H53" s="329"/>
      <c r="I53" s="329"/>
      <c r="J53" s="323"/>
      <c r="K53" s="50"/>
      <c r="L53" s="330"/>
      <c r="M53" s="438"/>
      <c r="N53" s="285"/>
    </row>
    <row r="54" spans="1:14" ht="15.75" thickBot="1">
      <c r="B54" s="490"/>
      <c r="C54" s="53"/>
      <c r="D54" s="53"/>
      <c r="E54" s="53"/>
      <c r="F54" s="53"/>
      <c r="G54" s="53"/>
      <c r="H54" s="53"/>
      <c r="I54" s="53"/>
      <c r="J54" s="300"/>
      <c r="K54" s="175"/>
      <c r="L54" s="491"/>
      <c r="M54" s="492"/>
      <c r="N54" s="493"/>
    </row>
    <row r="55" spans="1:14" ht="15.75" thickBot="1">
      <c r="B55" s="818" t="s">
        <v>1037</v>
      </c>
      <c r="C55" s="819"/>
      <c r="D55" s="819"/>
      <c r="E55" s="819"/>
      <c r="F55" s="819"/>
      <c r="G55" s="819"/>
      <c r="H55" s="819"/>
      <c r="I55" s="819"/>
      <c r="J55" s="819"/>
      <c r="K55" s="819"/>
      <c r="L55" s="819"/>
      <c r="M55" s="820"/>
      <c r="N55" s="406">
        <f>SUM(N48:N54)</f>
        <v>65458.370857516828</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B60" s="52"/>
      <c r="C60" s="329"/>
      <c r="D60" s="329"/>
      <c r="E60" s="329"/>
      <c r="F60" s="329"/>
      <c r="G60" s="329"/>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55"/>
      <c r="C65" s="53"/>
      <c r="D65" s="53"/>
      <c r="E65" s="53"/>
      <c r="F65" s="53"/>
      <c r="G65" s="53"/>
      <c r="H65" s="496"/>
      <c r="I65" s="175"/>
      <c r="J65" s="175"/>
      <c r="K65" s="175"/>
      <c r="L65" s="990"/>
      <c r="M65" s="991"/>
      <c r="N65" s="497"/>
    </row>
    <row r="66" spans="1:15" ht="15.75" thickBot="1">
      <c r="B66" s="818" t="s">
        <v>1037</v>
      </c>
      <c r="C66" s="819"/>
      <c r="D66" s="819"/>
      <c r="E66" s="819"/>
      <c r="F66" s="819"/>
      <c r="G66" s="819"/>
      <c r="H66" s="819"/>
      <c r="I66" s="819"/>
      <c r="J66" s="819"/>
      <c r="K66" s="819"/>
      <c r="L66" s="819"/>
      <c r="M66" s="820"/>
      <c r="N66" s="406"/>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970"/>
      <c r="N70" s="104" t="s">
        <v>1035</v>
      </c>
    </row>
    <row r="71" spans="1:15">
      <c r="A71" s="177" t="s">
        <v>30</v>
      </c>
      <c r="B71" s="55" t="str">
        <f>VLOOKUP(A71,'MANO DE OBRA'!A8:D68,3,FALSE)</f>
        <v>Oficial</v>
      </c>
      <c r="C71" s="53"/>
      <c r="D71" s="53"/>
      <c r="E71" s="53"/>
      <c r="F71" s="53"/>
      <c r="G71" s="53"/>
      <c r="H71" s="53"/>
      <c r="I71" s="304">
        <f>K71/J71*100</f>
        <v>49181.133333333331</v>
      </c>
      <c r="J71" s="305">
        <v>185</v>
      </c>
      <c r="K71" s="306">
        <f>VLOOKUP(A71,'MANO DE OBRA'!A8:D99,4,FALSE)</f>
        <v>90985.096666666665</v>
      </c>
      <c r="L71" s="56"/>
      <c r="M71" s="446">
        <v>3.57</v>
      </c>
      <c r="N71" s="407">
        <f>K71/M71</f>
        <v>25486.02147525677</v>
      </c>
      <c r="O71" s="112"/>
    </row>
    <row r="72" spans="1:15">
      <c r="A72" s="177" t="s">
        <v>9</v>
      </c>
      <c r="B72" s="55" t="str">
        <f>VLOOKUP(A72,'MANO DE OBRA'!A8:D69,3,FALSE)</f>
        <v>Obrero (3)</v>
      </c>
      <c r="C72" s="53"/>
      <c r="D72" s="53"/>
      <c r="E72" s="53"/>
      <c r="F72" s="53"/>
      <c r="G72" s="53"/>
      <c r="H72" s="53"/>
      <c r="I72" s="304">
        <f>K72/J72*100</f>
        <v>73771.7</v>
      </c>
      <c r="J72" s="305">
        <v>185</v>
      </c>
      <c r="K72" s="306">
        <f>VLOOKUP(A72,'MANO DE OBRA'!A8:D100,4,FALSE)</f>
        <v>136477.64499999999</v>
      </c>
      <c r="L72" s="56"/>
      <c r="M72" s="446">
        <v>3.57</v>
      </c>
      <c r="N72" s="407">
        <f>K72/M72</f>
        <v>38229.032212885155</v>
      </c>
    </row>
    <row r="73" spans="1:15">
      <c r="B73" s="55"/>
      <c r="C73" s="53"/>
      <c r="D73" s="53"/>
      <c r="E73" s="53"/>
      <c r="F73" s="53"/>
      <c r="G73" s="53"/>
      <c r="H73" s="53"/>
      <c r="I73" s="304"/>
      <c r="J73" s="305"/>
      <c r="K73" s="306"/>
      <c r="L73" s="56"/>
      <c r="M73" s="444"/>
      <c r="N73" s="407"/>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986"/>
      <c r="C76" s="987"/>
      <c r="D76" s="987"/>
      <c r="E76" s="987"/>
      <c r="F76" s="987"/>
      <c r="G76" s="987"/>
      <c r="H76" s="987"/>
      <c r="I76" s="175"/>
      <c r="J76" s="175"/>
      <c r="K76" s="175"/>
      <c r="L76" s="988"/>
      <c r="M76" s="989"/>
      <c r="N76" s="497"/>
    </row>
    <row r="77" spans="1:15" ht="15.75" thickBot="1">
      <c r="B77" s="818" t="s">
        <v>1037</v>
      </c>
      <c r="C77" s="819"/>
      <c r="D77" s="819"/>
      <c r="E77" s="819"/>
      <c r="F77" s="819"/>
      <c r="G77" s="819"/>
      <c r="H77" s="819"/>
      <c r="I77" s="819"/>
      <c r="J77" s="819"/>
      <c r="K77" s="819"/>
      <c r="L77" s="819"/>
      <c r="M77" s="820"/>
      <c r="N77" s="313">
        <f>SUM(N71:N76)</f>
        <v>63715.053688141925</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138730.68259888003</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27746.136519776006</v>
      </c>
      <c r="M84" s="853"/>
      <c r="N84" s="57"/>
    </row>
    <row r="85" spans="1:14">
      <c r="B85" s="95" t="s">
        <v>1057</v>
      </c>
      <c r="C85" s="96"/>
      <c r="D85" s="96"/>
      <c r="E85" s="96"/>
      <c r="F85" s="96"/>
      <c r="G85" s="96"/>
      <c r="H85" s="96"/>
      <c r="I85" s="93"/>
      <c r="J85" s="94"/>
      <c r="K85" s="316">
        <v>0.05</v>
      </c>
      <c r="L85" s="852">
        <f>N79*K85</f>
        <v>6936.5341299440015</v>
      </c>
      <c r="M85" s="853"/>
      <c r="N85" s="57"/>
    </row>
    <row r="86" spans="1:14" ht="15.75" thickBot="1">
      <c r="B86" s="97" t="s">
        <v>1058</v>
      </c>
      <c r="C86" s="98"/>
      <c r="D86" s="98"/>
      <c r="E86" s="98"/>
      <c r="F86" s="98"/>
      <c r="G86" s="98"/>
      <c r="H86" s="98"/>
      <c r="I86" s="99"/>
      <c r="J86" s="100"/>
      <c r="K86" s="317">
        <v>0.05</v>
      </c>
      <c r="L86" s="854">
        <f>N79*K86</f>
        <v>6936.5341299440015</v>
      </c>
      <c r="M86" s="855"/>
      <c r="N86" s="57"/>
    </row>
    <row r="87" spans="1:14" ht="15.75" thickBot="1">
      <c r="B87" s="818" t="s">
        <v>1037</v>
      </c>
      <c r="C87" s="819"/>
      <c r="D87" s="819"/>
      <c r="E87" s="819"/>
      <c r="F87" s="819"/>
      <c r="G87" s="819"/>
      <c r="H87" s="819"/>
      <c r="I87" s="819"/>
      <c r="J87" s="819"/>
      <c r="K87" s="819"/>
      <c r="L87" s="819"/>
      <c r="M87" s="820"/>
      <c r="N87" s="58">
        <f>L84+L85+L86</f>
        <v>41619.204779664011</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180349.88737854402</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30"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4">
    <mergeCell ref="B108:N109"/>
    <mergeCell ref="F25:H25"/>
    <mergeCell ref="B27:N27"/>
    <mergeCell ref="L29:M29"/>
    <mergeCell ref="L85:M85"/>
    <mergeCell ref="L86:M86"/>
    <mergeCell ref="B87:M87"/>
    <mergeCell ref="B89:M89"/>
    <mergeCell ref="B106:N107"/>
    <mergeCell ref="B79:M79"/>
    <mergeCell ref="B83:H83"/>
    <mergeCell ref="L83:M83"/>
    <mergeCell ref="B66:M66"/>
    <mergeCell ref="B84:H84"/>
    <mergeCell ref="L84:M84"/>
    <mergeCell ref="B70:H70"/>
    <mergeCell ref="L70:M70"/>
    <mergeCell ref="B76:H76"/>
    <mergeCell ref="L76:M76"/>
    <mergeCell ref="B77:M77"/>
    <mergeCell ref="L59:M59"/>
    <mergeCell ref="L60:M60"/>
    <mergeCell ref="L62:M62"/>
    <mergeCell ref="L63:M63"/>
    <mergeCell ref="L65:M65"/>
    <mergeCell ref="B55:M55"/>
    <mergeCell ref="B10:E10"/>
    <mergeCell ref="I10:J10"/>
    <mergeCell ref="D11:E11"/>
    <mergeCell ref="L42:M42"/>
    <mergeCell ref="B38:H38"/>
    <mergeCell ref="L12:N12"/>
    <mergeCell ref="C30:I30"/>
    <mergeCell ref="L30:M30"/>
    <mergeCell ref="B35:H35"/>
    <mergeCell ref="M5:M6"/>
    <mergeCell ref="C6:J6"/>
    <mergeCell ref="B43:M43"/>
    <mergeCell ref="B47:I47"/>
    <mergeCell ref="L47:M47"/>
    <mergeCell ref="B1:B6"/>
    <mergeCell ref="K5:K6"/>
    <mergeCell ref="B42:H42"/>
    <mergeCell ref="I35:J35"/>
    <mergeCell ref="L35:M35"/>
    <mergeCell ref="B36:H36"/>
    <mergeCell ref="B37:H37"/>
    <mergeCell ref="I42:J42"/>
    <mergeCell ref="N5:N6"/>
    <mergeCell ref="C29:I29"/>
    <mergeCell ref="J119:N120"/>
    <mergeCell ref="L1:N2"/>
    <mergeCell ref="C2:J2"/>
    <mergeCell ref="C3:J3"/>
    <mergeCell ref="K3:K4"/>
    <mergeCell ref="L3:N4"/>
    <mergeCell ref="C4:J4"/>
    <mergeCell ref="C1:J1"/>
    <mergeCell ref="K1:K2"/>
    <mergeCell ref="C5:J5"/>
    <mergeCell ref="L61:M61"/>
    <mergeCell ref="B39:H39"/>
    <mergeCell ref="B41:D41"/>
    <mergeCell ref="L5:L6"/>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562177"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562177" r:id="rId4"/>
      </mc:Fallback>
    </mc:AlternateContent>
  </oleObjects>
</worksheet>
</file>

<file path=xl/worksheets/sheet3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20"/>
  <sheetViews>
    <sheetView zoomScale="76" zoomScaleNormal="76" workbookViewId="0"/>
  </sheetViews>
  <sheetFormatPr baseColWidth="10" defaultRowHeight="15"/>
  <cols>
    <col min="1" max="1" width="9" bestFit="1" customWidth="1"/>
    <col min="2" max="2" width="16.85546875" customWidth="1"/>
    <col min="6" max="6" width="15.140625" customWidth="1"/>
    <col min="9" max="9" width="12.85546875" customWidth="1"/>
    <col min="10" max="10" width="15.5703125" customWidth="1"/>
    <col min="11" max="11" width="18.7109375" customWidth="1"/>
    <col min="13" max="13" width="13.42578125" customWidth="1"/>
    <col min="14" max="14" width="17.42578125" customWidth="1"/>
    <col min="15" max="15" width="12" bestFit="1" customWidth="1"/>
  </cols>
  <sheetData>
    <row r="1" spans="2:14" ht="24.7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9.25"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thickBot="1">
      <c r="A31" t="s">
        <v>1929</v>
      </c>
      <c r="B31" s="86" t="s">
        <v>1808</v>
      </c>
      <c r="C31" s="87" t="s">
        <v>2291</v>
      </c>
      <c r="D31" s="88"/>
      <c r="E31" s="88"/>
      <c r="F31" s="88"/>
      <c r="G31" s="88"/>
      <c r="H31" s="88"/>
      <c r="I31" s="88"/>
      <c r="J31" s="88"/>
      <c r="K31" s="465"/>
      <c r="L31" s="318" t="s">
        <v>1029</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348"/>
      <c r="N36" s="284"/>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0.1</v>
      </c>
      <c r="N41" s="356">
        <f>N77*M41</f>
        <v>3990.5744152046786</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3990.5744152046786</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76" t="s">
        <v>743</v>
      </c>
      <c r="B48" s="49" t="str">
        <f>VLOOKUP(A48,MATERIALES!A5:D373,3,FALSE)</f>
        <v xml:space="preserve">Tierra abonada </v>
      </c>
      <c r="C48" s="293"/>
      <c r="D48" s="293"/>
      <c r="E48" s="293"/>
      <c r="F48" s="293"/>
      <c r="G48" s="293"/>
      <c r="H48" s="293"/>
      <c r="I48" s="293"/>
      <c r="J48" s="323" t="str">
        <f>VLOOKUP(A48,MATERIALES!A4:D640,2,FALSE)</f>
        <v>m3</v>
      </c>
      <c r="K48" s="294">
        <v>1.31</v>
      </c>
      <c r="L48" s="279"/>
      <c r="M48" s="414">
        <f>VLOOKUP(A48,MATERIALES!A5:D396,4,FALSE)</f>
        <v>28410.922832478362</v>
      </c>
      <c r="N48" s="284">
        <f>K48*M48</f>
        <v>37218.308910546657</v>
      </c>
    </row>
    <row r="49" spans="1:14">
      <c r="A49" s="176" t="s">
        <v>414</v>
      </c>
      <c r="B49" s="49" t="str">
        <f>VLOOKUP(A49,MATERIALES!A6:D373,3,FALSE)</f>
        <v xml:space="preserve">Cicatrizante (para remoción de especies vegetales)
</v>
      </c>
      <c r="C49" s="437"/>
      <c r="D49" s="437"/>
      <c r="E49" s="437"/>
      <c r="F49" s="437"/>
      <c r="G49" s="437"/>
      <c r="H49" s="437"/>
      <c r="I49" s="437"/>
      <c r="J49" s="324" t="str">
        <f>VLOOKUP(A49,MATERIALES!A5:D641,2,FALSE)</f>
        <v>kg</v>
      </c>
      <c r="K49" s="409">
        <v>1</v>
      </c>
      <c r="L49" s="433"/>
      <c r="M49" s="414">
        <f>VLOOKUP(A49,MATERIALES!A6:D397,4,FALSE)</f>
        <v>8636.5251925601005</v>
      </c>
      <c r="N49" s="284">
        <f>K49*M49</f>
        <v>8636.5251925601005</v>
      </c>
    </row>
    <row r="50" spans="1:14">
      <c r="A50" s="176"/>
      <c r="B50" s="49"/>
      <c r="C50" s="437"/>
      <c r="D50" s="437"/>
      <c r="E50" s="437"/>
      <c r="F50" s="437"/>
      <c r="G50" s="437"/>
      <c r="H50" s="437"/>
      <c r="I50" s="437"/>
      <c r="J50" s="323"/>
      <c r="K50" s="409"/>
      <c r="L50" s="433"/>
      <c r="M50" s="414"/>
      <c r="N50" s="284"/>
    </row>
    <row r="51" spans="1:14">
      <c r="A51" s="176"/>
      <c r="B51" s="49"/>
      <c r="C51" s="437"/>
      <c r="D51" s="437"/>
      <c r="E51" s="437"/>
      <c r="F51" s="437"/>
      <c r="G51" s="437"/>
      <c r="H51" s="437"/>
      <c r="I51" s="437"/>
      <c r="J51" s="323"/>
      <c r="K51" s="409"/>
      <c r="L51" s="433"/>
      <c r="M51" s="414"/>
      <c r="N51" s="284"/>
    </row>
    <row r="52" spans="1:14">
      <c r="B52" s="332"/>
      <c r="C52" s="53"/>
      <c r="D52" s="53"/>
      <c r="E52" s="53"/>
      <c r="F52" s="53"/>
      <c r="G52" s="53"/>
      <c r="H52" s="53"/>
      <c r="I52" s="53"/>
      <c r="J52" s="300"/>
      <c r="K52" s="175"/>
      <c r="L52" s="330"/>
      <c r="M52" s="438"/>
      <c r="N52" s="285"/>
    </row>
    <row r="53" spans="1:14">
      <c r="B53" s="174"/>
      <c r="C53" s="329"/>
      <c r="D53" s="329"/>
      <c r="E53" s="329"/>
      <c r="F53" s="329"/>
      <c r="G53" s="329"/>
      <c r="H53" s="329"/>
      <c r="I53" s="329"/>
      <c r="J53" s="323"/>
      <c r="K53" s="50"/>
      <c r="L53" s="330"/>
      <c r="M53" s="438"/>
      <c r="N53" s="285"/>
    </row>
    <row r="54" spans="1:14" ht="15.75" thickBot="1">
      <c r="B54" s="490"/>
      <c r="C54" s="53"/>
      <c r="D54" s="53"/>
      <c r="E54" s="53"/>
      <c r="F54" s="53"/>
      <c r="G54" s="53"/>
      <c r="H54" s="53"/>
      <c r="I54" s="53"/>
      <c r="J54" s="300"/>
      <c r="K54" s="175"/>
      <c r="L54" s="491"/>
      <c r="M54" s="492"/>
      <c r="N54" s="493"/>
    </row>
    <row r="55" spans="1:14" ht="15.75" thickBot="1">
      <c r="B55" s="818" t="s">
        <v>1037</v>
      </c>
      <c r="C55" s="819"/>
      <c r="D55" s="819"/>
      <c r="E55" s="819"/>
      <c r="F55" s="819"/>
      <c r="G55" s="819"/>
      <c r="H55" s="819"/>
      <c r="I55" s="819"/>
      <c r="J55" s="819"/>
      <c r="K55" s="819"/>
      <c r="L55" s="819"/>
      <c r="M55" s="820"/>
      <c r="N55" s="406">
        <f>SUM(N48:N54)</f>
        <v>45854.834103106754</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B60" s="52"/>
      <c r="C60" s="329"/>
      <c r="D60" s="329"/>
      <c r="E60" s="329"/>
      <c r="F60" s="329"/>
      <c r="G60" s="329"/>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55"/>
      <c r="C65" s="53"/>
      <c r="D65" s="53"/>
      <c r="E65" s="53"/>
      <c r="F65" s="53"/>
      <c r="G65" s="53"/>
      <c r="H65" s="496"/>
      <c r="I65" s="175"/>
      <c r="J65" s="175"/>
      <c r="K65" s="175"/>
      <c r="L65" s="990"/>
      <c r="M65" s="991"/>
      <c r="N65" s="497"/>
    </row>
    <row r="66" spans="1:15" ht="15.75" thickBot="1">
      <c r="B66" s="818" t="s">
        <v>1037</v>
      </c>
      <c r="C66" s="819"/>
      <c r="D66" s="819"/>
      <c r="E66" s="819"/>
      <c r="F66" s="819"/>
      <c r="G66" s="819"/>
      <c r="H66" s="819"/>
      <c r="I66" s="819"/>
      <c r="J66" s="819"/>
      <c r="K66" s="819"/>
      <c r="L66" s="819"/>
      <c r="M66" s="820"/>
      <c r="N66" s="406"/>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970"/>
      <c r="N70" s="104" t="s">
        <v>1035</v>
      </c>
    </row>
    <row r="71" spans="1:15">
      <c r="A71" s="177" t="s">
        <v>30</v>
      </c>
      <c r="B71" s="55" t="str">
        <f>VLOOKUP(A71,'MANO DE OBRA'!A8:D68,3,FALSE)</f>
        <v>Oficial</v>
      </c>
      <c r="C71" s="53"/>
      <c r="D71" s="53"/>
      <c r="E71" s="53"/>
      <c r="F71" s="53"/>
      <c r="G71" s="53"/>
      <c r="H71" s="53"/>
      <c r="I71" s="304">
        <f>K71/J71*100</f>
        <v>49181.133333333331</v>
      </c>
      <c r="J71" s="305">
        <v>185</v>
      </c>
      <c r="K71" s="306">
        <f>VLOOKUP(A71,'MANO DE OBRA'!A8:D99,4,FALSE)</f>
        <v>90985.096666666665</v>
      </c>
      <c r="L71" s="56"/>
      <c r="M71" s="446">
        <v>5.7</v>
      </c>
      <c r="N71" s="407">
        <f>K71/M71</f>
        <v>15962.297660818713</v>
      </c>
      <c r="O71" s="112"/>
    </row>
    <row r="72" spans="1:15">
      <c r="A72" s="177" t="s">
        <v>9</v>
      </c>
      <c r="B72" s="55" t="str">
        <f>VLOOKUP(A72,'MANO DE OBRA'!A8:D69,3,FALSE)</f>
        <v>Obrero (3)</v>
      </c>
      <c r="C72" s="53"/>
      <c r="D72" s="53"/>
      <c r="E72" s="53"/>
      <c r="F72" s="53"/>
      <c r="G72" s="53"/>
      <c r="H72" s="53"/>
      <c r="I72" s="304">
        <f>K72/J72*100</f>
        <v>73771.7</v>
      </c>
      <c r="J72" s="305">
        <v>185</v>
      </c>
      <c r="K72" s="306">
        <f>VLOOKUP(A72,'MANO DE OBRA'!A8:D100,4,FALSE)</f>
        <v>136477.64499999999</v>
      </c>
      <c r="L72" s="56"/>
      <c r="M72" s="446">
        <v>5.7</v>
      </c>
      <c r="N72" s="407">
        <f>K72/M72</f>
        <v>23943.446491228067</v>
      </c>
    </row>
    <row r="73" spans="1:15">
      <c r="B73" s="55"/>
      <c r="C73" s="53"/>
      <c r="D73" s="53"/>
      <c r="E73" s="53"/>
      <c r="F73" s="53"/>
      <c r="G73" s="53"/>
      <c r="H73" s="53"/>
      <c r="I73" s="304"/>
      <c r="J73" s="305"/>
      <c r="K73" s="306"/>
      <c r="L73" s="56"/>
      <c r="M73" s="444"/>
      <c r="N73" s="407"/>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986"/>
      <c r="C76" s="987"/>
      <c r="D76" s="987"/>
      <c r="E76" s="987"/>
      <c r="F76" s="987"/>
      <c r="G76" s="987"/>
      <c r="H76" s="987"/>
      <c r="I76" s="175"/>
      <c r="J76" s="175"/>
      <c r="K76" s="175"/>
      <c r="L76" s="988"/>
      <c r="M76" s="989"/>
      <c r="N76" s="497"/>
    </row>
    <row r="77" spans="1:15" ht="15.75" thickBot="1">
      <c r="B77" s="818" t="s">
        <v>1037</v>
      </c>
      <c r="C77" s="819"/>
      <c r="D77" s="819"/>
      <c r="E77" s="819"/>
      <c r="F77" s="819"/>
      <c r="G77" s="819"/>
      <c r="H77" s="819"/>
      <c r="I77" s="819"/>
      <c r="J77" s="819"/>
      <c r="K77" s="819"/>
      <c r="L77" s="819"/>
      <c r="M77" s="820"/>
      <c r="N77" s="313">
        <f>SUM(N71:N76)</f>
        <v>39905.744152046784</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89751.15267035822</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17950.230534071645</v>
      </c>
      <c r="M84" s="853"/>
      <c r="N84" s="57"/>
    </row>
    <row r="85" spans="1:14">
      <c r="B85" s="95" t="s">
        <v>1057</v>
      </c>
      <c r="C85" s="96"/>
      <c r="D85" s="96"/>
      <c r="E85" s="96"/>
      <c r="F85" s="96"/>
      <c r="G85" s="96"/>
      <c r="H85" s="96"/>
      <c r="I85" s="93"/>
      <c r="J85" s="94"/>
      <c r="K85" s="316">
        <v>0.05</v>
      </c>
      <c r="L85" s="852">
        <f>N79*K85</f>
        <v>4487.5576335179112</v>
      </c>
      <c r="M85" s="853"/>
      <c r="N85" s="57"/>
    </row>
    <row r="86" spans="1:14" ht="15.75" thickBot="1">
      <c r="B86" s="97" t="s">
        <v>1058</v>
      </c>
      <c r="C86" s="98"/>
      <c r="D86" s="98"/>
      <c r="E86" s="98"/>
      <c r="F86" s="98"/>
      <c r="G86" s="98"/>
      <c r="H86" s="98"/>
      <c r="I86" s="99"/>
      <c r="J86" s="100"/>
      <c r="K86" s="317">
        <v>0.05</v>
      </c>
      <c r="L86" s="854">
        <f>N79*K86</f>
        <v>4487.5576335179112</v>
      </c>
      <c r="M86" s="855"/>
      <c r="N86" s="57"/>
    </row>
    <row r="87" spans="1:14" ht="15.75" thickBot="1">
      <c r="B87" s="818" t="s">
        <v>1037</v>
      </c>
      <c r="C87" s="819"/>
      <c r="D87" s="819"/>
      <c r="E87" s="819"/>
      <c r="F87" s="819"/>
      <c r="G87" s="819"/>
      <c r="H87" s="819"/>
      <c r="I87" s="819"/>
      <c r="J87" s="819"/>
      <c r="K87" s="819"/>
      <c r="L87" s="819"/>
      <c r="M87" s="820"/>
      <c r="N87" s="58">
        <f>L84+L85+L86</f>
        <v>26925.345801107465</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116676.49847146569</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29.25"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4">
    <mergeCell ref="B108:N109"/>
    <mergeCell ref="F25:H25"/>
    <mergeCell ref="B27:N27"/>
    <mergeCell ref="L29:M29"/>
    <mergeCell ref="L85:M85"/>
    <mergeCell ref="L86:M86"/>
    <mergeCell ref="B87:M87"/>
    <mergeCell ref="B89:M89"/>
    <mergeCell ref="B106:N107"/>
    <mergeCell ref="B79:M79"/>
    <mergeCell ref="B83:H83"/>
    <mergeCell ref="L83:M83"/>
    <mergeCell ref="B66:M66"/>
    <mergeCell ref="B84:H84"/>
    <mergeCell ref="L84:M84"/>
    <mergeCell ref="B70:H70"/>
    <mergeCell ref="L70:M70"/>
    <mergeCell ref="B76:H76"/>
    <mergeCell ref="L76:M76"/>
    <mergeCell ref="B77:M77"/>
    <mergeCell ref="L59:M59"/>
    <mergeCell ref="L60:M60"/>
    <mergeCell ref="L62:M62"/>
    <mergeCell ref="L63:M63"/>
    <mergeCell ref="L65:M65"/>
    <mergeCell ref="B55:M55"/>
    <mergeCell ref="B10:E10"/>
    <mergeCell ref="I10:J10"/>
    <mergeCell ref="D11:E11"/>
    <mergeCell ref="L42:M42"/>
    <mergeCell ref="B38:H38"/>
    <mergeCell ref="L12:N12"/>
    <mergeCell ref="C30:I30"/>
    <mergeCell ref="L30:M30"/>
    <mergeCell ref="B35:H35"/>
    <mergeCell ref="M5:M6"/>
    <mergeCell ref="C6:J6"/>
    <mergeCell ref="B43:M43"/>
    <mergeCell ref="B47:I47"/>
    <mergeCell ref="L47:M47"/>
    <mergeCell ref="B1:B6"/>
    <mergeCell ref="K5:K6"/>
    <mergeCell ref="B42:H42"/>
    <mergeCell ref="I35:J35"/>
    <mergeCell ref="L35:M35"/>
    <mergeCell ref="B36:H36"/>
    <mergeCell ref="B37:H37"/>
    <mergeCell ref="I42:J42"/>
    <mergeCell ref="N5:N6"/>
    <mergeCell ref="C29:I29"/>
    <mergeCell ref="J119:N120"/>
    <mergeCell ref="L1:N2"/>
    <mergeCell ref="C2:J2"/>
    <mergeCell ref="C3:J3"/>
    <mergeCell ref="K3:K4"/>
    <mergeCell ref="L3:N4"/>
    <mergeCell ref="C4:J4"/>
    <mergeCell ref="C1:J1"/>
    <mergeCell ref="K1:K2"/>
    <mergeCell ref="C5:J5"/>
    <mergeCell ref="L61:M61"/>
    <mergeCell ref="B39:H39"/>
    <mergeCell ref="B41:D41"/>
    <mergeCell ref="L5:L6"/>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563201" r:id="rId4">
          <objectPr defaultSize="0" autoPict="0" r:id="rId5">
            <anchor moveWithCells="1" sizeWithCells="1">
              <from>
                <xdr:col>1</xdr:col>
                <xdr:colOff>76200</xdr:colOff>
                <xdr:row>1</xdr:row>
                <xdr:rowOff>114300</xdr:rowOff>
              </from>
              <to>
                <xdr:col>1</xdr:col>
                <xdr:colOff>857250</xdr:colOff>
                <xdr:row>4</xdr:row>
                <xdr:rowOff>190500</xdr:rowOff>
              </to>
            </anchor>
          </objectPr>
        </oleObject>
      </mc:Choice>
      <mc:Fallback>
        <oleObject progId="PBrush" shapeId="563201" r:id="rId4"/>
      </mc:Fallback>
    </mc:AlternateContent>
  </oleObjects>
</worksheet>
</file>

<file path=xl/worksheets/sheet3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20"/>
  <sheetViews>
    <sheetView zoomScale="75" zoomScaleNormal="75" workbookViewId="0"/>
  </sheetViews>
  <sheetFormatPr baseColWidth="10" defaultRowHeight="15"/>
  <cols>
    <col min="1" max="1" width="9" bestFit="1" customWidth="1"/>
    <col min="2" max="2" width="16.85546875" customWidth="1"/>
    <col min="6" max="6" width="16.5703125" customWidth="1"/>
    <col min="9" max="9" width="12.85546875" customWidth="1"/>
    <col min="10" max="10" width="15.5703125" customWidth="1"/>
    <col min="11" max="11" width="18.5703125" customWidth="1"/>
    <col min="13" max="13" width="13.42578125" customWidth="1"/>
    <col min="14" max="14" width="17.42578125" customWidth="1"/>
    <col min="15" max="15" width="12" bestFit="1" customWidth="1"/>
  </cols>
  <sheetData>
    <row r="1" spans="2:14" ht="22.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30"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thickBot="1">
      <c r="A31" t="s">
        <v>1929</v>
      </c>
      <c r="B31" s="86" t="s">
        <v>1809</v>
      </c>
      <c r="C31" s="87" t="s">
        <v>2292</v>
      </c>
      <c r="D31" s="88"/>
      <c r="E31" s="88"/>
      <c r="F31" s="88"/>
      <c r="G31" s="88"/>
      <c r="H31" s="88"/>
      <c r="I31" s="88"/>
      <c r="J31" s="88"/>
      <c r="K31" s="465"/>
      <c r="L31" s="318" t="s">
        <v>1029</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348"/>
      <c r="N36" s="284"/>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0.1</v>
      </c>
      <c r="N41" s="356">
        <f>N77*M41</f>
        <v>3345.0403186274511</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3345.0403186274511</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76" t="s">
        <v>743</v>
      </c>
      <c r="B48" s="49" t="str">
        <f>VLOOKUP(A48,MATERIALES!A5:D373,3,FALSE)</f>
        <v xml:space="preserve">Tierra abonada </v>
      </c>
      <c r="C48" s="293"/>
      <c r="D48" s="293"/>
      <c r="E48" s="293"/>
      <c r="F48" s="293"/>
      <c r="G48" s="293"/>
      <c r="H48" s="293"/>
      <c r="I48" s="293"/>
      <c r="J48" s="323" t="str">
        <f>VLOOKUP(A48,MATERIALES!A4:D640,2,FALSE)</f>
        <v>m3</v>
      </c>
      <c r="K48" s="294">
        <v>1.1000000000000001</v>
      </c>
      <c r="L48" s="279"/>
      <c r="M48" s="414">
        <f>VLOOKUP(A48,MATERIALES!A5:D396,4,FALSE)</f>
        <v>28410.922832478362</v>
      </c>
      <c r="N48" s="284">
        <f>K48*M48</f>
        <v>31252.015115726201</v>
      </c>
    </row>
    <row r="49" spans="1:14">
      <c r="A49" s="176" t="s">
        <v>414</v>
      </c>
      <c r="B49" s="49" t="str">
        <f>VLOOKUP(A49,MATERIALES!A6:D373,3,FALSE)</f>
        <v xml:space="preserve">Cicatrizante (para remoción de especies vegetales)
</v>
      </c>
      <c r="C49" s="437"/>
      <c r="D49" s="437"/>
      <c r="E49" s="437"/>
      <c r="F49" s="437"/>
      <c r="G49" s="437"/>
      <c r="H49" s="437"/>
      <c r="I49" s="437"/>
      <c r="J49" s="324" t="str">
        <f>VLOOKUP(A49,MATERIALES!A5:D641,2,FALSE)</f>
        <v>kg</v>
      </c>
      <c r="K49" s="409">
        <v>1</v>
      </c>
      <c r="L49" s="433"/>
      <c r="M49" s="414">
        <f>VLOOKUP(A49,MATERIALES!A6:D397,4,FALSE)</f>
        <v>8636.5251925601005</v>
      </c>
      <c r="N49" s="284">
        <f>K49*M49</f>
        <v>8636.5251925601005</v>
      </c>
    </row>
    <row r="50" spans="1:14">
      <c r="A50" s="176"/>
      <c r="B50" s="49"/>
      <c r="C50" s="437"/>
      <c r="D50" s="437"/>
      <c r="E50" s="437"/>
      <c r="F50" s="437"/>
      <c r="G50" s="437"/>
      <c r="H50" s="437"/>
      <c r="I50" s="437"/>
      <c r="J50" s="323"/>
      <c r="K50" s="409"/>
      <c r="L50" s="433"/>
      <c r="M50" s="414"/>
      <c r="N50" s="284"/>
    </row>
    <row r="51" spans="1:14">
      <c r="A51" s="176"/>
      <c r="B51" s="49"/>
      <c r="C51" s="437"/>
      <c r="D51" s="437"/>
      <c r="E51" s="437"/>
      <c r="F51" s="437"/>
      <c r="G51" s="437"/>
      <c r="H51" s="437"/>
      <c r="I51" s="437"/>
      <c r="J51" s="323"/>
      <c r="K51" s="409"/>
      <c r="L51" s="433"/>
      <c r="M51" s="414"/>
      <c r="N51" s="284"/>
    </row>
    <row r="52" spans="1:14">
      <c r="B52" s="332"/>
      <c r="C52" s="53"/>
      <c r="D52" s="53"/>
      <c r="E52" s="53"/>
      <c r="F52" s="53"/>
      <c r="G52" s="53"/>
      <c r="H52" s="53"/>
      <c r="I52" s="53"/>
      <c r="J52" s="300"/>
      <c r="K52" s="175"/>
      <c r="L52" s="330"/>
      <c r="M52" s="438"/>
      <c r="N52" s="285"/>
    </row>
    <row r="53" spans="1:14">
      <c r="B53" s="174"/>
      <c r="C53" s="329"/>
      <c r="D53" s="329"/>
      <c r="E53" s="329"/>
      <c r="F53" s="329"/>
      <c r="G53" s="329"/>
      <c r="H53" s="329"/>
      <c r="I53" s="329"/>
      <c r="J53" s="323"/>
      <c r="K53" s="50"/>
      <c r="L53" s="330"/>
      <c r="M53" s="438"/>
      <c r="N53" s="285"/>
    </row>
    <row r="54" spans="1:14" ht="15.75" thickBot="1">
      <c r="B54" s="490"/>
      <c r="C54" s="53"/>
      <c r="D54" s="53"/>
      <c r="E54" s="53"/>
      <c r="F54" s="53"/>
      <c r="G54" s="53"/>
      <c r="H54" s="53"/>
      <c r="I54" s="53"/>
      <c r="J54" s="300"/>
      <c r="K54" s="175"/>
      <c r="L54" s="491"/>
      <c r="M54" s="492"/>
      <c r="N54" s="493"/>
    </row>
    <row r="55" spans="1:14" ht="15.75" thickBot="1">
      <c r="B55" s="818" t="s">
        <v>1037</v>
      </c>
      <c r="C55" s="819"/>
      <c r="D55" s="819"/>
      <c r="E55" s="819"/>
      <c r="F55" s="819"/>
      <c r="G55" s="819"/>
      <c r="H55" s="819"/>
      <c r="I55" s="819"/>
      <c r="J55" s="819"/>
      <c r="K55" s="819"/>
      <c r="L55" s="819"/>
      <c r="M55" s="820"/>
      <c r="N55" s="406">
        <f>SUM(N48:N54)</f>
        <v>39888.540308286305</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B60" s="52"/>
      <c r="C60" s="329"/>
      <c r="D60" s="329"/>
      <c r="E60" s="329"/>
      <c r="F60" s="329"/>
      <c r="G60" s="329"/>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55"/>
      <c r="C65" s="53"/>
      <c r="D65" s="53"/>
      <c r="E65" s="53"/>
      <c r="F65" s="53"/>
      <c r="G65" s="53"/>
      <c r="H65" s="496"/>
      <c r="I65" s="175"/>
      <c r="J65" s="175"/>
      <c r="K65" s="175"/>
      <c r="L65" s="990"/>
      <c r="M65" s="991"/>
      <c r="N65" s="497"/>
    </row>
    <row r="66" spans="1:15" ht="15.75" thickBot="1">
      <c r="B66" s="818" t="s">
        <v>1037</v>
      </c>
      <c r="C66" s="819"/>
      <c r="D66" s="819"/>
      <c r="E66" s="819"/>
      <c r="F66" s="819"/>
      <c r="G66" s="819"/>
      <c r="H66" s="819"/>
      <c r="I66" s="819"/>
      <c r="J66" s="819"/>
      <c r="K66" s="819"/>
      <c r="L66" s="819"/>
      <c r="M66" s="820"/>
      <c r="N66" s="406"/>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970"/>
      <c r="N70" s="104" t="s">
        <v>1035</v>
      </c>
    </row>
    <row r="71" spans="1:15">
      <c r="A71" s="177" t="s">
        <v>30</v>
      </c>
      <c r="B71" s="55" t="str">
        <f>VLOOKUP(A71,'MANO DE OBRA'!A8:D68,3,FALSE)</f>
        <v>Oficial</v>
      </c>
      <c r="C71" s="53"/>
      <c r="D71" s="53"/>
      <c r="E71" s="53"/>
      <c r="F71" s="53"/>
      <c r="G71" s="53"/>
      <c r="H71" s="53"/>
      <c r="I71" s="304">
        <f>K71/J71*100</f>
        <v>49181.133333333331</v>
      </c>
      <c r="J71" s="305">
        <v>185</v>
      </c>
      <c r="K71" s="306">
        <f>VLOOKUP(A71,'MANO DE OBRA'!A8:D99,4,FALSE)</f>
        <v>90985.096666666665</v>
      </c>
      <c r="L71" s="56"/>
      <c r="M71" s="446">
        <v>6.8</v>
      </c>
      <c r="N71" s="407">
        <f>K71/M71</f>
        <v>13380.161274509805</v>
      </c>
      <c r="O71" s="112"/>
    </row>
    <row r="72" spans="1:15">
      <c r="A72" s="177" t="s">
        <v>9</v>
      </c>
      <c r="B72" s="55" t="str">
        <f>VLOOKUP(A72,'MANO DE OBRA'!A8:D69,3,FALSE)</f>
        <v>Obrero (3)</v>
      </c>
      <c r="C72" s="53"/>
      <c r="D72" s="53"/>
      <c r="E72" s="53"/>
      <c r="F72" s="53"/>
      <c r="G72" s="53"/>
      <c r="H72" s="53"/>
      <c r="I72" s="304">
        <f>K72/J72*100</f>
        <v>73771.7</v>
      </c>
      <c r="J72" s="305">
        <v>185</v>
      </c>
      <c r="K72" s="306">
        <f>VLOOKUP(A72,'MANO DE OBRA'!A8:D100,4,FALSE)</f>
        <v>136477.64499999999</v>
      </c>
      <c r="L72" s="56"/>
      <c r="M72" s="446">
        <v>6.8</v>
      </c>
      <c r="N72" s="407">
        <f>K72/M72</f>
        <v>20070.241911764704</v>
      </c>
    </row>
    <row r="73" spans="1:15">
      <c r="B73" s="55"/>
      <c r="C73" s="53"/>
      <c r="D73" s="53"/>
      <c r="E73" s="53"/>
      <c r="F73" s="53"/>
      <c r="G73" s="53"/>
      <c r="H73" s="53"/>
      <c r="I73" s="304"/>
      <c r="J73" s="305"/>
      <c r="K73" s="306"/>
      <c r="L73" s="56"/>
      <c r="M73" s="444"/>
      <c r="N73" s="407"/>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986"/>
      <c r="C76" s="987"/>
      <c r="D76" s="987"/>
      <c r="E76" s="987"/>
      <c r="F76" s="987"/>
      <c r="G76" s="987"/>
      <c r="H76" s="987"/>
      <c r="I76" s="175"/>
      <c r="J76" s="175"/>
      <c r="K76" s="175"/>
      <c r="L76" s="988"/>
      <c r="M76" s="989"/>
      <c r="N76" s="497"/>
    </row>
    <row r="77" spans="1:15" ht="15.75" thickBot="1">
      <c r="B77" s="818" t="s">
        <v>1037</v>
      </c>
      <c r="C77" s="819"/>
      <c r="D77" s="819"/>
      <c r="E77" s="819"/>
      <c r="F77" s="819"/>
      <c r="G77" s="819"/>
      <c r="H77" s="819"/>
      <c r="I77" s="819"/>
      <c r="J77" s="819"/>
      <c r="K77" s="819"/>
      <c r="L77" s="819"/>
      <c r="M77" s="820"/>
      <c r="N77" s="313">
        <f>SUM(N71:N76)</f>
        <v>33450.403186274511</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76683.983813188272</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15336.796762637656</v>
      </c>
      <c r="M84" s="853"/>
      <c r="N84" s="57"/>
    </row>
    <row r="85" spans="1:14">
      <c r="B85" s="95" t="s">
        <v>1057</v>
      </c>
      <c r="C85" s="96"/>
      <c r="D85" s="96"/>
      <c r="E85" s="96"/>
      <c r="F85" s="96"/>
      <c r="G85" s="96"/>
      <c r="H85" s="96"/>
      <c r="I85" s="93"/>
      <c r="J85" s="94"/>
      <c r="K85" s="316">
        <v>0.05</v>
      </c>
      <c r="L85" s="852">
        <f>N79*K85</f>
        <v>3834.1991906594139</v>
      </c>
      <c r="M85" s="853"/>
      <c r="N85" s="57"/>
    </row>
    <row r="86" spans="1:14" ht="15.75" thickBot="1">
      <c r="B86" s="97" t="s">
        <v>1058</v>
      </c>
      <c r="C86" s="98"/>
      <c r="D86" s="98"/>
      <c r="E86" s="98"/>
      <c r="F86" s="98"/>
      <c r="G86" s="98"/>
      <c r="H86" s="98"/>
      <c r="I86" s="99"/>
      <c r="J86" s="100"/>
      <c r="K86" s="317">
        <v>0.05</v>
      </c>
      <c r="L86" s="854">
        <f>N79*K86</f>
        <v>3834.1991906594139</v>
      </c>
      <c r="M86" s="855"/>
      <c r="N86" s="57"/>
    </row>
    <row r="87" spans="1:14" ht="15.75" thickBot="1">
      <c r="B87" s="818" t="s">
        <v>1037</v>
      </c>
      <c r="C87" s="819"/>
      <c r="D87" s="819"/>
      <c r="E87" s="819"/>
      <c r="F87" s="819"/>
      <c r="G87" s="819"/>
      <c r="H87" s="819"/>
      <c r="I87" s="819"/>
      <c r="J87" s="819"/>
      <c r="K87" s="819"/>
      <c r="L87" s="819"/>
      <c r="M87" s="820"/>
      <c r="N87" s="58">
        <f>L84+L85+L86</f>
        <v>23005.19514395648</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99689.178957144759</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30"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4">
    <mergeCell ref="B108:N109"/>
    <mergeCell ref="F25:H25"/>
    <mergeCell ref="B27:N27"/>
    <mergeCell ref="L29:M29"/>
    <mergeCell ref="L85:M85"/>
    <mergeCell ref="L86:M86"/>
    <mergeCell ref="B87:M87"/>
    <mergeCell ref="B89:M89"/>
    <mergeCell ref="B106:N107"/>
    <mergeCell ref="B79:M79"/>
    <mergeCell ref="B83:H83"/>
    <mergeCell ref="L83:M83"/>
    <mergeCell ref="B66:M66"/>
    <mergeCell ref="B84:H84"/>
    <mergeCell ref="L84:M84"/>
    <mergeCell ref="B70:H70"/>
    <mergeCell ref="L70:M70"/>
    <mergeCell ref="B76:H76"/>
    <mergeCell ref="L76:M76"/>
    <mergeCell ref="B77:M77"/>
    <mergeCell ref="L59:M59"/>
    <mergeCell ref="L60:M60"/>
    <mergeCell ref="L62:M62"/>
    <mergeCell ref="L63:M63"/>
    <mergeCell ref="L65:M65"/>
    <mergeCell ref="B55:M55"/>
    <mergeCell ref="B10:E10"/>
    <mergeCell ref="I10:J10"/>
    <mergeCell ref="D11:E11"/>
    <mergeCell ref="L42:M42"/>
    <mergeCell ref="B38:H38"/>
    <mergeCell ref="L12:N12"/>
    <mergeCell ref="C30:I30"/>
    <mergeCell ref="L30:M30"/>
    <mergeCell ref="B35:H35"/>
    <mergeCell ref="M5:M6"/>
    <mergeCell ref="C6:J6"/>
    <mergeCell ref="B43:M43"/>
    <mergeCell ref="B47:I47"/>
    <mergeCell ref="L47:M47"/>
    <mergeCell ref="B1:B6"/>
    <mergeCell ref="K5:K6"/>
    <mergeCell ref="B42:H42"/>
    <mergeCell ref="I35:J35"/>
    <mergeCell ref="L35:M35"/>
    <mergeCell ref="B36:H36"/>
    <mergeCell ref="B37:H37"/>
    <mergeCell ref="I42:J42"/>
    <mergeCell ref="N5:N6"/>
    <mergeCell ref="C29:I29"/>
    <mergeCell ref="J119:N120"/>
    <mergeCell ref="L1:N2"/>
    <mergeCell ref="C2:J2"/>
    <mergeCell ref="C3:J3"/>
    <mergeCell ref="K3:K4"/>
    <mergeCell ref="L3:N4"/>
    <mergeCell ref="C4:J4"/>
    <mergeCell ref="C1:J1"/>
    <mergeCell ref="K1:K2"/>
    <mergeCell ref="C5:J5"/>
    <mergeCell ref="L61:M61"/>
    <mergeCell ref="B39:H39"/>
    <mergeCell ref="B41:D41"/>
    <mergeCell ref="L5:L6"/>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564225"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564225" r:id="rId4"/>
      </mc:Fallback>
    </mc:AlternateContent>
  </oleObjects>
</worksheet>
</file>

<file path=xl/worksheets/sheet3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20"/>
  <sheetViews>
    <sheetView zoomScale="75" zoomScaleNormal="75" workbookViewId="0"/>
  </sheetViews>
  <sheetFormatPr baseColWidth="10" defaultRowHeight="15"/>
  <cols>
    <col min="1" max="1" width="9" bestFit="1" customWidth="1"/>
    <col min="2" max="2" width="16.7109375" customWidth="1"/>
    <col min="6" max="6" width="16" customWidth="1"/>
    <col min="9" max="9" width="13.140625" bestFit="1" customWidth="1"/>
    <col min="10" max="10" width="15.5703125" customWidth="1"/>
    <col min="11" max="11" width="18.5703125" customWidth="1"/>
    <col min="13" max="13" width="13.42578125" customWidth="1"/>
    <col min="14" max="14" width="17.42578125" customWidth="1"/>
    <col min="15" max="15" width="12" bestFit="1" customWidth="1"/>
  </cols>
  <sheetData>
    <row r="1" spans="2:14" ht="26.2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9.25"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thickBot="1">
      <c r="A31" t="s">
        <v>1929</v>
      </c>
      <c r="B31" s="86" t="s">
        <v>1246</v>
      </c>
      <c r="C31" s="87" t="s">
        <v>2293</v>
      </c>
      <c r="D31" s="88"/>
      <c r="E31" s="88"/>
      <c r="F31" s="88"/>
      <c r="G31" s="88"/>
      <c r="H31" s="88"/>
      <c r="I31" s="88"/>
      <c r="J31" s="88"/>
      <c r="K31" s="465"/>
      <c r="L31" s="318" t="s">
        <v>233</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348"/>
      <c r="N36" s="284"/>
    </row>
    <row r="37" spans="1:14">
      <c r="A37" s="119"/>
      <c r="B37" s="831"/>
      <c r="C37" s="832"/>
      <c r="D37" s="832"/>
      <c r="E37" s="832"/>
      <c r="F37" s="832"/>
      <c r="G37" s="832"/>
      <c r="H37" s="833"/>
      <c r="I37" s="433"/>
      <c r="J37" s="434"/>
      <c r="K37" s="281"/>
      <c r="L37" s="347"/>
      <c r="M37" s="348"/>
      <c r="N37" s="284"/>
    </row>
    <row r="38" spans="1:14">
      <c r="A38" s="119"/>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0.1</v>
      </c>
      <c r="N41" s="356">
        <f>N77*M41</f>
        <v>227.46274166666663</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227.46274166666663</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76" t="s">
        <v>743</v>
      </c>
      <c r="B48" s="49" t="str">
        <f>VLOOKUP(A48,MATERIALES!A5:D373,3,FALSE)</f>
        <v xml:space="preserve">Tierra abonada </v>
      </c>
      <c r="C48" s="293"/>
      <c r="D48" s="293"/>
      <c r="E48" s="293"/>
      <c r="F48" s="293"/>
      <c r="G48" s="293"/>
      <c r="H48" s="293"/>
      <c r="I48" s="293"/>
      <c r="J48" s="323" t="str">
        <f>VLOOKUP(A48,MATERIALES!A4:D640,2,FALSE)</f>
        <v>m3</v>
      </c>
      <c r="K48" s="294">
        <v>0.05</v>
      </c>
      <c r="L48" s="279"/>
      <c r="M48" s="414">
        <f>VLOOKUP(A48,MATERIALES!A5:D396,4,FALSE)</f>
        <v>28410.922832478362</v>
      </c>
      <c r="N48" s="284">
        <f>K48*M48</f>
        <v>1420.5461416239182</v>
      </c>
    </row>
    <row r="49" spans="1:14">
      <c r="A49" s="176" t="s">
        <v>845</v>
      </c>
      <c r="B49" s="49" t="str">
        <f>VLOOKUP(A49,MATERIALES!A6:D373,3,FALSE)</f>
        <v>Agua</v>
      </c>
      <c r="C49" s="437"/>
      <c r="D49" s="437"/>
      <c r="E49" s="437"/>
      <c r="F49" s="437"/>
      <c r="G49" s="437"/>
      <c r="H49" s="437"/>
      <c r="I49" s="437"/>
      <c r="J49" s="324" t="str">
        <f>VLOOKUP(A49,MATERIALES!A5:D641,2,FALSE)</f>
        <v>lt</v>
      </c>
      <c r="K49" s="409">
        <v>5</v>
      </c>
      <c r="L49" s="433"/>
      <c r="M49" s="414">
        <f>VLOOKUP(A49,MATERIALES!A6:D397,4,FALSE)</f>
        <v>35.656490152579906</v>
      </c>
      <c r="N49" s="284">
        <f>K49*M49</f>
        <v>178.28245076289954</v>
      </c>
    </row>
    <row r="50" spans="1:14">
      <c r="A50" s="176" t="s">
        <v>997</v>
      </c>
      <c r="B50" s="49" t="str">
        <f>VLOOKUP(A50,MATERIALES!A6:D373,3,FALSE)</f>
        <v>Cespedones</v>
      </c>
      <c r="C50" s="437"/>
      <c r="D50" s="437"/>
      <c r="E50" s="437"/>
      <c r="F50" s="437"/>
      <c r="G50" s="437"/>
      <c r="H50" s="437"/>
      <c r="I50" s="437"/>
      <c r="J50" s="324" t="str">
        <f>VLOOKUP(A50,MATERIALES!A6:D642,2,FALSE)</f>
        <v>m2</v>
      </c>
      <c r="K50" s="409">
        <v>1</v>
      </c>
      <c r="L50" s="433"/>
      <c r="M50" s="414">
        <f>VLOOKUP(A50,MATERIALES!A6:D398,4,FALSE)</f>
        <v>4448.1307328662188</v>
      </c>
      <c r="N50" s="284">
        <f>K50*M50</f>
        <v>4448.1307328662188</v>
      </c>
    </row>
    <row r="51" spans="1:14">
      <c r="A51" s="176"/>
      <c r="B51" s="49"/>
      <c r="C51" s="437"/>
      <c r="D51" s="437"/>
      <c r="E51" s="437"/>
      <c r="F51" s="437"/>
      <c r="G51" s="437"/>
      <c r="H51" s="437"/>
      <c r="I51" s="437"/>
      <c r="J51" s="323"/>
      <c r="K51" s="409"/>
      <c r="L51" s="433"/>
      <c r="M51" s="414"/>
      <c r="N51" s="284"/>
    </row>
    <row r="52" spans="1:14">
      <c r="B52" s="332"/>
      <c r="C52" s="53"/>
      <c r="D52" s="53"/>
      <c r="E52" s="53"/>
      <c r="F52" s="53"/>
      <c r="G52" s="53"/>
      <c r="H52" s="53"/>
      <c r="I52" s="53"/>
      <c r="J52" s="300"/>
      <c r="K52" s="175"/>
      <c r="L52" s="330"/>
      <c r="M52" s="438"/>
      <c r="N52" s="285"/>
    </row>
    <row r="53" spans="1:14">
      <c r="B53" s="174"/>
      <c r="C53" s="329"/>
      <c r="D53" s="329"/>
      <c r="E53" s="329"/>
      <c r="F53" s="329"/>
      <c r="G53" s="329"/>
      <c r="H53" s="329"/>
      <c r="I53" s="329"/>
      <c r="J53" s="323"/>
      <c r="K53" s="50"/>
      <c r="L53" s="330"/>
      <c r="M53" s="438"/>
      <c r="N53" s="285"/>
    </row>
    <row r="54" spans="1:14" ht="15.75" thickBot="1">
      <c r="B54" s="490"/>
      <c r="C54" s="53"/>
      <c r="D54" s="53"/>
      <c r="E54" s="53"/>
      <c r="F54" s="53"/>
      <c r="G54" s="53"/>
      <c r="H54" s="53"/>
      <c r="I54" s="53"/>
      <c r="J54" s="300"/>
      <c r="K54" s="175"/>
      <c r="L54" s="491"/>
      <c r="M54" s="492"/>
      <c r="N54" s="493"/>
    </row>
    <row r="55" spans="1:14" ht="15.75" thickBot="1">
      <c r="B55" s="818" t="s">
        <v>1037</v>
      </c>
      <c r="C55" s="819"/>
      <c r="D55" s="819"/>
      <c r="E55" s="819"/>
      <c r="F55" s="819"/>
      <c r="G55" s="819"/>
      <c r="H55" s="819"/>
      <c r="I55" s="819"/>
      <c r="J55" s="819"/>
      <c r="K55" s="819"/>
      <c r="L55" s="819"/>
      <c r="M55" s="820"/>
      <c r="N55" s="406">
        <f>SUM(N48:N54)</f>
        <v>6046.9593252530367</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B60" s="52"/>
      <c r="C60" s="329"/>
      <c r="D60" s="329"/>
      <c r="E60" s="329"/>
      <c r="F60" s="329"/>
      <c r="G60" s="329"/>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55"/>
      <c r="C65" s="53"/>
      <c r="D65" s="53"/>
      <c r="E65" s="53"/>
      <c r="F65" s="53"/>
      <c r="G65" s="53"/>
      <c r="H65" s="496"/>
      <c r="I65" s="175"/>
      <c r="J65" s="175"/>
      <c r="K65" s="175"/>
      <c r="L65" s="990"/>
      <c r="M65" s="991"/>
      <c r="N65" s="497"/>
    </row>
    <row r="66" spans="1:15" ht="15.75" thickBot="1">
      <c r="B66" s="818" t="s">
        <v>1037</v>
      </c>
      <c r="C66" s="819"/>
      <c r="D66" s="819"/>
      <c r="E66" s="819"/>
      <c r="F66" s="819"/>
      <c r="G66" s="819"/>
      <c r="H66" s="819"/>
      <c r="I66" s="819"/>
      <c r="J66" s="819"/>
      <c r="K66" s="819"/>
      <c r="L66" s="819"/>
      <c r="M66" s="820"/>
      <c r="N66" s="406"/>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970"/>
      <c r="N70" s="104" t="s">
        <v>1035</v>
      </c>
    </row>
    <row r="71" spans="1:15">
      <c r="A71" s="177" t="s">
        <v>30</v>
      </c>
      <c r="B71" s="55" t="str">
        <f>VLOOKUP(A71,'MANO DE OBRA'!A8:D68,3,FALSE)</f>
        <v>Oficial</v>
      </c>
      <c r="C71" s="53"/>
      <c r="D71" s="53"/>
      <c r="E71" s="53"/>
      <c r="F71" s="53"/>
      <c r="G71" s="53"/>
      <c r="H71" s="53"/>
      <c r="I71" s="304">
        <f>K71/J71*100</f>
        <v>49181.133333333331</v>
      </c>
      <c r="J71" s="305">
        <v>185</v>
      </c>
      <c r="K71" s="306">
        <f>VLOOKUP(A71,'MANO DE OBRA'!A8:D99,4,FALSE)</f>
        <v>90985.096666666665</v>
      </c>
      <c r="L71" s="56"/>
      <c r="M71" s="446">
        <v>100</v>
      </c>
      <c r="N71" s="407">
        <f>K71/M71</f>
        <v>909.85096666666664</v>
      </c>
      <c r="O71" s="112"/>
    </row>
    <row r="72" spans="1:15">
      <c r="A72" s="177" t="s">
        <v>9</v>
      </c>
      <c r="B72" s="55" t="str">
        <f>VLOOKUP(A72,'MANO DE OBRA'!A8:D69,3,FALSE)</f>
        <v>Obrero (3)</v>
      </c>
      <c r="C72" s="53"/>
      <c r="D72" s="53"/>
      <c r="E72" s="53"/>
      <c r="F72" s="53"/>
      <c r="G72" s="53"/>
      <c r="H72" s="53"/>
      <c r="I72" s="304">
        <f>K72/J72*100</f>
        <v>73771.7</v>
      </c>
      <c r="J72" s="305">
        <v>185</v>
      </c>
      <c r="K72" s="306">
        <f>VLOOKUP(A72,'MANO DE OBRA'!A8:D100,4,FALSE)</f>
        <v>136477.64499999999</v>
      </c>
      <c r="L72" s="56"/>
      <c r="M72" s="446">
        <v>100</v>
      </c>
      <c r="N72" s="407">
        <f>K72/M72</f>
        <v>1364.7764499999998</v>
      </c>
    </row>
    <row r="73" spans="1:15">
      <c r="B73" s="55"/>
      <c r="C73" s="53"/>
      <c r="D73" s="53"/>
      <c r="E73" s="53"/>
      <c r="F73" s="53"/>
      <c r="G73" s="53"/>
      <c r="H73" s="53"/>
      <c r="I73" s="304"/>
      <c r="J73" s="305"/>
      <c r="K73" s="306"/>
      <c r="L73" s="56"/>
      <c r="M73" s="444"/>
      <c r="N73" s="407"/>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986"/>
      <c r="C76" s="987"/>
      <c r="D76" s="987"/>
      <c r="E76" s="987"/>
      <c r="F76" s="987"/>
      <c r="G76" s="987"/>
      <c r="H76" s="987"/>
      <c r="I76" s="175"/>
      <c r="J76" s="175"/>
      <c r="K76" s="175"/>
      <c r="L76" s="988"/>
      <c r="M76" s="989"/>
      <c r="N76" s="497"/>
    </row>
    <row r="77" spans="1:15" ht="15.75" thickBot="1">
      <c r="B77" s="818" t="s">
        <v>1037</v>
      </c>
      <c r="C77" s="819"/>
      <c r="D77" s="819"/>
      <c r="E77" s="819"/>
      <c r="F77" s="819"/>
      <c r="G77" s="819"/>
      <c r="H77" s="819"/>
      <c r="I77" s="819"/>
      <c r="J77" s="819"/>
      <c r="K77" s="819"/>
      <c r="L77" s="819"/>
      <c r="M77" s="820"/>
      <c r="N77" s="313">
        <f>SUM(N71:N76)</f>
        <v>2274.6274166666662</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8549.0494835863683</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1709.8098967172737</v>
      </c>
      <c r="M84" s="853"/>
      <c r="N84" s="57"/>
    </row>
    <row r="85" spans="1:14">
      <c r="B85" s="95" t="s">
        <v>1057</v>
      </c>
      <c r="C85" s="96"/>
      <c r="D85" s="96"/>
      <c r="E85" s="96"/>
      <c r="F85" s="96"/>
      <c r="G85" s="96"/>
      <c r="H85" s="96"/>
      <c r="I85" s="93"/>
      <c r="J85" s="94"/>
      <c r="K85" s="316">
        <v>0.05</v>
      </c>
      <c r="L85" s="852">
        <f>N79*K85</f>
        <v>427.45247417931841</v>
      </c>
      <c r="M85" s="853"/>
      <c r="N85" s="57"/>
    </row>
    <row r="86" spans="1:14" ht="15.75" thickBot="1">
      <c r="B86" s="97" t="s">
        <v>1058</v>
      </c>
      <c r="C86" s="98"/>
      <c r="D86" s="98"/>
      <c r="E86" s="98"/>
      <c r="F86" s="98"/>
      <c r="G86" s="98"/>
      <c r="H86" s="98"/>
      <c r="I86" s="99"/>
      <c r="J86" s="100"/>
      <c r="K86" s="317">
        <v>0.05</v>
      </c>
      <c r="L86" s="854">
        <f>N79*K86</f>
        <v>427.45247417931841</v>
      </c>
      <c r="M86" s="855"/>
      <c r="N86" s="57"/>
    </row>
    <row r="87" spans="1:14" ht="15.75" thickBot="1">
      <c r="B87" s="818" t="s">
        <v>1037</v>
      </c>
      <c r="C87" s="819"/>
      <c r="D87" s="819"/>
      <c r="E87" s="819"/>
      <c r="F87" s="819"/>
      <c r="G87" s="819"/>
      <c r="H87" s="819"/>
      <c r="I87" s="819"/>
      <c r="J87" s="819"/>
      <c r="K87" s="819"/>
      <c r="L87" s="819"/>
      <c r="M87" s="820"/>
      <c r="N87" s="58">
        <f>L84+L85+L86</f>
        <v>2564.7148450759105</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11113.764328662279</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30"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4">
    <mergeCell ref="B108:N109"/>
    <mergeCell ref="F25:H25"/>
    <mergeCell ref="B27:N27"/>
    <mergeCell ref="L29:M29"/>
    <mergeCell ref="L85:M85"/>
    <mergeCell ref="L86:M86"/>
    <mergeCell ref="B87:M87"/>
    <mergeCell ref="B89:M89"/>
    <mergeCell ref="B106:N107"/>
    <mergeCell ref="B79:M79"/>
    <mergeCell ref="B83:H83"/>
    <mergeCell ref="L83:M83"/>
    <mergeCell ref="B66:M66"/>
    <mergeCell ref="B84:H84"/>
    <mergeCell ref="L84:M84"/>
    <mergeCell ref="B70:H70"/>
    <mergeCell ref="L70:M70"/>
    <mergeCell ref="B76:H76"/>
    <mergeCell ref="L76:M76"/>
    <mergeCell ref="B77:M77"/>
    <mergeCell ref="L59:M59"/>
    <mergeCell ref="L60:M60"/>
    <mergeCell ref="L62:M62"/>
    <mergeCell ref="L63:M63"/>
    <mergeCell ref="L65:M65"/>
    <mergeCell ref="B55:M55"/>
    <mergeCell ref="B10:E10"/>
    <mergeCell ref="I10:J10"/>
    <mergeCell ref="D11:E11"/>
    <mergeCell ref="L42:M42"/>
    <mergeCell ref="B38:H38"/>
    <mergeCell ref="L12:N12"/>
    <mergeCell ref="C30:I30"/>
    <mergeCell ref="L30:M30"/>
    <mergeCell ref="B35:H35"/>
    <mergeCell ref="M5:M6"/>
    <mergeCell ref="C6:J6"/>
    <mergeCell ref="B43:M43"/>
    <mergeCell ref="B47:I47"/>
    <mergeCell ref="L47:M47"/>
    <mergeCell ref="B1:B6"/>
    <mergeCell ref="K5:K6"/>
    <mergeCell ref="B42:H42"/>
    <mergeCell ref="I35:J35"/>
    <mergeCell ref="L35:M35"/>
    <mergeCell ref="B36:H36"/>
    <mergeCell ref="B37:H37"/>
    <mergeCell ref="I42:J42"/>
    <mergeCell ref="N5:N6"/>
    <mergeCell ref="C29:I29"/>
    <mergeCell ref="J119:N120"/>
    <mergeCell ref="L1:N2"/>
    <mergeCell ref="C2:J2"/>
    <mergeCell ref="C3:J3"/>
    <mergeCell ref="K3:K4"/>
    <mergeCell ref="L3:N4"/>
    <mergeCell ref="C4:J4"/>
    <mergeCell ref="C1:J1"/>
    <mergeCell ref="K1:K2"/>
    <mergeCell ref="C5:J5"/>
    <mergeCell ref="L61:M61"/>
    <mergeCell ref="B39:H39"/>
    <mergeCell ref="B41:D41"/>
    <mergeCell ref="L5:L6"/>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566273" r:id="rId4">
          <objectPr defaultSize="0" autoPict="0" r:id="rId5">
            <anchor moveWithCells="1" sizeWithCells="1">
              <from>
                <xdr:col>1</xdr:col>
                <xdr:colOff>76200</xdr:colOff>
                <xdr:row>1</xdr:row>
                <xdr:rowOff>114300</xdr:rowOff>
              </from>
              <to>
                <xdr:col>1</xdr:col>
                <xdr:colOff>857250</xdr:colOff>
                <xdr:row>4</xdr:row>
                <xdr:rowOff>190500</xdr:rowOff>
              </to>
            </anchor>
          </objectPr>
        </oleObject>
      </mc:Choice>
      <mc:Fallback>
        <oleObject progId="PBrush" shapeId="566273" r:id="rId4"/>
      </mc:Fallback>
    </mc:AlternateContent>
  </oleObjects>
</worksheet>
</file>

<file path=xl/worksheets/sheet3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20"/>
  <sheetViews>
    <sheetView zoomScale="76" zoomScaleNormal="76" workbookViewId="0"/>
  </sheetViews>
  <sheetFormatPr baseColWidth="10" defaultRowHeight="15"/>
  <cols>
    <col min="1" max="1" width="9" bestFit="1" customWidth="1"/>
    <col min="2" max="2" width="17" customWidth="1"/>
    <col min="6" max="6" width="15.5703125" customWidth="1"/>
    <col min="9" max="9" width="12.85546875" customWidth="1"/>
    <col min="10" max="10" width="15.5703125" customWidth="1"/>
    <col min="11" max="11" width="18.7109375" customWidth="1"/>
    <col min="13" max="13" width="13.42578125" customWidth="1"/>
    <col min="14" max="14" width="17.42578125" customWidth="1"/>
    <col min="15" max="15" width="12" bestFit="1" customWidth="1"/>
  </cols>
  <sheetData>
    <row r="1" spans="2:14" ht="25.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30.75"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thickBot="1">
      <c r="A31" t="s">
        <v>1929</v>
      </c>
      <c r="B31" s="86" t="s">
        <v>1247</v>
      </c>
      <c r="C31" s="87" t="s">
        <v>2294</v>
      </c>
      <c r="D31" s="88"/>
      <c r="E31" s="88"/>
      <c r="F31" s="88"/>
      <c r="G31" s="88"/>
      <c r="H31" s="88"/>
      <c r="I31" s="88"/>
      <c r="J31" s="88"/>
      <c r="K31" s="465"/>
      <c r="L31" s="318" t="s">
        <v>233</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348"/>
      <c r="N36" s="284"/>
    </row>
    <row r="37" spans="1:14">
      <c r="A37" s="119"/>
      <c r="B37" s="831"/>
      <c r="C37" s="832"/>
      <c r="D37" s="832"/>
      <c r="E37" s="832"/>
      <c r="F37" s="832"/>
      <c r="G37" s="832"/>
      <c r="H37" s="833"/>
      <c r="I37" s="433"/>
      <c r="J37" s="434"/>
      <c r="K37" s="281"/>
      <c r="L37" s="347"/>
      <c r="M37" s="348"/>
      <c r="N37" s="284"/>
    </row>
    <row r="38" spans="1:14">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0.1</v>
      </c>
      <c r="N41" s="356">
        <f>N77*M41</f>
        <v>90.985096666666664</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90.985096666666664</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76" t="s">
        <v>429</v>
      </c>
      <c r="B48" s="49" t="str">
        <f>VLOOKUP(A48,MATERIALES!A5:D373,3,FALSE)</f>
        <v>Costal de fibra o fique</v>
      </c>
      <c r="C48" s="293"/>
      <c r="D48" s="293"/>
      <c r="E48" s="293"/>
      <c r="F48" s="293"/>
      <c r="G48" s="293"/>
      <c r="H48" s="293"/>
      <c r="I48" s="293"/>
      <c r="J48" s="323" t="str">
        <f>VLOOKUP(A48,MATERIALES!A4:D640,2,FALSE)</f>
        <v>m2</v>
      </c>
      <c r="K48" s="294">
        <v>1</v>
      </c>
      <c r="L48" s="279"/>
      <c r="M48" s="414">
        <f>VLOOKUP(A48,MATERIALES!A5:D396,4,FALSE)</f>
        <v>695.04364792996194</v>
      </c>
      <c r="N48" s="284">
        <f>K48*M48</f>
        <v>695.04364792996194</v>
      </c>
    </row>
    <row r="49" spans="1:14">
      <c r="A49" s="176" t="s">
        <v>688</v>
      </c>
      <c r="B49" s="49" t="str">
        <f>VLOOKUP(A49,MATERIALES!A6:D373,3,FALSE)</f>
        <v>Semillas para empradizar</v>
      </c>
      <c r="C49" s="437"/>
      <c r="D49" s="437"/>
      <c r="E49" s="437"/>
      <c r="F49" s="437"/>
      <c r="G49" s="437"/>
      <c r="H49" s="437"/>
      <c r="I49" s="437"/>
      <c r="J49" s="324" t="str">
        <f>VLOOKUP(A49,MATERIALES!A5:D641,2,FALSE)</f>
        <v>kg</v>
      </c>
      <c r="K49" s="409">
        <v>0.05</v>
      </c>
      <c r="L49" s="433"/>
      <c r="M49" s="414">
        <f>VLOOKUP(A49,MATERIALES!A6:D397,4,FALSE)</f>
        <v>34000</v>
      </c>
      <c r="N49" s="284">
        <f>K49*M49</f>
        <v>1700</v>
      </c>
    </row>
    <row r="50" spans="1:14">
      <c r="A50" s="176" t="s">
        <v>743</v>
      </c>
      <c r="B50" s="49" t="str">
        <f>VLOOKUP(A50,MATERIALES!A6:D373,3,FALSE)</f>
        <v xml:space="preserve">Tierra abonada </v>
      </c>
      <c r="C50" s="437"/>
      <c r="D50" s="437"/>
      <c r="E50" s="437"/>
      <c r="F50" s="437"/>
      <c r="G50" s="437"/>
      <c r="H50" s="437"/>
      <c r="I50" s="437"/>
      <c r="J50" s="324" t="str">
        <f>VLOOKUP(A50,MATERIALES!A6:D642,2,FALSE)</f>
        <v>m3</v>
      </c>
      <c r="K50" s="409">
        <v>7.4999999999999997E-2</v>
      </c>
      <c r="L50" s="433"/>
      <c r="M50" s="414">
        <f>VLOOKUP(A50,MATERIALES!A6:D398,4,FALSE)</f>
        <v>28410.922832478362</v>
      </c>
      <c r="N50" s="284">
        <f>K50*M50</f>
        <v>2130.819212435877</v>
      </c>
    </row>
    <row r="51" spans="1:14">
      <c r="A51" s="176" t="s">
        <v>845</v>
      </c>
      <c r="B51" s="49" t="str">
        <f>VLOOKUP(A51,MATERIALES!A6:D373,3,FALSE)</f>
        <v>Agua</v>
      </c>
      <c r="C51" s="437"/>
      <c r="D51" s="437"/>
      <c r="E51" s="437"/>
      <c r="F51" s="437"/>
      <c r="G51" s="437"/>
      <c r="H51" s="437"/>
      <c r="I51" s="437"/>
      <c r="J51" s="324" t="str">
        <f>VLOOKUP(A51,MATERIALES!A6:D643,2,FALSE)</f>
        <v>lt</v>
      </c>
      <c r="K51" s="409">
        <v>5</v>
      </c>
      <c r="L51" s="433"/>
      <c r="M51" s="414">
        <f>VLOOKUP(A51,MATERIALES!A6:D399,4,FALSE)</f>
        <v>35.656490152579906</v>
      </c>
      <c r="N51" s="284">
        <f>K51*M51</f>
        <v>178.28245076289954</v>
      </c>
    </row>
    <row r="52" spans="1:14">
      <c r="B52" s="332"/>
      <c r="C52" s="53"/>
      <c r="D52" s="53"/>
      <c r="E52" s="53"/>
      <c r="F52" s="53"/>
      <c r="G52" s="53"/>
      <c r="H52" s="53"/>
      <c r="I52" s="53"/>
      <c r="J52" s="300"/>
      <c r="K52" s="175"/>
      <c r="L52" s="330"/>
      <c r="M52" s="438"/>
      <c r="N52" s="285"/>
    </row>
    <row r="53" spans="1:14">
      <c r="B53" s="174"/>
      <c r="C53" s="329"/>
      <c r="D53" s="329"/>
      <c r="E53" s="329"/>
      <c r="F53" s="329"/>
      <c r="G53" s="329"/>
      <c r="H53" s="329"/>
      <c r="I53" s="329"/>
      <c r="J53" s="323"/>
      <c r="K53" s="50"/>
      <c r="L53" s="330"/>
      <c r="M53" s="438"/>
      <c r="N53" s="285"/>
    </row>
    <row r="54" spans="1:14" ht="15.75" thickBot="1">
      <c r="B54" s="490"/>
      <c r="C54" s="53"/>
      <c r="D54" s="53"/>
      <c r="E54" s="53"/>
      <c r="F54" s="53"/>
      <c r="G54" s="53"/>
      <c r="H54" s="53"/>
      <c r="I54" s="53"/>
      <c r="J54" s="300"/>
      <c r="K54" s="175"/>
      <c r="L54" s="491"/>
      <c r="M54" s="492"/>
      <c r="N54" s="493"/>
    </row>
    <row r="55" spans="1:14" ht="15.75" thickBot="1">
      <c r="B55" s="818" t="s">
        <v>1037</v>
      </c>
      <c r="C55" s="819"/>
      <c r="D55" s="819"/>
      <c r="E55" s="819"/>
      <c r="F55" s="819"/>
      <c r="G55" s="819"/>
      <c r="H55" s="819"/>
      <c r="I55" s="819"/>
      <c r="J55" s="819"/>
      <c r="K55" s="819"/>
      <c r="L55" s="819"/>
      <c r="M55" s="820"/>
      <c r="N55" s="406">
        <f>SUM(N48:N54)</f>
        <v>4704.1453111287383</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B60" s="52"/>
      <c r="C60" s="329"/>
      <c r="D60" s="329"/>
      <c r="E60" s="329"/>
      <c r="F60" s="329"/>
      <c r="G60" s="329"/>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55"/>
      <c r="C65" s="53"/>
      <c r="D65" s="53"/>
      <c r="E65" s="53"/>
      <c r="F65" s="53"/>
      <c r="G65" s="53"/>
      <c r="H65" s="496"/>
      <c r="I65" s="175"/>
      <c r="J65" s="175"/>
      <c r="K65" s="175"/>
      <c r="L65" s="990"/>
      <c r="M65" s="991"/>
      <c r="N65" s="497"/>
    </row>
    <row r="66" spans="1:15" ht="15.75" thickBot="1">
      <c r="B66" s="818" t="s">
        <v>1037</v>
      </c>
      <c r="C66" s="819"/>
      <c r="D66" s="819"/>
      <c r="E66" s="819"/>
      <c r="F66" s="819"/>
      <c r="G66" s="819"/>
      <c r="H66" s="819"/>
      <c r="I66" s="819"/>
      <c r="J66" s="819"/>
      <c r="K66" s="819"/>
      <c r="L66" s="819"/>
      <c r="M66" s="820"/>
      <c r="N66" s="406"/>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970"/>
      <c r="N70" s="104" t="s">
        <v>1035</v>
      </c>
    </row>
    <row r="71" spans="1:15">
      <c r="A71" s="177" t="s">
        <v>7</v>
      </c>
      <c r="B71" s="55" t="str">
        <f>VLOOKUP(A71,'MANO DE OBRA'!A8:D68,3,FALSE)</f>
        <v>Obrero (2)</v>
      </c>
      <c r="C71" s="53"/>
      <c r="D71" s="53"/>
      <c r="E71" s="53"/>
      <c r="F71" s="53"/>
      <c r="G71" s="53"/>
      <c r="H71" s="53"/>
      <c r="I71" s="304">
        <f>K71/J71*100</f>
        <v>49181.133333333331</v>
      </c>
      <c r="J71" s="305">
        <v>185</v>
      </c>
      <c r="K71" s="306">
        <f>VLOOKUP(A71,'MANO DE OBRA'!A8:D99,4,FALSE)</f>
        <v>90985.096666666665</v>
      </c>
      <c r="L71" s="56"/>
      <c r="M71" s="446">
        <v>100</v>
      </c>
      <c r="N71" s="407">
        <f>K71/M71</f>
        <v>909.85096666666664</v>
      </c>
      <c r="O71" s="112"/>
    </row>
    <row r="72" spans="1:15">
      <c r="A72" s="177"/>
      <c r="B72" s="55"/>
      <c r="C72" s="53"/>
      <c r="D72" s="53"/>
      <c r="E72" s="53"/>
      <c r="F72" s="53"/>
      <c r="G72" s="53"/>
      <c r="H72" s="53"/>
      <c r="I72" s="304"/>
      <c r="J72" s="305"/>
      <c r="K72" s="306"/>
      <c r="L72" s="56"/>
      <c r="M72" s="446"/>
      <c r="N72" s="407"/>
    </row>
    <row r="73" spans="1:15">
      <c r="B73" s="55"/>
      <c r="C73" s="53"/>
      <c r="D73" s="53"/>
      <c r="E73" s="53"/>
      <c r="F73" s="53"/>
      <c r="G73" s="53"/>
      <c r="H73" s="53"/>
      <c r="I73" s="304"/>
      <c r="J73" s="305"/>
      <c r="K73" s="306"/>
      <c r="L73" s="56"/>
      <c r="M73" s="444"/>
      <c r="N73" s="407"/>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986"/>
      <c r="C76" s="987"/>
      <c r="D76" s="987"/>
      <c r="E76" s="987"/>
      <c r="F76" s="987"/>
      <c r="G76" s="987"/>
      <c r="H76" s="987"/>
      <c r="I76" s="175"/>
      <c r="J76" s="175"/>
      <c r="K76" s="175"/>
      <c r="L76" s="988"/>
      <c r="M76" s="989"/>
      <c r="N76" s="497"/>
    </row>
    <row r="77" spans="1:15" ht="15.75" thickBot="1">
      <c r="B77" s="818" t="s">
        <v>1037</v>
      </c>
      <c r="C77" s="819"/>
      <c r="D77" s="819"/>
      <c r="E77" s="819"/>
      <c r="F77" s="819"/>
      <c r="G77" s="819"/>
      <c r="H77" s="819"/>
      <c r="I77" s="819"/>
      <c r="J77" s="819"/>
      <c r="K77" s="819"/>
      <c r="L77" s="819"/>
      <c r="M77" s="820"/>
      <c r="N77" s="313">
        <f>SUM(N71:N76)</f>
        <v>909.85096666666664</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5704.9813744620715</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1140.9962748924142</v>
      </c>
      <c r="M84" s="853"/>
      <c r="N84" s="57"/>
    </row>
    <row r="85" spans="1:14">
      <c r="B85" s="95" t="s">
        <v>1057</v>
      </c>
      <c r="C85" s="96"/>
      <c r="D85" s="96"/>
      <c r="E85" s="96"/>
      <c r="F85" s="96"/>
      <c r="G85" s="96"/>
      <c r="H85" s="96"/>
      <c r="I85" s="93"/>
      <c r="J85" s="94"/>
      <c r="K85" s="316">
        <v>0.05</v>
      </c>
      <c r="L85" s="852">
        <f>N79*K85</f>
        <v>285.24906872310356</v>
      </c>
      <c r="M85" s="853"/>
      <c r="N85" s="57"/>
    </row>
    <row r="86" spans="1:14" ht="15.75" thickBot="1">
      <c r="B86" s="97" t="s">
        <v>1058</v>
      </c>
      <c r="C86" s="98"/>
      <c r="D86" s="98"/>
      <c r="E86" s="98"/>
      <c r="F86" s="98"/>
      <c r="G86" s="98"/>
      <c r="H86" s="98"/>
      <c r="I86" s="99"/>
      <c r="J86" s="100"/>
      <c r="K86" s="317">
        <v>0.05</v>
      </c>
      <c r="L86" s="854">
        <f>N79*K86</f>
        <v>285.24906872310356</v>
      </c>
      <c r="M86" s="855"/>
      <c r="N86" s="57"/>
    </row>
    <row r="87" spans="1:14" ht="15.75" thickBot="1">
      <c r="B87" s="818" t="s">
        <v>1037</v>
      </c>
      <c r="C87" s="819"/>
      <c r="D87" s="819"/>
      <c r="E87" s="819"/>
      <c r="F87" s="819"/>
      <c r="G87" s="819"/>
      <c r="H87" s="819"/>
      <c r="I87" s="819"/>
      <c r="J87" s="819"/>
      <c r="K87" s="819"/>
      <c r="L87" s="819"/>
      <c r="M87" s="820"/>
      <c r="N87" s="58">
        <f>L84+L85+L86</f>
        <v>1711.4944123386215</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7416.4757868006927</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29.25"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4">
    <mergeCell ref="B108:N109"/>
    <mergeCell ref="F25:H25"/>
    <mergeCell ref="B27:N27"/>
    <mergeCell ref="L29:M29"/>
    <mergeCell ref="L85:M85"/>
    <mergeCell ref="L86:M86"/>
    <mergeCell ref="B87:M87"/>
    <mergeCell ref="B89:M89"/>
    <mergeCell ref="B106:N107"/>
    <mergeCell ref="B79:M79"/>
    <mergeCell ref="B83:H83"/>
    <mergeCell ref="L83:M83"/>
    <mergeCell ref="B66:M66"/>
    <mergeCell ref="B84:H84"/>
    <mergeCell ref="L84:M84"/>
    <mergeCell ref="B70:H70"/>
    <mergeCell ref="L70:M70"/>
    <mergeCell ref="B76:H76"/>
    <mergeCell ref="L76:M76"/>
    <mergeCell ref="B77:M77"/>
    <mergeCell ref="L59:M59"/>
    <mergeCell ref="L60:M60"/>
    <mergeCell ref="L62:M62"/>
    <mergeCell ref="L63:M63"/>
    <mergeCell ref="L65:M65"/>
    <mergeCell ref="B55:M55"/>
    <mergeCell ref="B10:E10"/>
    <mergeCell ref="I10:J10"/>
    <mergeCell ref="D11:E11"/>
    <mergeCell ref="L42:M42"/>
    <mergeCell ref="B38:H38"/>
    <mergeCell ref="L12:N12"/>
    <mergeCell ref="C30:I30"/>
    <mergeCell ref="L30:M30"/>
    <mergeCell ref="B35:H35"/>
    <mergeCell ref="M5:M6"/>
    <mergeCell ref="C6:J6"/>
    <mergeCell ref="B43:M43"/>
    <mergeCell ref="B47:I47"/>
    <mergeCell ref="L47:M47"/>
    <mergeCell ref="B1:B6"/>
    <mergeCell ref="K5:K6"/>
    <mergeCell ref="B42:H42"/>
    <mergeCell ref="I35:J35"/>
    <mergeCell ref="L35:M35"/>
    <mergeCell ref="B36:H36"/>
    <mergeCell ref="B37:H37"/>
    <mergeCell ref="I42:J42"/>
    <mergeCell ref="N5:N6"/>
    <mergeCell ref="C29:I29"/>
    <mergeCell ref="J119:N120"/>
    <mergeCell ref="L1:N2"/>
    <mergeCell ref="C2:J2"/>
    <mergeCell ref="C3:J3"/>
    <mergeCell ref="K3:K4"/>
    <mergeCell ref="L3:N4"/>
    <mergeCell ref="C4:J4"/>
    <mergeCell ref="C1:J1"/>
    <mergeCell ref="K1:K2"/>
    <mergeCell ref="C5:J5"/>
    <mergeCell ref="L61:M61"/>
    <mergeCell ref="B39:H39"/>
    <mergeCell ref="B41:D41"/>
    <mergeCell ref="L5:L6"/>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567297" r:id="rId4">
          <objectPr defaultSize="0" autoPict="0" r:id="rId5">
            <anchor moveWithCells="1" sizeWithCells="1">
              <from>
                <xdr:col>1</xdr:col>
                <xdr:colOff>76200</xdr:colOff>
                <xdr:row>1</xdr:row>
                <xdr:rowOff>76200</xdr:rowOff>
              </from>
              <to>
                <xdr:col>1</xdr:col>
                <xdr:colOff>857250</xdr:colOff>
                <xdr:row>4</xdr:row>
                <xdr:rowOff>190500</xdr:rowOff>
              </to>
            </anchor>
          </objectPr>
        </oleObject>
      </mc:Choice>
      <mc:Fallback>
        <oleObject progId="PBrush" shapeId="567297" r:id="rId4"/>
      </mc:Fallback>
    </mc:AlternateContent>
  </oleObjects>
</worksheet>
</file>

<file path=xl/worksheets/sheet3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20"/>
  <sheetViews>
    <sheetView zoomScale="75" zoomScaleNormal="75" workbookViewId="0"/>
  </sheetViews>
  <sheetFormatPr baseColWidth="10" defaultRowHeight="15"/>
  <cols>
    <col min="1" max="1" width="10.42578125" bestFit="1" customWidth="1"/>
    <col min="2" max="2" width="16.7109375" customWidth="1"/>
    <col min="6" max="6" width="16.5703125" customWidth="1"/>
    <col min="9" max="9" width="13.140625" bestFit="1" customWidth="1"/>
    <col min="10" max="10" width="15.5703125" customWidth="1"/>
    <col min="11" max="11" width="18.5703125" customWidth="1"/>
    <col min="13" max="13" width="13.42578125" customWidth="1"/>
    <col min="14" max="14" width="17.42578125" customWidth="1"/>
    <col min="15" max="15" width="12" bestFit="1" customWidth="1"/>
  </cols>
  <sheetData>
    <row r="1" spans="2:14" ht="25.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30"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customHeight="1" thickBot="1">
      <c r="A31" t="s">
        <v>1929</v>
      </c>
      <c r="B31" s="86" t="s">
        <v>1248</v>
      </c>
      <c r="C31" s="87" t="s">
        <v>2295</v>
      </c>
      <c r="D31" s="88"/>
      <c r="E31" s="88"/>
      <c r="F31" s="88"/>
      <c r="G31" s="88"/>
      <c r="H31" s="88"/>
      <c r="I31" s="88"/>
      <c r="J31" s="88"/>
      <c r="K31" s="465"/>
      <c r="L31" s="318" t="s">
        <v>233</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253</v>
      </c>
      <c r="B36" s="831" t="str">
        <f>VLOOKUP(A36,EQUIPOS!A6:D154,3,FALSE)</f>
        <v>Máquina hidrosembradora</v>
      </c>
      <c r="C36" s="832"/>
      <c r="D36" s="832"/>
      <c r="E36" s="832"/>
      <c r="F36" s="832"/>
      <c r="G36" s="832"/>
      <c r="H36" s="833"/>
      <c r="I36" s="279"/>
      <c r="J36" s="280"/>
      <c r="K36" s="281">
        <f>VLOOKUP(A36,EQUIPOS!A6:D163,4,FALSE)</f>
        <v>18506.250000000004</v>
      </c>
      <c r="L36" s="282"/>
      <c r="M36" s="348">
        <v>350</v>
      </c>
      <c r="N36" s="284">
        <f>K36/M36</f>
        <v>52.875000000000007</v>
      </c>
    </row>
    <row r="37" spans="1:14">
      <c r="A37" s="119" t="s">
        <v>138</v>
      </c>
      <c r="B37" s="831" t="str">
        <f>VLOOKUP(A37,EQUIPOS!A7:D154,3,FALSE)</f>
        <v>Camioneta D-300</v>
      </c>
      <c r="C37" s="832"/>
      <c r="D37" s="832"/>
      <c r="E37" s="832"/>
      <c r="F37" s="832"/>
      <c r="G37" s="832"/>
      <c r="H37" s="833"/>
      <c r="I37" s="433"/>
      <c r="J37" s="434"/>
      <c r="K37" s="281">
        <f>VLOOKUP(A37,EQUIPOS!A7:D164,4,FALSE)</f>
        <v>38000</v>
      </c>
      <c r="L37" s="347"/>
      <c r="M37" s="348">
        <v>350</v>
      </c>
      <c r="N37" s="284">
        <f>K37/M37</f>
        <v>108.57142857142857</v>
      </c>
    </row>
    <row r="38" spans="1:14">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0.05</v>
      </c>
      <c r="N41" s="356">
        <f>N77*M41</f>
        <v>4.0618346726190477</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165.50826324404764</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76" t="s">
        <v>429</v>
      </c>
      <c r="B48" s="49" t="str">
        <f>VLOOKUP(A48,MATERIALES!A5:D373,3,FALSE)</f>
        <v>Costal de fibra o fique</v>
      </c>
      <c r="C48" s="293"/>
      <c r="D48" s="293"/>
      <c r="E48" s="293"/>
      <c r="F48" s="293"/>
      <c r="G48" s="293"/>
      <c r="H48" s="293"/>
      <c r="I48" s="293"/>
      <c r="J48" s="323" t="str">
        <f>VLOOKUP(A48,MATERIALES!A4:D640,2,FALSE)</f>
        <v>m2</v>
      </c>
      <c r="K48" s="294">
        <v>1</v>
      </c>
      <c r="L48" s="279"/>
      <c r="M48" s="414">
        <f>VLOOKUP(A48,MATERIALES!A5:D396,4,FALSE)</f>
        <v>695.04364792996194</v>
      </c>
      <c r="N48" s="284">
        <f>K48*M48</f>
        <v>695.04364792996194</v>
      </c>
    </row>
    <row r="49" spans="1:14">
      <c r="A49" s="176" t="s">
        <v>509</v>
      </c>
      <c r="B49" s="49" t="str">
        <f>VLOOKUP(A49,MATERIALES!A6:D373,3,FALSE)</f>
        <v>Mulch Orgánico</v>
      </c>
      <c r="C49" s="437"/>
      <c r="D49" s="437"/>
      <c r="E49" s="437"/>
      <c r="F49" s="437"/>
      <c r="G49" s="437"/>
      <c r="H49" s="437"/>
      <c r="I49" s="437"/>
      <c r="J49" s="324" t="str">
        <f>VLOOKUP(A49,MATERIALES!A5:D641,2,FALSE)</f>
        <v>kg</v>
      </c>
      <c r="K49" s="409">
        <v>0.4</v>
      </c>
      <c r="L49" s="433"/>
      <c r="M49" s="414">
        <f>VLOOKUP(A49,MATERIALES!A6:D397,4,FALSE)</f>
        <v>1689.2771252230204</v>
      </c>
      <c r="N49" s="284">
        <f>K49*M49</f>
        <v>675.71085008920818</v>
      </c>
    </row>
    <row r="50" spans="1:14">
      <c r="A50" s="176" t="s">
        <v>845</v>
      </c>
      <c r="B50" s="49" t="str">
        <f>VLOOKUP(A50,MATERIALES!A6:D373,3,FALSE)</f>
        <v>Agua</v>
      </c>
      <c r="C50" s="437"/>
      <c r="D50" s="437"/>
      <c r="E50" s="437"/>
      <c r="F50" s="437"/>
      <c r="G50" s="437"/>
      <c r="H50" s="437"/>
      <c r="I50" s="437"/>
      <c r="J50" s="324" t="str">
        <f>VLOOKUP(A50,MATERIALES!A6:D642,2,FALSE)</f>
        <v>lt</v>
      </c>
      <c r="K50" s="409">
        <v>5</v>
      </c>
      <c r="L50" s="433"/>
      <c r="M50" s="414">
        <f>VLOOKUP(A50,MATERIALES!A6:D398,4,FALSE)</f>
        <v>35.656490152579906</v>
      </c>
      <c r="N50" s="284">
        <f>K50*M50</f>
        <v>178.28245076289954</v>
      </c>
    </row>
    <row r="51" spans="1:14">
      <c r="A51" s="176" t="s">
        <v>688</v>
      </c>
      <c r="B51" s="49" t="str">
        <f>VLOOKUP(A51,MATERIALES!A6:D373,3,FALSE)</f>
        <v>Semillas para empradizar</v>
      </c>
      <c r="C51" s="437"/>
      <c r="D51" s="437"/>
      <c r="E51" s="437"/>
      <c r="F51" s="437"/>
      <c r="G51" s="437"/>
      <c r="H51" s="437"/>
      <c r="I51" s="437"/>
      <c r="J51" s="324" t="str">
        <f>VLOOKUP(A51,MATERIALES!A6:D643,2,FALSE)</f>
        <v>kg</v>
      </c>
      <c r="K51" s="409">
        <v>0.05</v>
      </c>
      <c r="L51" s="433"/>
      <c r="M51" s="414">
        <f>VLOOKUP(A51,MATERIALES!A6:D399,4,FALSE)</f>
        <v>34000</v>
      </c>
      <c r="N51" s="284">
        <f>K51*M51</f>
        <v>1700</v>
      </c>
    </row>
    <row r="52" spans="1:14">
      <c r="B52" s="332"/>
      <c r="C52" s="53"/>
      <c r="D52" s="53"/>
      <c r="E52" s="53"/>
      <c r="F52" s="53"/>
      <c r="G52" s="53"/>
      <c r="H52" s="53"/>
      <c r="I52" s="53"/>
      <c r="J52" s="300"/>
      <c r="K52" s="175"/>
      <c r="L52" s="330"/>
      <c r="M52" s="438"/>
      <c r="N52" s="285"/>
    </row>
    <row r="53" spans="1:14">
      <c r="B53" s="174"/>
      <c r="C53" s="329"/>
      <c r="D53" s="329"/>
      <c r="E53" s="329"/>
      <c r="F53" s="329"/>
      <c r="G53" s="329"/>
      <c r="H53" s="329"/>
      <c r="I53" s="329"/>
      <c r="J53" s="323"/>
      <c r="K53" s="50"/>
      <c r="L53" s="330"/>
      <c r="M53" s="438"/>
      <c r="N53" s="285"/>
    </row>
    <row r="54" spans="1:14" ht="15.75" thickBot="1">
      <c r="B54" s="490"/>
      <c r="C54" s="53"/>
      <c r="D54" s="53"/>
      <c r="E54" s="53"/>
      <c r="F54" s="53"/>
      <c r="G54" s="53"/>
      <c r="H54" s="53"/>
      <c r="I54" s="53"/>
      <c r="J54" s="300"/>
      <c r="K54" s="175"/>
      <c r="L54" s="491"/>
      <c r="M54" s="492"/>
      <c r="N54" s="493"/>
    </row>
    <row r="55" spans="1:14" ht="15.75" thickBot="1">
      <c r="B55" s="818" t="s">
        <v>1037</v>
      </c>
      <c r="C55" s="819"/>
      <c r="D55" s="819"/>
      <c r="E55" s="819"/>
      <c r="F55" s="819"/>
      <c r="G55" s="819"/>
      <c r="H55" s="819"/>
      <c r="I55" s="819"/>
      <c r="J55" s="819"/>
      <c r="K55" s="819"/>
      <c r="L55" s="819"/>
      <c r="M55" s="820"/>
      <c r="N55" s="406">
        <f>SUM(N48:N54)</f>
        <v>3249.0369487820699</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B60" s="52"/>
      <c r="C60" s="329"/>
      <c r="D60" s="329"/>
      <c r="E60" s="329"/>
      <c r="F60" s="329"/>
      <c r="G60" s="329"/>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55"/>
      <c r="C65" s="53"/>
      <c r="D65" s="53"/>
      <c r="E65" s="53"/>
      <c r="F65" s="53"/>
      <c r="G65" s="53"/>
      <c r="H65" s="496"/>
      <c r="I65" s="175"/>
      <c r="J65" s="175"/>
      <c r="K65" s="175"/>
      <c r="L65" s="990"/>
      <c r="M65" s="991"/>
      <c r="N65" s="497"/>
    </row>
    <row r="66" spans="1:15" ht="15.75" thickBot="1">
      <c r="B66" s="818" t="s">
        <v>1037</v>
      </c>
      <c r="C66" s="819"/>
      <c r="D66" s="819"/>
      <c r="E66" s="819"/>
      <c r="F66" s="819"/>
      <c r="G66" s="819"/>
      <c r="H66" s="819"/>
      <c r="I66" s="819"/>
      <c r="J66" s="819"/>
      <c r="K66" s="819"/>
      <c r="L66" s="819"/>
      <c r="M66" s="820"/>
      <c r="N66" s="406"/>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970"/>
      <c r="N70" s="104" t="s">
        <v>1035</v>
      </c>
    </row>
    <row r="71" spans="1:15">
      <c r="A71" s="177" t="s">
        <v>9</v>
      </c>
      <c r="B71" s="55" t="str">
        <f>VLOOKUP(A71,'MANO DE OBRA'!A8:D68,3,FALSE)</f>
        <v>Obrero (3)</v>
      </c>
      <c r="C71" s="53"/>
      <c r="D71" s="53"/>
      <c r="E71" s="53"/>
      <c r="F71" s="53"/>
      <c r="G71" s="53"/>
      <c r="H71" s="53"/>
      <c r="I71" s="304">
        <f>K71/J71*100</f>
        <v>73771.7</v>
      </c>
      <c r="J71" s="305">
        <v>185</v>
      </c>
      <c r="K71" s="306">
        <f>VLOOKUP(A71,'MANO DE OBRA'!A8:D99,4,FALSE)</f>
        <v>136477.64499999999</v>
      </c>
      <c r="L71" s="56"/>
      <c r="M71" s="446">
        <v>2800</v>
      </c>
      <c r="N71" s="407">
        <f>K71/M71</f>
        <v>48.742016071428566</v>
      </c>
      <c r="O71" s="112"/>
    </row>
    <row r="72" spans="1:15">
      <c r="A72" s="177" t="s">
        <v>30</v>
      </c>
      <c r="B72" s="55" t="str">
        <f>VLOOKUP(A72,'MANO DE OBRA'!A8:D69,3,FALSE)</f>
        <v>Oficial</v>
      </c>
      <c r="C72" s="53"/>
      <c r="D72" s="53"/>
      <c r="E72" s="53"/>
      <c r="F72" s="53"/>
      <c r="G72" s="53"/>
      <c r="H72" s="53"/>
      <c r="I72" s="304">
        <f>K72/J72*100</f>
        <v>49181.133333333331</v>
      </c>
      <c r="J72" s="305">
        <v>185</v>
      </c>
      <c r="K72" s="306">
        <f>VLOOKUP(A72,'MANO DE OBRA'!A8:D100,4,FALSE)</f>
        <v>90985.096666666665</v>
      </c>
      <c r="L72" s="56"/>
      <c r="M72" s="446">
        <v>2800</v>
      </c>
      <c r="N72" s="407">
        <f>K72/M72</f>
        <v>32.494677380952382</v>
      </c>
    </row>
    <row r="73" spans="1:15">
      <c r="B73" s="55"/>
      <c r="C73" s="53"/>
      <c r="D73" s="53"/>
      <c r="E73" s="53"/>
      <c r="F73" s="53"/>
      <c r="G73" s="53"/>
      <c r="H73" s="53"/>
      <c r="I73" s="304"/>
      <c r="J73" s="305"/>
      <c r="K73" s="306"/>
      <c r="L73" s="56"/>
      <c r="M73" s="444"/>
      <c r="N73" s="407"/>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986"/>
      <c r="C76" s="987"/>
      <c r="D76" s="987"/>
      <c r="E76" s="987"/>
      <c r="F76" s="987"/>
      <c r="G76" s="987"/>
      <c r="H76" s="987"/>
      <c r="I76" s="175"/>
      <c r="J76" s="175"/>
      <c r="K76" s="175"/>
      <c r="L76" s="988"/>
      <c r="M76" s="989"/>
      <c r="N76" s="497"/>
    </row>
    <row r="77" spans="1:15" ht="15.75" thickBot="1">
      <c r="B77" s="818" t="s">
        <v>1037</v>
      </c>
      <c r="C77" s="819"/>
      <c r="D77" s="819"/>
      <c r="E77" s="819"/>
      <c r="F77" s="819"/>
      <c r="G77" s="819"/>
      <c r="H77" s="819"/>
      <c r="I77" s="819"/>
      <c r="J77" s="819"/>
      <c r="K77" s="819"/>
      <c r="L77" s="819"/>
      <c r="M77" s="820"/>
      <c r="N77" s="313">
        <f>SUM(N71:N76)</f>
        <v>81.236693452380948</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3495.7819054784986</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699.15638109569977</v>
      </c>
      <c r="M84" s="853"/>
      <c r="N84" s="57"/>
    </row>
    <row r="85" spans="1:14">
      <c r="B85" s="95" t="s">
        <v>1057</v>
      </c>
      <c r="C85" s="96"/>
      <c r="D85" s="96"/>
      <c r="E85" s="96"/>
      <c r="F85" s="96"/>
      <c r="G85" s="96"/>
      <c r="H85" s="96"/>
      <c r="I85" s="93"/>
      <c r="J85" s="94"/>
      <c r="K85" s="316">
        <v>0.05</v>
      </c>
      <c r="L85" s="852">
        <f>N79*K85</f>
        <v>174.78909527392494</v>
      </c>
      <c r="M85" s="853"/>
      <c r="N85" s="57"/>
    </row>
    <row r="86" spans="1:14" ht="15.75" thickBot="1">
      <c r="B86" s="97" t="s">
        <v>1058</v>
      </c>
      <c r="C86" s="98"/>
      <c r="D86" s="98"/>
      <c r="E86" s="98"/>
      <c r="F86" s="98"/>
      <c r="G86" s="98"/>
      <c r="H86" s="98"/>
      <c r="I86" s="99"/>
      <c r="J86" s="100"/>
      <c r="K86" s="317">
        <v>0.05</v>
      </c>
      <c r="L86" s="854">
        <f>N79*K86</f>
        <v>174.78909527392494</v>
      </c>
      <c r="M86" s="855"/>
      <c r="N86" s="57"/>
    </row>
    <row r="87" spans="1:14" ht="15.75" thickBot="1">
      <c r="B87" s="818" t="s">
        <v>1037</v>
      </c>
      <c r="C87" s="819"/>
      <c r="D87" s="819"/>
      <c r="E87" s="819"/>
      <c r="F87" s="819"/>
      <c r="G87" s="819"/>
      <c r="H87" s="819"/>
      <c r="I87" s="819"/>
      <c r="J87" s="819"/>
      <c r="K87" s="819"/>
      <c r="L87" s="819"/>
      <c r="M87" s="820"/>
      <c r="N87" s="58">
        <f>L84+L85+L86</f>
        <v>1048.7345716435495</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4544.5164771220479</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30"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4">
    <mergeCell ref="B108:N109"/>
    <mergeCell ref="F25:H25"/>
    <mergeCell ref="B27:N27"/>
    <mergeCell ref="L29:M29"/>
    <mergeCell ref="L85:M85"/>
    <mergeCell ref="L86:M86"/>
    <mergeCell ref="B87:M87"/>
    <mergeCell ref="B89:M89"/>
    <mergeCell ref="B106:N107"/>
    <mergeCell ref="B79:M79"/>
    <mergeCell ref="B83:H83"/>
    <mergeCell ref="L83:M83"/>
    <mergeCell ref="B66:M66"/>
    <mergeCell ref="B84:H84"/>
    <mergeCell ref="L84:M84"/>
    <mergeCell ref="B70:H70"/>
    <mergeCell ref="L70:M70"/>
    <mergeCell ref="B76:H76"/>
    <mergeCell ref="L76:M76"/>
    <mergeCell ref="B77:M77"/>
    <mergeCell ref="L59:M59"/>
    <mergeCell ref="L60:M60"/>
    <mergeCell ref="L62:M62"/>
    <mergeCell ref="L63:M63"/>
    <mergeCell ref="L65:M65"/>
    <mergeCell ref="B55:M55"/>
    <mergeCell ref="B10:E10"/>
    <mergeCell ref="I10:J10"/>
    <mergeCell ref="D11:E11"/>
    <mergeCell ref="L42:M42"/>
    <mergeCell ref="B38:H38"/>
    <mergeCell ref="L12:N12"/>
    <mergeCell ref="C30:I30"/>
    <mergeCell ref="L30:M30"/>
    <mergeCell ref="B35:H35"/>
    <mergeCell ref="M5:M6"/>
    <mergeCell ref="C6:J6"/>
    <mergeCell ref="B43:M43"/>
    <mergeCell ref="B47:I47"/>
    <mergeCell ref="L47:M47"/>
    <mergeCell ref="B1:B6"/>
    <mergeCell ref="K5:K6"/>
    <mergeCell ref="B42:H42"/>
    <mergeCell ref="I35:J35"/>
    <mergeCell ref="L35:M35"/>
    <mergeCell ref="B36:H36"/>
    <mergeCell ref="B37:H37"/>
    <mergeCell ref="I42:J42"/>
    <mergeCell ref="N5:N6"/>
    <mergeCell ref="C29:I29"/>
    <mergeCell ref="J119:N120"/>
    <mergeCell ref="L1:N2"/>
    <mergeCell ref="C2:J2"/>
    <mergeCell ref="C3:J3"/>
    <mergeCell ref="K3:K4"/>
    <mergeCell ref="L3:N4"/>
    <mergeCell ref="C4:J4"/>
    <mergeCell ref="C1:J1"/>
    <mergeCell ref="K1:K2"/>
    <mergeCell ref="C5:J5"/>
    <mergeCell ref="L61:M61"/>
    <mergeCell ref="B39:H39"/>
    <mergeCell ref="B41:D41"/>
    <mergeCell ref="L5:L6"/>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569345"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569345" r:id="rId4"/>
      </mc:Fallback>
    </mc:AlternateContent>
  </oleObjects>
</worksheet>
</file>

<file path=xl/worksheets/sheet3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20"/>
  <sheetViews>
    <sheetView zoomScale="75" zoomScaleNormal="75" workbookViewId="0"/>
  </sheetViews>
  <sheetFormatPr baseColWidth="10" defaultRowHeight="15"/>
  <cols>
    <col min="1" max="1" width="10.140625" bestFit="1" customWidth="1"/>
    <col min="2" max="2" width="16.7109375" customWidth="1"/>
    <col min="6" max="6" width="17" customWidth="1"/>
    <col min="9" max="9" width="13.140625" bestFit="1" customWidth="1"/>
    <col min="10" max="10" width="15.5703125" customWidth="1"/>
    <col min="11" max="11" width="18.5703125" customWidth="1"/>
    <col min="13" max="13" width="13.42578125"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30"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29.25" customHeight="1" thickBot="1">
      <c r="A31" t="s">
        <v>1929</v>
      </c>
      <c r="B31" s="86" t="s">
        <v>1810</v>
      </c>
      <c r="C31" s="958" t="s">
        <v>2155</v>
      </c>
      <c r="D31" s="959"/>
      <c r="E31" s="959"/>
      <c r="F31" s="959"/>
      <c r="G31" s="959"/>
      <c r="H31" s="959"/>
      <c r="I31" s="959"/>
      <c r="J31" s="959"/>
      <c r="K31" s="480"/>
      <c r="L31" s="318" t="s">
        <v>233</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138</v>
      </c>
      <c r="B36" s="831" t="str">
        <f>VLOOKUP(A36,EQUIPOS!A6:D154,3,FALSE)</f>
        <v>Camioneta D-300</v>
      </c>
      <c r="C36" s="832"/>
      <c r="D36" s="832"/>
      <c r="E36" s="832"/>
      <c r="F36" s="832"/>
      <c r="G36" s="832"/>
      <c r="H36" s="833"/>
      <c r="I36" s="279"/>
      <c r="J36" s="280"/>
      <c r="K36" s="281">
        <f>VLOOKUP(A36,EQUIPOS!A6:D163,4,FALSE)</f>
        <v>38000</v>
      </c>
      <c r="L36" s="282"/>
      <c r="M36" s="348">
        <v>8000</v>
      </c>
      <c r="N36" s="284">
        <f>K36/M36</f>
        <v>4.75</v>
      </c>
    </row>
    <row r="37" spans="1:14">
      <c r="A37" s="119"/>
      <c r="B37" s="831"/>
      <c r="C37" s="832"/>
      <c r="D37" s="832"/>
      <c r="E37" s="832"/>
      <c r="F37" s="832"/>
      <c r="G37" s="832"/>
      <c r="H37" s="833"/>
      <c r="I37" s="433"/>
      <c r="J37" s="434"/>
      <c r="K37" s="281"/>
      <c r="L37" s="347"/>
      <c r="M37" s="348"/>
      <c r="N37" s="284"/>
    </row>
    <row r="38" spans="1:14">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0.01</v>
      </c>
      <c r="N41" s="356">
        <f>N77*M41</f>
        <v>22.746274166666662</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27.496274166666662</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76" t="s">
        <v>521</v>
      </c>
      <c r="B48" s="49" t="str">
        <f>VLOOKUP(A48,MATERIALES!A5:D373,3,FALSE)</f>
        <v>Manto Temporal (Protección de Taludes)</v>
      </c>
      <c r="C48" s="293"/>
      <c r="D48" s="293"/>
      <c r="E48" s="293"/>
      <c r="F48" s="293"/>
      <c r="G48" s="293"/>
      <c r="H48" s="293"/>
      <c r="I48" s="293"/>
      <c r="J48" s="323" t="str">
        <f>VLOOKUP(A48,MATERIALES!A4:D640,2,FALSE)</f>
        <v>m2</v>
      </c>
      <c r="K48" s="498">
        <v>1.05</v>
      </c>
      <c r="L48" s="279"/>
      <c r="M48" s="414">
        <f>VLOOKUP(A48,MATERIALES!A5:D396,4,FALSE)</f>
        <v>5137.9106057453209</v>
      </c>
      <c r="N48" s="284">
        <f>K48*M48</f>
        <v>5394.8061360325873</v>
      </c>
    </row>
    <row r="49" spans="1:14">
      <c r="A49" s="176" t="s">
        <v>605</v>
      </c>
      <c r="B49" s="49" t="str">
        <f>VLOOKUP(A49,MATERIALES!A6:D373,3,FALSE)</f>
        <v>Mezcla Fértil</v>
      </c>
      <c r="C49" s="437"/>
      <c r="D49" s="437"/>
      <c r="E49" s="437"/>
      <c r="F49" s="437"/>
      <c r="G49" s="437"/>
      <c r="H49" s="437"/>
      <c r="I49" s="437"/>
      <c r="J49" s="324" t="str">
        <f>VLOOKUP(A49,MATERIALES!A5:D641,2,FALSE)</f>
        <v>m2</v>
      </c>
      <c r="K49" s="498">
        <v>1</v>
      </c>
      <c r="L49" s="433"/>
      <c r="M49" s="414">
        <f>VLOOKUP(A49,MATERIALES!A6:D397,4,FALSE)</f>
        <v>11656.889001453175</v>
      </c>
      <c r="N49" s="284">
        <f>K49*M49</f>
        <v>11656.889001453175</v>
      </c>
    </row>
    <row r="50" spans="1:14">
      <c r="A50" s="176" t="s">
        <v>899</v>
      </c>
      <c r="B50" s="49" t="str">
        <f>VLOOKUP(A50,MATERIALES!A6:D373,3,FALSE)</f>
        <v>Anclaje para fijación del manto</v>
      </c>
      <c r="C50" s="437"/>
      <c r="D50" s="437"/>
      <c r="E50" s="437"/>
      <c r="F50" s="437"/>
      <c r="G50" s="437"/>
      <c r="H50" s="437"/>
      <c r="I50" s="437"/>
      <c r="J50" s="324" t="str">
        <f>VLOOKUP(A50,MATERIALES!A6:D642,2,FALSE)</f>
        <v>u</v>
      </c>
      <c r="K50" s="498">
        <v>2</v>
      </c>
      <c r="L50" s="433"/>
      <c r="M50" s="414">
        <f>VLOOKUP(A50,MATERIALES!A6:D398,4,FALSE)</f>
        <v>632.60110740250741</v>
      </c>
      <c r="N50" s="284">
        <f>K50*M50</f>
        <v>1265.2022148050148</v>
      </c>
    </row>
    <row r="51" spans="1:14">
      <c r="A51" s="176"/>
      <c r="B51" s="49"/>
      <c r="C51" s="437"/>
      <c r="D51" s="437"/>
      <c r="E51" s="437"/>
      <c r="F51" s="437"/>
      <c r="G51" s="437"/>
      <c r="H51" s="437"/>
      <c r="I51" s="437"/>
      <c r="J51" s="323"/>
      <c r="K51" s="463"/>
      <c r="L51" s="433"/>
      <c r="M51" s="414"/>
      <c r="N51" s="284"/>
    </row>
    <row r="52" spans="1:14">
      <c r="B52" s="332"/>
      <c r="C52" s="53"/>
      <c r="D52" s="53"/>
      <c r="E52" s="53"/>
      <c r="F52" s="53"/>
      <c r="G52" s="53"/>
      <c r="H52" s="53"/>
      <c r="I52" s="53"/>
      <c r="J52" s="300"/>
      <c r="K52" s="175"/>
      <c r="L52" s="330"/>
      <c r="M52" s="438"/>
      <c r="N52" s="285"/>
    </row>
    <row r="53" spans="1:14">
      <c r="B53" s="174"/>
      <c r="C53" s="329"/>
      <c r="D53" s="329"/>
      <c r="E53" s="329"/>
      <c r="F53" s="329"/>
      <c r="G53" s="329"/>
      <c r="H53" s="329"/>
      <c r="I53" s="329"/>
      <c r="J53" s="323"/>
      <c r="K53" s="50"/>
      <c r="L53" s="330"/>
      <c r="M53" s="438"/>
      <c r="N53" s="285"/>
    </row>
    <row r="54" spans="1:14" ht="15.75" thickBot="1">
      <c r="B54" s="490"/>
      <c r="C54" s="53"/>
      <c r="D54" s="53"/>
      <c r="E54" s="53"/>
      <c r="F54" s="53"/>
      <c r="G54" s="53"/>
      <c r="H54" s="53"/>
      <c r="I54" s="53"/>
      <c r="J54" s="300"/>
      <c r="K54" s="175"/>
      <c r="L54" s="491"/>
      <c r="M54" s="492"/>
      <c r="N54" s="493"/>
    </row>
    <row r="55" spans="1:14" ht="15.75" thickBot="1">
      <c r="B55" s="818" t="s">
        <v>1037</v>
      </c>
      <c r="C55" s="819"/>
      <c r="D55" s="819"/>
      <c r="E55" s="819"/>
      <c r="F55" s="819"/>
      <c r="G55" s="819"/>
      <c r="H55" s="819"/>
      <c r="I55" s="819"/>
      <c r="J55" s="819"/>
      <c r="K55" s="819"/>
      <c r="L55" s="819"/>
      <c r="M55" s="820"/>
      <c r="N55" s="406">
        <f>SUM(N48:N54)</f>
        <v>18316.89735229078</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B60" s="52"/>
      <c r="C60" s="329"/>
      <c r="D60" s="329"/>
      <c r="E60" s="329"/>
      <c r="F60" s="329"/>
      <c r="G60" s="329"/>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55"/>
      <c r="C65" s="53"/>
      <c r="D65" s="53"/>
      <c r="E65" s="53"/>
      <c r="F65" s="53"/>
      <c r="G65" s="53"/>
      <c r="H65" s="496"/>
      <c r="I65" s="175"/>
      <c r="J65" s="175"/>
      <c r="K65" s="175"/>
      <c r="L65" s="990"/>
      <c r="M65" s="991"/>
      <c r="N65" s="497"/>
    </row>
    <row r="66" spans="1:15" ht="15.75" thickBot="1">
      <c r="B66" s="818" t="s">
        <v>1037</v>
      </c>
      <c r="C66" s="819"/>
      <c r="D66" s="819"/>
      <c r="E66" s="819"/>
      <c r="F66" s="819"/>
      <c r="G66" s="819"/>
      <c r="H66" s="819"/>
      <c r="I66" s="819"/>
      <c r="J66" s="819"/>
      <c r="K66" s="819"/>
      <c r="L66" s="819"/>
      <c r="M66" s="820"/>
      <c r="N66" s="406"/>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970"/>
      <c r="N70" s="104" t="s">
        <v>1035</v>
      </c>
    </row>
    <row r="71" spans="1:15">
      <c r="A71" s="177" t="s">
        <v>9</v>
      </c>
      <c r="B71" s="55" t="str">
        <f>VLOOKUP(A71,'MANO DE OBRA'!A8:D68,3,FALSE)</f>
        <v>Obrero (3)</v>
      </c>
      <c r="C71" s="53"/>
      <c r="D71" s="53"/>
      <c r="E71" s="53"/>
      <c r="F71" s="53"/>
      <c r="G71" s="53"/>
      <c r="H71" s="53"/>
      <c r="I71" s="304">
        <f>K71/J71*100</f>
        <v>73771.7</v>
      </c>
      <c r="J71" s="305">
        <v>185</v>
      </c>
      <c r="K71" s="306">
        <f>VLOOKUP(A71,'MANO DE OBRA'!A8:D99,4,FALSE)</f>
        <v>136477.64499999999</v>
      </c>
      <c r="L71" s="56"/>
      <c r="M71" s="446">
        <v>100</v>
      </c>
      <c r="N71" s="407">
        <f>K71/M71</f>
        <v>1364.7764499999998</v>
      </c>
      <c r="O71" s="112"/>
    </row>
    <row r="72" spans="1:15">
      <c r="A72" s="177" t="s">
        <v>30</v>
      </c>
      <c r="B72" s="55" t="str">
        <f>VLOOKUP(A72,'MANO DE OBRA'!A8:D69,3,FALSE)</f>
        <v>Oficial</v>
      </c>
      <c r="C72" s="53"/>
      <c r="D72" s="53"/>
      <c r="E72" s="53"/>
      <c r="F72" s="53"/>
      <c r="G72" s="53"/>
      <c r="H72" s="53"/>
      <c r="I72" s="304">
        <f>K72/J72*100</f>
        <v>49181.133333333331</v>
      </c>
      <c r="J72" s="305">
        <v>185</v>
      </c>
      <c r="K72" s="306">
        <f>VLOOKUP(A72,'MANO DE OBRA'!A8:D100,4,FALSE)</f>
        <v>90985.096666666665</v>
      </c>
      <c r="L72" s="56"/>
      <c r="M72" s="446">
        <v>100</v>
      </c>
      <c r="N72" s="407">
        <f>K72/M72</f>
        <v>909.85096666666664</v>
      </c>
    </row>
    <row r="73" spans="1:15">
      <c r="B73" s="55"/>
      <c r="C73" s="53"/>
      <c r="D73" s="53"/>
      <c r="E73" s="53"/>
      <c r="F73" s="53"/>
      <c r="G73" s="53"/>
      <c r="H73" s="53"/>
      <c r="I73" s="304"/>
      <c r="J73" s="305"/>
      <c r="K73" s="306"/>
      <c r="L73" s="56"/>
      <c r="M73" s="444"/>
      <c r="N73" s="407"/>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986"/>
      <c r="C76" s="987"/>
      <c r="D76" s="987"/>
      <c r="E76" s="987"/>
      <c r="F76" s="987"/>
      <c r="G76" s="987"/>
      <c r="H76" s="987"/>
      <c r="I76" s="175"/>
      <c r="J76" s="175"/>
      <c r="K76" s="175"/>
      <c r="L76" s="988"/>
      <c r="M76" s="989"/>
      <c r="N76" s="497"/>
    </row>
    <row r="77" spans="1:15" ht="15.75" thickBot="1">
      <c r="B77" s="818" t="s">
        <v>1037</v>
      </c>
      <c r="C77" s="819"/>
      <c r="D77" s="819"/>
      <c r="E77" s="819"/>
      <c r="F77" s="819"/>
      <c r="G77" s="819"/>
      <c r="H77" s="819"/>
      <c r="I77" s="819"/>
      <c r="J77" s="819"/>
      <c r="K77" s="819"/>
      <c r="L77" s="819"/>
      <c r="M77" s="820"/>
      <c r="N77" s="313">
        <f>SUM(N71:N76)</f>
        <v>2274.6274166666662</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20619.021043124114</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4123.8042086248233</v>
      </c>
      <c r="M84" s="853"/>
      <c r="N84" s="57"/>
    </row>
    <row r="85" spans="1:14">
      <c r="B85" s="95" t="s">
        <v>1057</v>
      </c>
      <c r="C85" s="96"/>
      <c r="D85" s="96"/>
      <c r="E85" s="96"/>
      <c r="F85" s="96"/>
      <c r="G85" s="96"/>
      <c r="H85" s="96"/>
      <c r="I85" s="93"/>
      <c r="J85" s="94"/>
      <c r="K85" s="316">
        <v>0.05</v>
      </c>
      <c r="L85" s="852">
        <f>N79*K85</f>
        <v>1030.9510521562058</v>
      </c>
      <c r="M85" s="853"/>
      <c r="N85" s="57"/>
    </row>
    <row r="86" spans="1:14" ht="15.75" thickBot="1">
      <c r="B86" s="97" t="s">
        <v>1058</v>
      </c>
      <c r="C86" s="98"/>
      <c r="D86" s="98"/>
      <c r="E86" s="98"/>
      <c r="F86" s="98"/>
      <c r="G86" s="98"/>
      <c r="H86" s="98"/>
      <c r="I86" s="99"/>
      <c r="J86" s="100"/>
      <c r="K86" s="317">
        <v>0.05</v>
      </c>
      <c r="L86" s="854">
        <f>N79*K86</f>
        <v>1030.9510521562058</v>
      </c>
      <c r="M86" s="855"/>
      <c r="N86" s="57"/>
    </row>
    <row r="87" spans="1:14" ht="15.75" thickBot="1">
      <c r="B87" s="818" t="s">
        <v>1037</v>
      </c>
      <c r="C87" s="819"/>
      <c r="D87" s="819"/>
      <c r="E87" s="819"/>
      <c r="F87" s="819"/>
      <c r="G87" s="819"/>
      <c r="H87" s="819"/>
      <c r="I87" s="819"/>
      <c r="J87" s="819"/>
      <c r="K87" s="819"/>
      <c r="L87" s="819"/>
      <c r="M87" s="820"/>
      <c r="N87" s="58">
        <f>L84+L85+L86</f>
        <v>6185.7063129372355</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26804.72735606135</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30"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5">
    <mergeCell ref="B108:N109"/>
    <mergeCell ref="F25:H25"/>
    <mergeCell ref="B27:N27"/>
    <mergeCell ref="L29:M29"/>
    <mergeCell ref="L85:M85"/>
    <mergeCell ref="L86:M86"/>
    <mergeCell ref="B87:M87"/>
    <mergeCell ref="B89:M89"/>
    <mergeCell ref="B106:N107"/>
    <mergeCell ref="B79:M79"/>
    <mergeCell ref="B83:H83"/>
    <mergeCell ref="L83:M83"/>
    <mergeCell ref="B66:M66"/>
    <mergeCell ref="B84:H84"/>
    <mergeCell ref="L84:M84"/>
    <mergeCell ref="B70:H70"/>
    <mergeCell ref="L70:M70"/>
    <mergeCell ref="B76:H76"/>
    <mergeCell ref="L76:M76"/>
    <mergeCell ref="B77:M77"/>
    <mergeCell ref="L59:M59"/>
    <mergeCell ref="L60:M60"/>
    <mergeCell ref="L62:M62"/>
    <mergeCell ref="L63:M63"/>
    <mergeCell ref="L65:M65"/>
    <mergeCell ref="B55:M55"/>
    <mergeCell ref="B10:E10"/>
    <mergeCell ref="I10:J10"/>
    <mergeCell ref="D11:E11"/>
    <mergeCell ref="L42:M42"/>
    <mergeCell ref="B38:H38"/>
    <mergeCell ref="L12:N12"/>
    <mergeCell ref="C30:I30"/>
    <mergeCell ref="L30:M30"/>
    <mergeCell ref="B37:H37"/>
    <mergeCell ref="B47:I47"/>
    <mergeCell ref="L47:M47"/>
    <mergeCell ref="C29:I29"/>
    <mergeCell ref="L5:L6"/>
    <mergeCell ref="M5:M6"/>
    <mergeCell ref="L1:N2"/>
    <mergeCell ref="C2:J2"/>
    <mergeCell ref="C3:J3"/>
    <mergeCell ref="K3:K4"/>
    <mergeCell ref="L3:N4"/>
    <mergeCell ref="C4:J4"/>
    <mergeCell ref="C1:J1"/>
    <mergeCell ref="K1:K2"/>
    <mergeCell ref="N5:N6"/>
    <mergeCell ref="J119:N120"/>
    <mergeCell ref="C5:J5"/>
    <mergeCell ref="L61:M61"/>
    <mergeCell ref="B39:H39"/>
    <mergeCell ref="B41:D41"/>
    <mergeCell ref="B42:H42"/>
    <mergeCell ref="I42:J42"/>
    <mergeCell ref="C31:J31"/>
    <mergeCell ref="B35:H35"/>
    <mergeCell ref="I35:J35"/>
    <mergeCell ref="L35:M35"/>
    <mergeCell ref="B36:H36"/>
    <mergeCell ref="C6:J6"/>
    <mergeCell ref="B43:M43"/>
    <mergeCell ref="B1:B6"/>
    <mergeCell ref="K5:K6"/>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570369" r:id="rId4">
          <objectPr defaultSize="0" autoPict="0" r:id="rId5">
            <anchor moveWithCells="1" sizeWithCells="1">
              <from>
                <xdr:col>1</xdr:col>
                <xdr:colOff>76200</xdr:colOff>
                <xdr:row>1</xdr:row>
                <xdr:rowOff>104775</xdr:rowOff>
              </from>
              <to>
                <xdr:col>1</xdr:col>
                <xdr:colOff>857250</xdr:colOff>
                <xdr:row>4</xdr:row>
                <xdr:rowOff>190500</xdr:rowOff>
              </to>
            </anchor>
          </objectPr>
        </oleObject>
      </mc:Choice>
      <mc:Fallback>
        <oleObject progId="PBrush" shapeId="570369" r:id="rId4"/>
      </mc:Fallback>
    </mc:AlternateContent>
  </oleObjects>
</worksheet>
</file>

<file path=xl/worksheets/sheet3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20"/>
  <sheetViews>
    <sheetView zoomScale="75" zoomScaleNormal="75" workbookViewId="0"/>
  </sheetViews>
  <sheetFormatPr baseColWidth="10" defaultRowHeight="15"/>
  <cols>
    <col min="1" max="1" width="10.140625" bestFit="1" customWidth="1"/>
    <col min="2" max="2" width="16.7109375" customWidth="1"/>
    <col min="6" max="6" width="16.5703125" customWidth="1"/>
    <col min="9" max="9" width="12.7109375" customWidth="1"/>
    <col min="10" max="10" width="15.5703125" customWidth="1"/>
    <col min="11" max="11" width="18.5703125" customWidth="1"/>
    <col min="13" max="13" width="13.42578125"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30"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28.5" customHeight="1" thickBot="1">
      <c r="A31" t="s">
        <v>1929</v>
      </c>
      <c r="B31" s="86" t="s">
        <v>1811</v>
      </c>
      <c r="C31" s="958" t="s">
        <v>2158</v>
      </c>
      <c r="D31" s="959"/>
      <c r="E31" s="959"/>
      <c r="F31" s="959"/>
      <c r="G31" s="959"/>
      <c r="H31" s="959"/>
      <c r="I31" s="959"/>
      <c r="J31" s="959"/>
      <c r="K31" s="480"/>
      <c r="L31" s="318" t="s">
        <v>233</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138</v>
      </c>
      <c r="B36" s="831" t="str">
        <f>VLOOKUP(A36,EQUIPOS!A6:D154,3,FALSE)</f>
        <v>Camioneta D-300</v>
      </c>
      <c r="C36" s="832"/>
      <c r="D36" s="832"/>
      <c r="E36" s="832"/>
      <c r="F36" s="832"/>
      <c r="G36" s="832"/>
      <c r="H36" s="833"/>
      <c r="I36" s="279"/>
      <c r="J36" s="280"/>
      <c r="K36" s="281">
        <f>VLOOKUP(A36,EQUIPOS!A6:D163,4,FALSE)</f>
        <v>38000</v>
      </c>
      <c r="L36" s="282"/>
      <c r="M36" s="348">
        <v>8000</v>
      </c>
      <c r="N36" s="284">
        <f>K36/M36</f>
        <v>4.75</v>
      </c>
    </row>
    <row r="37" spans="1:14">
      <c r="A37" s="119"/>
      <c r="B37" s="831"/>
      <c r="C37" s="832"/>
      <c r="D37" s="832"/>
      <c r="E37" s="832"/>
      <c r="F37" s="832"/>
      <c r="G37" s="832"/>
      <c r="H37" s="833"/>
      <c r="I37" s="433"/>
      <c r="J37" s="434"/>
      <c r="K37" s="281"/>
      <c r="L37" s="347"/>
      <c r="M37" s="348"/>
      <c r="N37" s="284"/>
    </row>
    <row r="38" spans="1:14">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0.01</v>
      </c>
      <c r="N41" s="356">
        <f>N77*M41</f>
        <v>22.746274166666662</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27.496274166666662</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76" t="s">
        <v>522</v>
      </c>
      <c r="B48" s="49" t="str">
        <f>VLOOKUP(A48,MATERIALES!A5:D373,3,FALSE)</f>
        <v>Manto Permanente (Protección de Taludes)</v>
      </c>
      <c r="C48" s="293"/>
      <c r="D48" s="293"/>
      <c r="E48" s="293"/>
      <c r="F48" s="293"/>
      <c r="G48" s="293"/>
      <c r="H48" s="293"/>
      <c r="I48" s="293"/>
      <c r="J48" s="323" t="str">
        <f>VLOOKUP(A48,MATERIALES!A4:D640,2,FALSE)</f>
        <v>m2</v>
      </c>
      <c r="K48" s="498">
        <v>1.05</v>
      </c>
      <c r="L48" s="279"/>
      <c r="M48" s="414">
        <f>VLOOKUP(A48,MATERIALES!A5:D396,4,FALSE)</f>
        <v>6951.3375571637152</v>
      </c>
      <c r="N48" s="284">
        <f>K48*M48</f>
        <v>7298.904435021901</v>
      </c>
    </row>
    <row r="49" spans="1:14">
      <c r="A49" s="176" t="s">
        <v>605</v>
      </c>
      <c r="B49" s="49" t="str">
        <f>VLOOKUP(A49,MATERIALES!A6:D373,3,FALSE)</f>
        <v>Mezcla Fértil</v>
      </c>
      <c r="C49" s="437"/>
      <c r="D49" s="437"/>
      <c r="E49" s="437"/>
      <c r="F49" s="437"/>
      <c r="G49" s="437"/>
      <c r="H49" s="437"/>
      <c r="I49" s="437"/>
      <c r="J49" s="324" t="str">
        <f>VLOOKUP(A49,MATERIALES!A5:D641,2,FALSE)</f>
        <v>m2</v>
      </c>
      <c r="K49" s="498">
        <v>1</v>
      </c>
      <c r="L49" s="433"/>
      <c r="M49" s="414">
        <f>VLOOKUP(A49,MATERIALES!A6:D397,4,FALSE)</f>
        <v>11656.889001453175</v>
      </c>
      <c r="N49" s="284">
        <f>K49*M49</f>
        <v>11656.889001453175</v>
      </c>
    </row>
    <row r="50" spans="1:14">
      <c r="A50" s="176" t="s">
        <v>899</v>
      </c>
      <c r="B50" s="49" t="str">
        <f>VLOOKUP(A50,MATERIALES!A6:D373,3,FALSE)</f>
        <v>Anclaje para fijación del manto</v>
      </c>
      <c r="C50" s="437"/>
      <c r="D50" s="437"/>
      <c r="E50" s="437"/>
      <c r="F50" s="437"/>
      <c r="G50" s="437"/>
      <c r="H50" s="437"/>
      <c r="I50" s="437"/>
      <c r="J50" s="324" t="str">
        <f>VLOOKUP(A50,MATERIALES!A6:D642,2,FALSE)</f>
        <v>u</v>
      </c>
      <c r="K50" s="498">
        <v>2</v>
      </c>
      <c r="L50" s="433"/>
      <c r="M50" s="414">
        <f>VLOOKUP(A50,MATERIALES!A6:D398,4,FALSE)</f>
        <v>632.60110740250741</v>
      </c>
      <c r="N50" s="284">
        <f>K50*M50</f>
        <v>1265.2022148050148</v>
      </c>
    </row>
    <row r="51" spans="1:14">
      <c r="A51" s="176"/>
      <c r="B51" s="49"/>
      <c r="C51" s="437"/>
      <c r="D51" s="437"/>
      <c r="E51" s="437"/>
      <c r="F51" s="437"/>
      <c r="G51" s="437"/>
      <c r="H51" s="437"/>
      <c r="I51" s="437"/>
      <c r="J51" s="323"/>
      <c r="K51" s="463"/>
      <c r="L51" s="433"/>
      <c r="M51" s="414"/>
      <c r="N51" s="284"/>
    </row>
    <row r="52" spans="1:14">
      <c r="B52" s="332"/>
      <c r="C52" s="53"/>
      <c r="D52" s="53"/>
      <c r="E52" s="53"/>
      <c r="F52" s="53"/>
      <c r="G52" s="53"/>
      <c r="H52" s="53"/>
      <c r="I52" s="53"/>
      <c r="J52" s="300"/>
      <c r="K52" s="175"/>
      <c r="L52" s="330"/>
      <c r="M52" s="438"/>
      <c r="N52" s="285"/>
    </row>
    <row r="53" spans="1:14">
      <c r="B53" s="174"/>
      <c r="C53" s="329"/>
      <c r="D53" s="329"/>
      <c r="E53" s="329"/>
      <c r="F53" s="329"/>
      <c r="G53" s="329"/>
      <c r="H53" s="329"/>
      <c r="I53" s="329"/>
      <c r="J53" s="323"/>
      <c r="K53" s="50"/>
      <c r="L53" s="330"/>
      <c r="M53" s="438"/>
      <c r="N53" s="285"/>
    </row>
    <row r="54" spans="1:14" ht="15.75" thickBot="1">
      <c r="B54" s="490"/>
      <c r="C54" s="53"/>
      <c r="D54" s="53"/>
      <c r="E54" s="53"/>
      <c r="F54" s="53"/>
      <c r="G54" s="53"/>
      <c r="H54" s="53"/>
      <c r="I54" s="53"/>
      <c r="J54" s="300"/>
      <c r="K54" s="175"/>
      <c r="L54" s="491"/>
      <c r="M54" s="492"/>
      <c r="N54" s="493"/>
    </row>
    <row r="55" spans="1:14" ht="15.75" thickBot="1">
      <c r="B55" s="818" t="s">
        <v>1037</v>
      </c>
      <c r="C55" s="819"/>
      <c r="D55" s="819"/>
      <c r="E55" s="819"/>
      <c r="F55" s="819"/>
      <c r="G55" s="819"/>
      <c r="H55" s="819"/>
      <c r="I55" s="819"/>
      <c r="J55" s="819"/>
      <c r="K55" s="819"/>
      <c r="L55" s="819"/>
      <c r="M55" s="820"/>
      <c r="N55" s="406">
        <f>SUM(N48:N54)</f>
        <v>20220.995651280093</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B60" s="52"/>
      <c r="C60" s="329"/>
      <c r="D60" s="329"/>
      <c r="E60" s="329"/>
      <c r="F60" s="329"/>
      <c r="G60" s="329"/>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55"/>
      <c r="C65" s="53"/>
      <c r="D65" s="53"/>
      <c r="E65" s="53"/>
      <c r="F65" s="53"/>
      <c r="G65" s="53"/>
      <c r="H65" s="496"/>
      <c r="I65" s="175"/>
      <c r="J65" s="175"/>
      <c r="K65" s="175"/>
      <c r="L65" s="990"/>
      <c r="M65" s="991"/>
      <c r="N65" s="497"/>
    </row>
    <row r="66" spans="1:15" ht="15.75" thickBot="1">
      <c r="B66" s="818" t="s">
        <v>1037</v>
      </c>
      <c r="C66" s="819"/>
      <c r="D66" s="819"/>
      <c r="E66" s="819"/>
      <c r="F66" s="819"/>
      <c r="G66" s="819"/>
      <c r="H66" s="819"/>
      <c r="I66" s="819"/>
      <c r="J66" s="819"/>
      <c r="K66" s="819"/>
      <c r="L66" s="819"/>
      <c r="M66" s="820"/>
      <c r="N66" s="406"/>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970"/>
      <c r="N70" s="104" t="s">
        <v>1035</v>
      </c>
    </row>
    <row r="71" spans="1:15">
      <c r="A71" s="177" t="s">
        <v>9</v>
      </c>
      <c r="B71" s="55" t="str">
        <f>VLOOKUP(A71,'MANO DE OBRA'!A8:D68,3,FALSE)</f>
        <v>Obrero (3)</v>
      </c>
      <c r="C71" s="53"/>
      <c r="D71" s="53"/>
      <c r="E71" s="53"/>
      <c r="F71" s="53"/>
      <c r="G71" s="53"/>
      <c r="H71" s="53"/>
      <c r="I71" s="304">
        <f>K71/J71*100</f>
        <v>73771.7</v>
      </c>
      <c r="J71" s="305">
        <v>185</v>
      </c>
      <c r="K71" s="306">
        <f>VLOOKUP(A71,'MANO DE OBRA'!A8:D99,4,FALSE)</f>
        <v>136477.64499999999</v>
      </c>
      <c r="L71" s="56"/>
      <c r="M71" s="446">
        <v>100</v>
      </c>
      <c r="N71" s="407">
        <f>K71/M71</f>
        <v>1364.7764499999998</v>
      </c>
      <c r="O71" s="112"/>
    </row>
    <row r="72" spans="1:15">
      <c r="A72" s="177" t="s">
        <v>30</v>
      </c>
      <c r="B72" s="55" t="str">
        <f>VLOOKUP(A72,'MANO DE OBRA'!A8:D69,3,FALSE)</f>
        <v>Oficial</v>
      </c>
      <c r="C72" s="53"/>
      <c r="D72" s="53"/>
      <c r="E72" s="53"/>
      <c r="F72" s="53"/>
      <c r="G72" s="53"/>
      <c r="H72" s="53"/>
      <c r="I72" s="304">
        <f>K72/J72*100</f>
        <v>49181.133333333331</v>
      </c>
      <c r="J72" s="305">
        <v>185</v>
      </c>
      <c r="K72" s="306">
        <f>VLOOKUP(A72,'MANO DE OBRA'!A8:D100,4,FALSE)</f>
        <v>90985.096666666665</v>
      </c>
      <c r="L72" s="56"/>
      <c r="M72" s="446">
        <v>100</v>
      </c>
      <c r="N72" s="407">
        <f>K72/M72</f>
        <v>909.85096666666664</v>
      </c>
    </row>
    <row r="73" spans="1:15">
      <c r="B73" s="55"/>
      <c r="C73" s="53"/>
      <c r="D73" s="53"/>
      <c r="E73" s="53"/>
      <c r="F73" s="53"/>
      <c r="G73" s="53"/>
      <c r="H73" s="53"/>
      <c r="I73" s="304"/>
      <c r="J73" s="305"/>
      <c r="K73" s="306"/>
      <c r="L73" s="56"/>
      <c r="M73" s="444"/>
      <c r="N73" s="407"/>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986"/>
      <c r="C76" s="987"/>
      <c r="D76" s="987"/>
      <c r="E76" s="987"/>
      <c r="F76" s="987"/>
      <c r="G76" s="987"/>
      <c r="H76" s="987"/>
      <c r="I76" s="175"/>
      <c r="J76" s="175"/>
      <c r="K76" s="175"/>
      <c r="L76" s="988"/>
      <c r="M76" s="989"/>
      <c r="N76" s="497"/>
    </row>
    <row r="77" spans="1:15" ht="15.75" thickBot="1">
      <c r="B77" s="818" t="s">
        <v>1037</v>
      </c>
      <c r="C77" s="819"/>
      <c r="D77" s="819"/>
      <c r="E77" s="819"/>
      <c r="F77" s="819"/>
      <c r="G77" s="819"/>
      <c r="H77" s="819"/>
      <c r="I77" s="819"/>
      <c r="J77" s="819"/>
      <c r="K77" s="819"/>
      <c r="L77" s="819"/>
      <c r="M77" s="820"/>
      <c r="N77" s="313">
        <f>SUM(N71:N76)</f>
        <v>2274.6274166666662</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22523.119342113427</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4504.6238684226855</v>
      </c>
      <c r="M84" s="853"/>
      <c r="N84" s="57"/>
    </row>
    <row r="85" spans="1:14">
      <c r="B85" s="95" t="s">
        <v>1057</v>
      </c>
      <c r="C85" s="96"/>
      <c r="D85" s="96"/>
      <c r="E85" s="96"/>
      <c r="F85" s="96"/>
      <c r="G85" s="96"/>
      <c r="H85" s="96"/>
      <c r="I85" s="93"/>
      <c r="J85" s="94"/>
      <c r="K85" s="316">
        <v>0.05</v>
      </c>
      <c r="L85" s="852">
        <f>N79*K85</f>
        <v>1126.1559671056714</v>
      </c>
      <c r="M85" s="853"/>
      <c r="N85" s="57"/>
    </row>
    <row r="86" spans="1:14" ht="15.75" thickBot="1">
      <c r="B86" s="97" t="s">
        <v>1058</v>
      </c>
      <c r="C86" s="98"/>
      <c r="D86" s="98"/>
      <c r="E86" s="98"/>
      <c r="F86" s="98"/>
      <c r="G86" s="98"/>
      <c r="H86" s="98"/>
      <c r="I86" s="99"/>
      <c r="J86" s="100"/>
      <c r="K86" s="317">
        <v>0.05</v>
      </c>
      <c r="L86" s="854">
        <f>N79*K86</f>
        <v>1126.1559671056714</v>
      </c>
      <c r="M86" s="855"/>
      <c r="N86" s="57"/>
    </row>
    <row r="87" spans="1:14" ht="15.75" thickBot="1">
      <c r="B87" s="818" t="s">
        <v>1037</v>
      </c>
      <c r="C87" s="819"/>
      <c r="D87" s="819"/>
      <c r="E87" s="819"/>
      <c r="F87" s="819"/>
      <c r="G87" s="819"/>
      <c r="H87" s="819"/>
      <c r="I87" s="819"/>
      <c r="J87" s="819"/>
      <c r="K87" s="819"/>
      <c r="L87" s="819"/>
      <c r="M87" s="820"/>
      <c r="N87" s="58">
        <f>L84+L85+L86</f>
        <v>6756.9358026340278</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29280.055144747454</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30"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5">
    <mergeCell ref="B108:N109"/>
    <mergeCell ref="F25:H25"/>
    <mergeCell ref="B27:N27"/>
    <mergeCell ref="L29:M29"/>
    <mergeCell ref="L85:M85"/>
    <mergeCell ref="L86:M86"/>
    <mergeCell ref="B87:M87"/>
    <mergeCell ref="B89:M89"/>
    <mergeCell ref="B106:N107"/>
    <mergeCell ref="B79:M79"/>
    <mergeCell ref="B83:H83"/>
    <mergeCell ref="L83:M83"/>
    <mergeCell ref="B66:M66"/>
    <mergeCell ref="B84:H84"/>
    <mergeCell ref="L84:M84"/>
    <mergeCell ref="B70:H70"/>
    <mergeCell ref="L70:M70"/>
    <mergeCell ref="B76:H76"/>
    <mergeCell ref="L76:M76"/>
    <mergeCell ref="B77:M77"/>
    <mergeCell ref="L59:M59"/>
    <mergeCell ref="L60:M60"/>
    <mergeCell ref="L62:M62"/>
    <mergeCell ref="L63:M63"/>
    <mergeCell ref="L65:M65"/>
    <mergeCell ref="B55:M55"/>
    <mergeCell ref="B10:E10"/>
    <mergeCell ref="I10:J10"/>
    <mergeCell ref="D11:E11"/>
    <mergeCell ref="L42:M42"/>
    <mergeCell ref="B38:H38"/>
    <mergeCell ref="L12:N12"/>
    <mergeCell ref="C30:I30"/>
    <mergeCell ref="L30:M30"/>
    <mergeCell ref="B37:H37"/>
    <mergeCell ref="B47:I47"/>
    <mergeCell ref="L47:M47"/>
    <mergeCell ref="C29:I29"/>
    <mergeCell ref="L5:L6"/>
    <mergeCell ref="M5:M6"/>
    <mergeCell ref="L1:N2"/>
    <mergeCell ref="C2:J2"/>
    <mergeCell ref="C3:J3"/>
    <mergeCell ref="K3:K4"/>
    <mergeCell ref="L3:N4"/>
    <mergeCell ref="C4:J4"/>
    <mergeCell ref="C1:J1"/>
    <mergeCell ref="K1:K2"/>
    <mergeCell ref="N5:N6"/>
    <mergeCell ref="J119:N120"/>
    <mergeCell ref="C5:J5"/>
    <mergeCell ref="L61:M61"/>
    <mergeCell ref="B39:H39"/>
    <mergeCell ref="B41:D41"/>
    <mergeCell ref="B42:H42"/>
    <mergeCell ref="I42:J42"/>
    <mergeCell ref="C31:J31"/>
    <mergeCell ref="B35:H35"/>
    <mergeCell ref="I35:J35"/>
    <mergeCell ref="L35:M35"/>
    <mergeCell ref="B36:H36"/>
    <mergeCell ref="C6:J6"/>
    <mergeCell ref="B43:M43"/>
    <mergeCell ref="B1:B6"/>
    <mergeCell ref="K5:K6"/>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571393" r:id="rId4">
          <objectPr defaultSize="0" autoPict="0" r:id="rId5">
            <anchor moveWithCells="1" sizeWithCells="1">
              <from>
                <xdr:col>1</xdr:col>
                <xdr:colOff>76200</xdr:colOff>
                <xdr:row>1</xdr:row>
                <xdr:rowOff>152400</xdr:rowOff>
              </from>
              <to>
                <xdr:col>1</xdr:col>
                <xdr:colOff>857250</xdr:colOff>
                <xdr:row>4</xdr:row>
                <xdr:rowOff>190500</xdr:rowOff>
              </to>
            </anchor>
          </objectPr>
        </oleObject>
      </mc:Choice>
      <mc:Fallback>
        <oleObject progId="PBrush" shapeId="571393" r:id="rId4"/>
      </mc:Fallback>
    </mc:AlternateContent>
  </oleObjects>
</worksheet>
</file>

<file path=xl/worksheets/sheet3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20"/>
  <sheetViews>
    <sheetView zoomScale="75" zoomScaleNormal="75" workbookViewId="0"/>
  </sheetViews>
  <sheetFormatPr baseColWidth="10" defaultRowHeight="15"/>
  <cols>
    <col min="1" max="1" width="10.140625" bestFit="1" customWidth="1"/>
    <col min="2" max="2" width="16.5703125" customWidth="1"/>
    <col min="6" max="6" width="16" customWidth="1"/>
    <col min="9" max="9" width="13.140625" bestFit="1" customWidth="1"/>
    <col min="10" max="10" width="15.5703125" customWidth="1"/>
    <col min="11" max="11" width="18.5703125" customWidth="1"/>
    <col min="13" max="13" width="13.42578125" customWidth="1"/>
    <col min="14" max="14" width="17.42578125" customWidth="1"/>
    <col min="15" max="15" width="12" bestFit="1" customWidth="1"/>
  </cols>
  <sheetData>
    <row r="1" spans="2:14" ht="24"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30"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thickBot="1">
      <c r="A31" t="s">
        <v>1929</v>
      </c>
      <c r="B31" s="86" t="s">
        <v>1249</v>
      </c>
      <c r="C31" s="87" t="s">
        <v>2296</v>
      </c>
      <c r="D31" s="88"/>
      <c r="E31" s="88"/>
      <c r="F31" s="88"/>
      <c r="G31" s="88"/>
      <c r="H31" s="88"/>
      <c r="I31" s="88"/>
      <c r="J31" s="88"/>
      <c r="K31" s="465"/>
      <c r="L31" s="318" t="s">
        <v>233</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t="s">
        <v>119</v>
      </c>
      <c r="B36" s="831" t="str">
        <f>VLOOKUP(A36,EQUIPOS!A6:D154,3,FALSE)</f>
        <v xml:space="preserve">Bomba de concreto, Producción: 30 m3/h, POTENCIA: 67 HP, MAX PRESION DE CONCRETO: 1150 PSI
</v>
      </c>
      <c r="C36" s="832"/>
      <c r="D36" s="832"/>
      <c r="E36" s="832"/>
      <c r="F36" s="832"/>
      <c r="G36" s="832"/>
      <c r="H36" s="833"/>
      <c r="I36" s="279"/>
      <c r="J36" s="280"/>
      <c r="K36" s="281">
        <f>VLOOKUP(A36,EQUIPOS!A6:D163,4,FALSE)</f>
        <v>45220</v>
      </c>
      <c r="L36" s="282"/>
      <c r="M36" s="348">
        <v>100</v>
      </c>
      <c r="N36" s="284">
        <f>K36/M36</f>
        <v>452.2</v>
      </c>
    </row>
    <row r="37" spans="1:14">
      <c r="A37" s="119" t="s">
        <v>138</v>
      </c>
      <c r="B37" s="831" t="str">
        <f>VLOOKUP(A37,EQUIPOS!A7:D154,3,FALSE)</f>
        <v>Camioneta D-300</v>
      </c>
      <c r="C37" s="832"/>
      <c r="D37" s="832"/>
      <c r="E37" s="832"/>
      <c r="F37" s="832"/>
      <c r="G37" s="832"/>
      <c r="H37" s="833"/>
      <c r="I37" s="433"/>
      <c r="J37" s="434"/>
      <c r="K37" s="281">
        <f>VLOOKUP(A37,EQUIPOS!A7:D164,4,FALSE)</f>
        <v>38000</v>
      </c>
      <c r="L37" s="347"/>
      <c r="M37" s="348">
        <v>1000</v>
      </c>
      <c r="N37" s="284">
        <f>K37/M37</f>
        <v>38</v>
      </c>
    </row>
    <row r="38" spans="1:14">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0.01</v>
      </c>
      <c r="N41" s="356">
        <f>N77*M41</f>
        <v>3.4119411249999998</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493.61194112499999</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76" t="s">
        <v>606</v>
      </c>
      <c r="B48" s="49" t="str">
        <f>VLOOKUP(A48,MATERIALES!A5:D373,3,FALSE)</f>
        <v>Mortero 1:3</v>
      </c>
      <c r="C48" s="293"/>
      <c r="D48" s="293"/>
      <c r="E48" s="293"/>
      <c r="F48" s="293"/>
      <c r="G48" s="293"/>
      <c r="H48" s="293"/>
      <c r="I48" s="293"/>
      <c r="J48" s="323" t="str">
        <f>VLOOKUP(A48,MATERIALES!A4:D640,2,FALSE)</f>
        <v>m3</v>
      </c>
      <c r="K48" s="498">
        <v>0.1</v>
      </c>
      <c r="L48" s="279"/>
      <c r="M48" s="414">
        <f>VLOOKUP(A48,MATERIALES!A5:D396,4,FALSE)</f>
        <v>249743.0730984706</v>
      </c>
      <c r="N48" s="284">
        <f>K48*M48</f>
        <v>24974.307309847063</v>
      </c>
    </row>
    <row r="49" spans="1:14">
      <c r="A49" s="176" t="s">
        <v>806</v>
      </c>
      <c r="B49" s="49" t="str">
        <f>VLOOKUP(A49,MATERIALES!A6:D373,3,FALSE)</f>
        <v>Varilla 5/8</v>
      </c>
      <c r="C49" s="437"/>
      <c r="D49" s="437"/>
      <c r="E49" s="437"/>
      <c r="F49" s="437"/>
      <c r="G49" s="437"/>
      <c r="H49" s="437"/>
      <c r="I49" s="437"/>
      <c r="J49" s="324" t="str">
        <f>VLOOKUP(A49,MATERIALES!A5:D641,2,FALSE)</f>
        <v>kg</v>
      </c>
      <c r="K49" s="498">
        <v>1.1000000000000001</v>
      </c>
      <c r="L49" s="433"/>
      <c r="M49" s="414">
        <f>VLOOKUP(A49,MATERIALES!A6:D397,4,FALSE)</f>
        <v>2500</v>
      </c>
      <c r="N49" s="284">
        <f>K49*M49</f>
        <v>2750</v>
      </c>
    </row>
    <row r="50" spans="1:14">
      <c r="A50" s="176" t="s">
        <v>1015</v>
      </c>
      <c r="B50" s="49" t="str">
        <f>VLOOKUP(A50,MATERIALES!A6:D373,3,FALSE)</f>
        <v>Malla Electrosoldada de 5/16</v>
      </c>
      <c r="C50" s="437"/>
      <c r="D50" s="437"/>
      <c r="E50" s="437"/>
      <c r="F50" s="437"/>
      <c r="G50" s="437"/>
      <c r="H50" s="437"/>
      <c r="I50" s="437"/>
      <c r="J50" s="324" t="str">
        <f>VLOOKUP(A50,MATERIALES!A6:D642,2,FALSE)</f>
        <v>m2</v>
      </c>
      <c r="K50" s="498">
        <v>1</v>
      </c>
      <c r="L50" s="433"/>
      <c r="M50" s="414">
        <f>VLOOKUP(A50,MATERIALES!A6:D398,4,FALSE)</f>
        <v>5950</v>
      </c>
      <c r="N50" s="284">
        <f>K50*M50</f>
        <v>5950</v>
      </c>
    </row>
    <row r="51" spans="1:14">
      <c r="A51" s="176"/>
      <c r="B51" s="49"/>
      <c r="C51" s="437"/>
      <c r="D51" s="437"/>
      <c r="E51" s="437"/>
      <c r="F51" s="437"/>
      <c r="G51" s="437"/>
      <c r="H51" s="437"/>
      <c r="I51" s="437"/>
      <c r="J51" s="323"/>
      <c r="K51" s="463"/>
      <c r="L51" s="433"/>
      <c r="M51" s="414"/>
      <c r="N51" s="284"/>
    </row>
    <row r="52" spans="1:14">
      <c r="B52" s="332"/>
      <c r="C52" s="53"/>
      <c r="D52" s="53"/>
      <c r="E52" s="53"/>
      <c r="F52" s="53"/>
      <c r="G52" s="53"/>
      <c r="H52" s="53"/>
      <c r="I52" s="53"/>
      <c r="J52" s="300"/>
      <c r="K52" s="175"/>
      <c r="L52" s="330"/>
      <c r="M52" s="438"/>
      <c r="N52" s="285"/>
    </row>
    <row r="53" spans="1:14">
      <c r="B53" s="174"/>
      <c r="C53" s="329"/>
      <c r="D53" s="329"/>
      <c r="E53" s="329"/>
      <c r="F53" s="329"/>
      <c r="G53" s="329"/>
      <c r="H53" s="329"/>
      <c r="I53" s="329"/>
      <c r="J53" s="323"/>
      <c r="K53" s="50"/>
      <c r="L53" s="330"/>
      <c r="M53" s="438"/>
      <c r="N53" s="285"/>
    </row>
    <row r="54" spans="1:14" ht="15.75" thickBot="1">
      <c r="B54" s="490"/>
      <c r="C54" s="53"/>
      <c r="D54" s="53"/>
      <c r="E54" s="53"/>
      <c r="F54" s="53"/>
      <c r="G54" s="53"/>
      <c r="H54" s="53"/>
      <c r="I54" s="53"/>
      <c r="J54" s="300"/>
      <c r="K54" s="175"/>
      <c r="L54" s="491"/>
      <c r="M54" s="492"/>
      <c r="N54" s="493"/>
    </row>
    <row r="55" spans="1:14" ht="15.75" thickBot="1">
      <c r="B55" s="818" t="s">
        <v>1037</v>
      </c>
      <c r="C55" s="819"/>
      <c r="D55" s="819"/>
      <c r="E55" s="819"/>
      <c r="F55" s="819"/>
      <c r="G55" s="819"/>
      <c r="H55" s="819"/>
      <c r="I55" s="819"/>
      <c r="J55" s="819"/>
      <c r="K55" s="819"/>
      <c r="L55" s="819"/>
      <c r="M55" s="820"/>
      <c r="N55" s="406">
        <f>SUM(N48:N54)</f>
        <v>33674.307309847063</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B60" s="52"/>
      <c r="C60" s="329"/>
      <c r="D60" s="329"/>
      <c r="E60" s="329"/>
      <c r="F60" s="329"/>
      <c r="G60" s="329"/>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55"/>
      <c r="C65" s="53"/>
      <c r="D65" s="53"/>
      <c r="E65" s="53"/>
      <c r="F65" s="53"/>
      <c r="G65" s="53"/>
      <c r="H65" s="496"/>
      <c r="I65" s="175"/>
      <c r="J65" s="175"/>
      <c r="K65" s="175"/>
      <c r="L65" s="990"/>
      <c r="M65" s="991"/>
      <c r="N65" s="497"/>
    </row>
    <row r="66" spans="1:15" ht="15.75" thickBot="1">
      <c r="B66" s="818" t="s">
        <v>1037</v>
      </c>
      <c r="C66" s="819"/>
      <c r="D66" s="819"/>
      <c r="E66" s="819"/>
      <c r="F66" s="819"/>
      <c r="G66" s="819"/>
      <c r="H66" s="819"/>
      <c r="I66" s="819"/>
      <c r="J66" s="819"/>
      <c r="K66" s="819"/>
      <c r="L66" s="819"/>
      <c r="M66" s="820"/>
      <c r="N66" s="406"/>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970"/>
      <c r="N70" s="104" t="s">
        <v>1035</v>
      </c>
    </row>
    <row r="71" spans="1:15">
      <c r="A71" s="177" t="s">
        <v>11</v>
      </c>
      <c r="B71" s="55" t="str">
        <f>VLOOKUP(A71,'MANO DE OBRA'!A8:D68,3,FALSE)</f>
        <v>Obrero (4)</v>
      </c>
      <c r="C71" s="53"/>
      <c r="D71" s="53"/>
      <c r="E71" s="53"/>
      <c r="F71" s="53"/>
      <c r="G71" s="53"/>
      <c r="H71" s="53"/>
      <c r="I71" s="304">
        <f>K71/J71*100</f>
        <v>98362.266666666663</v>
      </c>
      <c r="J71" s="305">
        <v>185</v>
      </c>
      <c r="K71" s="306">
        <f>VLOOKUP(A71,'MANO DE OBRA'!A8:D99,4,FALSE)</f>
        <v>181970.19333333333</v>
      </c>
      <c r="L71" s="56"/>
      <c r="M71" s="446">
        <v>800</v>
      </c>
      <c r="N71" s="407">
        <f>K71/M71</f>
        <v>227.46274166666666</v>
      </c>
      <c r="O71" s="112"/>
    </row>
    <row r="72" spans="1:15">
      <c r="A72" s="177" t="s">
        <v>30</v>
      </c>
      <c r="B72" s="55" t="str">
        <f>VLOOKUP(A72,'MANO DE OBRA'!A8:D69,3,FALSE)</f>
        <v>Oficial</v>
      </c>
      <c r="C72" s="53"/>
      <c r="D72" s="53"/>
      <c r="E72" s="53"/>
      <c r="F72" s="53"/>
      <c r="G72" s="53"/>
      <c r="H72" s="53"/>
      <c r="I72" s="304">
        <f>K72/J72*100</f>
        <v>49181.133333333331</v>
      </c>
      <c r="J72" s="305">
        <v>185</v>
      </c>
      <c r="K72" s="306">
        <f>VLOOKUP(A72,'MANO DE OBRA'!A8:D100,4,FALSE)</f>
        <v>90985.096666666665</v>
      </c>
      <c r="L72" s="56"/>
      <c r="M72" s="446">
        <v>800</v>
      </c>
      <c r="N72" s="407">
        <f>K72/M72</f>
        <v>113.73137083333333</v>
      </c>
    </row>
    <row r="73" spans="1:15">
      <c r="B73" s="55"/>
      <c r="C73" s="53"/>
      <c r="D73" s="53"/>
      <c r="E73" s="53"/>
      <c r="F73" s="53"/>
      <c r="G73" s="53"/>
      <c r="H73" s="53"/>
      <c r="I73" s="304"/>
      <c r="J73" s="305"/>
      <c r="K73" s="306"/>
      <c r="L73" s="56"/>
      <c r="M73" s="444"/>
      <c r="N73" s="407"/>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986"/>
      <c r="C76" s="987"/>
      <c r="D76" s="987"/>
      <c r="E76" s="987"/>
      <c r="F76" s="987"/>
      <c r="G76" s="987"/>
      <c r="H76" s="987"/>
      <c r="I76" s="175"/>
      <c r="J76" s="175"/>
      <c r="K76" s="175"/>
      <c r="L76" s="988"/>
      <c r="M76" s="989"/>
      <c r="N76" s="497"/>
    </row>
    <row r="77" spans="1:15" ht="15.75" thickBot="1">
      <c r="B77" s="818" t="s">
        <v>1037</v>
      </c>
      <c r="C77" s="819"/>
      <c r="D77" s="819"/>
      <c r="E77" s="819"/>
      <c r="F77" s="819"/>
      <c r="G77" s="819"/>
      <c r="H77" s="819"/>
      <c r="I77" s="819"/>
      <c r="J77" s="819"/>
      <c r="K77" s="819"/>
      <c r="L77" s="819"/>
      <c r="M77" s="820"/>
      <c r="N77" s="313">
        <f>SUM(N71:N76)</f>
        <v>341.19411249999996</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34509.113363472061</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6901.8226726944122</v>
      </c>
      <c r="M84" s="853"/>
      <c r="N84" s="57"/>
    </row>
    <row r="85" spans="1:14">
      <c r="B85" s="95" t="s">
        <v>1057</v>
      </c>
      <c r="C85" s="96"/>
      <c r="D85" s="96"/>
      <c r="E85" s="96"/>
      <c r="F85" s="96"/>
      <c r="G85" s="96"/>
      <c r="H85" s="96"/>
      <c r="I85" s="93"/>
      <c r="J85" s="94"/>
      <c r="K85" s="316">
        <v>0.05</v>
      </c>
      <c r="L85" s="852">
        <f>N79*K85</f>
        <v>1725.455668173603</v>
      </c>
      <c r="M85" s="853"/>
      <c r="N85" s="57"/>
    </row>
    <row r="86" spans="1:14" ht="15.75" thickBot="1">
      <c r="B86" s="97" t="s">
        <v>1058</v>
      </c>
      <c r="C86" s="98"/>
      <c r="D86" s="98"/>
      <c r="E86" s="98"/>
      <c r="F86" s="98"/>
      <c r="G86" s="98"/>
      <c r="H86" s="98"/>
      <c r="I86" s="99"/>
      <c r="J86" s="100"/>
      <c r="K86" s="317">
        <v>0.05</v>
      </c>
      <c r="L86" s="854">
        <f>N79*K86</f>
        <v>1725.455668173603</v>
      </c>
      <c r="M86" s="855"/>
      <c r="N86" s="57"/>
    </row>
    <row r="87" spans="1:14" ht="15.75" thickBot="1">
      <c r="B87" s="818" t="s">
        <v>1037</v>
      </c>
      <c r="C87" s="819"/>
      <c r="D87" s="819"/>
      <c r="E87" s="819"/>
      <c r="F87" s="819"/>
      <c r="G87" s="819"/>
      <c r="H87" s="819"/>
      <c r="I87" s="819"/>
      <c r="J87" s="819"/>
      <c r="K87" s="819"/>
      <c r="L87" s="819"/>
      <c r="M87" s="820"/>
      <c r="N87" s="58">
        <f>L84+L85+L86</f>
        <v>10352.734009041618</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44861.847372513679</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30"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4">
    <mergeCell ref="B108:N109"/>
    <mergeCell ref="F25:H25"/>
    <mergeCell ref="B27:N27"/>
    <mergeCell ref="L29:M29"/>
    <mergeCell ref="L85:M85"/>
    <mergeCell ref="L86:M86"/>
    <mergeCell ref="B87:M87"/>
    <mergeCell ref="B89:M89"/>
    <mergeCell ref="B106:N107"/>
    <mergeCell ref="B79:M79"/>
    <mergeCell ref="B83:H83"/>
    <mergeCell ref="L83:M83"/>
    <mergeCell ref="B66:M66"/>
    <mergeCell ref="B84:H84"/>
    <mergeCell ref="L84:M84"/>
    <mergeCell ref="B70:H70"/>
    <mergeCell ref="L70:M70"/>
    <mergeCell ref="B76:H76"/>
    <mergeCell ref="L76:M76"/>
    <mergeCell ref="B77:M77"/>
    <mergeCell ref="L59:M59"/>
    <mergeCell ref="L60:M60"/>
    <mergeCell ref="L62:M62"/>
    <mergeCell ref="L63:M63"/>
    <mergeCell ref="L65:M65"/>
    <mergeCell ref="B55:M55"/>
    <mergeCell ref="B10:E10"/>
    <mergeCell ref="I10:J10"/>
    <mergeCell ref="D11:E11"/>
    <mergeCell ref="L42:M42"/>
    <mergeCell ref="B38:H38"/>
    <mergeCell ref="L12:N12"/>
    <mergeCell ref="C30:I30"/>
    <mergeCell ref="L30:M30"/>
    <mergeCell ref="B35:H35"/>
    <mergeCell ref="M5:M6"/>
    <mergeCell ref="C6:J6"/>
    <mergeCell ref="B43:M43"/>
    <mergeCell ref="B47:I47"/>
    <mergeCell ref="L47:M47"/>
    <mergeCell ref="B1:B6"/>
    <mergeCell ref="K5:K6"/>
    <mergeCell ref="B42:H42"/>
    <mergeCell ref="I35:J35"/>
    <mergeCell ref="L35:M35"/>
    <mergeCell ref="B36:H36"/>
    <mergeCell ref="B37:H37"/>
    <mergeCell ref="I42:J42"/>
    <mergeCell ref="N5:N6"/>
    <mergeCell ref="C29:I29"/>
    <mergeCell ref="J119:N120"/>
    <mergeCell ref="L1:N2"/>
    <mergeCell ref="C2:J2"/>
    <mergeCell ref="C3:J3"/>
    <mergeCell ref="K3:K4"/>
    <mergeCell ref="L3:N4"/>
    <mergeCell ref="C4:J4"/>
    <mergeCell ref="C1:J1"/>
    <mergeCell ref="K1:K2"/>
    <mergeCell ref="C5:J5"/>
    <mergeCell ref="L61:M61"/>
    <mergeCell ref="B39:H39"/>
    <mergeCell ref="B41:D41"/>
    <mergeCell ref="L5:L6"/>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572417"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572417" r:id="rId4"/>
      </mc:Fallback>
    </mc:AlternateContent>
  </oleObjects>
</worksheet>
</file>

<file path=xl/worksheets/sheet3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20"/>
  <sheetViews>
    <sheetView zoomScale="76" zoomScaleNormal="76" workbookViewId="0"/>
  </sheetViews>
  <sheetFormatPr baseColWidth="10" defaultRowHeight="15"/>
  <cols>
    <col min="1" max="1" width="10.140625" bestFit="1" customWidth="1"/>
    <col min="2" max="2" width="16.42578125" customWidth="1"/>
    <col min="6" max="6" width="16.140625" customWidth="1"/>
    <col min="9" max="9" width="12.7109375" customWidth="1"/>
    <col min="10" max="10" width="15.5703125" customWidth="1"/>
    <col min="11" max="11" width="18.7109375" customWidth="1"/>
    <col min="13" max="13" width="13.42578125" customWidth="1"/>
    <col min="14" max="14" width="17.42578125" customWidth="1"/>
    <col min="15" max="15" width="12" bestFit="1" customWidth="1"/>
  </cols>
  <sheetData>
    <row r="1" spans="2:14" ht="27"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9.25" customHeight="1" thickBot="1">
      <c r="B29" s="77" t="s">
        <v>1027</v>
      </c>
      <c r="C29" s="827" t="s">
        <v>1028</v>
      </c>
      <c r="D29" s="828"/>
      <c r="E29" s="828"/>
      <c r="F29" s="828"/>
      <c r="G29" s="828"/>
      <c r="H29" s="828"/>
      <c r="I29" s="828"/>
      <c r="J29" s="78"/>
      <c r="K29" s="354" t="s">
        <v>2321</v>
      </c>
      <c r="L29" s="829" t="s">
        <v>1029</v>
      </c>
      <c r="M29" s="830"/>
      <c r="N29" s="77" t="s">
        <v>1030</v>
      </c>
    </row>
    <row r="30" spans="1:14" ht="17.25" hidden="1" customHeight="1">
      <c r="B30" s="77" t="s">
        <v>1027</v>
      </c>
      <c r="C30" s="827" t="s">
        <v>1028</v>
      </c>
      <c r="D30" s="828"/>
      <c r="E30" s="828"/>
      <c r="F30" s="828"/>
      <c r="G30" s="828"/>
      <c r="H30" s="828"/>
      <c r="I30" s="828"/>
      <c r="J30" s="78"/>
      <c r="K30" s="319"/>
      <c r="L30" s="829" t="s">
        <v>1029</v>
      </c>
      <c r="M30" s="830"/>
      <c r="N30" s="77" t="s">
        <v>1030</v>
      </c>
    </row>
    <row r="31" spans="1:14" ht="15.75" thickBot="1">
      <c r="A31" t="s">
        <v>1929</v>
      </c>
      <c r="B31" s="86" t="s">
        <v>1812</v>
      </c>
      <c r="C31" s="87" t="s">
        <v>2297</v>
      </c>
      <c r="D31" s="88"/>
      <c r="E31" s="88"/>
      <c r="F31" s="88"/>
      <c r="G31" s="88"/>
      <c r="H31" s="88"/>
      <c r="I31" s="88"/>
      <c r="J31" s="88"/>
      <c r="K31" s="465"/>
      <c r="L31" s="318" t="s">
        <v>1029</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348"/>
      <c r="N36" s="284"/>
    </row>
    <row r="37" spans="1:14">
      <c r="A37" s="119"/>
      <c r="B37" s="831"/>
      <c r="C37" s="832"/>
      <c r="D37" s="832"/>
      <c r="E37" s="832"/>
      <c r="F37" s="832"/>
      <c r="G37" s="832"/>
      <c r="H37" s="833"/>
      <c r="I37" s="433"/>
      <c r="J37" s="434"/>
      <c r="K37" s="281"/>
      <c r="L37" s="347"/>
      <c r="M37" s="348"/>
      <c r="N37" s="284"/>
    </row>
    <row r="38" spans="1:14">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0.05</v>
      </c>
      <c r="N41" s="356">
        <f>N77*M41</f>
        <v>227.46274166666669</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227.46274166666669</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76" t="s">
        <v>743</v>
      </c>
      <c r="B48" s="49" t="str">
        <f>VLOOKUP(A48,MATERIALES!A5:D373,3,FALSE)</f>
        <v xml:space="preserve">Tierra abonada </v>
      </c>
      <c r="C48" s="293"/>
      <c r="D48" s="293"/>
      <c r="E48" s="293"/>
      <c r="F48" s="293"/>
      <c r="G48" s="293"/>
      <c r="H48" s="293"/>
      <c r="I48" s="293"/>
      <c r="J48" s="323" t="str">
        <f>VLOOKUP(A48,MATERIALES!A4:D640,2,FALSE)</f>
        <v>m3</v>
      </c>
      <c r="K48" s="498">
        <v>0.5</v>
      </c>
      <c r="L48" s="279"/>
      <c r="M48" s="414">
        <f>VLOOKUP(A48,MATERIALES!A5:D396,4,FALSE)</f>
        <v>28410.922832478362</v>
      </c>
      <c r="N48" s="284">
        <f>K48*M48</f>
        <v>14205.461416239181</v>
      </c>
    </row>
    <row r="49" spans="1:14">
      <c r="A49" s="176" t="s">
        <v>996</v>
      </c>
      <c r="B49" s="49" t="str">
        <f>VLOOKUP(A49,MATERIALES!A6:D373,3,FALSE)</f>
        <v>Árbol de 1.2 m (Paisajístico)</v>
      </c>
      <c r="C49" s="437"/>
      <c r="D49" s="437"/>
      <c r="E49" s="437"/>
      <c r="F49" s="437"/>
      <c r="G49" s="437"/>
      <c r="H49" s="437"/>
      <c r="I49" s="437"/>
      <c r="J49" s="324" t="str">
        <f>VLOOKUP(A49,MATERIALES!A5:D641,2,FALSE)</f>
        <v>u</v>
      </c>
      <c r="K49" s="498">
        <v>1</v>
      </c>
      <c r="L49" s="433"/>
      <c r="M49" s="414">
        <f>VLOOKUP(A49,MATERIALES!A6:D397,4,FALSE)</f>
        <v>16030.51169198885</v>
      </c>
      <c r="N49" s="284">
        <f>K49*M49</f>
        <v>16030.51169198885</v>
      </c>
    </row>
    <row r="50" spans="1:14">
      <c r="A50" s="176"/>
      <c r="B50" s="49"/>
      <c r="C50" s="437"/>
      <c r="D50" s="437"/>
      <c r="E50" s="437"/>
      <c r="F50" s="437"/>
      <c r="G50" s="437"/>
      <c r="H50" s="437"/>
      <c r="I50" s="437"/>
      <c r="J50" s="330"/>
      <c r="K50" s="498"/>
      <c r="L50" s="433"/>
      <c r="M50" s="414"/>
      <c r="N50" s="284"/>
    </row>
    <row r="51" spans="1:14">
      <c r="A51" s="176"/>
      <c r="B51" s="49"/>
      <c r="C51" s="437"/>
      <c r="D51" s="437"/>
      <c r="E51" s="437"/>
      <c r="F51" s="437"/>
      <c r="G51" s="437"/>
      <c r="H51" s="437"/>
      <c r="I51" s="437"/>
      <c r="J51" s="323"/>
      <c r="K51" s="409"/>
      <c r="L51" s="433"/>
      <c r="M51" s="414"/>
      <c r="N51" s="284"/>
    </row>
    <row r="52" spans="1:14">
      <c r="B52" s="332"/>
      <c r="C52" s="53"/>
      <c r="D52" s="53"/>
      <c r="E52" s="53"/>
      <c r="F52" s="53"/>
      <c r="G52" s="53"/>
      <c r="H52" s="53"/>
      <c r="I52" s="53"/>
      <c r="J52" s="300"/>
      <c r="K52" s="175"/>
      <c r="L52" s="330"/>
      <c r="M52" s="438"/>
      <c r="N52" s="285"/>
    </row>
    <row r="53" spans="1:14">
      <c r="B53" s="174"/>
      <c r="C53" s="329"/>
      <c r="D53" s="329"/>
      <c r="E53" s="329"/>
      <c r="F53" s="329"/>
      <c r="G53" s="329"/>
      <c r="H53" s="329"/>
      <c r="I53" s="329"/>
      <c r="J53" s="323"/>
      <c r="K53" s="50"/>
      <c r="L53" s="330"/>
      <c r="M53" s="438"/>
      <c r="N53" s="285"/>
    </row>
    <row r="54" spans="1:14" ht="15.75" thickBot="1">
      <c r="B54" s="490"/>
      <c r="C54" s="53"/>
      <c r="D54" s="53"/>
      <c r="E54" s="53"/>
      <c r="F54" s="53"/>
      <c r="G54" s="53"/>
      <c r="H54" s="53"/>
      <c r="I54" s="53"/>
      <c r="J54" s="300"/>
      <c r="K54" s="175"/>
      <c r="L54" s="491"/>
      <c r="M54" s="492"/>
      <c r="N54" s="493"/>
    </row>
    <row r="55" spans="1:14" ht="15.75" thickBot="1">
      <c r="B55" s="818" t="s">
        <v>1037</v>
      </c>
      <c r="C55" s="819"/>
      <c r="D55" s="819"/>
      <c r="E55" s="819"/>
      <c r="F55" s="819"/>
      <c r="G55" s="819"/>
      <c r="H55" s="819"/>
      <c r="I55" s="819"/>
      <c r="J55" s="819"/>
      <c r="K55" s="819"/>
      <c r="L55" s="819"/>
      <c r="M55" s="820"/>
      <c r="N55" s="406">
        <f>SUM(N48:N54)</f>
        <v>30235.97310822803</v>
      </c>
    </row>
    <row r="56" spans="1:14">
      <c r="B56" s="39"/>
      <c r="C56" s="40"/>
      <c r="D56" s="40"/>
      <c r="E56" s="40"/>
      <c r="F56" s="40"/>
      <c r="G56" s="40"/>
      <c r="H56" s="40"/>
      <c r="I56" s="40"/>
      <c r="J56" s="40"/>
      <c r="K56" s="40"/>
      <c r="L56" s="40"/>
      <c r="M56" s="40"/>
      <c r="N56" s="41"/>
    </row>
    <row r="57" spans="1:14">
      <c r="B57" s="70" t="s">
        <v>1040</v>
      </c>
      <c r="C57" s="71"/>
      <c r="D57" s="71"/>
      <c r="E57" s="71"/>
      <c r="F57" s="71"/>
      <c r="G57" s="71"/>
      <c r="H57" s="71"/>
      <c r="I57" s="71"/>
      <c r="J57" s="71"/>
      <c r="K57" s="71"/>
      <c r="L57" s="71"/>
      <c r="M57" s="71"/>
      <c r="N57" s="72"/>
    </row>
    <row r="58" spans="1:14" ht="15.75" thickBot="1">
      <c r="B58" s="74"/>
      <c r="C58" s="67"/>
      <c r="D58" s="67"/>
      <c r="E58" s="67"/>
      <c r="F58" s="67"/>
      <c r="G58" s="67"/>
      <c r="H58" s="67"/>
      <c r="I58" s="67"/>
      <c r="J58" s="67"/>
      <c r="K58" s="67"/>
      <c r="L58" s="67"/>
      <c r="M58" s="67"/>
      <c r="N58" s="69"/>
    </row>
    <row r="59" spans="1:14" ht="25.5">
      <c r="B59" s="325" t="s">
        <v>1041</v>
      </c>
      <c r="C59" s="326"/>
      <c r="D59" s="326"/>
      <c r="E59" s="326"/>
      <c r="F59" s="326"/>
      <c r="G59" s="326"/>
      <c r="H59" s="79" t="s">
        <v>1029</v>
      </c>
      <c r="I59" s="80" t="s">
        <v>1042</v>
      </c>
      <c r="J59" s="81" t="s">
        <v>1043</v>
      </c>
      <c r="K59" s="79" t="s">
        <v>1044</v>
      </c>
      <c r="L59" s="821" t="s">
        <v>1045</v>
      </c>
      <c r="M59" s="794"/>
      <c r="N59" s="82" t="s">
        <v>1035</v>
      </c>
    </row>
    <row r="60" spans="1:14">
      <c r="B60" s="52"/>
      <c r="C60" s="329"/>
      <c r="D60" s="329"/>
      <c r="E60" s="329"/>
      <c r="F60" s="329"/>
      <c r="G60" s="329"/>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23"/>
      <c r="I63" s="291"/>
      <c r="J63" s="298"/>
      <c r="K63" s="291"/>
      <c r="L63" s="822"/>
      <c r="M63" s="823"/>
      <c r="N63" s="299"/>
    </row>
    <row r="64" spans="1:14">
      <c r="B64" s="52"/>
      <c r="C64" s="53"/>
      <c r="D64" s="53"/>
      <c r="E64" s="53"/>
      <c r="F64" s="53"/>
      <c r="G64" s="53"/>
      <c r="H64" s="300"/>
      <c r="I64" s="291"/>
      <c r="J64" s="291"/>
      <c r="K64" s="291"/>
      <c r="L64" s="301"/>
      <c r="M64" s="302"/>
      <c r="N64" s="303"/>
    </row>
    <row r="65" spans="1:15" ht="15.75" thickBot="1">
      <c r="B65" s="55"/>
      <c r="C65" s="53"/>
      <c r="D65" s="53"/>
      <c r="E65" s="53"/>
      <c r="F65" s="53"/>
      <c r="G65" s="53"/>
      <c r="H65" s="496"/>
      <c r="I65" s="175"/>
      <c r="J65" s="175"/>
      <c r="K65" s="175"/>
      <c r="L65" s="990"/>
      <c r="M65" s="991"/>
      <c r="N65" s="497"/>
    </row>
    <row r="66" spans="1:15" ht="15.75" thickBot="1">
      <c r="B66" s="818" t="s">
        <v>1037</v>
      </c>
      <c r="C66" s="819"/>
      <c r="D66" s="819"/>
      <c r="E66" s="819"/>
      <c r="F66" s="819"/>
      <c r="G66" s="819"/>
      <c r="H66" s="819"/>
      <c r="I66" s="819"/>
      <c r="J66" s="819"/>
      <c r="K66" s="819"/>
      <c r="L66" s="819"/>
      <c r="M66" s="820"/>
      <c r="N66" s="406"/>
    </row>
    <row r="67" spans="1:15">
      <c r="B67" s="39"/>
      <c r="C67" s="40"/>
      <c r="D67" s="40"/>
      <c r="E67" s="40"/>
      <c r="F67" s="40"/>
      <c r="G67" s="40"/>
      <c r="H67" s="40"/>
      <c r="I67" s="40"/>
      <c r="J67" s="40"/>
      <c r="K67" s="40"/>
      <c r="L67" s="40"/>
      <c r="M67" s="40"/>
      <c r="N67" s="41"/>
    </row>
    <row r="68" spans="1:15">
      <c r="B68" s="70" t="s">
        <v>1046</v>
      </c>
      <c r="C68" s="71"/>
      <c r="D68" s="71"/>
      <c r="E68" s="71"/>
      <c r="F68" s="71"/>
      <c r="G68" s="71"/>
      <c r="H68" s="71"/>
      <c r="I68" s="71"/>
      <c r="J68" s="71"/>
      <c r="K68" s="71"/>
      <c r="L68" s="71"/>
      <c r="M68" s="71"/>
      <c r="N68" s="72"/>
    </row>
    <row r="69" spans="1:15" ht="15.75" thickBot="1">
      <c r="B69" s="74"/>
      <c r="C69" s="67"/>
      <c r="D69" s="67"/>
      <c r="E69" s="67"/>
      <c r="F69" s="67"/>
      <c r="G69" s="67"/>
      <c r="H69" s="67"/>
      <c r="I69" s="67"/>
      <c r="J69" s="67"/>
      <c r="K69" s="67"/>
      <c r="L69" s="67"/>
      <c r="M69" s="67"/>
      <c r="N69" s="69"/>
    </row>
    <row r="70" spans="1:15" ht="25.5">
      <c r="B70" s="844" t="s">
        <v>1047</v>
      </c>
      <c r="C70" s="845"/>
      <c r="D70" s="845"/>
      <c r="E70" s="845"/>
      <c r="F70" s="845"/>
      <c r="G70" s="845"/>
      <c r="H70" s="845"/>
      <c r="I70" s="79" t="s">
        <v>1048</v>
      </c>
      <c r="J70" s="81" t="s">
        <v>1494</v>
      </c>
      <c r="K70" s="80" t="s">
        <v>1050</v>
      </c>
      <c r="L70" s="846" t="s">
        <v>1034</v>
      </c>
      <c r="M70" s="970"/>
      <c r="N70" s="104" t="s">
        <v>1035</v>
      </c>
    </row>
    <row r="71" spans="1:15">
      <c r="A71" s="177" t="s">
        <v>6</v>
      </c>
      <c r="B71" s="55" t="str">
        <f>VLOOKUP(A71,'MANO DE OBRA'!A8:D68,3,FALSE)</f>
        <v xml:space="preserve">Obrero </v>
      </c>
      <c r="C71" s="53"/>
      <c r="D71" s="53"/>
      <c r="E71" s="53"/>
      <c r="F71" s="53"/>
      <c r="G71" s="53"/>
      <c r="H71" s="53"/>
      <c r="I71" s="304">
        <f>K71/J71*100</f>
        <v>24590.566666666666</v>
      </c>
      <c r="J71" s="305">
        <v>185</v>
      </c>
      <c r="K71" s="306">
        <f>VLOOKUP(A71,'MANO DE OBRA'!A8:D99,4,FALSE)</f>
        <v>45492.548333333332</v>
      </c>
      <c r="L71" s="56"/>
      <c r="M71" s="499">
        <v>10</v>
      </c>
      <c r="N71" s="407">
        <f>K71/M71</f>
        <v>4549.2548333333334</v>
      </c>
      <c r="O71" s="112"/>
    </row>
    <row r="72" spans="1:15">
      <c r="A72" s="177"/>
      <c r="B72" s="55"/>
      <c r="C72" s="53"/>
      <c r="D72" s="53"/>
      <c r="E72" s="53"/>
      <c r="F72" s="53"/>
      <c r="G72" s="53"/>
      <c r="H72" s="53"/>
      <c r="I72" s="304"/>
      <c r="J72" s="305"/>
      <c r="K72" s="306"/>
      <c r="L72" s="56"/>
      <c r="M72" s="446"/>
      <c r="N72" s="407"/>
    </row>
    <row r="73" spans="1:15">
      <c r="B73" s="55"/>
      <c r="C73" s="53"/>
      <c r="D73" s="53"/>
      <c r="E73" s="53"/>
      <c r="F73" s="53"/>
      <c r="G73" s="53"/>
      <c r="H73" s="53"/>
      <c r="I73" s="304"/>
      <c r="J73" s="305"/>
      <c r="K73" s="306"/>
      <c r="L73" s="56"/>
      <c r="M73" s="444"/>
      <c r="N73" s="407"/>
    </row>
    <row r="74" spans="1:15">
      <c r="B74" s="55"/>
      <c r="C74" s="53"/>
      <c r="D74" s="53"/>
      <c r="E74" s="53"/>
      <c r="F74" s="53"/>
      <c r="G74" s="53"/>
      <c r="H74" s="53"/>
      <c r="I74" s="291"/>
      <c r="J74" s="309"/>
      <c r="K74" s="310"/>
      <c r="L74" s="330"/>
      <c r="M74" s="312"/>
      <c r="N74" s="308"/>
    </row>
    <row r="75" spans="1:15">
      <c r="B75" s="55"/>
      <c r="C75" s="53"/>
      <c r="D75" s="53"/>
      <c r="E75" s="53"/>
      <c r="F75" s="53"/>
      <c r="G75" s="53"/>
      <c r="H75" s="53"/>
      <c r="I75" s="291"/>
      <c r="J75" s="309"/>
      <c r="K75" s="310"/>
      <c r="L75" s="330"/>
      <c r="M75" s="312"/>
      <c r="N75" s="308"/>
    </row>
    <row r="76" spans="1:15" ht="15.75" thickBot="1">
      <c r="B76" s="986"/>
      <c r="C76" s="987"/>
      <c r="D76" s="987"/>
      <c r="E76" s="987"/>
      <c r="F76" s="987"/>
      <c r="G76" s="987"/>
      <c r="H76" s="987"/>
      <c r="I76" s="175"/>
      <c r="J76" s="175"/>
      <c r="K76" s="175"/>
      <c r="L76" s="988"/>
      <c r="M76" s="989"/>
      <c r="N76" s="497"/>
    </row>
    <row r="77" spans="1:15" ht="15.75" thickBot="1">
      <c r="B77" s="818" t="s">
        <v>1037</v>
      </c>
      <c r="C77" s="819"/>
      <c r="D77" s="819"/>
      <c r="E77" s="819"/>
      <c r="F77" s="819"/>
      <c r="G77" s="819"/>
      <c r="H77" s="819"/>
      <c r="I77" s="819"/>
      <c r="J77" s="819"/>
      <c r="K77" s="819"/>
      <c r="L77" s="819"/>
      <c r="M77" s="820"/>
      <c r="N77" s="313">
        <f>SUM(N71:N76)</f>
        <v>4549.2548333333334</v>
      </c>
    </row>
    <row r="78" spans="1:15" ht="15.75" thickBot="1">
      <c r="B78" s="39"/>
      <c r="C78" s="40"/>
      <c r="D78" s="40"/>
      <c r="E78" s="40"/>
      <c r="F78" s="40"/>
      <c r="G78" s="40"/>
      <c r="H78" s="40"/>
      <c r="I78" s="40"/>
      <c r="J78" s="40"/>
      <c r="K78" s="40"/>
      <c r="L78" s="40"/>
      <c r="M78" s="40"/>
      <c r="N78" s="41"/>
    </row>
    <row r="79" spans="1:15" ht="15.75" thickBot="1">
      <c r="B79" s="818" t="s">
        <v>1051</v>
      </c>
      <c r="C79" s="819"/>
      <c r="D79" s="819"/>
      <c r="E79" s="819"/>
      <c r="F79" s="819"/>
      <c r="G79" s="819"/>
      <c r="H79" s="819"/>
      <c r="I79" s="819"/>
      <c r="J79" s="819"/>
      <c r="K79" s="819"/>
      <c r="L79" s="819"/>
      <c r="M79" s="820"/>
      <c r="N79" s="105">
        <f>N43+N55+N66+N77</f>
        <v>35012.690683228029</v>
      </c>
    </row>
    <row r="80" spans="1:15">
      <c r="B80" s="39"/>
      <c r="C80" s="40"/>
      <c r="D80" s="40"/>
      <c r="E80" s="40"/>
      <c r="F80" s="40"/>
      <c r="G80" s="40"/>
      <c r="H80" s="40"/>
      <c r="I80" s="40"/>
      <c r="J80" s="40"/>
      <c r="K80" s="40"/>
      <c r="L80" s="40"/>
      <c r="M80" s="40"/>
      <c r="N80" s="41"/>
    </row>
    <row r="81" spans="1:14">
      <c r="B81" s="70" t="s">
        <v>1052</v>
      </c>
      <c r="C81" s="71"/>
      <c r="D81" s="71"/>
      <c r="E81" s="71"/>
      <c r="F81" s="71"/>
      <c r="G81" s="71"/>
      <c r="H81" s="71"/>
      <c r="I81" s="71"/>
      <c r="J81" s="71"/>
      <c r="K81" s="71"/>
      <c r="L81" s="71"/>
      <c r="M81" s="71"/>
      <c r="N81" s="72"/>
    </row>
    <row r="82" spans="1:14" ht="15.75" thickBot="1">
      <c r="B82" s="74"/>
      <c r="C82" s="67"/>
      <c r="D82" s="67"/>
      <c r="E82" s="67"/>
      <c r="F82" s="67"/>
      <c r="G82" s="67"/>
      <c r="H82" s="67"/>
      <c r="I82" s="67"/>
      <c r="J82" s="67"/>
      <c r="K82" s="67"/>
      <c r="L82" s="67"/>
      <c r="M82" s="67"/>
      <c r="N82" s="69"/>
    </row>
    <row r="83" spans="1:14">
      <c r="B83" s="809" t="s">
        <v>1053</v>
      </c>
      <c r="C83" s="810"/>
      <c r="D83" s="810"/>
      <c r="E83" s="810"/>
      <c r="F83" s="810"/>
      <c r="G83" s="810"/>
      <c r="H83" s="810"/>
      <c r="I83" s="326"/>
      <c r="J83" s="346"/>
      <c r="K83" s="314" t="s">
        <v>1054</v>
      </c>
      <c r="L83" s="848" t="s">
        <v>1055</v>
      </c>
      <c r="M83" s="849"/>
      <c r="N83" s="315"/>
    </row>
    <row r="84" spans="1:14">
      <c r="B84" s="850" t="s">
        <v>1056</v>
      </c>
      <c r="C84" s="851"/>
      <c r="D84" s="851"/>
      <c r="E84" s="851"/>
      <c r="F84" s="851"/>
      <c r="G84" s="851"/>
      <c r="H84" s="851"/>
      <c r="I84" s="93"/>
      <c r="J84" s="94"/>
      <c r="K84" s="316">
        <v>0.2</v>
      </c>
      <c r="L84" s="852">
        <f>N79*K84</f>
        <v>7002.5381366456058</v>
      </c>
      <c r="M84" s="853"/>
      <c r="N84" s="57"/>
    </row>
    <row r="85" spans="1:14">
      <c r="B85" s="95" t="s">
        <v>1057</v>
      </c>
      <c r="C85" s="96"/>
      <c r="D85" s="96"/>
      <c r="E85" s="96"/>
      <c r="F85" s="96"/>
      <c r="G85" s="96"/>
      <c r="H85" s="96"/>
      <c r="I85" s="93"/>
      <c r="J85" s="94"/>
      <c r="K85" s="316">
        <v>0.05</v>
      </c>
      <c r="L85" s="852">
        <f>N79*K85</f>
        <v>1750.6345341614015</v>
      </c>
      <c r="M85" s="853"/>
      <c r="N85" s="57"/>
    </row>
    <row r="86" spans="1:14" ht="15.75" thickBot="1">
      <c r="B86" s="97" t="s">
        <v>1058</v>
      </c>
      <c r="C86" s="98"/>
      <c r="D86" s="98"/>
      <c r="E86" s="98"/>
      <c r="F86" s="98"/>
      <c r="G86" s="98"/>
      <c r="H86" s="98"/>
      <c r="I86" s="99"/>
      <c r="J86" s="100"/>
      <c r="K86" s="317">
        <v>0.05</v>
      </c>
      <c r="L86" s="854">
        <f>N79*K86</f>
        <v>1750.6345341614015</v>
      </c>
      <c r="M86" s="855"/>
      <c r="N86" s="57"/>
    </row>
    <row r="87" spans="1:14" ht="15.75" thickBot="1">
      <c r="B87" s="818" t="s">
        <v>1037</v>
      </c>
      <c r="C87" s="819"/>
      <c r="D87" s="819"/>
      <c r="E87" s="819"/>
      <c r="F87" s="819"/>
      <c r="G87" s="819"/>
      <c r="H87" s="819"/>
      <c r="I87" s="819"/>
      <c r="J87" s="819"/>
      <c r="K87" s="819"/>
      <c r="L87" s="819"/>
      <c r="M87" s="820"/>
      <c r="N87" s="58">
        <f>L84+L85+L86</f>
        <v>10503.807204968409</v>
      </c>
    </row>
    <row r="88" spans="1:14" ht="15.75" thickBot="1">
      <c r="B88" s="39"/>
      <c r="C88" s="40"/>
      <c r="D88" s="40"/>
      <c r="E88" s="40"/>
      <c r="F88" s="40"/>
      <c r="G88" s="40"/>
      <c r="H88" s="40"/>
      <c r="I88" s="40"/>
      <c r="J88" s="40"/>
      <c r="K88" s="40"/>
      <c r="L88" s="40"/>
      <c r="M88" s="40"/>
      <c r="N88" s="41"/>
    </row>
    <row r="89" spans="1:14" ht="15.75" thickBot="1">
      <c r="A89" t="s">
        <v>2122</v>
      </c>
      <c r="B89" s="818" t="s">
        <v>1059</v>
      </c>
      <c r="C89" s="819"/>
      <c r="D89" s="819"/>
      <c r="E89" s="819"/>
      <c r="F89" s="819"/>
      <c r="G89" s="819"/>
      <c r="H89" s="819"/>
      <c r="I89" s="819"/>
      <c r="J89" s="819"/>
      <c r="K89" s="819"/>
      <c r="L89" s="819"/>
      <c r="M89" s="820"/>
      <c r="N89" s="197">
        <f>N79+N87</f>
        <v>45516.497888196434</v>
      </c>
    </row>
    <row r="90" spans="1:14">
      <c r="B90" s="251"/>
      <c r="C90" s="252"/>
      <c r="D90" s="252"/>
      <c r="E90" s="252"/>
      <c r="F90" s="252"/>
      <c r="G90" s="252"/>
      <c r="H90" s="252"/>
      <c r="I90" s="252"/>
      <c r="J90" s="252"/>
      <c r="K90" s="252"/>
      <c r="L90" s="252"/>
      <c r="M90" s="252"/>
      <c r="N90" s="253"/>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255"/>
      <c r="F93" s="255"/>
      <c r="G93" s="255"/>
      <c r="H93" s="255"/>
      <c r="I93" s="255"/>
      <c r="J93" s="255"/>
      <c r="K93" s="255"/>
      <c r="L93" s="255"/>
      <c r="M93" s="255"/>
      <c r="N93" s="256"/>
    </row>
    <row r="94" spans="1:14">
      <c r="B94" s="254"/>
      <c r="C94" s="255"/>
      <c r="D94" s="255"/>
      <c r="E94" s="429" t="s">
        <v>1060</v>
      </c>
      <c r="F94" s="429"/>
      <c r="G94" s="429"/>
      <c r="H94" s="429"/>
      <c r="I94" s="429"/>
      <c r="J94" s="429"/>
      <c r="K94" s="255"/>
      <c r="L94" s="255"/>
      <c r="M94" s="255"/>
      <c r="N94" s="256"/>
    </row>
    <row r="95" spans="1:14">
      <c r="B95" s="254"/>
      <c r="C95" s="255"/>
      <c r="D95" s="255"/>
      <c r="E95" s="255" t="s">
        <v>1061</v>
      </c>
      <c r="F95" s="255"/>
      <c r="G95" s="255"/>
      <c r="H95" s="255"/>
      <c r="I95" s="255"/>
      <c r="J95" s="255"/>
      <c r="K95" s="255"/>
      <c r="L95" s="255"/>
      <c r="M95" s="255"/>
      <c r="N95" s="256"/>
    </row>
    <row r="96" spans="1:14">
      <c r="B96" s="254"/>
      <c r="C96" s="255"/>
      <c r="D96" s="255"/>
      <c r="E96" s="255" t="s">
        <v>1062</v>
      </c>
      <c r="F96" s="255"/>
      <c r="G96" s="255"/>
      <c r="H96" s="255"/>
      <c r="I96" s="255"/>
      <c r="J96" s="255"/>
      <c r="K96" s="255"/>
      <c r="L96" s="255"/>
      <c r="M96" s="255"/>
      <c r="N96" s="256"/>
    </row>
    <row r="97" spans="2:14">
      <c r="B97" s="254"/>
      <c r="C97" s="255"/>
      <c r="D97" s="255"/>
      <c r="E97" s="255" t="s">
        <v>1063</v>
      </c>
      <c r="F97" s="255"/>
      <c r="G97" s="255"/>
      <c r="H97" s="255"/>
      <c r="I97" s="255"/>
      <c r="J97" s="255"/>
      <c r="K97" s="255"/>
      <c r="L97" s="255"/>
      <c r="M97" s="255"/>
      <c r="N97" s="256"/>
    </row>
    <row r="98" spans="2:14" ht="15.75" thickBot="1">
      <c r="B98" s="254"/>
      <c r="C98" s="255"/>
      <c r="D98" s="255"/>
      <c r="E98" s="255"/>
      <c r="F98" s="255" t="s">
        <v>1064</v>
      </c>
      <c r="G98" s="255"/>
      <c r="H98" s="255"/>
      <c r="I98" s="255"/>
      <c r="J98" s="255"/>
      <c r="K98" s="255"/>
      <c r="L98" s="255"/>
      <c r="M98" s="255"/>
      <c r="N98" s="256"/>
    </row>
    <row r="99" spans="2:14">
      <c r="B99" s="239" t="s">
        <v>2322</v>
      </c>
      <c r="C99" s="240"/>
      <c r="D99" s="240"/>
      <c r="E99" s="240"/>
      <c r="F99" s="240"/>
      <c r="G99" s="240"/>
      <c r="H99" s="240"/>
      <c r="I99" s="240"/>
      <c r="J99" s="240"/>
      <c r="K99" s="240"/>
      <c r="L99" s="240"/>
      <c r="M99" s="240"/>
      <c r="N99" s="241"/>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c r="B102" s="257"/>
      <c r="C102" s="258"/>
      <c r="D102" s="258"/>
      <c r="E102" s="258"/>
      <c r="F102" s="258"/>
      <c r="G102" s="258"/>
      <c r="H102" s="258"/>
      <c r="I102" s="258"/>
      <c r="J102" s="258"/>
      <c r="K102" s="258"/>
      <c r="L102" s="258"/>
      <c r="M102" s="258"/>
      <c r="N102" s="259"/>
    </row>
    <row r="103" spans="2:14" ht="15.75" thickBot="1">
      <c r="B103" s="260"/>
      <c r="C103" s="261"/>
      <c r="D103" s="261"/>
      <c r="E103" s="261"/>
      <c r="F103" s="261"/>
      <c r="G103" s="261"/>
      <c r="H103" s="261"/>
      <c r="I103" s="261"/>
      <c r="J103" s="261"/>
      <c r="K103" s="261"/>
      <c r="L103" s="261"/>
      <c r="M103" s="261"/>
      <c r="N103" s="262"/>
    </row>
    <row r="104" spans="2:14">
      <c r="B104" s="263"/>
      <c r="C104" s="264"/>
      <c r="D104" s="264"/>
      <c r="E104" s="264"/>
      <c r="F104" s="264"/>
      <c r="G104" s="264"/>
      <c r="H104" s="264"/>
      <c r="I104" s="264"/>
      <c r="J104" s="264"/>
      <c r="K104" s="264"/>
      <c r="L104" s="264"/>
      <c r="M104" s="264"/>
      <c r="N104" s="265"/>
    </row>
    <row r="105" spans="2:14">
      <c r="B105" s="266" t="s">
        <v>2323</v>
      </c>
      <c r="C105" s="267"/>
      <c r="D105" s="267"/>
      <c r="E105" s="267"/>
      <c r="F105" s="267"/>
      <c r="G105" s="267"/>
      <c r="H105" s="267"/>
      <c r="I105" s="267"/>
      <c r="J105" s="267"/>
      <c r="K105" s="267"/>
      <c r="L105" s="267"/>
      <c r="M105" s="267"/>
      <c r="N105" s="268"/>
    </row>
    <row r="106" spans="2:14" ht="15" customHeight="1">
      <c r="B106" s="960" t="s">
        <v>2324</v>
      </c>
      <c r="C106" s="961"/>
      <c r="D106" s="961"/>
      <c r="E106" s="961"/>
      <c r="F106" s="961"/>
      <c r="G106" s="961"/>
      <c r="H106" s="961"/>
      <c r="I106" s="961"/>
      <c r="J106" s="961"/>
      <c r="K106" s="961"/>
      <c r="L106" s="961"/>
      <c r="M106" s="961"/>
      <c r="N106" s="962"/>
    </row>
    <row r="107" spans="2:14" ht="15" customHeight="1">
      <c r="B107" s="960"/>
      <c r="C107" s="961"/>
      <c r="D107" s="961"/>
      <c r="E107" s="961"/>
      <c r="F107" s="961"/>
      <c r="G107" s="961"/>
      <c r="H107" s="961"/>
      <c r="I107" s="961"/>
      <c r="J107" s="961"/>
      <c r="K107" s="961"/>
      <c r="L107" s="961"/>
      <c r="M107" s="961"/>
      <c r="N107" s="962"/>
    </row>
    <row r="108" spans="2:14" ht="29.25" customHeight="1">
      <c r="B108" s="963" t="s">
        <v>2325</v>
      </c>
      <c r="C108" s="964"/>
      <c r="D108" s="964"/>
      <c r="E108" s="964"/>
      <c r="F108" s="964"/>
      <c r="G108" s="964"/>
      <c r="H108" s="964"/>
      <c r="I108" s="964"/>
      <c r="J108" s="964"/>
      <c r="K108" s="964"/>
      <c r="L108" s="964"/>
      <c r="M108" s="964"/>
      <c r="N108" s="965"/>
    </row>
    <row r="109" spans="2:14">
      <c r="B109" s="963"/>
      <c r="C109" s="964"/>
      <c r="D109" s="964"/>
      <c r="E109" s="964"/>
      <c r="F109" s="964"/>
      <c r="G109" s="964"/>
      <c r="H109" s="964"/>
      <c r="I109" s="964"/>
      <c r="J109" s="964"/>
      <c r="K109" s="964"/>
      <c r="L109" s="964"/>
      <c r="M109" s="964"/>
      <c r="N109" s="965"/>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351"/>
      <c r="C112" s="352"/>
      <c r="D112" s="352"/>
      <c r="E112" s="352"/>
      <c r="F112" s="352"/>
      <c r="G112" s="352"/>
      <c r="H112" s="352"/>
      <c r="I112" s="352"/>
      <c r="J112" s="352"/>
      <c r="K112" s="352"/>
      <c r="L112" s="352"/>
      <c r="M112" s="352"/>
      <c r="N112" s="353"/>
    </row>
    <row r="113" spans="2:14">
      <c r="B113" s="266"/>
      <c r="C113" s="267"/>
      <c r="D113" s="267"/>
      <c r="E113" s="267"/>
      <c r="F113" s="267"/>
      <c r="G113" s="267"/>
      <c r="H113" s="267"/>
      <c r="I113" s="267"/>
      <c r="J113" s="267"/>
      <c r="K113" s="267"/>
      <c r="L113" s="267"/>
      <c r="M113" s="267"/>
      <c r="N113" s="268"/>
    </row>
    <row r="114" spans="2:14">
      <c r="B114" s="254"/>
      <c r="C114" s="255"/>
      <c r="D114" s="255"/>
      <c r="E114" s="255" t="s">
        <v>1060</v>
      </c>
      <c r="F114" s="429"/>
      <c r="G114" s="429"/>
      <c r="H114" s="255"/>
      <c r="I114" s="255"/>
      <c r="J114" s="255"/>
      <c r="K114" s="255"/>
      <c r="L114" s="255"/>
      <c r="M114" s="255"/>
      <c r="N114" s="256"/>
    </row>
    <row r="115" spans="2:14">
      <c r="B115" s="254"/>
      <c r="C115" s="255"/>
      <c r="D115" s="255"/>
      <c r="E115" s="430" t="s">
        <v>1061</v>
      </c>
      <c r="F115" s="255"/>
      <c r="G115" s="255"/>
      <c r="H115" s="430"/>
      <c r="I115" s="430"/>
      <c r="J115" s="430"/>
      <c r="K115" s="255"/>
      <c r="L115" s="255"/>
      <c r="M115" s="255"/>
      <c r="N115" s="256"/>
    </row>
    <row r="116" spans="2:14">
      <c r="B116" s="254"/>
      <c r="C116" s="255"/>
      <c r="D116" s="255"/>
      <c r="E116" s="269" t="s">
        <v>1065</v>
      </c>
      <c r="F116" s="255"/>
      <c r="G116" s="255"/>
      <c r="H116" s="269"/>
      <c r="I116" s="269"/>
      <c r="J116" s="269"/>
      <c r="K116" s="255"/>
      <c r="L116" s="255"/>
      <c r="M116" s="255"/>
      <c r="N116" s="256"/>
    </row>
    <row r="117" spans="2:14">
      <c r="B117" s="270"/>
      <c r="C117" s="267"/>
      <c r="D117" s="267"/>
      <c r="E117" s="255" t="s">
        <v>1063</v>
      </c>
      <c r="F117" s="255"/>
      <c r="G117" s="255"/>
      <c r="H117" s="255"/>
      <c r="I117" s="255"/>
      <c r="J117" s="255"/>
      <c r="K117" s="267"/>
      <c r="L117" s="267"/>
      <c r="M117" s="267"/>
      <c r="N117" s="268"/>
    </row>
    <row r="118" spans="2:14">
      <c r="B118" s="270"/>
      <c r="C118" s="267"/>
      <c r="D118" s="267"/>
      <c r="E118" s="267"/>
      <c r="F118" s="255"/>
      <c r="G118" s="255"/>
      <c r="H118" s="255"/>
      <c r="I118" s="255"/>
      <c r="J118" s="255"/>
      <c r="K118" s="267"/>
      <c r="L118" s="267"/>
      <c r="M118" s="267"/>
      <c r="N118" s="268"/>
    </row>
    <row r="119" spans="2:14">
      <c r="B119" s="270" t="s">
        <v>2326</v>
      </c>
      <c r="C119" s="269"/>
      <c r="D119" s="269"/>
      <c r="E119" s="255"/>
      <c r="F119" s="255"/>
      <c r="G119" s="255"/>
      <c r="H119" s="255"/>
      <c r="I119" s="255"/>
      <c r="J119" s="966"/>
      <c r="K119" s="966"/>
      <c r="L119" s="966"/>
      <c r="M119" s="966"/>
      <c r="N119" s="967"/>
    </row>
    <row r="120" spans="2:14" ht="15.75" thickBot="1">
      <c r="B120" s="431" t="s">
        <v>2327</v>
      </c>
      <c r="C120" s="432"/>
      <c r="D120" s="432"/>
      <c r="E120" s="271"/>
      <c r="F120" s="271"/>
      <c r="G120" s="271"/>
      <c r="H120" s="271"/>
      <c r="I120" s="271"/>
      <c r="J120" s="968"/>
      <c r="K120" s="968"/>
      <c r="L120" s="968"/>
      <c r="M120" s="968"/>
      <c r="N120" s="969"/>
    </row>
  </sheetData>
  <mergeCells count="64">
    <mergeCell ref="B108:N109"/>
    <mergeCell ref="F25:H25"/>
    <mergeCell ref="B27:N27"/>
    <mergeCell ref="L29:M29"/>
    <mergeCell ref="L85:M85"/>
    <mergeCell ref="L86:M86"/>
    <mergeCell ref="B87:M87"/>
    <mergeCell ref="B89:M89"/>
    <mergeCell ref="B106:N107"/>
    <mergeCell ref="B79:M79"/>
    <mergeCell ref="B83:H83"/>
    <mergeCell ref="L83:M83"/>
    <mergeCell ref="B66:M66"/>
    <mergeCell ref="B84:H84"/>
    <mergeCell ref="L84:M84"/>
    <mergeCell ref="B70:H70"/>
    <mergeCell ref="L70:M70"/>
    <mergeCell ref="B76:H76"/>
    <mergeCell ref="L76:M76"/>
    <mergeCell ref="B77:M77"/>
    <mergeCell ref="L59:M59"/>
    <mergeCell ref="L60:M60"/>
    <mergeCell ref="L62:M62"/>
    <mergeCell ref="L63:M63"/>
    <mergeCell ref="L65:M65"/>
    <mergeCell ref="B55:M55"/>
    <mergeCell ref="B10:E10"/>
    <mergeCell ref="I10:J10"/>
    <mergeCell ref="D11:E11"/>
    <mergeCell ref="L42:M42"/>
    <mergeCell ref="B38:H38"/>
    <mergeCell ref="L12:N12"/>
    <mergeCell ref="C30:I30"/>
    <mergeCell ref="L30:M30"/>
    <mergeCell ref="B35:H35"/>
    <mergeCell ref="M5:M6"/>
    <mergeCell ref="C6:J6"/>
    <mergeCell ref="B43:M43"/>
    <mergeCell ref="B47:I47"/>
    <mergeCell ref="L47:M47"/>
    <mergeCell ref="B1:B6"/>
    <mergeCell ref="K5:K6"/>
    <mergeCell ref="B42:H42"/>
    <mergeCell ref="I35:J35"/>
    <mergeCell ref="L35:M35"/>
    <mergeCell ref="B36:H36"/>
    <mergeCell ref="B37:H37"/>
    <mergeCell ref="I42:J42"/>
    <mergeCell ref="N5:N6"/>
    <mergeCell ref="C29:I29"/>
    <mergeCell ref="J119:N120"/>
    <mergeCell ref="L1:N2"/>
    <mergeCell ref="C2:J2"/>
    <mergeCell ref="C3:J3"/>
    <mergeCell ref="K3:K4"/>
    <mergeCell ref="L3:N4"/>
    <mergeCell ref="C4:J4"/>
    <mergeCell ref="C1:J1"/>
    <mergeCell ref="K1:K2"/>
    <mergeCell ref="C5:J5"/>
    <mergeCell ref="L61:M61"/>
    <mergeCell ref="B39:H39"/>
    <mergeCell ref="B41:D41"/>
    <mergeCell ref="L5:L6"/>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573441" r:id="rId4">
          <objectPr defaultSize="0" autoPict="0" r:id="rId5">
            <anchor moveWithCells="1" sizeWithCells="1">
              <from>
                <xdr:col>1</xdr:col>
                <xdr:colOff>76200</xdr:colOff>
                <xdr:row>1</xdr:row>
                <xdr:rowOff>104775</xdr:rowOff>
              </from>
              <to>
                <xdr:col>1</xdr:col>
                <xdr:colOff>857250</xdr:colOff>
                <xdr:row>4</xdr:row>
                <xdr:rowOff>190500</xdr:rowOff>
              </to>
            </anchor>
          </objectPr>
        </oleObject>
      </mc:Choice>
      <mc:Fallback>
        <oleObject progId="PBrush" shapeId="573441" r:id="rId4"/>
      </mc:Fallback>
    </mc:AlternateContent>
  </oleObjects>
</worksheet>
</file>

<file path=xl/worksheets/sheet3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19"/>
  <sheetViews>
    <sheetView zoomScale="76" zoomScaleNormal="76" workbookViewId="0"/>
  </sheetViews>
  <sheetFormatPr baseColWidth="10" defaultRowHeight="15"/>
  <cols>
    <col min="1" max="1" width="9" bestFit="1" customWidth="1"/>
    <col min="2" max="2" width="17" customWidth="1"/>
    <col min="6" max="6" width="14.42578125" customWidth="1"/>
    <col min="9" max="9" width="12.5703125" bestFit="1" customWidth="1"/>
    <col min="10" max="10" width="15.5703125" customWidth="1"/>
    <col min="11" max="11" width="17.5703125" bestFit="1" customWidth="1"/>
    <col min="14" max="14" width="17.42578125" customWidth="1"/>
    <col min="15" max="15" width="12" bestFit="1" customWidth="1"/>
  </cols>
  <sheetData>
    <row r="1" spans="2:14" ht="24.7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t="17.25" hidden="1" customHeight="1" thickBot="1">
      <c r="B30" s="77" t="s">
        <v>1027</v>
      </c>
      <c r="C30" s="827" t="s">
        <v>1028</v>
      </c>
      <c r="D30" s="828"/>
      <c r="E30" s="828"/>
      <c r="F30" s="828"/>
      <c r="G30" s="828"/>
      <c r="H30" s="828"/>
      <c r="I30" s="828"/>
      <c r="J30" s="78"/>
      <c r="K30" s="319"/>
      <c r="L30" s="829" t="s">
        <v>1029</v>
      </c>
      <c r="M30" s="830"/>
      <c r="N30" s="77" t="s">
        <v>1030</v>
      </c>
    </row>
    <row r="31" spans="1:14" ht="15.75" thickBot="1">
      <c r="A31" t="s">
        <v>1929</v>
      </c>
      <c r="B31" s="86" t="s">
        <v>1813</v>
      </c>
      <c r="C31" s="87" t="s">
        <v>2298</v>
      </c>
      <c r="D31" s="88"/>
      <c r="E31" s="88"/>
      <c r="F31" s="88"/>
      <c r="G31" s="88"/>
      <c r="H31" s="88"/>
      <c r="I31" s="88"/>
      <c r="J31" s="88"/>
      <c r="K31" s="465"/>
      <c r="L31" s="318" t="s">
        <v>1068</v>
      </c>
      <c r="M31" s="214"/>
      <c r="N31" s="90"/>
    </row>
    <row r="32" spans="1:14" ht="6"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19"/>
      <c r="B36" s="831"/>
      <c r="C36" s="832"/>
      <c r="D36" s="832"/>
      <c r="E36" s="832"/>
      <c r="F36" s="832"/>
      <c r="G36" s="832"/>
      <c r="H36" s="833"/>
      <c r="I36" s="279"/>
      <c r="J36" s="280"/>
      <c r="K36" s="281"/>
      <c r="L36" s="282"/>
      <c r="M36" s="348"/>
      <c r="N36" s="284"/>
    </row>
    <row r="37" spans="1:14">
      <c r="A37" s="119"/>
      <c r="B37" s="831"/>
      <c r="C37" s="832"/>
      <c r="D37" s="832"/>
      <c r="E37" s="832"/>
      <c r="F37" s="832"/>
      <c r="G37" s="832"/>
      <c r="H37" s="833"/>
      <c r="I37" s="433"/>
      <c r="J37" s="434"/>
      <c r="K37" s="281"/>
      <c r="L37" s="347"/>
      <c r="M37" s="348"/>
      <c r="N37" s="284"/>
    </row>
    <row r="38" spans="1:14">
      <c r="B38" s="831"/>
      <c r="C38" s="832"/>
      <c r="D38" s="832"/>
      <c r="E38" s="832"/>
      <c r="F38" s="832"/>
      <c r="G38" s="832"/>
      <c r="H38" s="833"/>
      <c r="I38" s="340"/>
      <c r="J38" s="342"/>
      <c r="K38" s="281"/>
      <c r="L38" s="435"/>
      <c r="M38" s="436"/>
      <c r="N38" s="284"/>
    </row>
    <row r="39" spans="1:14">
      <c r="B39" s="831"/>
      <c r="C39" s="832"/>
      <c r="D39" s="832"/>
      <c r="E39" s="832"/>
      <c r="F39" s="832"/>
      <c r="G39" s="832"/>
      <c r="H39" s="833"/>
      <c r="I39" s="42"/>
      <c r="J39" s="43"/>
      <c r="K39" s="281"/>
      <c r="L39" s="288"/>
      <c r="M39" s="348"/>
      <c r="N39" s="284"/>
    </row>
    <row r="40" spans="1:14">
      <c r="B40" s="332"/>
      <c r="C40" s="333"/>
      <c r="D40" s="333"/>
      <c r="E40" s="333"/>
      <c r="F40" s="335"/>
      <c r="G40" s="335"/>
      <c r="H40" s="131"/>
      <c r="I40" s="42"/>
      <c r="J40" s="43"/>
      <c r="K40" s="281"/>
      <c r="L40" s="288"/>
      <c r="M40" s="289"/>
      <c r="N40" s="285"/>
    </row>
    <row r="41" spans="1:14">
      <c r="B41" s="838" t="s">
        <v>1036</v>
      </c>
      <c r="C41" s="839"/>
      <c r="D41" s="839"/>
      <c r="E41" s="44"/>
      <c r="F41" s="45"/>
      <c r="G41" s="45"/>
      <c r="H41" s="46"/>
      <c r="I41" s="42"/>
      <c r="J41" s="43"/>
      <c r="K41" s="291"/>
      <c r="L41" s="288"/>
      <c r="M41" s="413">
        <v>0.05</v>
      </c>
      <c r="N41" s="356">
        <f>N76*M41</f>
        <v>75820.913888888885</v>
      </c>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406">
        <f>SUM(N36:N42)</f>
        <v>75820.913888888885</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A48" s="176" t="s">
        <v>995</v>
      </c>
      <c r="B48" s="49" t="str">
        <f>VLOOKUP(A48,MATERIALES!A6:D373,3,FALSE)</f>
        <v>Árbol de 0.6 m (Protector)</v>
      </c>
      <c r="C48" s="437"/>
      <c r="D48" s="437"/>
      <c r="E48" s="437"/>
      <c r="F48" s="437"/>
      <c r="G48" s="437"/>
      <c r="H48" s="437"/>
      <c r="I48" s="437"/>
      <c r="J48" s="330" t="str">
        <f>VLOOKUP(A48,MATERIALES!A4:D640,2,FALSE)</f>
        <v>u</v>
      </c>
      <c r="K48" s="498">
        <v>1100</v>
      </c>
      <c r="L48" s="433"/>
      <c r="M48" s="414">
        <f>VLOOKUP(A48,MATERIALES!A6:D397,4,FALSE)</f>
        <v>555.21034908011097</v>
      </c>
      <c r="N48" s="284">
        <f>K48*M48</f>
        <v>610731.38398812211</v>
      </c>
    </row>
    <row r="49" spans="1:14">
      <c r="A49" s="176"/>
      <c r="B49" s="49"/>
      <c r="C49" s="437"/>
      <c r="D49" s="437"/>
      <c r="E49" s="437"/>
      <c r="F49" s="437"/>
      <c r="G49" s="437"/>
      <c r="H49" s="437"/>
      <c r="I49" s="437"/>
      <c r="J49" s="330"/>
      <c r="K49" s="457"/>
      <c r="L49" s="433"/>
      <c r="M49" s="414"/>
      <c r="N49" s="284"/>
    </row>
    <row r="50" spans="1:14">
      <c r="A50" s="176"/>
      <c r="B50" s="49"/>
      <c r="C50" s="437"/>
      <c r="D50" s="437"/>
      <c r="E50" s="437"/>
      <c r="F50" s="437"/>
      <c r="G50" s="437"/>
      <c r="H50" s="437"/>
      <c r="I50" s="437"/>
      <c r="J50" s="323"/>
      <c r="K50" s="409"/>
      <c r="L50" s="433"/>
      <c r="M50" s="414"/>
      <c r="N50" s="284"/>
    </row>
    <row r="51" spans="1:14">
      <c r="B51" s="332"/>
      <c r="C51" s="53"/>
      <c r="D51" s="53"/>
      <c r="E51" s="53"/>
      <c r="F51" s="53"/>
      <c r="G51" s="53"/>
      <c r="H51" s="53"/>
      <c r="I51" s="53"/>
      <c r="J51" s="300"/>
      <c r="K51" s="175"/>
      <c r="L51" s="330"/>
      <c r="M51" s="438"/>
      <c r="N51" s="285"/>
    </row>
    <row r="52" spans="1:14">
      <c r="B52" s="174"/>
      <c r="C52" s="329"/>
      <c r="D52" s="329"/>
      <c r="E52" s="329"/>
      <c r="F52" s="329"/>
      <c r="G52" s="329"/>
      <c r="H52" s="329"/>
      <c r="I52" s="329"/>
      <c r="J52" s="323"/>
      <c r="K52" s="50"/>
      <c r="L52" s="330"/>
      <c r="M52" s="438"/>
      <c r="N52" s="285"/>
    </row>
    <row r="53" spans="1:14" ht="15.75" thickBot="1">
      <c r="B53" s="490"/>
      <c r="C53" s="53"/>
      <c r="D53" s="53"/>
      <c r="E53" s="53"/>
      <c r="F53" s="53"/>
      <c r="G53" s="53"/>
      <c r="H53" s="53"/>
      <c r="I53" s="53"/>
      <c r="J53" s="300"/>
      <c r="K53" s="175"/>
      <c r="L53" s="491"/>
      <c r="M53" s="492"/>
      <c r="N53" s="493"/>
    </row>
    <row r="54" spans="1:14" ht="15.75" thickBot="1">
      <c r="B54" s="818" t="s">
        <v>1037</v>
      </c>
      <c r="C54" s="819"/>
      <c r="D54" s="819"/>
      <c r="E54" s="819"/>
      <c r="F54" s="819"/>
      <c r="G54" s="819"/>
      <c r="H54" s="819"/>
      <c r="I54" s="819"/>
      <c r="J54" s="819"/>
      <c r="K54" s="819"/>
      <c r="L54" s="819"/>
      <c r="M54" s="820"/>
      <c r="N54" s="406">
        <f>SUM(N48:N53)</f>
        <v>610731.38398812211</v>
      </c>
    </row>
    <row r="55" spans="1:14">
      <c r="B55" s="39"/>
      <c r="C55" s="40"/>
      <c r="D55" s="40"/>
      <c r="E55" s="40"/>
      <c r="F55" s="40"/>
      <c r="G55" s="40"/>
      <c r="H55" s="40"/>
      <c r="I55" s="40"/>
      <c r="J55" s="40"/>
      <c r="K55" s="40"/>
      <c r="L55" s="40"/>
      <c r="M55" s="40"/>
      <c r="N55" s="41"/>
    </row>
    <row r="56" spans="1:14">
      <c r="B56" s="70" t="s">
        <v>1040</v>
      </c>
      <c r="C56" s="71"/>
      <c r="D56" s="71"/>
      <c r="E56" s="71"/>
      <c r="F56" s="71"/>
      <c r="G56" s="71"/>
      <c r="H56" s="71"/>
      <c r="I56" s="71"/>
      <c r="J56" s="71"/>
      <c r="K56" s="71"/>
      <c r="L56" s="71"/>
      <c r="M56" s="71"/>
      <c r="N56" s="72"/>
    </row>
    <row r="57" spans="1:14" ht="15.75" thickBot="1">
      <c r="B57" s="74"/>
      <c r="C57" s="67"/>
      <c r="D57" s="67"/>
      <c r="E57" s="67"/>
      <c r="F57" s="67"/>
      <c r="G57" s="67"/>
      <c r="H57" s="67"/>
      <c r="I57" s="67"/>
      <c r="J57" s="67"/>
      <c r="K57" s="67"/>
      <c r="L57" s="67"/>
      <c r="M57" s="67"/>
      <c r="N57" s="69"/>
    </row>
    <row r="58" spans="1:14" ht="25.5">
      <c r="B58" s="325" t="s">
        <v>1041</v>
      </c>
      <c r="C58" s="326"/>
      <c r="D58" s="326"/>
      <c r="E58" s="326"/>
      <c r="F58" s="326"/>
      <c r="G58" s="326"/>
      <c r="H58" s="79" t="s">
        <v>1029</v>
      </c>
      <c r="I58" s="80" t="s">
        <v>1042</v>
      </c>
      <c r="J58" s="81" t="s">
        <v>1043</v>
      </c>
      <c r="K58" s="79" t="s">
        <v>1044</v>
      </c>
      <c r="L58" s="821" t="s">
        <v>1045</v>
      </c>
      <c r="M58" s="794"/>
      <c r="N58" s="82" t="s">
        <v>1035</v>
      </c>
    </row>
    <row r="59" spans="1:14">
      <c r="B59" s="52"/>
      <c r="C59" s="329"/>
      <c r="D59" s="329"/>
      <c r="E59" s="329"/>
      <c r="F59" s="329"/>
      <c r="G59" s="329"/>
      <c r="H59" s="323"/>
      <c r="I59" s="291"/>
      <c r="J59" s="298"/>
      <c r="K59" s="291"/>
      <c r="L59" s="822"/>
      <c r="M59" s="823"/>
      <c r="N59" s="299"/>
    </row>
    <row r="60" spans="1:14">
      <c r="B60" s="52"/>
      <c r="C60" s="53"/>
      <c r="D60" s="53"/>
      <c r="E60" s="53"/>
      <c r="F60" s="53"/>
      <c r="G60" s="53"/>
      <c r="H60" s="323"/>
      <c r="I60" s="291"/>
      <c r="J60" s="298"/>
      <c r="K60" s="291"/>
      <c r="L60" s="822"/>
      <c r="M60" s="823"/>
      <c r="N60" s="299"/>
    </row>
    <row r="61" spans="1:14">
      <c r="B61" s="52"/>
      <c r="C61" s="53"/>
      <c r="D61" s="53"/>
      <c r="E61" s="53"/>
      <c r="F61" s="53"/>
      <c r="G61" s="53"/>
      <c r="H61" s="323"/>
      <c r="I61" s="291"/>
      <c r="J61" s="298"/>
      <c r="K61" s="291"/>
      <c r="L61" s="822"/>
      <c r="M61" s="823"/>
      <c r="N61" s="299"/>
    </row>
    <row r="62" spans="1:14">
      <c r="B62" s="52"/>
      <c r="C62" s="53"/>
      <c r="D62" s="53"/>
      <c r="E62" s="53"/>
      <c r="F62" s="53"/>
      <c r="G62" s="53"/>
      <c r="H62" s="323"/>
      <c r="I62" s="291"/>
      <c r="J62" s="298"/>
      <c r="K62" s="291"/>
      <c r="L62" s="822"/>
      <c r="M62" s="823"/>
      <c r="N62" s="299"/>
    </row>
    <row r="63" spans="1:14">
      <c r="B63" s="52"/>
      <c r="C63" s="53"/>
      <c r="D63" s="53"/>
      <c r="E63" s="53"/>
      <c r="F63" s="53"/>
      <c r="G63" s="53"/>
      <c r="H63" s="300"/>
      <c r="I63" s="291"/>
      <c r="J63" s="291"/>
      <c r="K63" s="291"/>
      <c r="L63" s="301"/>
      <c r="M63" s="302"/>
      <c r="N63" s="303"/>
    </row>
    <row r="64" spans="1:14" ht="15.75" thickBot="1">
      <c r="B64" s="55"/>
      <c r="C64" s="53"/>
      <c r="D64" s="53"/>
      <c r="E64" s="53"/>
      <c r="F64" s="53"/>
      <c r="G64" s="53"/>
      <c r="H64" s="496"/>
      <c r="I64" s="175"/>
      <c r="J64" s="175"/>
      <c r="K64" s="175"/>
      <c r="L64" s="990"/>
      <c r="M64" s="991"/>
      <c r="N64" s="497"/>
    </row>
    <row r="65" spans="1:15" ht="15.75" thickBot="1">
      <c r="B65" s="818" t="s">
        <v>1037</v>
      </c>
      <c r="C65" s="819"/>
      <c r="D65" s="819"/>
      <c r="E65" s="819"/>
      <c r="F65" s="819"/>
      <c r="G65" s="819"/>
      <c r="H65" s="819"/>
      <c r="I65" s="819"/>
      <c r="J65" s="819"/>
      <c r="K65" s="819"/>
      <c r="L65" s="819"/>
      <c r="M65" s="820"/>
      <c r="N65" s="406"/>
    </row>
    <row r="66" spans="1:15">
      <c r="B66" s="39"/>
      <c r="C66" s="40"/>
      <c r="D66" s="40"/>
      <c r="E66" s="40"/>
      <c r="F66" s="40"/>
      <c r="G66" s="40"/>
      <c r="H66" s="40"/>
      <c r="I66" s="40"/>
      <c r="J66" s="40"/>
      <c r="K66" s="40"/>
      <c r="L66" s="40"/>
      <c r="M66" s="40"/>
      <c r="N66" s="41"/>
    </row>
    <row r="67" spans="1:15">
      <c r="B67" s="70" t="s">
        <v>1046</v>
      </c>
      <c r="C67" s="71"/>
      <c r="D67" s="71"/>
      <c r="E67" s="71"/>
      <c r="F67" s="71"/>
      <c r="G67" s="71"/>
      <c r="H67" s="71"/>
      <c r="I67" s="71"/>
      <c r="J67" s="71"/>
      <c r="K67" s="71"/>
      <c r="L67" s="71"/>
      <c r="M67" s="71"/>
      <c r="N67" s="72"/>
    </row>
    <row r="68" spans="1:15" ht="15.75" thickBot="1">
      <c r="B68" s="74"/>
      <c r="C68" s="67"/>
      <c r="D68" s="67"/>
      <c r="E68" s="67"/>
      <c r="F68" s="67"/>
      <c r="G68" s="67"/>
      <c r="H68" s="67"/>
      <c r="I68" s="67"/>
      <c r="J68" s="67"/>
      <c r="K68" s="67"/>
      <c r="L68" s="67"/>
      <c r="M68" s="67"/>
      <c r="N68" s="69"/>
    </row>
    <row r="69" spans="1:15" ht="25.5">
      <c r="B69" s="844" t="s">
        <v>1047</v>
      </c>
      <c r="C69" s="845"/>
      <c r="D69" s="845"/>
      <c r="E69" s="845"/>
      <c r="F69" s="845"/>
      <c r="G69" s="845"/>
      <c r="H69" s="845"/>
      <c r="I69" s="79" t="s">
        <v>1048</v>
      </c>
      <c r="J69" s="81" t="s">
        <v>1494</v>
      </c>
      <c r="K69" s="80" t="s">
        <v>1050</v>
      </c>
      <c r="L69" s="846" t="s">
        <v>1034</v>
      </c>
      <c r="M69" s="970"/>
      <c r="N69" s="104" t="s">
        <v>1035</v>
      </c>
    </row>
    <row r="70" spans="1:15">
      <c r="A70" s="177" t="s">
        <v>13</v>
      </c>
      <c r="B70" s="55" t="str">
        <f>VLOOKUP(A70,'MANO DE OBRA'!A8:D68,3,FALSE)</f>
        <v>Obrero (5)</v>
      </c>
      <c r="C70" s="53"/>
      <c r="D70" s="53"/>
      <c r="E70" s="53"/>
      <c r="F70" s="53"/>
      <c r="G70" s="53"/>
      <c r="H70" s="53"/>
      <c r="I70" s="304">
        <f>K70/J70*100</f>
        <v>122952.83333333334</v>
      </c>
      <c r="J70" s="305">
        <v>185</v>
      </c>
      <c r="K70" s="306">
        <f>VLOOKUP(A70,'MANO DE OBRA'!A8:D99,4,FALSE)</f>
        <v>227462.74166666667</v>
      </c>
      <c r="L70" s="56"/>
      <c r="M70" s="499">
        <v>0.15</v>
      </c>
      <c r="N70" s="407">
        <f>K70/M70</f>
        <v>1516418.2777777778</v>
      </c>
      <c r="O70" s="112"/>
    </row>
    <row r="71" spans="1:15">
      <c r="A71" s="177"/>
      <c r="B71" s="55"/>
      <c r="C71" s="53"/>
      <c r="D71" s="53"/>
      <c r="E71" s="53"/>
      <c r="F71" s="53"/>
      <c r="G71" s="53"/>
      <c r="H71" s="53"/>
      <c r="I71" s="304"/>
      <c r="J71" s="305"/>
      <c r="K71" s="306"/>
      <c r="L71" s="56"/>
      <c r="M71" s="446"/>
      <c r="N71" s="407"/>
    </row>
    <row r="72" spans="1:15">
      <c r="B72" s="55"/>
      <c r="C72" s="53"/>
      <c r="D72" s="53"/>
      <c r="E72" s="53"/>
      <c r="F72" s="53"/>
      <c r="G72" s="53"/>
      <c r="H72" s="53"/>
      <c r="I72" s="304"/>
      <c r="J72" s="305"/>
      <c r="K72" s="306"/>
      <c r="L72" s="56"/>
      <c r="M72" s="444"/>
      <c r="N72" s="407"/>
    </row>
    <row r="73" spans="1:15">
      <c r="B73" s="55"/>
      <c r="C73" s="53"/>
      <c r="D73" s="53"/>
      <c r="E73" s="53"/>
      <c r="F73" s="53"/>
      <c r="G73" s="53"/>
      <c r="H73" s="53"/>
      <c r="I73" s="291"/>
      <c r="J73" s="309"/>
      <c r="K73" s="310"/>
      <c r="L73" s="330"/>
      <c r="M73" s="312"/>
      <c r="N73" s="308"/>
    </row>
    <row r="74" spans="1:15">
      <c r="B74" s="55"/>
      <c r="C74" s="53"/>
      <c r="D74" s="53"/>
      <c r="E74" s="53"/>
      <c r="F74" s="53"/>
      <c r="G74" s="53"/>
      <c r="H74" s="53"/>
      <c r="I74" s="291"/>
      <c r="J74" s="309"/>
      <c r="K74" s="310"/>
      <c r="L74" s="330"/>
      <c r="M74" s="312"/>
      <c r="N74" s="308"/>
    </row>
    <row r="75" spans="1:15" ht="15.75" thickBot="1">
      <c r="B75" s="986"/>
      <c r="C75" s="987"/>
      <c r="D75" s="987"/>
      <c r="E75" s="987"/>
      <c r="F75" s="987"/>
      <c r="G75" s="987"/>
      <c r="H75" s="987"/>
      <c r="I75" s="175"/>
      <c r="J75" s="175"/>
      <c r="K75" s="175"/>
      <c r="L75" s="988"/>
      <c r="M75" s="989"/>
      <c r="N75" s="51"/>
    </row>
    <row r="76" spans="1:15" ht="15.75" thickBot="1">
      <c r="B76" s="818" t="s">
        <v>1037</v>
      </c>
      <c r="C76" s="819"/>
      <c r="D76" s="819"/>
      <c r="E76" s="819"/>
      <c r="F76" s="819"/>
      <c r="G76" s="819"/>
      <c r="H76" s="819"/>
      <c r="I76" s="819"/>
      <c r="J76" s="819"/>
      <c r="K76" s="819"/>
      <c r="L76" s="819"/>
      <c r="M76" s="820"/>
      <c r="N76" s="313">
        <f>SUM(N70:N75)</f>
        <v>1516418.2777777778</v>
      </c>
    </row>
    <row r="77" spans="1:15" ht="15.75" thickBot="1">
      <c r="B77" s="39"/>
      <c r="C77" s="40"/>
      <c r="D77" s="40"/>
      <c r="E77" s="40"/>
      <c r="F77" s="40"/>
      <c r="G77" s="40"/>
      <c r="H77" s="40"/>
      <c r="I77" s="40"/>
      <c r="J77" s="40"/>
      <c r="K77" s="40"/>
      <c r="L77" s="40"/>
      <c r="M77" s="40"/>
      <c r="N77" s="41"/>
    </row>
    <row r="78" spans="1:15" ht="15.75" thickBot="1">
      <c r="B78" s="818" t="s">
        <v>1051</v>
      </c>
      <c r="C78" s="819"/>
      <c r="D78" s="819"/>
      <c r="E78" s="819"/>
      <c r="F78" s="819"/>
      <c r="G78" s="819"/>
      <c r="H78" s="819"/>
      <c r="I78" s="819"/>
      <c r="J78" s="819"/>
      <c r="K78" s="819"/>
      <c r="L78" s="819"/>
      <c r="M78" s="820"/>
      <c r="N78" s="105">
        <f>N43+N54+N65+N76</f>
        <v>2202970.5756547889</v>
      </c>
    </row>
    <row r="79" spans="1:15">
      <c r="B79" s="39"/>
      <c r="C79" s="40"/>
      <c r="D79" s="40"/>
      <c r="E79" s="40"/>
      <c r="F79" s="40"/>
      <c r="G79" s="40"/>
      <c r="H79" s="40"/>
      <c r="I79" s="40"/>
      <c r="J79" s="40"/>
      <c r="K79" s="40"/>
      <c r="L79" s="40"/>
      <c r="M79" s="40"/>
      <c r="N79" s="41"/>
    </row>
    <row r="80" spans="1: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440594.1151309578</v>
      </c>
      <c r="M83" s="853"/>
      <c r="N83" s="57"/>
    </row>
    <row r="84" spans="1:14">
      <c r="B84" s="95" t="s">
        <v>1057</v>
      </c>
      <c r="C84" s="96"/>
      <c r="D84" s="96"/>
      <c r="E84" s="96"/>
      <c r="F84" s="96"/>
      <c r="G84" s="96"/>
      <c r="H84" s="96"/>
      <c r="I84" s="93"/>
      <c r="J84" s="94"/>
      <c r="K84" s="316">
        <v>0.05</v>
      </c>
      <c r="L84" s="852">
        <f>N78*K84</f>
        <v>110148.52878273945</v>
      </c>
      <c r="M84" s="853"/>
      <c r="N84" s="57"/>
    </row>
    <row r="85" spans="1:14" ht="15.75" thickBot="1">
      <c r="B85" s="97" t="s">
        <v>1058</v>
      </c>
      <c r="C85" s="98"/>
      <c r="D85" s="98"/>
      <c r="E85" s="98"/>
      <c r="F85" s="98"/>
      <c r="G85" s="98"/>
      <c r="H85" s="98"/>
      <c r="I85" s="99"/>
      <c r="J85" s="100"/>
      <c r="K85" s="317">
        <v>0.05</v>
      </c>
      <c r="L85" s="854">
        <f>N78*K85</f>
        <v>110148.52878273945</v>
      </c>
      <c r="M85" s="855"/>
      <c r="N85" s="57"/>
    </row>
    <row r="86" spans="1:14" ht="15.75" thickBot="1">
      <c r="B86" s="818" t="s">
        <v>1037</v>
      </c>
      <c r="C86" s="819"/>
      <c r="D86" s="819"/>
      <c r="E86" s="819"/>
      <c r="F86" s="819"/>
      <c r="G86" s="819"/>
      <c r="H86" s="819"/>
      <c r="I86" s="819"/>
      <c r="J86" s="819"/>
      <c r="K86" s="819"/>
      <c r="L86" s="819"/>
      <c r="M86" s="820"/>
      <c r="N86" s="58">
        <f>L83+L84+L85</f>
        <v>660891.17269643664</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2863861.7483512256</v>
      </c>
    </row>
    <row r="89" spans="1:14">
      <c r="B89" s="251"/>
      <c r="C89" s="252"/>
      <c r="D89" s="252"/>
      <c r="E89" s="252"/>
      <c r="F89" s="252"/>
      <c r="G89" s="252"/>
      <c r="H89" s="252"/>
      <c r="I89" s="252"/>
      <c r="J89" s="252"/>
      <c r="K89" s="252"/>
      <c r="L89" s="252"/>
      <c r="M89" s="252"/>
      <c r="N89" s="253"/>
    </row>
    <row r="90" spans="1:14">
      <c r="B90" s="254"/>
      <c r="C90" s="255"/>
      <c r="D90" s="255"/>
      <c r="E90" s="255"/>
      <c r="F90" s="255"/>
      <c r="G90" s="255"/>
      <c r="H90" s="255"/>
      <c r="I90" s="255"/>
      <c r="J90" s="255"/>
      <c r="K90" s="255"/>
      <c r="L90" s="255"/>
      <c r="M90" s="255"/>
      <c r="N90" s="256"/>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429" t="s">
        <v>1060</v>
      </c>
      <c r="F93" s="429"/>
      <c r="G93" s="429"/>
      <c r="H93" s="429"/>
      <c r="I93" s="429"/>
      <c r="J93" s="429"/>
      <c r="K93" s="255"/>
      <c r="L93" s="255"/>
      <c r="M93" s="255"/>
      <c r="N93" s="256"/>
    </row>
    <row r="94" spans="1:14">
      <c r="B94" s="254"/>
      <c r="C94" s="255"/>
      <c r="D94" s="255"/>
      <c r="E94" s="255" t="s">
        <v>1061</v>
      </c>
      <c r="F94" s="255"/>
      <c r="G94" s="255"/>
      <c r="H94" s="255"/>
      <c r="I94" s="255"/>
      <c r="J94" s="255"/>
      <c r="K94" s="255"/>
      <c r="L94" s="255"/>
      <c r="M94" s="255"/>
      <c r="N94" s="256"/>
    </row>
    <row r="95" spans="1:14">
      <c r="B95" s="254"/>
      <c r="C95" s="255"/>
      <c r="D95" s="255"/>
      <c r="E95" s="255" t="s">
        <v>1062</v>
      </c>
      <c r="F95" s="255"/>
      <c r="G95" s="255"/>
      <c r="H95" s="255"/>
      <c r="I95" s="255"/>
      <c r="J95" s="255"/>
      <c r="K95" s="255"/>
      <c r="L95" s="255"/>
      <c r="M95" s="255"/>
      <c r="N95" s="256"/>
    </row>
    <row r="96" spans="1:14">
      <c r="B96" s="254"/>
      <c r="C96" s="255"/>
      <c r="D96" s="255"/>
      <c r="E96" s="255" t="s">
        <v>1063</v>
      </c>
      <c r="F96" s="255"/>
      <c r="G96" s="255"/>
      <c r="H96" s="255"/>
      <c r="I96" s="255"/>
      <c r="J96" s="255"/>
      <c r="K96" s="255"/>
      <c r="L96" s="255"/>
      <c r="M96" s="255"/>
      <c r="N96" s="256"/>
    </row>
    <row r="97" spans="2:14" ht="15.75" thickBot="1">
      <c r="B97" s="254"/>
      <c r="C97" s="255"/>
      <c r="D97" s="255"/>
      <c r="E97" s="255"/>
      <c r="F97" s="255" t="s">
        <v>1064</v>
      </c>
      <c r="G97" s="255"/>
      <c r="H97" s="255"/>
      <c r="I97" s="255"/>
      <c r="J97" s="255"/>
      <c r="K97" s="255"/>
      <c r="L97" s="255"/>
      <c r="M97" s="255"/>
      <c r="N97" s="256"/>
    </row>
    <row r="98" spans="2:14">
      <c r="B98" s="239" t="s">
        <v>2322</v>
      </c>
      <c r="C98" s="240"/>
      <c r="D98" s="240"/>
      <c r="E98" s="240"/>
      <c r="F98" s="240"/>
      <c r="G98" s="240"/>
      <c r="H98" s="240"/>
      <c r="I98" s="240"/>
      <c r="J98" s="240"/>
      <c r="K98" s="240"/>
      <c r="L98" s="240"/>
      <c r="M98" s="240"/>
      <c r="N98" s="241"/>
    </row>
    <row r="99" spans="2:14">
      <c r="B99" s="257"/>
      <c r="C99" s="258"/>
      <c r="D99" s="258"/>
      <c r="E99" s="258"/>
      <c r="F99" s="258"/>
      <c r="G99" s="258"/>
      <c r="H99" s="258"/>
      <c r="I99" s="258"/>
      <c r="J99" s="258"/>
      <c r="K99" s="258"/>
      <c r="L99" s="258"/>
      <c r="M99" s="258"/>
      <c r="N99" s="259"/>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ht="15.75" thickBot="1">
      <c r="B102" s="260"/>
      <c r="C102" s="261"/>
      <c r="D102" s="261"/>
      <c r="E102" s="261"/>
      <c r="F102" s="261"/>
      <c r="G102" s="261"/>
      <c r="H102" s="261"/>
      <c r="I102" s="261"/>
      <c r="J102" s="261"/>
      <c r="K102" s="261"/>
      <c r="L102" s="261"/>
      <c r="M102" s="261"/>
      <c r="N102" s="262"/>
    </row>
    <row r="103" spans="2:14">
      <c r="B103" s="263"/>
      <c r="C103" s="264"/>
      <c r="D103" s="264"/>
      <c r="E103" s="264"/>
      <c r="F103" s="264"/>
      <c r="G103" s="264"/>
      <c r="H103" s="264"/>
      <c r="I103" s="264"/>
      <c r="J103" s="264"/>
      <c r="K103" s="264"/>
      <c r="L103" s="264"/>
      <c r="M103" s="264"/>
      <c r="N103" s="265"/>
    </row>
    <row r="104" spans="2:14">
      <c r="B104" s="266" t="s">
        <v>2323</v>
      </c>
      <c r="C104" s="267"/>
      <c r="D104" s="267"/>
      <c r="E104" s="267"/>
      <c r="F104" s="267"/>
      <c r="G104" s="267"/>
      <c r="H104" s="267"/>
      <c r="I104" s="267"/>
      <c r="J104" s="267"/>
      <c r="K104" s="267"/>
      <c r="L104" s="267"/>
      <c r="M104" s="267"/>
      <c r="N104" s="268"/>
    </row>
    <row r="105" spans="2:14" ht="15" customHeight="1">
      <c r="B105" s="960" t="s">
        <v>2324</v>
      </c>
      <c r="C105" s="961"/>
      <c r="D105" s="961"/>
      <c r="E105" s="961"/>
      <c r="F105" s="961"/>
      <c r="G105" s="961"/>
      <c r="H105" s="961"/>
      <c r="I105" s="961"/>
      <c r="J105" s="961"/>
      <c r="K105" s="961"/>
      <c r="L105" s="961"/>
      <c r="M105" s="961"/>
      <c r="N105" s="962"/>
    </row>
    <row r="106" spans="2:14" ht="15" customHeight="1">
      <c r="B106" s="960"/>
      <c r="C106" s="961"/>
      <c r="D106" s="961"/>
      <c r="E106" s="961"/>
      <c r="F106" s="961"/>
      <c r="G106" s="961"/>
      <c r="H106" s="961"/>
      <c r="I106" s="961"/>
      <c r="J106" s="961"/>
      <c r="K106" s="961"/>
      <c r="L106" s="961"/>
      <c r="M106" s="961"/>
      <c r="N106" s="962"/>
    </row>
    <row r="107" spans="2:14" ht="29.25" customHeight="1">
      <c r="B107" s="963" t="s">
        <v>2325</v>
      </c>
      <c r="C107" s="964"/>
      <c r="D107" s="964"/>
      <c r="E107" s="964"/>
      <c r="F107" s="964"/>
      <c r="G107" s="964"/>
      <c r="H107" s="964"/>
      <c r="I107" s="964"/>
      <c r="J107" s="964"/>
      <c r="K107" s="964"/>
      <c r="L107" s="964"/>
      <c r="M107" s="964"/>
      <c r="N107" s="965"/>
    </row>
    <row r="108" spans="2:14">
      <c r="B108" s="963"/>
      <c r="C108" s="964"/>
      <c r="D108" s="964"/>
      <c r="E108" s="964"/>
      <c r="F108" s="964"/>
      <c r="G108" s="964"/>
      <c r="H108" s="964"/>
      <c r="I108" s="964"/>
      <c r="J108" s="964"/>
      <c r="K108" s="964"/>
      <c r="L108" s="964"/>
      <c r="M108" s="964"/>
      <c r="N108" s="965"/>
    </row>
    <row r="109" spans="2:14">
      <c r="B109" s="351"/>
      <c r="C109" s="352"/>
      <c r="D109" s="352"/>
      <c r="E109" s="352"/>
      <c r="F109" s="352"/>
      <c r="G109" s="352"/>
      <c r="H109" s="352"/>
      <c r="I109" s="352"/>
      <c r="J109" s="352"/>
      <c r="K109" s="352"/>
      <c r="L109" s="352"/>
      <c r="M109" s="352"/>
      <c r="N109" s="353"/>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266"/>
      <c r="C112" s="267"/>
      <c r="D112" s="267"/>
      <c r="E112" s="267"/>
      <c r="F112" s="267"/>
      <c r="G112" s="267"/>
      <c r="H112" s="267"/>
      <c r="I112" s="267"/>
      <c r="J112" s="267"/>
      <c r="K112" s="267"/>
      <c r="L112" s="267"/>
      <c r="M112" s="267"/>
      <c r="N112" s="268"/>
    </row>
    <row r="113" spans="2:14">
      <c r="B113" s="254"/>
      <c r="C113" s="255"/>
      <c r="D113" s="255"/>
      <c r="E113" s="255" t="s">
        <v>1060</v>
      </c>
      <c r="F113" s="429"/>
      <c r="G113" s="429"/>
      <c r="H113" s="255"/>
      <c r="I113" s="255"/>
      <c r="J113" s="255"/>
      <c r="K113" s="255"/>
      <c r="L113" s="255"/>
      <c r="M113" s="255"/>
      <c r="N113" s="256"/>
    </row>
    <row r="114" spans="2:14">
      <c r="B114" s="254"/>
      <c r="C114" s="255"/>
      <c r="D114" s="255"/>
      <c r="E114" s="430" t="s">
        <v>1061</v>
      </c>
      <c r="F114" s="255"/>
      <c r="G114" s="255"/>
      <c r="H114" s="430"/>
      <c r="I114" s="430"/>
      <c r="J114" s="430"/>
      <c r="K114" s="255"/>
      <c r="L114" s="255"/>
      <c r="M114" s="255"/>
      <c r="N114" s="256"/>
    </row>
    <row r="115" spans="2:14">
      <c r="B115" s="254"/>
      <c r="C115" s="255"/>
      <c r="D115" s="255"/>
      <c r="E115" s="269" t="s">
        <v>1065</v>
      </c>
      <c r="F115" s="255"/>
      <c r="G115" s="255"/>
      <c r="H115" s="269"/>
      <c r="I115" s="269"/>
      <c r="J115" s="269"/>
      <c r="K115" s="255"/>
      <c r="L115" s="255"/>
      <c r="M115" s="255"/>
      <c r="N115" s="256"/>
    </row>
    <row r="116" spans="2:14">
      <c r="B116" s="270"/>
      <c r="C116" s="267"/>
      <c r="D116" s="267"/>
      <c r="E116" s="255" t="s">
        <v>1063</v>
      </c>
      <c r="F116" s="255"/>
      <c r="G116" s="255"/>
      <c r="H116" s="255"/>
      <c r="I116" s="255"/>
      <c r="J116" s="255"/>
      <c r="K116" s="267"/>
      <c r="L116" s="267"/>
      <c r="M116" s="267"/>
      <c r="N116" s="268"/>
    </row>
    <row r="117" spans="2:14">
      <c r="B117" s="270"/>
      <c r="C117" s="267"/>
      <c r="D117" s="267"/>
      <c r="E117" s="267"/>
      <c r="F117" s="255"/>
      <c r="G117" s="255"/>
      <c r="H117" s="255"/>
      <c r="I117" s="255"/>
      <c r="J117" s="255"/>
      <c r="K117" s="267"/>
      <c r="L117" s="267"/>
      <c r="M117" s="267"/>
      <c r="N117" s="268"/>
    </row>
    <row r="118" spans="2:14">
      <c r="B118" s="270" t="s">
        <v>2326</v>
      </c>
      <c r="C118" s="269"/>
      <c r="D118" s="269"/>
      <c r="E118" s="255"/>
      <c r="F118" s="255"/>
      <c r="G118" s="255"/>
      <c r="H118" s="255"/>
      <c r="I118" s="255"/>
      <c r="J118" s="966"/>
      <c r="K118" s="966"/>
      <c r="L118" s="966"/>
      <c r="M118" s="966"/>
      <c r="N118" s="967"/>
    </row>
    <row r="119" spans="2:14" ht="15.75" thickBot="1">
      <c r="B119" s="431" t="s">
        <v>2327</v>
      </c>
      <c r="C119" s="432"/>
      <c r="D119" s="432"/>
      <c r="E119" s="271"/>
      <c r="F119" s="271"/>
      <c r="G119" s="271"/>
      <c r="H119" s="271"/>
      <c r="I119" s="271"/>
      <c r="J119" s="968"/>
      <c r="K119" s="968"/>
      <c r="L119" s="968"/>
      <c r="M119" s="968"/>
      <c r="N119" s="969"/>
    </row>
  </sheetData>
  <mergeCells count="64">
    <mergeCell ref="B107:N108"/>
    <mergeCell ref="F25:H25"/>
    <mergeCell ref="B27:N27"/>
    <mergeCell ref="L29:M29"/>
    <mergeCell ref="L84:M84"/>
    <mergeCell ref="L85:M85"/>
    <mergeCell ref="B86:M86"/>
    <mergeCell ref="B88:M88"/>
    <mergeCell ref="B105:N106"/>
    <mergeCell ref="B78:M78"/>
    <mergeCell ref="B82:H82"/>
    <mergeCell ref="L82:M82"/>
    <mergeCell ref="B65:M65"/>
    <mergeCell ref="B83:H83"/>
    <mergeCell ref="L83:M83"/>
    <mergeCell ref="B69:H69"/>
    <mergeCell ref="L69:M69"/>
    <mergeCell ref="B75:H75"/>
    <mergeCell ref="L75:M75"/>
    <mergeCell ref="B76:M76"/>
    <mergeCell ref="L58:M58"/>
    <mergeCell ref="L59:M59"/>
    <mergeCell ref="L61:M61"/>
    <mergeCell ref="L62:M62"/>
    <mergeCell ref="L64:M64"/>
    <mergeCell ref="B54:M54"/>
    <mergeCell ref="B10:E10"/>
    <mergeCell ref="I10:J10"/>
    <mergeCell ref="D11:E11"/>
    <mergeCell ref="L42:M42"/>
    <mergeCell ref="B38:H38"/>
    <mergeCell ref="L12:N12"/>
    <mergeCell ref="C30:I30"/>
    <mergeCell ref="L30:M30"/>
    <mergeCell ref="B35:H35"/>
    <mergeCell ref="M5:M6"/>
    <mergeCell ref="C6:J6"/>
    <mergeCell ref="B43:M43"/>
    <mergeCell ref="B47:I47"/>
    <mergeCell ref="L47:M47"/>
    <mergeCell ref="B1:B6"/>
    <mergeCell ref="K5:K6"/>
    <mergeCell ref="B42:H42"/>
    <mergeCell ref="I35:J35"/>
    <mergeCell ref="L35:M35"/>
    <mergeCell ref="B36:H36"/>
    <mergeCell ref="B37:H37"/>
    <mergeCell ref="I42:J42"/>
    <mergeCell ref="N5:N6"/>
    <mergeCell ref="C29:I29"/>
    <mergeCell ref="J118:N119"/>
    <mergeCell ref="L1:N2"/>
    <mergeCell ref="C2:J2"/>
    <mergeCell ref="C3:J3"/>
    <mergeCell ref="K3:K4"/>
    <mergeCell ref="L3:N4"/>
    <mergeCell ref="C4:J4"/>
    <mergeCell ref="C1:J1"/>
    <mergeCell ref="K1:K2"/>
    <mergeCell ref="C5:J5"/>
    <mergeCell ref="L60:M60"/>
    <mergeCell ref="B39:H39"/>
    <mergeCell ref="B41:D41"/>
    <mergeCell ref="L5:L6"/>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574465" r:id="rId4">
          <objectPr defaultSize="0" autoPict="0" r:id="rId5">
            <anchor moveWithCells="1" sizeWithCells="1">
              <from>
                <xdr:col>1</xdr:col>
                <xdr:colOff>76200</xdr:colOff>
                <xdr:row>1</xdr:row>
                <xdr:rowOff>123825</xdr:rowOff>
              </from>
              <to>
                <xdr:col>1</xdr:col>
                <xdr:colOff>857250</xdr:colOff>
                <xdr:row>4</xdr:row>
                <xdr:rowOff>190500</xdr:rowOff>
              </to>
            </anchor>
          </objectPr>
        </oleObject>
      </mc:Choice>
      <mc:Fallback>
        <oleObject progId="PBrush" shapeId="574465" r:id="rId4"/>
      </mc:Fallback>
    </mc:AlternateContent>
  </oleObjects>
</worksheet>
</file>

<file path=xl/worksheets/sheet3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19"/>
  <sheetViews>
    <sheetView zoomScale="75" zoomScaleNormal="75" workbookViewId="0"/>
  </sheetViews>
  <sheetFormatPr baseColWidth="10" defaultRowHeight="15"/>
  <cols>
    <col min="1" max="1" width="8.42578125" bestFit="1" customWidth="1"/>
    <col min="2" max="2" width="17" customWidth="1"/>
    <col min="6" max="6" width="16" customWidth="1"/>
    <col min="9" max="9" width="12.5703125" bestFit="1" customWidth="1"/>
    <col min="10" max="10" width="15.5703125" customWidth="1"/>
    <col min="11" max="11" width="17.5703125" bestFit="1" customWidth="1"/>
    <col min="13" max="13" width="11"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28.5" customHeight="1" thickBot="1">
      <c r="A31" t="s">
        <v>1929</v>
      </c>
      <c r="B31" s="113" t="s">
        <v>1250</v>
      </c>
      <c r="C31" s="992" t="s">
        <v>2299</v>
      </c>
      <c r="D31" s="993"/>
      <c r="E31" s="993"/>
      <c r="F31" s="993"/>
      <c r="G31" s="993"/>
      <c r="H31" s="993"/>
      <c r="I31" s="993"/>
      <c r="J31" s="993"/>
      <c r="K31" s="500"/>
      <c r="L31" s="470" t="s">
        <v>1814</v>
      </c>
      <c r="M31" s="215"/>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s="177" t="s">
        <v>373</v>
      </c>
      <c r="B36" s="831" t="str">
        <f>VLOOKUP(A36,EQUIPOS!A6:D154,3,FALSE)</f>
        <v>Volqueta 6 m3</v>
      </c>
      <c r="C36" s="832"/>
      <c r="D36" s="832"/>
      <c r="E36" s="832"/>
      <c r="F36" s="832"/>
      <c r="G36" s="832"/>
      <c r="H36" s="833"/>
      <c r="I36" s="279"/>
      <c r="J36" s="280"/>
      <c r="K36" s="281">
        <f>VLOOKUP(A36,EQUIPOS!A6:D161,4,FALSE)</f>
        <v>62500</v>
      </c>
      <c r="L36" s="282"/>
      <c r="M36" s="467">
        <v>81</v>
      </c>
      <c r="N36" s="284">
        <f>K36/M36</f>
        <v>771.60493827160496</v>
      </c>
    </row>
    <row r="37" spans="1:14">
      <c r="B37" s="831"/>
      <c r="C37" s="832"/>
      <c r="D37" s="832"/>
      <c r="E37" s="832"/>
      <c r="F37" s="832"/>
      <c r="G37" s="832"/>
      <c r="H37" s="833"/>
      <c r="I37" s="279"/>
      <c r="J37" s="280"/>
      <c r="K37" s="281"/>
      <c r="L37" s="282"/>
      <c r="M37" s="283"/>
      <c r="N37" s="284"/>
    </row>
    <row r="38" spans="1:14">
      <c r="B38" s="831"/>
      <c r="C38" s="832"/>
      <c r="D38" s="832"/>
      <c r="E38" s="832"/>
      <c r="F38" s="832"/>
      <c r="G38" s="832"/>
      <c r="H38" s="833"/>
      <c r="I38" s="279"/>
      <c r="J38" s="280"/>
      <c r="K38" s="281"/>
      <c r="L38" s="282"/>
      <c r="M38" s="283"/>
      <c r="N38" s="285"/>
    </row>
    <row r="39" spans="1:14">
      <c r="B39" s="831"/>
      <c r="C39" s="832"/>
      <c r="D39" s="832"/>
      <c r="E39" s="832"/>
      <c r="F39" s="832"/>
      <c r="G39" s="832"/>
      <c r="H39" s="833"/>
      <c r="I39" s="834"/>
      <c r="J39" s="815"/>
      <c r="K39" s="286"/>
      <c r="L39" s="835"/>
      <c r="M39" s="836"/>
      <c r="N39" s="287"/>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289"/>
      <c r="N41" s="356"/>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105">
        <f>SUM(N36:N42)</f>
        <v>771.60493827160496</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B48" s="49"/>
      <c r="C48" s="293"/>
      <c r="D48" s="293"/>
      <c r="E48" s="293"/>
      <c r="F48" s="293"/>
      <c r="G48" s="293"/>
      <c r="H48" s="293"/>
      <c r="I48" s="280"/>
      <c r="J48" s="236"/>
      <c r="K48" s="294"/>
      <c r="L48" s="279"/>
      <c r="M48" s="295"/>
      <c r="N48" s="296"/>
    </row>
    <row r="49" spans="2:14">
      <c r="B49" s="49"/>
      <c r="C49" s="293"/>
      <c r="D49" s="293"/>
      <c r="E49" s="293"/>
      <c r="F49" s="293"/>
      <c r="G49" s="293"/>
      <c r="H49" s="293"/>
      <c r="I49" s="280"/>
      <c r="J49" s="236"/>
      <c r="K49" s="294"/>
      <c r="L49" s="279"/>
      <c r="M49" s="295"/>
      <c r="N49" s="296"/>
    </row>
    <row r="50" spans="2:14">
      <c r="B50" s="49"/>
      <c r="C50" s="293"/>
      <c r="D50" s="293"/>
      <c r="E50" s="293"/>
      <c r="F50" s="293"/>
      <c r="G50" s="293"/>
      <c r="H50" s="293"/>
      <c r="I50" s="280"/>
      <c r="J50" s="236"/>
      <c r="K50" s="294"/>
      <c r="L50" s="279"/>
      <c r="M50" s="295"/>
      <c r="N50" s="296"/>
    </row>
    <row r="51" spans="2:14">
      <c r="B51" s="49"/>
      <c r="C51" s="293"/>
      <c r="D51" s="293"/>
      <c r="E51" s="293"/>
      <c r="F51" s="293"/>
      <c r="G51" s="293"/>
      <c r="H51" s="293"/>
      <c r="I51" s="280"/>
      <c r="J51" s="236"/>
      <c r="K51" s="294"/>
      <c r="L51" s="279"/>
      <c r="M51" s="295"/>
      <c r="N51" s="296"/>
    </row>
    <row r="52" spans="2:14">
      <c r="B52" s="49"/>
      <c r="C52" s="293"/>
      <c r="D52" s="293"/>
      <c r="E52" s="293"/>
      <c r="F52" s="293"/>
      <c r="G52" s="293"/>
      <c r="H52" s="293"/>
      <c r="I52" s="280"/>
      <c r="J52" s="236"/>
      <c r="K52" s="294"/>
      <c r="L52" s="279"/>
      <c r="M52" s="295"/>
      <c r="N52" s="296"/>
    </row>
    <row r="53" spans="2:14" ht="15.75" thickBot="1">
      <c r="B53" s="813"/>
      <c r="C53" s="814"/>
      <c r="D53" s="814"/>
      <c r="E53" s="814"/>
      <c r="F53" s="814"/>
      <c r="G53" s="814"/>
      <c r="H53" s="814"/>
      <c r="I53" s="815"/>
      <c r="J53" s="48"/>
      <c r="K53" s="50"/>
      <c r="L53" s="816"/>
      <c r="M53" s="817"/>
      <c r="N53" s="51"/>
    </row>
    <row r="54" spans="2:14" ht="15.75" thickBot="1">
      <c r="B54" s="818" t="s">
        <v>1037</v>
      </c>
      <c r="C54" s="819"/>
      <c r="D54" s="819"/>
      <c r="E54" s="819"/>
      <c r="F54" s="819"/>
      <c r="G54" s="819"/>
      <c r="H54" s="819"/>
      <c r="I54" s="819"/>
      <c r="J54" s="819"/>
      <c r="K54" s="819"/>
      <c r="L54" s="819"/>
      <c r="M54" s="820"/>
      <c r="N54" s="297"/>
    </row>
    <row r="55" spans="2:14">
      <c r="B55" s="39"/>
      <c r="C55" s="40"/>
      <c r="D55" s="40"/>
      <c r="E55" s="40"/>
      <c r="F55" s="40"/>
      <c r="G55" s="40"/>
      <c r="H55" s="40"/>
      <c r="I55" s="40"/>
      <c r="J55" s="40"/>
      <c r="K55" s="40"/>
      <c r="L55" s="40"/>
      <c r="M55" s="40"/>
      <c r="N55" s="41"/>
    </row>
    <row r="56" spans="2:14">
      <c r="B56" s="70" t="s">
        <v>1040</v>
      </c>
      <c r="C56" s="71"/>
      <c r="D56" s="71"/>
      <c r="E56" s="71"/>
      <c r="F56" s="71"/>
      <c r="G56" s="71"/>
      <c r="H56" s="71"/>
      <c r="I56" s="71"/>
      <c r="J56" s="71"/>
      <c r="K56" s="71"/>
      <c r="L56" s="71"/>
      <c r="M56" s="71"/>
      <c r="N56" s="72"/>
    </row>
    <row r="57" spans="2:14" ht="15.75" thickBot="1">
      <c r="B57" s="74"/>
      <c r="C57" s="67"/>
      <c r="D57" s="67"/>
      <c r="E57" s="67"/>
      <c r="F57" s="67"/>
      <c r="G57" s="67"/>
      <c r="H57" s="67"/>
      <c r="I57" s="67"/>
      <c r="J57" s="67"/>
      <c r="K57" s="67"/>
      <c r="L57" s="67"/>
      <c r="M57" s="67"/>
      <c r="N57" s="69"/>
    </row>
    <row r="58" spans="2:14" ht="25.5">
      <c r="B58" s="325" t="s">
        <v>1041</v>
      </c>
      <c r="C58" s="326"/>
      <c r="D58" s="326"/>
      <c r="E58" s="326"/>
      <c r="F58" s="326"/>
      <c r="G58" s="326"/>
      <c r="H58" s="79" t="s">
        <v>1029</v>
      </c>
      <c r="I58" s="80" t="s">
        <v>1042</v>
      </c>
      <c r="J58" s="81" t="s">
        <v>1043</v>
      </c>
      <c r="K58" s="79" t="s">
        <v>1044</v>
      </c>
      <c r="L58" s="821" t="s">
        <v>1045</v>
      </c>
      <c r="M58" s="794"/>
      <c r="N58" s="82" t="s">
        <v>1035</v>
      </c>
    </row>
    <row r="59" spans="2:14">
      <c r="B59" s="52"/>
      <c r="C59" s="329"/>
      <c r="D59" s="329"/>
      <c r="E59" s="329"/>
      <c r="F59" s="329"/>
      <c r="G59" s="329"/>
      <c r="H59" s="323"/>
      <c r="I59" s="291"/>
      <c r="J59" s="298"/>
      <c r="K59" s="291"/>
      <c r="L59" s="822"/>
      <c r="M59" s="823"/>
      <c r="N59" s="299"/>
    </row>
    <row r="60" spans="2:14">
      <c r="B60" s="52"/>
      <c r="C60" s="53"/>
      <c r="D60" s="53"/>
      <c r="E60" s="53"/>
      <c r="F60" s="53"/>
      <c r="G60" s="53"/>
      <c r="H60" s="300"/>
      <c r="I60" s="291"/>
      <c r="J60" s="291"/>
      <c r="K60" s="291"/>
      <c r="L60" s="301"/>
      <c r="M60" s="302"/>
      <c r="N60" s="303"/>
    </row>
    <row r="61" spans="2:14">
      <c r="B61" s="52"/>
      <c r="C61" s="53"/>
      <c r="D61" s="53"/>
      <c r="E61" s="53"/>
      <c r="F61" s="53"/>
      <c r="G61" s="53"/>
      <c r="H61" s="300"/>
      <c r="I61" s="291"/>
      <c r="J61" s="291"/>
      <c r="K61" s="291"/>
      <c r="L61" s="301"/>
      <c r="M61" s="302"/>
      <c r="N61" s="303"/>
    </row>
    <row r="62" spans="2:14">
      <c r="B62" s="52"/>
      <c r="C62" s="53"/>
      <c r="D62" s="53"/>
      <c r="E62" s="53"/>
      <c r="F62" s="53"/>
      <c r="G62" s="53"/>
      <c r="H62" s="300"/>
      <c r="I62" s="291"/>
      <c r="J62" s="291"/>
      <c r="K62" s="291"/>
      <c r="L62" s="301"/>
      <c r="M62" s="302"/>
      <c r="N62" s="303"/>
    </row>
    <row r="63" spans="2:14">
      <c r="B63" s="52"/>
      <c r="C63" s="53"/>
      <c r="D63" s="53"/>
      <c r="E63" s="53"/>
      <c r="F63" s="53"/>
      <c r="G63" s="53"/>
      <c r="H63" s="300"/>
      <c r="I63" s="291"/>
      <c r="J63" s="291"/>
      <c r="K63" s="291"/>
      <c r="L63" s="301"/>
      <c r="M63" s="302"/>
      <c r="N63" s="303"/>
    </row>
    <row r="64" spans="2:14" ht="15.75" thickBot="1">
      <c r="B64" s="55"/>
      <c r="C64" s="53"/>
      <c r="D64" s="53"/>
      <c r="E64" s="53"/>
      <c r="F64" s="53"/>
      <c r="G64" s="53"/>
      <c r="H64" s="496"/>
      <c r="I64" s="175"/>
      <c r="J64" s="175"/>
      <c r="K64" s="175"/>
      <c r="L64" s="990"/>
      <c r="M64" s="991"/>
      <c r="N64" s="497"/>
    </row>
    <row r="65" spans="2:15" ht="15.75" thickBot="1">
      <c r="B65" s="818" t="s">
        <v>1037</v>
      </c>
      <c r="C65" s="819"/>
      <c r="D65" s="819"/>
      <c r="E65" s="819"/>
      <c r="F65" s="819"/>
      <c r="G65" s="819"/>
      <c r="H65" s="819"/>
      <c r="I65" s="819"/>
      <c r="J65" s="819"/>
      <c r="K65" s="819"/>
      <c r="L65" s="819"/>
      <c r="M65" s="820"/>
      <c r="N65" s="406"/>
    </row>
    <row r="66" spans="2:15">
      <c r="B66" s="39"/>
      <c r="C66" s="40"/>
      <c r="D66" s="40"/>
      <c r="E66" s="40"/>
      <c r="F66" s="40"/>
      <c r="G66" s="40"/>
      <c r="H66" s="40"/>
      <c r="I66" s="40"/>
      <c r="J66" s="40"/>
      <c r="K66" s="40"/>
      <c r="L66" s="40"/>
      <c r="M66" s="40"/>
      <c r="N66" s="41"/>
    </row>
    <row r="67" spans="2:15">
      <c r="B67" s="70" t="s">
        <v>1046</v>
      </c>
      <c r="C67" s="71"/>
      <c r="D67" s="71"/>
      <c r="E67" s="71"/>
      <c r="F67" s="71"/>
      <c r="G67" s="71"/>
      <c r="H67" s="71"/>
      <c r="I67" s="71"/>
      <c r="J67" s="71"/>
      <c r="K67" s="71"/>
      <c r="L67" s="71"/>
      <c r="M67" s="71"/>
      <c r="N67" s="72"/>
    </row>
    <row r="68" spans="2:15" ht="15.75" thickBot="1">
      <c r="B68" s="74"/>
      <c r="C68" s="67"/>
      <c r="D68" s="67"/>
      <c r="E68" s="67"/>
      <c r="F68" s="67"/>
      <c r="G68" s="67"/>
      <c r="H68" s="67"/>
      <c r="I68" s="67"/>
      <c r="J68" s="67"/>
      <c r="K68" s="67"/>
      <c r="L68" s="67"/>
      <c r="M68" s="67"/>
      <c r="N68" s="69"/>
    </row>
    <row r="69" spans="2:15" ht="25.5">
      <c r="B69" s="844" t="s">
        <v>1047</v>
      </c>
      <c r="C69" s="845"/>
      <c r="D69" s="845"/>
      <c r="E69" s="845"/>
      <c r="F69" s="845"/>
      <c r="G69" s="845"/>
      <c r="H69" s="845"/>
      <c r="I69" s="79" t="s">
        <v>1048</v>
      </c>
      <c r="J69" s="81" t="s">
        <v>1494</v>
      </c>
      <c r="K69" s="80" t="s">
        <v>1050</v>
      </c>
      <c r="L69" s="846" t="s">
        <v>1034</v>
      </c>
      <c r="M69" s="847"/>
      <c r="N69" s="104" t="s">
        <v>1035</v>
      </c>
    </row>
    <row r="70" spans="2:15">
      <c r="B70" s="55"/>
      <c r="C70" s="53"/>
      <c r="D70" s="53"/>
      <c r="E70" s="53"/>
      <c r="F70" s="53"/>
      <c r="G70" s="53"/>
      <c r="H70" s="53"/>
      <c r="I70" s="304"/>
      <c r="J70" s="305"/>
      <c r="K70" s="306"/>
      <c r="L70" s="56"/>
      <c r="M70" s="307"/>
      <c r="N70" s="308"/>
      <c r="O70" s="112"/>
    </row>
    <row r="71" spans="2:15">
      <c r="B71" s="55"/>
      <c r="C71" s="53"/>
      <c r="D71" s="53"/>
      <c r="E71" s="53"/>
      <c r="F71" s="53"/>
      <c r="G71" s="53"/>
      <c r="H71" s="53"/>
      <c r="I71" s="291"/>
      <c r="J71" s="309"/>
      <c r="K71" s="310"/>
      <c r="L71" s="56"/>
      <c r="M71" s="311"/>
      <c r="N71" s="308"/>
    </row>
    <row r="72" spans="2:15">
      <c r="B72" s="55"/>
      <c r="C72" s="53"/>
      <c r="D72" s="53"/>
      <c r="E72" s="53"/>
      <c r="F72" s="53"/>
      <c r="G72" s="53"/>
      <c r="H72" s="53"/>
      <c r="I72" s="291"/>
      <c r="J72" s="309"/>
      <c r="K72" s="310"/>
      <c r="L72" s="56"/>
      <c r="M72" s="312"/>
      <c r="N72" s="308"/>
    </row>
    <row r="73" spans="2:15">
      <c r="B73" s="55"/>
      <c r="C73" s="53"/>
      <c r="D73" s="53"/>
      <c r="E73" s="53"/>
      <c r="F73" s="53"/>
      <c r="G73" s="53"/>
      <c r="H73" s="53"/>
      <c r="I73" s="291"/>
      <c r="J73" s="309"/>
      <c r="K73" s="310"/>
      <c r="L73" s="330"/>
      <c r="M73" s="312"/>
      <c r="N73" s="308"/>
    </row>
    <row r="74" spans="2:15">
      <c r="B74" s="55"/>
      <c r="C74" s="53"/>
      <c r="D74" s="53"/>
      <c r="E74" s="53"/>
      <c r="F74" s="53"/>
      <c r="G74" s="53"/>
      <c r="H74" s="53"/>
      <c r="I74" s="291"/>
      <c r="J74" s="309"/>
      <c r="K74" s="310"/>
      <c r="L74" s="330"/>
      <c r="M74" s="312"/>
      <c r="N74" s="308"/>
    </row>
    <row r="75" spans="2:15" ht="15.75" thickBot="1">
      <c r="B75" s="986"/>
      <c r="C75" s="987"/>
      <c r="D75" s="987"/>
      <c r="E75" s="987"/>
      <c r="F75" s="987"/>
      <c r="G75" s="987"/>
      <c r="H75" s="987"/>
      <c r="I75" s="175"/>
      <c r="J75" s="175"/>
      <c r="K75" s="175"/>
      <c r="L75" s="988"/>
      <c r="M75" s="989"/>
      <c r="N75" s="51"/>
    </row>
    <row r="76" spans="2:15" ht="15.75" thickBot="1">
      <c r="B76" s="818" t="s">
        <v>1037</v>
      </c>
      <c r="C76" s="819"/>
      <c r="D76" s="819"/>
      <c r="E76" s="819"/>
      <c r="F76" s="819"/>
      <c r="G76" s="819"/>
      <c r="H76" s="819"/>
      <c r="I76" s="819"/>
      <c r="J76" s="819"/>
      <c r="K76" s="819"/>
      <c r="L76" s="819"/>
      <c r="M76" s="820"/>
      <c r="N76" s="313"/>
    </row>
    <row r="77" spans="2:15" ht="15.75" thickBot="1">
      <c r="B77" s="39"/>
      <c r="C77" s="40"/>
      <c r="D77" s="40"/>
      <c r="E77" s="40"/>
      <c r="F77" s="40"/>
      <c r="G77" s="40"/>
      <c r="H77" s="40"/>
      <c r="I77" s="40"/>
      <c r="J77" s="40"/>
      <c r="K77" s="40"/>
      <c r="L77" s="40"/>
      <c r="M77" s="40"/>
      <c r="N77" s="41"/>
    </row>
    <row r="78" spans="2:15" ht="15.75" thickBot="1">
      <c r="B78" s="818" t="s">
        <v>1051</v>
      </c>
      <c r="C78" s="819"/>
      <c r="D78" s="819"/>
      <c r="E78" s="819"/>
      <c r="F78" s="819"/>
      <c r="G78" s="819"/>
      <c r="H78" s="819"/>
      <c r="I78" s="819"/>
      <c r="J78" s="819"/>
      <c r="K78" s="819"/>
      <c r="L78" s="819"/>
      <c r="M78" s="820"/>
      <c r="N78" s="105">
        <f>N43+N54+N65+N76</f>
        <v>771.60493827160496</v>
      </c>
    </row>
    <row r="79" spans="2:15">
      <c r="B79" s="39"/>
      <c r="C79" s="40"/>
      <c r="D79" s="40"/>
      <c r="E79" s="40"/>
      <c r="F79" s="40"/>
      <c r="G79" s="40"/>
      <c r="H79" s="40"/>
      <c r="I79" s="40"/>
      <c r="J79" s="40"/>
      <c r="K79" s="40"/>
      <c r="L79" s="40"/>
      <c r="M79" s="40"/>
      <c r="N79" s="41"/>
    </row>
    <row r="80" spans="2: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154.32098765432102</v>
      </c>
      <c r="M83" s="853"/>
      <c r="N83" s="57"/>
    </row>
    <row r="84" spans="1:14">
      <c r="B84" s="95" t="s">
        <v>1057</v>
      </c>
      <c r="C84" s="96"/>
      <c r="D84" s="96"/>
      <c r="E84" s="96"/>
      <c r="F84" s="96"/>
      <c r="G84" s="96"/>
      <c r="H84" s="96"/>
      <c r="I84" s="93"/>
      <c r="J84" s="94"/>
      <c r="K84" s="316">
        <v>0.05</v>
      </c>
      <c r="L84" s="852">
        <f>N78*K84</f>
        <v>38.580246913580254</v>
      </c>
      <c r="M84" s="853"/>
      <c r="N84" s="57"/>
    </row>
    <row r="85" spans="1:14" ht="15.75" thickBot="1">
      <c r="B85" s="97" t="s">
        <v>1058</v>
      </c>
      <c r="C85" s="98"/>
      <c r="D85" s="98"/>
      <c r="E85" s="98"/>
      <c r="F85" s="98"/>
      <c r="G85" s="98"/>
      <c r="H85" s="98"/>
      <c r="I85" s="99"/>
      <c r="J85" s="100"/>
      <c r="K85" s="317">
        <v>0.05</v>
      </c>
      <c r="L85" s="854">
        <f>N78*K85</f>
        <v>38.580246913580254</v>
      </c>
      <c r="M85" s="855"/>
      <c r="N85" s="57"/>
    </row>
    <row r="86" spans="1:14" ht="15.75" thickBot="1">
      <c r="B86" s="818" t="s">
        <v>1037</v>
      </c>
      <c r="C86" s="819"/>
      <c r="D86" s="819"/>
      <c r="E86" s="819"/>
      <c r="F86" s="819"/>
      <c r="G86" s="819"/>
      <c r="H86" s="819"/>
      <c r="I86" s="819"/>
      <c r="J86" s="819"/>
      <c r="K86" s="819"/>
      <c r="L86" s="819"/>
      <c r="M86" s="820"/>
      <c r="N86" s="58">
        <f>L83+L84+L85</f>
        <v>231.48148148148152</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1003.0864197530865</v>
      </c>
    </row>
    <row r="89" spans="1:14">
      <c r="B89" s="251"/>
      <c r="C89" s="252"/>
      <c r="D89" s="252"/>
      <c r="E89" s="252"/>
      <c r="F89" s="252"/>
      <c r="G89" s="252"/>
      <c r="H89" s="252"/>
      <c r="I89" s="252"/>
      <c r="J89" s="252"/>
      <c r="K89" s="252"/>
      <c r="L89" s="252"/>
      <c r="M89" s="252"/>
      <c r="N89" s="253"/>
    </row>
    <row r="90" spans="1:14">
      <c r="B90" s="254"/>
      <c r="C90" s="255"/>
      <c r="D90" s="255"/>
      <c r="E90" s="255"/>
      <c r="F90" s="255"/>
      <c r="G90" s="255"/>
      <c r="H90" s="255"/>
      <c r="I90" s="255"/>
      <c r="J90" s="255"/>
      <c r="K90" s="255"/>
      <c r="L90" s="255"/>
      <c r="M90" s="255"/>
      <c r="N90" s="256"/>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429" t="s">
        <v>1060</v>
      </c>
      <c r="F93" s="429"/>
      <c r="G93" s="429"/>
      <c r="H93" s="429"/>
      <c r="I93" s="429"/>
      <c r="J93" s="429"/>
      <c r="K93" s="255"/>
      <c r="L93" s="255"/>
      <c r="M93" s="255"/>
      <c r="N93" s="256"/>
    </row>
    <row r="94" spans="1:14">
      <c r="B94" s="254"/>
      <c r="C94" s="255"/>
      <c r="D94" s="255"/>
      <c r="E94" s="255" t="s">
        <v>1061</v>
      </c>
      <c r="F94" s="255"/>
      <c r="G94" s="255"/>
      <c r="H94" s="255"/>
      <c r="I94" s="255"/>
      <c r="J94" s="255"/>
      <c r="K94" s="255"/>
      <c r="L94" s="255"/>
      <c r="M94" s="255"/>
      <c r="N94" s="256"/>
    </row>
    <row r="95" spans="1:14">
      <c r="B95" s="254"/>
      <c r="C95" s="255"/>
      <c r="D95" s="255"/>
      <c r="E95" s="255" t="s">
        <v>1062</v>
      </c>
      <c r="F95" s="255"/>
      <c r="G95" s="255"/>
      <c r="H95" s="255"/>
      <c r="I95" s="255"/>
      <c r="J95" s="255"/>
      <c r="K95" s="255"/>
      <c r="L95" s="255"/>
      <c r="M95" s="255"/>
      <c r="N95" s="256"/>
    </row>
    <row r="96" spans="1:14">
      <c r="B96" s="254"/>
      <c r="C96" s="255"/>
      <c r="D96" s="255"/>
      <c r="E96" s="255" t="s">
        <v>1063</v>
      </c>
      <c r="F96" s="255"/>
      <c r="G96" s="255"/>
      <c r="H96" s="255"/>
      <c r="I96" s="255"/>
      <c r="J96" s="255"/>
      <c r="K96" s="255"/>
      <c r="L96" s="255"/>
      <c r="M96" s="255"/>
      <c r="N96" s="256"/>
    </row>
    <row r="97" spans="2:14" ht="15.75" thickBot="1">
      <c r="B97" s="254"/>
      <c r="C97" s="255"/>
      <c r="D97" s="255"/>
      <c r="E97" s="255"/>
      <c r="F97" s="255" t="s">
        <v>1064</v>
      </c>
      <c r="G97" s="255"/>
      <c r="H97" s="255"/>
      <c r="I97" s="255"/>
      <c r="J97" s="255"/>
      <c r="K97" s="255"/>
      <c r="L97" s="255"/>
      <c r="M97" s="255"/>
      <c r="N97" s="256"/>
    </row>
    <row r="98" spans="2:14">
      <c r="B98" s="239" t="s">
        <v>2322</v>
      </c>
      <c r="C98" s="240"/>
      <c r="D98" s="240"/>
      <c r="E98" s="240"/>
      <c r="F98" s="240"/>
      <c r="G98" s="240"/>
      <c r="H98" s="240"/>
      <c r="I98" s="240"/>
      <c r="J98" s="240"/>
      <c r="K98" s="240"/>
      <c r="L98" s="240"/>
      <c r="M98" s="240"/>
      <c r="N98" s="241"/>
    </row>
    <row r="99" spans="2:14">
      <c r="B99" s="257"/>
      <c r="C99" s="258"/>
      <c r="D99" s="258"/>
      <c r="E99" s="258"/>
      <c r="F99" s="258"/>
      <c r="G99" s="258"/>
      <c r="H99" s="258"/>
      <c r="I99" s="258"/>
      <c r="J99" s="258"/>
      <c r="K99" s="258"/>
      <c r="L99" s="258"/>
      <c r="M99" s="258"/>
      <c r="N99" s="259"/>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ht="15.75" thickBot="1">
      <c r="B102" s="260"/>
      <c r="C102" s="261"/>
      <c r="D102" s="261"/>
      <c r="E102" s="261"/>
      <c r="F102" s="261"/>
      <c r="G102" s="261"/>
      <c r="H102" s="261"/>
      <c r="I102" s="261"/>
      <c r="J102" s="261"/>
      <c r="K102" s="261"/>
      <c r="L102" s="261"/>
      <c r="M102" s="261"/>
      <c r="N102" s="262"/>
    </row>
    <row r="103" spans="2:14">
      <c r="B103" s="263"/>
      <c r="C103" s="264"/>
      <c r="D103" s="264"/>
      <c r="E103" s="264"/>
      <c r="F103" s="264"/>
      <c r="G103" s="264"/>
      <c r="H103" s="264"/>
      <c r="I103" s="264"/>
      <c r="J103" s="264"/>
      <c r="K103" s="264"/>
      <c r="L103" s="264"/>
      <c r="M103" s="264"/>
      <c r="N103" s="265"/>
    </row>
    <row r="104" spans="2:14">
      <c r="B104" s="266" t="s">
        <v>2323</v>
      </c>
      <c r="C104" s="267"/>
      <c r="D104" s="267"/>
      <c r="E104" s="267"/>
      <c r="F104" s="267"/>
      <c r="G104" s="267"/>
      <c r="H104" s="267"/>
      <c r="I104" s="267"/>
      <c r="J104" s="267"/>
      <c r="K104" s="267"/>
      <c r="L104" s="267"/>
      <c r="M104" s="267"/>
      <c r="N104" s="268"/>
    </row>
    <row r="105" spans="2:14" ht="15" customHeight="1">
      <c r="B105" s="960" t="s">
        <v>2324</v>
      </c>
      <c r="C105" s="961"/>
      <c r="D105" s="961"/>
      <c r="E105" s="961"/>
      <c r="F105" s="961"/>
      <c r="G105" s="961"/>
      <c r="H105" s="961"/>
      <c r="I105" s="961"/>
      <c r="J105" s="961"/>
      <c r="K105" s="961"/>
      <c r="L105" s="961"/>
      <c r="M105" s="961"/>
      <c r="N105" s="962"/>
    </row>
    <row r="106" spans="2:14" ht="15" customHeight="1">
      <c r="B106" s="960"/>
      <c r="C106" s="961"/>
      <c r="D106" s="961"/>
      <c r="E106" s="961"/>
      <c r="F106" s="961"/>
      <c r="G106" s="961"/>
      <c r="H106" s="961"/>
      <c r="I106" s="961"/>
      <c r="J106" s="961"/>
      <c r="K106" s="961"/>
      <c r="L106" s="961"/>
      <c r="M106" s="961"/>
      <c r="N106" s="962"/>
    </row>
    <row r="107" spans="2:14" ht="30" customHeight="1">
      <c r="B107" s="963" t="s">
        <v>2325</v>
      </c>
      <c r="C107" s="964"/>
      <c r="D107" s="964"/>
      <c r="E107" s="964"/>
      <c r="F107" s="964"/>
      <c r="G107" s="964"/>
      <c r="H107" s="964"/>
      <c r="I107" s="964"/>
      <c r="J107" s="964"/>
      <c r="K107" s="964"/>
      <c r="L107" s="964"/>
      <c r="M107" s="964"/>
      <c r="N107" s="965"/>
    </row>
    <row r="108" spans="2:14">
      <c r="B108" s="963"/>
      <c r="C108" s="964"/>
      <c r="D108" s="964"/>
      <c r="E108" s="964"/>
      <c r="F108" s="964"/>
      <c r="G108" s="964"/>
      <c r="H108" s="964"/>
      <c r="I108" s="964"/>
      <c r="J108" s="964"/>
      <c r="K108" s="964"/>
      <c r="L108" s="964"/>
      <c r="M108" s="964"/>
      <c r="N108" s="965"/>
    </row>
    <row r="109" spans="2:14">
      <c r="B109" s="351"/>
      <c r="C109" s="352"/>
      <c r="D109" s="352"/>
      <c r="E109" s="352"/>
      <c r="F109" s="352"/>
      <c r="G109" s="352"/>
      <c r="H109" s="352"/>
      <c r="I109" s="352"/>
      <c r="J109" s="352"/>
      <c r="K109" s="352"/>
      <c r="L109" s="352"/>
      <c r="M109" s="352"/>
      <c r="N109" s="353"/>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266"/>
      <c r="C112" s="267"/>
      <c r="D112" s="267"/>
      <c r="E112" s="267"/>
      <c r="F112" s="267"/>
      <c r="G112" s="267"/>
      <c r="H112" s="267"/>
      <c r="I112" s="267"/>
      <c r="J112" s="267"/>
      <c r="K112" s="267"/>
      <c r="L112" s="267"/>
      <c r="M112" s="267"/>
      <c r="N112" s="268"/>
    </row>
    <row r="113" spans="2:14">
      <c r="B113" s="254"/>
      <c r="C113" s="255"/>
      <c r="D113" s="255"/>
      <c r="E113" s="255" t="s">
        <v>1060</v>
      </c>
      <c r="F113" s="429"/>
      <c r="G113" s="429"/>
      <c r="H113" s="255"/>
      <c r="I113" s="255"/>
      <c r="J113" s="255"/>
      <c r="K113" s="255"/>
      <c r="L113" s="255"/>
      <c r="M113" s="255"/>
      <c r="N113" s="256"/>
    </row>
    <row r="114" spans="2:14">
      <c r="B114" s="254"/>
      <c r="C114" s="255"/>
      <c r="D114" s="255"/>
      <c r="E114" s="430" t="s">
        <v>1061</v>
      </c>
      <c r="F114" s="255"/>
      <c r="G114" s="255"/>
      <c r="H114" s="430"/>
      <c r="I114" s="430"/>
      <c r="J114" s="430"/>
      <c r="K114" s="255"/>
      <c r="L114" s="255"/>
      <c r="M114" s="255"/>
      <c r="N114" s="256"/>
    </row>
    <row r="115" spans="2:14">
      <c r="B115" s="254"/>
      <c r="C115" s="255"/>
      <c r="D115" s="255"/>
      <c r="E115" s="269" t="s">
        <v>1065</v>
      </c>
      <c r="F115" s="255"/>
      <c r="G115" s="255"/>
      <c r="H115" s="269"/>
      <c r="I115" s="269"/>
      <c r="J115" s="269"/>
      <c r="K115" s="255"/>
      <c r="L115" s="255"/>
      <c r="M115" s="255"/>
      <c r="N115" s="256"/>
    </row>
    <row r="116" spans="2:14">
      <c r="B116" s="270"/>
      <c r="C116" s="267"/>
      <c r="D116" s="267"/>
      <c r="E116" s="255" t="s">
        <v>1063</v>
      </c>
      <c r="F116" s="255"/>
      <c r="G116" s="255"/>
      <c r="H116" s="255"/>
      <c r="I116" s="255"/>
      <c r="J116" s="255"/>
      <c r="K116" s="267"/>
      <c r="L116" s="267"/>
      <c r="M116" s="267"/>
      <c r="N116" s="268"/>
    </row>
    <row r="117" spans="2:14">
      <c r="B117" s="270"/>
      <c r="C117" s="267"/>
      <c r="D117" s="267"/>
      <c r="E117" s="267"/>
      <c r="F117" s="255"/>
      <c r="G117" s="255"/>
      <c r="H117" s="255"/>
      <c r="I117" s="255"/>
      <c r="J117" s="255"/>
      <c r="K117" s="267"/>
      <c r="L117" s="267"/>
      <c r="M117" s="267"/>
      <c r="N117" s="268"/>
    </row>
    <row r="118" spans="2:14">
      <c r="B118" s="270" t="s">
        <v>2326</v>
      </c>
      <c r="C118" s="269"/>
      <c r="D118" s="269"/>
      <c r="E118" s="255"/>
      <c r="F118" s="255"/>
      <c r="G118" s="255"/>
      <c r="H118" s="255"/>
      <c r="I118" s="255"/>
      <c r="J118" s="966"/>
      <c r="K118" s="966"/>
      <c r="L118" s="966"/>
      <c r="M118" s="966"/>
      <c r="N118" s="967"/>
    </row>
    <row r="119" spans="2:14" ht="15.75" thickBot="1">
      <c r="B119" s="431" t="s">
        <v>2327</v>
      </c>
      <c r="C119" s="432"/>
      <c r="D119" s="432"/>
      <c r="E119" s="271"/>
      <c r="F119" s="271"/>
      <c r="G119" s="271"/>
      <c r="H119" s="271"/>
      <c r="I119" s="271"/>
      <c r="J119" s="968"/>
      <c r="K119" s="968"/>
      <c r="L119" s="968"/>
      <c r="M119" s="968"/>
      <c r="N119" s="969"/>
    </row>
  </sheetData>
  <mergeCells count="67">
    <mergeCell ref="B107:N108"/>
    <mergeCell ref="F25:H25"/>
    <mergeCell ref="B27:N27"/>
    <mergeCell ref="L29:M29"/>
    <mergeCell ref="L84:M84"/>
    <mergeCell ref="L85:M85"/>
    <mergeCell ref="B86:M86"/>
    <mergeCell ref="B88:M88"/>
    <mergeCell ref="B105:N106"/>
    <mergeCell ref="B76:M76"/>
    <mergeCell ref="B78:M78"/>
    <mergeCell ref="B82:H82"/>
    <mergeCell ref="L59:M59"/>
    <mergeCell ref="L64:M64"/>
    <mergeCell ref="L82:M82"/>
    <mergeCell ref="B83:H83"/>
    <mergeCell ref="L83:M83"/>
    <mergeCell ref="B65:M65"/>
    <mergeCell ref="B69:H69"/>
    <mergeCell ref="L69:M69"/>
    <mergeCell ref="B75:H75"/>
    <mergeCell ref="L75:M75"/>
    <mergeCell ref="B47:I47"/>
    <mergeCell ref="L47:M47"/>
    <mergeCell ref="B53:I53"/>
    <mergeCell ref="L53:M53"/>
    <mergeCell ref="L58:M58"/>
    <mergeCell ref="B43:M43"/>
    <mergeCell ref="B10:E10"/>
    <mergeCell ref="I10:J10"/>
    <mergeCell ref="D11:E11"/>
    <mergeCell ref="B41:D41"/>
    <mergeCell ref="B38:H38"/>
    <mergeCell ref="L12:N12"/>
    <mergeCell ref="C30:I30"/>
    <mergeCell ref="L30:M30"/>
    <mergeCell ref="B37:H37"/>
    <mergeCell ref="I42:J42"/>
    <mergeCell ref="L42:M42"/>
    <mergeCell ref="C29:I29"/>
    <mergeCell ref="L5:L6"/>
    <mergeCell ref="M5:M6"/>
    <mergeCell ref="L1:N2"/>
    <mergeCell ref="C2:J2"/>
    <mergeCell ref="C3:J3"/>
    <mergeCell ref="K3:K4"/>
    <mergeCell ref="L3:N4"/>
    <mergeCell ref="C4:J4"/>
    <mergeCell ref="C1:J1"/>
    <mergeCell ref="K1:K2"/>
    <mergeCell ref="N5:N6"/>
    <mergeCell ref="J118:N119"/>
    <mergeCell ref="C5:J5"/>
    <mergeCell ref="B54:M54"/>
    <mergeCell ref="B39:H39"/>
    <mergeCell ref="I39:J39"/>
    <mergeCell ref="L39:M39"/>
    <mergeCell ref="B40:H40"/>
    <mergeCell ref="C31:J31"/>
    <mergeCell ref="B35:H35"/>
    <mergeCell ref="I35:J35"/>
    <mergeCell ref="L35:M35"/>
    <mergeCell ref="B36:H36"/>
    <mergeCell ref="C6:J6"/>
    <mergeCell ref="B42:H42"/>
    <mergeCell ref="B1:B6"/>
    <mergeCell ref="K5:K6"/>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576513" r:id="rId4">
          <objectPr defaultSize="0" autoPict="0" r:id="rId5">
            <anchor moveWithCells="1" sizeWithCells="1">
              <from>
                <xdr:col>1</xdr:col>
                <xdr:colOff>76200</xdr:colOff>
                <xdr:row>1</xdr:row>
                <xdr:rowOff>85725</xdr:rowOff>
              </from>
              <to>
                <xdr:col>1</xdr:col>
                <xdr:colOff>857250</xdr:colOff>
                <xdr:row>4</xdr:row>
                <xdr:rowOff>190500</xdr:rowOff>
              </to>
            </anchor>
          </objectPr>
        </oleObject>
      </mc:Choice>
      <mc:Fallback>
        <oleObject progId="PBrush" shapeId="576513" r:id="rId4"/>
      </mc:Fallback>
    </mc:AlternateContent>
  </oleObjects>
</worksheet>
</file>

<file path=xl/worksheets/sheet3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48">
    <tabColor rgb="FFFFFFCC"/>
  </sheetPr>
  <dimension ref="A1:O119"/>
  <sheetViews>
    <sheetView zoomScale="75" zoomScaleNormal="75" workbookViewId="0"/>
  </sheetViews>
  <sheetFormatPr baseColWidth="10" defaultRowHeight="15"/>
  <cols>
    <col min="1" max="1" width="10.42578125" bestFit="1" customWidth="1"/>
    <col min="2" max="2" width="17" customWidth="1"/>
    <col min="6" max="6" width="15.5703125" customWidth="1"/>
    <col min="9" max="9" width="12.5703125" bestFit="1" customWidth="1"/>
    <col min="10" max="10" width="15.5703125" customWidth="1"/>
    <col min="11" max="11" width="17.5703125" bestFit="1" customWidth="1"/>
    <col min="13" max="13" width="10.140625" customWidth="1"/>
    <col min="14" max="14" width="17.42578125" customWidth="1"/>
    <col min="15" max="15" width="12" bestFit="1" customWidth="1"/>
  </cols>
  <sheetData>
    <row r="1" spans="2:14">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900"/>
      <c r="H25" s="900"/>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03" t="s">
        <v>1026</v>
      </c>
      <c r="C27" s="904"/>
      <c r="D27" s="904"/>
      <c r="E27" s="904"/>
      <c r="F27" s="904"/>
      <c r="G27" s="904"/>
      <c r="H27" s="904"/>
      <c r="I27" s="904"/>
      <c r="J27" s="904"/>
      <c r="K27" s="904"/>
      <c r="L27" s="904"/>
      <c r="M27" s="904"/>
      <c r="N27" s="905"/>
    </row>
    <row r="28" spans="1:14" ht="15.75" thickBot="1">
      <c r="B28" s="39"/>
      <c r="C28" s="40"/>
      <c r="D28" s="40"/>
      <c r="E28" s="40"/>
      <c r="F28" s="40"/>
      <c r="G28" s="40"/>
      <c r="H28" s="40"/>
      <c r="I28" s="40"/>
      <c r="J28" s="40"/>
      <c r="K28" s="40"/>
      <c r="L28" s="40"/>
      <c r="M28" s="40"/>
      <c r="N28" s="41"/>
    </row>
    <row r="29" spans="1:14" ht="26.25" thickBot="1">
      <c r="B29" s="77" t="s">
        <v>1027</v>
      </c>
      <c r="C29" s="827" t="s">
        <v>1028</v>
      </c>
      <c r="D29" s="828"/>
      <c r="E29" s="828"/>
      <c r="F29" s="828"/>
      <c r="G29" s="828"/>
      <c r="H29" s="828"/>
      <c r="I29" s="828"/>
      <c r="J29" s="78"/>
      <c r="K29" s="354" t="s">
        <v>2321</v>
      </c>
      <c r="L29" s="829" t="s">
        <v>1029</v>
      </c>
      <c r="M29" s="830"/>
      <c r="N29" s="77" t="s">
        <v>1030</v>
      </c>
    </row>
    <row r="30" spans="1:14" hidden="1">
      <c r="B30" s="77" t="s">
        <v>1027</v>
      </c>
      <c r="C30" s="827" t="s">
        <v>1028</v>
      </c>
      <c r="D30" s="828"/>
      <c r="E30" s="828"/>
      <c r="F30" s="828"/>
      <c r="G30" s="828"/>
      <c r="H30" s="828"/>
      <c r="I30" s="828"/>
      <c r="J30" s="78"/>
      <c r="K30" s="319"/>
      <c r="L30" s="829" t="s">
        <v>1029</v>
      </c>
      <c r="M30" s="830"/>
      <c r="N30" s="77" t="s">
        <v>1030</v>
      </c>
    </row>
    <row r="31" spans="1:14" ht="41.25" customHeight="1" thickBot="1">
      <c r="A31" t="s">
        <v>1929</v>
      </c>
      <c r="B31" s="113" t="s">
        <v>1251</v>
      </c>
      <c r="C31" s="992" t="s">
        <v>2302</v>
      </c>
      <c r="D31" s="993"/>
      <c r="E31" s="993"/>
      <c r="F31" s="993"/>
      <c r="G31" s="993"/>
      <c r="H31" s="993"/>
      <c r="I31" s="993"/>
      <c r="J31" s="993"/>
      <c r="K31" s="500"/>
      <c r="L31" s="470" t="s">
        <v>2105</v>
      </c>
      <c r="M31" s="215"/>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t="s">
        <v>373</v>
      </c>
      <c r="B36" s="831" t="str">
        <f>VLOOKUP(A36,EQUIPOS!A6:D154,3,FALSE)</f>
        <v>Volqueta 6 m3</v>
      </c>
      <c r="C36" s="832"/>
      <c r="D36" s="832"/>
      <c r="E36" s="832"/>
      <c r="F36" s="832"/>
      <c r="G36" s="832"/>
      <c r="H36" s="833"/>
      <c r="I36" s="279"/>
      <c r="J36" s="280"/>
      <c r="K36" s="281">
        <f>VLOOKUP(A36,EQUIPOS!A6:D161,4,FALSE)</f>
        <v>62500</v>
      </c>
      <c r="L36" s="282"/>
      <c r="M36" s="295">
        <v>66</v>
      </c>
      <c r="N36" s="284">
        <f>K36/M36</f>
        <v>946.969696969697</v>
      </c>
    </row>
    <row r="37" spans="1:14">
      <c r="B37" s="831"/>
      <c r="C37" s="832"/>
      <c r="D37" s="832"/>
      <c r="E37" s="832"/>
      <c r="F37" s="832"/>
      <c r="G37" s="832"/>
      <c r="H37" s="833"/>
      <c r="I37" s="279"/>
      <c r="J37" s="280"/>
      <c r="K37" s="281"/>
      <c r="L37" s="282"/>
      <c r="M37" s="283"/>
      <c r="N37" s="284"/>
    </row>
    <row r="38" spans="1:14">
      <c r="B38" s="831"/>
      <c r="C38" s="832"/>
      <c r="D38" s="832"/>
      <c r="E38" s="832"/>
      <c r="F38" s="832"/>
      <c r="G38" s="832"/>
      <c r="H38" s="833"/>
      <c r="I38" s="279"/>
      <c r="J38" s="280"/>
      <c r="K38" s="281"/>
      <c r="L38" s="282"/>
      <c r="M38" s="283"/>
      <c r="N38" s="285"/>
    </row>
    <row r="39" spans="1:14">
      <c r="B39" s="831"/>
      <c r="C39" s="832"/>
      <c r="D39" s="832"/>
      <c r="E39" s="832"/>
      <c r="F39" s="832"/>
      <c r="G39" s="832"/>
      <c r="H39" s="833"/>
      <c r="I39" s="834"/>
      <c r="J39" s="815"/>
      <c r="K39" s="286"/>
      <c r="L39" s="835"/>
      <c r="M39" s="836"/>
      <c r="N39" s="287"/>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289"/>
      <c r="N41" s="356"/>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105">
        <f>SUM(N36:N42)</f>
        <v>946.969696969697</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B48" s="49"/>
      <c r="C48" s="293"/>
      <c r="D48" s="293"/>
      <c r="E48" s="293"/>
      <c r="F48" s="293"/>
      <c r="G48" s="293"/>
      <c r="H48" s="293"/>
      <c r="I48" s="280"/>
      <c r="J48" s="236"/>
      <c r="K48" s="294"/>
      <c r="L48" s="279"/>
      <c r="M48" s="295"/>
      <c r="N48" s="296"/>
    </row>
    <row r="49" spans="2:14">
      <c r="B49" s="49"/>
      <c r="C49" s="293"/>
      <c r="D49" s="293"/>
      <c r="E49" s="293"/>
      <c r="F49" s="293"/>
      <c r="G49" s="293"/>
      <c r="H49" s="293"/>
      <c r="I49" s="280"/>
      <c r="J49" s="236"/>
      <c r="K49" s="294"/>
      <c r="L49" s="279"/>
      <c r="M49" s="295"/>
      <c r="N49" s="296"/>
    </row>
    <row r="50" spans="2:14">
      <c r="B50" s="49"/>
      <c r="C50" s="293"/>
      <c r="D50" s="293"/>
      <c r="E50" s="293"/>
      <c r="F50" s="293"/>
      <c r="G50" s="293"/>
      <c r="H50" s="293"/>
      <c r="I50" s="280"/>
      <c r="J50" s="236"/>
      <c r="K50" s="294"/>
      <c r="L50" s="279"/>
      <c r="M50" s="295"/>
      <c r="N50" s="296"/>
    </row>
    <row r="51" spans="2:14">
      <c r="B51" s="49"/>
      <c r="C51" s="293"/>
      <c r="D51" s="293"/>
      <c r="E51" s="293"/>
      <c r="F51" s="293"/>
      <c r="G51" s="293"/>
      <c r="H51" s="293"/>
      <c r="I51" s="280"/>
      <c r="J51" s="236"/>
      <c r="K51" s="294"/>
      <c r="L51" s="279"/>
      <c r="M51" s="295"/>
      <c r="N51" s="296"/>
    </row>
    <row r="52" spans="2:14">
      <c r="B52" s="49"/>
      <c r="C52" s="293"/>
      <c r="D52" s="293"/>
      <c r="E52" s="293"/>
      <c r="F52" s="293"/>
      <c r="G52" s="293"/>
      <c r="H52" s="293"/>
      <c r="I52" s="280"/>
      <c r="J52" s="236"/>
      <c r="K52" s="294"/>
      <c r="L52" s="279"/>
      <c r="M52" s="295"/>
      <c r="N52" s="296"/>
    </row>
    <row r="53" spans="2:14" ht="15.75" thickBot="1">
      <c r="B53" s="813"/>
      <c r="C53" s="814"/>
      <c r="D53" s="814"/>
      <c r="E53" s="814"/>
      <c r="F53" s="814"/>
      <c r="G53" s="814"/>
      <c r="H53" s="814"/>
      <c r="I53" s="815"/>
      <c r="J53" s="48"/>
      <c r="K53" s="50"/>
      <c r="L53" s="816"/>
      <c r="M53" s="817"/>
      <c r="N53" s="51"/>
    </row>
    <row r="54" spans="2:14" ht="15.75" thickBot="1">
      <c r="B54" s="818" t="s">
        <v>1037</v>
      </c>
      <c r="C54" s="819"/>
      <c r="D54" s="819"/>
      <c r="E54" s="819"/>
      <c r="F54" s="819"/>
      <c r="G54" s="819"/>
      <c r="H54" s="819"/>
      <c r="I54" s="819"/>
      <c r="J54" s="819"/>
      <c r="K54" s="819"/>
      <c r="L54" s="819"/>
      <c r="M54" s="820"/>
      <c r="N54" s="297"/>
    </row>
    <row r="55" spans="2:14">
      <c r="B55" s="39"/>
      <c r="C55" s="40"/>
      <c r="D55" s="40"/>
      <c r="E55" s="40"/>
      <c r="F55" s="40"/>
      <c r="G55" s="40"/>
      <c r="H55" s="40"/>
      <c r="I55" s="40"/>
      <c r="J55" s="40"/>
      <c r="K55" s="40"/>
      <c r="L55" s="40"/>
      <c r="M55" s="40"/>
      <c r="N55" s="41"/>
    </row>
    <row r="56" spans="2:14">
      <c r="B56" s="70" t="s">
        <v>1040</v>
      </c>
      <c r="C56" s="71"/>
      <c r="D56" s="71"/>
      <c r="E56" s="71"/>
      <c r="F56" s="71"/>
      <c r="G56" s="71"/>
      <c r="H56" s="71"/>
      <c r="I56" s="71"/>
      <c r="J56" s="71"/>
      <c r="K56" s="71"/>
      <c r="L56" s="71"/>
      <c r="M56" s="71"/>
      <c r="N56" s="72"/>
    </row>
    <row r="57" spans="2:14" ht="15.75" thickBot="1">
      <c r="B57" s="74"/>
      <c r="C57" s="67"/>
      <c r="D57" s="67"/>
      <c r="E57" s="67"/>
      <c r="F57" s="67"/>
      <c r="G57" s="67"/>
      <c r="H57" s="67"/>
      <c r="I57" s="67"/>
      <c r="J57" s="67"/>
      <c r="K57" s="67"/>
      <c r="L57" s="67"/>
      <c r="M57" s="67"/>
      <c r="N57" s="69"/>
    </row>
    <row r="58" spans="2:14" ht="25.5">
      <c r="B58" s="325" t="s">
        <v>1041</v>
      </c>
      <c r="C58" s="326"/>
      <c r="D58" s="326"/>
      <c r="E58" s="326"/>
      <c r="F58" s="326"/>
      <c r="G58" s="326"/>
      <c r="H58" s="79" t="s">
        <v>1029</v>
      </c>
      <c r="I58" s="80" t="s">
        <v>1042</v>
      </c>
      <c r="J58" s="81" t="s">
        <v>1043</v>
      </c>
      <c r="K58" s="79" t="s">
        <v>1044</v>
      </c>
      <c r="L58" s="821" t="s">
        <v>1045</v>
      </c>
      <c r="M58" s="794"/>
      <c r="N58" s="82" t="s">
        <v>1035</v>
      </c>
    </row>
    <row r="59" spans="2:14">
      <c r="B59" s="52"/>
      <c r="C59" s="329"/>
      <c r="D59" s="329"/>
      <c r="E59" s="329"/>
      <c r="F59" s="329"/>
      <c r="G59" s="329"/>
      <c r="H59" s="323"/>
      <c r="I59" s="291"/>
      <c r="J59" s="298"/>
      <c r="K59" s="291"/>
      <c r="L59" s="822"/>
      <c r="M59" s="823"/>
      <c r="N59" s="299"/>
    </row>
    <row r="60" spans="2:14">
      <c r="B60" s="52"/>
      <c r="C60" s="53"/>
      <c r="D60" s="53"/>
      <c r="E60" s="53"/>
      <c r="F60" s="53"/>
      <c r="G60" s="53"/>
      <c r="H60" s="300"/>
      <c r="I60" s="291"/>
      <c r="J60" s="291"/>
      <c r="K60" s="291"/>
      <c r="L60" s="301"/>
      <c r="M60" s="302"/>
      <c r="N60" s="303"/>
    </row>
    <row r="61" spans="2:14">
      <c r="B61" s="52"/>
      <c r="C61" s="53"/>
      <c r="D61" s="53"/>
      <c r="E61" s="53"/>
      <c r="F61" s="53"/>
      <c r="G61" s="53"/>
      <c r="H61" s="300"/>
      <c r="I61" s="291"/>
      <c r="J61" s="291"/>
      <c r="K61" s="291"/>
      <c r="L61" s="301"/>
      <c r="M61" s="302"/>
      <c r="N61" s="303"/>
    </row>
    <row r="62" spans="2:14">
      <c r="B62" s="52"/>
      <c r="C62" s="53"/>
      <c r="D62" s="53"/>
      <c r="E62" s="53"/>
      <c r="F62" s="53"/>
      <c r="G62" s="53"/>
      <c r="H62" s="300"/>
      <c r="I62" s="291"/>
      <c r="J62" s="291"/>
      <c r="K62" s="291"/>
      <c r="L62" s="301"/>
      <c r="M62" s="302"/>
      <c r="N62" s="303"/>
    </row>
    <row r="63" spans="2:14">
      <c r="B63" s="52"/>
      <c r="C63" s="53"/>
      <c r="D63" s="53"/>
      <c r="E63" s="53"/>
      <c r="F63" s="53"/>
      <c r="G63" s="53"/>
      <c r="H63" s="300"/>
      <c r="I63" s="291"/>
      <c r="J63" s="291"/>
      <c r="K63" s="291"/>
      <c r="L63" s="301"/>
      <c r="M63" s="302"/>
      <c r="N63" s="303"/>
    </row>
    <row r="64" spans="2:14" ht="15.75" thickBot="1">
      <c r="B64" s="55"/>
      <c r="C64" s="53"/>
      <c r="D64" s="53"/>
      <c r="E64" s="53"/>
      <c r="F64" s="53"/>
      <c r="G64" s="53"/>
      <c r="H64" s="496"/>
      <c r="I64" s="175"/>
      <c r="J64" s="175"/>
      <c r="K64" s="175"/>
      <c r="L64" s="990"/>
      <c r="M64" s="991"/>
      <c r="N64" s="497"/>
    </row>
    <row r="65" spans="2:15" ht="15.75" thickBot="1">
      <c r="B65" s="818" t="s">
        <v>1037</v>
      </c>
      <c r="C65" s="819"/>
      <c r="D65" s="819"/>
      <c r="E65" s="819"/>
      <c r="F65" s="819"/>
      <c r="G65" s="819"/>
      <c r="H65" s="819"/>
      <c r="I65" s="819"/>
      <c r="J65" s="819"/>
      <c r="K65" s="819"/>
      <c r="L65" s="819"/>
      <c r="M65" s="820"/>
      <c r="N65" s="406"/>
    </row>
    <row r="66" spans="2:15">
      <c r="B66" s="39"/>
      <c r="C66" s="40"/>
      <c r="D66" s="40"/>
      <c r="E66" s="40"/>
      <c r="F66" s="40"/>
      <c r="G66" s="40"/>
      <c r="H66" s="40"/>
      <c r="I66" s="40"/>
      <c r="J66" s="40"/>
      <c r="K66" s="40"/>
      <c r="L66" s="40"/>
      <c r="M66" s="40"/>
      <c r="N66" s="41"/>
    </row>
    <row r="67" spans="2:15">
      <c r="B67" s="70" t="s">
        <v>1046</v>
      </c>
      <c r="C67" s="71"/>
      <c r="D67" s="71"/>
      <c r="E67" s="71"/>
      <c r="F67" s="71"/>
      <c r="G67" s="71"/>
      <c r="H67" s="71"/>
      <c r="I67" s="71"/>
      <c r="J67" s="71"/>
      <c r="K67" s="71"/>
      <c r="L67" s="71"/>
      <c r="M67" s="71"/>
      <c r="N67" s="72"/>
    </row>
    <row r="68" spans="2:15" ht="15.75" thickBot="1">
      <c r="B68" s="74"/>
      <c r="C68" s="67"/>
      <c r="D68" s="67"/>
      <c r="E68" s="67"/>
      <c r="F68" s="67"/>
      <c r="G68" s="67"/>
      <c r="H68" s="67"/>
      <c r="I68" s="67"/>
      <c r="J68" s="67"/>
      <c r="K68" s="67"/>
      <c r="L68" s="67"/>
      <c r="M68" s="67"/>
      <c r="N68" s="69"/>
    </row>
    <row r="69" spans="2:15" ht="25.5">
      <c r="B69" s="844" t="s">
        <v>1047</v>
      </c>
      <c r="C69" s="845"/>
      <c r="D69" s="845"/>
      <c r="E69" s="845"/>
      <c r="F69" s="845"/>
      <c r="G69" s="845"/>
      <c r="H69" s="845"/>
      <c r="I69" s="79" t="s">
        <v>1048</v>
      </c>
      <c r="J69" s="81" t="s">
        <v>1494</v>
      </c>
      <c r="K69" s="80" t="s">
        <v>1050</v>
      </c>
      <c r="L69" s="846" t="s">
        <v>1034</v>
      </c>
      <c r="M69" s="847"/>
      <c r="N69" s="104" t="s">
        <v>1035</v>
      </c>
    </row>
    <row r="70" spans="2:15">
      <c r="B70" s="55"/>
      <c r="C70" s="53"/>
      <c r="D70" s="53"/>
      <c r="E70" s="53"/>
      <c r="F70" s="53"/>
      <c r="G70" s="53"/>
      <c r="H70" s="53"/>
      <c r="I70" s="304"/>
      <c r="J70" s="305"/>
      <c r="K70" s="306"/>
      <c r="L70" s="56"/>
      <c r="M70" s="307"/>
      <c r="N70" s="308"/>
      <c r="O70" s="112"/>
    </row>
    <row r="71" spans="2:15">
      <c r="B71" s="55"/>
      <c r="C71" s="53"/>
      <c r="D71" s="53"/>
      <c r="E71" s="53"/>
      <c r="F71" s="53"/>
      <c r="G71" s="53"/>
      <c r="H71" s="53"/>
      <c r="I71" s="291"/>
      <c r="J71" s="309"/>
      <c r="K71" s="310"/>
      <c r="L71" s="56"/>
      <c r="M71" s="311"/>
      <c r="N71" s="308"/>
    </row>
    <row r="72" spans="2:15">
      <c r="B72" s="55"/>
      <c r="C72" s="53"/>
      <c r="D72" s="53"/>
      <c r="E72" s="53"/>
      <c r="F72" s="53"/>
      <c r="G72" s="53"/>
      <c r="H72" s="53"/>
      <c r="I72" s="291"/>
      <c r="J72" s="309"/>
      <c r="K72" s="310"/>
      <c r="L72" s="56"/>
      <c r="M72" s="312"/>
      <c r="N72" s="308"/>
    </row>
    <row r="73" spans="2:15">
      <c r="B73" s="55"/>
      <c r="C73" s="53"/>
      <c r="D73" s="53"/>
      <c r="E73" s="53"/>
      <c r="F73" s="53"/>
      <c r="G73" s="53"/>
      <c r="H73" s="53"/>
      <c r="I73" s="291"/>
      <c r="J73" s="309"/>
      <c r="K73" s="310"/>
      <c r="L73" s="330"/>
      <c r="M73" s="312"/>
      <c r="N73" s="308"/>
    </row>
    <row r="74" spans="2:15">
      <c r="B74" s="55"/>
      <c r="C74" s="53"/>
      <c r="D74" s="53"/>
      <c r="E74" s="53"/>
      <c r="F74" s="53"/>
      <c r="G74" s="53"/>
      <c r="H74" s="53"/>
      <c r="I74" s="291"/>
      <c r="J74" s="309"/>
      <c r="K74" s="310"/>
      <c r="L74" s="330"/>
      <c r="M74" s="312"/>
      <c r="N74" s="308"/>
    </row>
    <row r="75" spans="2:15" ht="15.75" thickBot="1">
      <c r="B75" s="986"/>
      <c r="C75" s="987"/>
      <c r="D75" s="987"/>
      <c r="E75" s="987"/>
      <c r="F75" s="987"/>
      <c r="G75" s="987"/>
      <c r="H75" s="987"/>
      <c r="I75" s="175"/>
      <c r="J75" s="175"/>
      <c r="K75" s="175"/>
      <c r="L75" s="988"/>
      <c r="M75" s="989"/>
      <c r="N75" s="51"/>
    </row>
    <row r="76" spans="2:15" ht="15.75" thickBot="1">
      <c r="B76" s="818" t="s">
        <v>1037</v>
      </c>
      <c r="C76" s="819"/>
      <c r="D76" s="819"/>
      <c r="E76" s="819"/>
      <c r="F76" s="819"/>
      <c r="G76" s="819"/>
      <c r="H76" s="819"/>
      <c r="I76" s="819"/>
      <c r="J76" s="819"/>
      <c r="K76" s="819"/>
      <c r="L76" s="819"/>
      <c r="M76" s="820"/>
      <c r="N76" s="313"/>
    </row>
    <row r="77" spans="2:15" ht="15.75" thickBot="1">
      <c r="B77" s="39"/>
      <c r="C77" s="40"/>
      <c r="D77" s="40"/>
      <c r="E77" s="40"/>
      <c r="F77" s="40"/>
      <c r="G77" s="40"/>
      <c r="H77" s="40"/>
      <c r="I77" s="40"/>
      <c r="J77" s="40"/>
      <c r="K77" s="40"/>
      <c r="L77" s="40"/>
      <c r="M77" s="40"/>
      <c r="N77" s="41"/>
    </row>
    <row r="78" spans="2:15" ht="15.75" thickBot="1">
      <c r="B78" s="818" t="s">
        <v>1051</v>
      </c>
      <c r="C78" s="819"/>
      <c r="D78" s="819"/>
      <c r="E78" s="819"/>
      <c r="F78" s="819"/>
      <c r="G78" s="819"/>
      <c r="H78" s="819"/>
      <c r="I78" s="819"/>
      <c r="J78" s="819"/>
      <c r="K78" s="819"/>
      <c r="L78" s="819"/>
      <c r="M78" s="820"/>
      <c r="N78" s="105">
        <f>N43+N54+N65+N76</f>
        <v>946.969696969697</v>
      </c>
    </row>
    <row r="79" spans="2:15">
      <c r="B79" s="39"/>
      <c r="C79" s="40"/>
      <c r="D79" s="40"/>
      <c r="E79" s="40"/>
      <c r="F79" s="40"/>
      <c r="G79" s="40"/>
      <c r="H79" s="40"/>
      <c r="I79" s="40"/>
      <c r="J79" s="40"/>
      <c r="K79" s="40"/>
      <c r="L79" s="40"/>
      <c r="M79" s="40"/>
      <c r="N79" s="41"/>
    </row>
    <row r="80" spans="2: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189.39393939393941</v>
      </c>
      <c r="M83" s="853"/>
      <c r="N83" s="57"/>
    </row>
    <row r="84" spans="1:14">
      <c r="B84" s="95" t="s">
        <v>1057</v>
      </c>
      <c r="C84" s="96"/>
      <c r="D84" s="96"/>
      <c r="E84" s="96"/>
      <c r="F84" s="96"/>
      <c r="G84" s="96"/>
      <c r="H84" s="96"/>
      <c r="I84" s="93"/>
      <c r="J84" s="94"/>
      <c r="K84" s="316">
        <v>0.05</v>
      </c>
      <c r="L84" s="852">
        <f>N78*K84</f>
        <v>47.348484848484851</v>
      </c>
      <c r="M84" s="853"/>
      <c r="N84" s="57"/>
    </row>
    <row r="85" spans="1:14" ht="15.75" thickBot="1">
      <c r="B85" s="97" t="s">
        <v>1058</v>
      </c>
      <c r="C85" s="98"/>
      <c r="D85" s="98"/>
      <c r="E85" s="98"/>
      <c r="F85" s="98"/>
      <c r="G85" s="98"/>
      <c r="H85" s="98"/>
      <c r="I85" s="99"/>
      <c r="J85" s="100"/>
      <c r="K85" s="317">
        <v>0.05</v>
      </c>
      <c r="L85" s="854">
        <f>N78*K85</f>
        <v>47.348484848484851</v>
      </c>
      <c r="M85" s="855"/>
      <c r="N85" s="57"/>
    </row>
    <row r="86" spans="1:14" ht="15.75" thickBot="1">
      <c r="B86" s="818" t="s">
        <v>1037</v>
      </c>
      <c r="C86" s="819"/>
      <c r="D86" s="819"/>
      <c r="E86" s="819"/>
      <c r="F86" s="819"/>
      <c r="G86" s="819"/>
      <c r="H86" s="819"/>
      <c r="I86" s="819"/>
      <c r="J86" s="819"/>
      <c r="K86" s="819"/>
      <c r="L86" s="819"/>
      <c r="M86" s="820"/>
      <c r="N86" s="58">
        <f>L83+L84+L85</f>
        <v>284.09090909090912</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1231.060606060606</v>
      </c>
    </row>
    <row r="89" spans="1:14">
      <c r="B89" s="251"/>
      <c r="C89" s="252"/>
      <c r="D89" s="252"/>
      <c r="E89" s="252"/>
      <c r="F89" s="252"/>
      <c r="G89" s="252"/>
      <c r="H89" s="252"/>
      <c r="I89" s="252"/>
      <c r="J89" s="252"/>
      <c r="K89" s="252"/>
      <c r="L89" s="252"/>
      <c r="M89" s="252"/>
      <c r="N89" s="253"/>
    </row>
    <row r="90" spans="1:14">
      <c r="B90" s="254"/>
      <c r="C90" s="255"/>
      <c r="D90" s="255"/>
      <c r="E90" s="255"/>
      <c r="F90" s="255"/>
      <c r="G90" s="255"/>
      <c r="H90" s="255"/>
      <c r="I90" s="255"/>
      <c r="J90" s="255"/>
      <c r="K90" s="255"/>
      <c r="L90" s="255"/>
      <c r="M90" s="255"/>
      <c r="N90" s="256"/>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429" t="s">
        <v>1060</v>
      </c>
      <c r="F93" s="429"/>
      <c r="G93" s="429"/>
      <c r="H93" s="429"/>
      <c r="I93" s="429"/>
      <c r="J93" s="429"/>
      <c r="K93" s="255"/>
      <c r="L93" s="255"/>
      <c r="M93" s="255"/>
      <c r="N93" s="256"/>
    </row>
    <row r="94" spans="1:14">
      <c r="B94" s="254"/>
      <c r="C94" s="255"/>
      <c r="D94" s="255"/>
      <c r="E94" s="255" t="s">
        <v>1061</v>
      </c>
      <c r="F94" s="255"/>
      <c r="G94" s="255"/>
      <c r="H94" s="255"/>
      <c r="I94" s="255"/>
      <c r="J94" s="255"/>
      <c r="K94" s="255"/>
      <c r="L94" s="255"/>
      <c r="M94" s="255"/>
      <c r="N94" s="256"/>
    </row>
    <row r="95" spans="1:14">
      <c r="B95" s="254"/>
      <c r="C95" s="255"/>
      <c r="D95" s="255"/>
      <c r="E95" s="255" t="s">
        <v>1062</v>
      </c>
      <c r="F95" s="255"/>
      <c r="G95" s="255"/>
      <c r="H95" s="255"/>
      <c r="I95" s="255"/>
      <c r="J95" s="255"/>
      <c r="K95" s="255"/>
      <c r="L95" s="255"/>
      <c r="M95" s="255"/>
      <c r="N95" s="256"/>
    </row>
    <row r="96" spans="1:14">
      <c r="B96" s="254"/>
      <c r="C96" s="255"/>
      <c r="D96" s="255"/>
      <c r="E96" s="255" t="s">
        <v>1063</v>
      </c>
      <c r="F96" s="255"/>
      <c r="G96" s="255"/>
      <c r="H96" s="255"/>
      <c r="I96" s="255"/>
      <c r="J96" s="255"/>
      <c r="K96" s="255"/>
      <c r="L96" s="255"/>
      <c r="M96" s="255"/>
      <c r="N96" s="256"/>
    </row>
    <row r="97" spans="2:14" ht="15.75" thickBot="1">
      <c r="B97" s="254"/>
      <c r="C97" s="255"/>
      <c r="D97" s="255"/>
      <c r="E97" s="255"/>
      <c r="F97" s="255" t="s">
        <v>1064</v>
      </c>
      <c r="G97" s="255"/>
      <c r="H97" s="255"/>
      <c r="I97" s="255"/>
      <c r="J97" s="255"/>
      <c r="K97" s="255"/>
      <c r="L97" s="255"/>
      <c r="M97" s="255"/>
      <c r="N97" s="256"/>
    </row>
    <row r="98" spans="2:14">
      <c r="B98" s="239" t="s">
        <v>2322</v>
      </c>
      <c r="C98" s="240"/>
      <c r="D98" s="240"/>
      <c r="E98" s="240"/>
      <c r="F98" s="240"/>
      <c r="G98" s="240"/>
      <c r="H98" s="240"/>
      <c r="I98" s="240"/>
      <c r="J98" s="240"/>
      <c r="K98" s="240"/>
      <c r="L98" s="240"/>
      <c r="M98" s="240"/>
      <c r="N98" s="241"/>
    </row>
    <row r="99" spans="2:14">
      <c r="B99" s="257"/>
      <c r="C99" s="258"/>
      <c r="D99" s="258"/>
      <c r="E99" s="258"/>
      <c r="F99" s="258"/>
      <c r="G99" s="258"/>
      <c r="H99" s="258"/>
      <c r="I99" s="258"/>
      <c r="J99" s="258"/>
      <c r="K99" s="258"/>
      <c r="L99" s="258"/>
      <c r="M99" s="258"/>
      <c r="N99" s="259"/>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ht="15.75" thickBot="1">
      <c r="B102" s="260"/>
      <c r="C102" s="261"/>
      <c r="D102" s="261"/>
      <c r="E102" s="261"/>
      <c r="F102" s="261"/>
      <c r="G102" s="261"/>
      <c r="H102" s="261"/>
      <c r="I102" s="261"/>
      <c r="J102" s="261"/>
      <c r="K102" s="261"/>
      <c r="L102" s="261"/>
      <c r="M102" s="261"/>
      <c r="N102" s="262"/>
    </row>
    <row r="103" spans="2:14">
      <c r="B103" s="263"/>
      <c r="C103" s="264"/>
      <c r="D103" s="264"/>
      <c r="E103" s="264"/>
      <c r="F103" s="264"/>
      <c r="G103" s="264"/>
      <c r="H103" s="264"/>
      <c r="I103" s="264"/>
      <c r="J103" s="264"/>
      <c r="K103" s="264"/>
      <c r="L103" s="264"/>
      <c r="M103" s="264"/>
      <c r="N103" s="265"/>
    </row>
    <row r="104" spans="2:14">
      <c r="B104" s="266" t="s">
        <v>2323</v>
      </c>
      <c r="C104" s="267"/>
      <c r="D104" s="267"/>
      <c r="E104" s="267"/>
      <c r="F104" s="267"/>
      <c r="G104" s="267"/>
      <c r="H104" s="267"/>
      <c r="I104" s="267"/>
      <c r="J104" s="267"/>
      <c r="K104" s="267"/>
      <c r="L104" s="267"/>
      <c r="M104" s="267"/>
      <c r="N104" s="268"/>
    </row>
    <row r="105" spans="2:14" ht="15" customHeight="1">
      <c r="B105" s="960" t="s">
        <v>2324</v>
      </c>
      <c r="C105" s="961"/>
      <c r="D105" s="961"/>
      <c r="E105" s="961"/>
      <c r="F105" s="961"/>
      <c r="G105" s="961"/>
      <c r="H105" s="961"/>
      <c r="I105" s="961"/>
      <c r="J105" s="961"/>
      <c r="K105" s="961"/>
      <c r="L105" s="961"/>
      <c r="M105" s="961"/>
      <c r="N105" s="962"/>
    </row>
    <row r="106" spans="2:14" ht="15" customHeight="1">
      <c r="B106" s="960"/>
      <c r="C106" s="961"/>
      <c r="D106" s="961"/>
      <c r="E106" s="961"/>
      <c r="F106" s="961"/>
      <c r="G106" s="961"/>
      <c r="H106" s="961"/>
      <c r="I106" s="961"/>
      <c r="J106" s="961"/>
      <c r="K106" s="961"/>
      <c r="L106" s="961"/>
      <c r="M106" s="961"/>
      <c r="N106" s="962"/>
    </row>
    <row r="107" spans="2:14" ht="30" customHeight="1">
      <c r="B107" s="963" t="s">
        <v>2325</v>
      </c>
      <c r="C107" s="964"/>
      <c r="D107" s="964"/>
      <c r="E107" s="964"/>
      <c r="F107" s="964"/>
      <c r="G107" s="964"/>
      <c r="H107" s="964"/>
      <c r="I107" s="964"/>
      <c r="J107" s="964"/>
      <c r="K107" s="964"/>
      <c r="L107" s="964"/>
      <c r="M107" s="964"/>
      <c r="N107" s="965"/>
    </row>
    <row r="108" spans="2:14">
      <c r="B108" s="963"/>
      <c r="C108" s="964"/>
      <c r="D108" s="964"/>
      <c r="E108" s="964"/>
      <c r="F108" s="964"/>
      <c r="G108" s="964"/>
      <c r="H108" s="964"/>
      <c r="I108" s="964"/>
      <c r="J108" s="964"/>
      <c r="K108" s="964"/>
      <c r="L108" s="964"/>
      <c r="M108" s="964"/>
      <c r="N108" s="965"/>
    </row>
    <row r="109" spans="2:14">
      <c r="B109" s="351"/>
      <c r="C109" s="352"/>
      <c r="D109" s="352"/>
      <c r="E109" s="352"/>
      <c r="F109" s="352"/>
      <c r="G109" s="352"/>
      <c r="H109" s="352"/>
      <c r="I109" s="352"/>
      <c r="J109" s="352"/>
      <c r="K109" s="352"/>
      <c r="L109" s="352"/>
      <c r="M109" s="352"/>
      <c r="N109" s="353"/>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266"/>
      <c r="C112" s="267"/>
      <c r="D112" s="267"/>
      <c r="E112" s="267"/>
      <c r="F112" s="267"/>
      <c r="G112" s="267"/>
      <c r="H112" s="267"/>
      <c r="I112" s="267"/>
      <c r="J112" s="267"/>
      <c r="K112" s="267"/>
      <c r="L112" s="267"/>
      <c r="M112" s="267"/>
      <c r="N112" s="268"/>
    </row>
    <row r="113" spans="2:14">
      <c r="B113" s="254"/>
      <c r="C113" s="255"/>
      <c r="D113" s="255"/>
      <c r="E113" s="255" t="s">
        <v>1060</v>
      </c>
      <c r="F113" s="429"/>
      <c r="G113" s="429"/>
      <c r="H113" s="255"/>
      <c r="I113" s="255"/>
      <c r="J113" s="255"/>
      <c r="K113" s="255"/>
      <c r="L113" s="255"/>
      <c r="M113" s="255"/>
      <c r="N113" s="256"/>
    </row>
    <row r="114" spans="2:14">
      <c r="B114" s="254"/>
      <c r="C114" s="255"/>
      <c r="D114" s="255"/>
      <c r="E114" s="430" t="s">
        <v>1061</v>
      </c>
      <c r="F114" s="255"/>
      <c r="G114" s="255"/>
      <c r="H114" s="430"/>
      <c r="I114" s="430"/>
      <c r="J114" s="430"/>
      <c r="K114" s="255"/>
      <c r="L114" s="255"/>
      <c r="M114" s="255"/>
      <c r="N114" s="256"/>
    </row>
    <row r="115" spans="2:14">
      <c r="B115" s="254"/>
      <c r="C115" s="255"/>
      <c r="D115" s="255"/>
      <c r="E115" s="269" t="s">
        <v>1065</v>
      </c>
      <c r="F115" s="255"/>
      <c r="G115" s="255"/>
      <c r="H115" s="269"/>
      <c r="I115" s="269"/>
      <c r="J115" s="269"/>
      <c r="K115" s="255"/>
      <c r="L115" s="255"/>
      <c r="M115" s="255"/>
      <c r="N115" s="256"/>
    </row>
    <row r="116" spans="2:14">
      <c r="B116" s="270"/>
      <c r="C116" s="267"/>
      <c r="D116" s="267"/>
      <c r="E116" s="255" t="s">
        <v>1063</v>
      </c>
      <c r="F116" s="255"/>
      <c r="G116" s="255"/>
      <c r="H116" s="255"/>
      <c r="I116" s="255"/>
      <c r="J116" s="255"/>
      <c r="K116" s="267"/>
      <c r="L116" s="267"/>
      <c r="M116" s="267"/>
      <c r="N116" s="268"/>
    </row>
    <row r="117" spans="2:14">
      <c r="B117" s="270"/>
      <c r="C117" s="267"/>
      <c r="D117" s="267"/>
      <c r="E117" s="267"/>
      <c r="F117" s="255"/>
      <c r="G117" s="255"/>
      <c r="H117" s="255"/>
      <c r="I117" s="255"/>
      <c r="J117" s="255"/>
      <c r="K117" s="267"/>
      <c r="L117" s="267"/>
      <c r="M117" s="267"/>
      <c r="N117" s="268"/>
    </row>
    <row r="118" spans="2:14">
      <c r="B118" s="270" t="s">
        <v>2326</v>
      </c>
      <c r="C118" s="269"/>
      <c r="D118" s="269"/>
      <c r="E118" s="255"/>
      <c r="F118" s="255"/>
      <c r="G118" s="255"/>
      <c r="H118" s="255"/>
      <c r="I118" s="255"/>
      <c r="J118" s="966"/>
      <c r="K118" s="966"/>
      <c r="L118" s="966"/>
      <c r="M118" s="966"/>
      <c r="N118" s="967"/>
    </row>
    <row r="119" spans="2:14" ht="15.75" thickBot="1">
      <c r="B119" s="431" t="s">
        <v>2327</v>
      </c>
      <c r="C119" s="432"/>
      <c r="D119" s="432"/>
      <c r="E119" s="271"/>
      <c r="F119" s="271"/>
      <c r="G119" s="271"/>
      <c r="H119" s="271"/>
      <c r="I119" s="271"/>
      <c r="J119" s="968"/>
      <c r="K119" s="968"/>
      <c r="L119" s="968"/>
      <c r="M119" s="968"/>
      <c r="N119" s="969"/>
    </row>
  </sheetData>
  <mergeCells count="67">
    <mergeCell ref="C6:J6"/>
    <mergeCell ref="B27:N27"/>
    <mergeCell ref="D11:E11"/>
    <mergeCell ref="C5:J5"/>
    <mergeCell ref="B1:B6"/>
    <mergeCell ref="K5:K6"/>
    <mergeCell ref="L5:L6"/>
    <mergeCell ref="L1:N2"/>
    <mergeCell ref="C2:J2"/>
    <mergeCell ref="C3:J3"/>
    <mergeCell ref="K3:K4"/>
    <mergeCell ref="L3:N4"/>
    <mergeCell ref="C4:J4"/>
    <mergeCell ref="C1:J1"/>
    <mergeCell ref="K1:K2"/>
    <mergeCell ref="M5:M6"/>
    <mergeCell ref="N5:N6"/>
    <mergeCell ref="C31:J31"/>
    <mergeCell ref="B10:E10"/>
    <mergeCell ref="I10:J10"/>
    <mergeCell ref="L39:M39"/>
    <mergeCell ref="L12:N12"/>
    <mergeCell ref="C30:I30"/>
    <mergeCell ref="L30:M30"/>
    <mergeCell ref="B35:H35"/>
    <mergeCell ref="I35:J35"/>
    <mergeCell ref="L35:M35"/>
    <mergeCell ref="B36:H36"/>
    <mergeCell ref="B37:H37"/>
    <mergeCell ref="B38:H38"/>
    <mergeCell ref="B39:H39"/>
    <mergeCell ref="I39:J39"/>
    <mergeCell ref="F25:H25"/>
    <mergeCell ref="B75:H75"/>
    <mergeCell ref="L75:M75"/>
    <mergeCell ref="L29:M29"/>
    <mergeCell ref="L58:M58"/>
    <mergeCell ref="B40:H40"/>
    <mergeCell ref="B41:D41"/>
    <mergeCell ref="B42:H42"/>
    <mergeCell ref="I42:J42"/>
    <mergeCell ref="L42:M42"/>
    <mergeCell ref="B43:M43"/>
    <mergeCell ref="B47:I47"/>
    <mergeCell ref="L47:M47"/>
    <mergeCell ref="B53:I53"/>
    <mergeCell ref="L53:M53"/>
    <mergeCell ref="B54:M54"/>
    <mergeCell ref="C29:I29"/>
    <mergeCell ref="L59:M59"/>
    <mergeCell ref="L64:M64"/>
    <mergeCell ref="B65:M65"/>
    <mergeCell ref="B69:H69"/>
    <mergeCell ref="L69:M69"/>
    <mergeCell ref="B76:M76"/>
    <mergeCell ref="B78:M78"/>
    <mergeCell ref="B82:H82"/>
    <mergeCell ref="L82:M82"/>
    <mergeCell ref="B83:H83"/>
    <mergeCell ref="L83:M83"/>
    <mergeCell ref="B105:N106"/>
    <mergeCell ref="B107:N108"/>
    <mergeCell ref="J118:N119"/>
    <mergeCell ref="L84:M84"/>
    <mergeCell ref="L85:M85"/>
    <mergeCell ref="B86:M86"/>
    <mergeCell ref="B88:M88"/>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9217" r:id="rId4">
          <objectPr defaultSize="0" autoPict="0" r:id="rId5">
            <anchor moveWithCells="1" sizeWithCells="1">
              <from>
                <xdr:col>1</xdr:col>
                <xdr:colOff>76200</xdr:colOff>
                <xdr:row>1</xdr:row>
                <xdr:rowOff>66675</xdr:rowOff>
              </from>
              <to>
                <xdr:col>1</xdr:col>
                <xdr:colOff>857250</xdr:colOff>
                <xdr:row>4</xdr:row>
                <xdr:rowOff>190500</xdr:rowOff>
              </to>
            </anchor>
          </objectPr>
        </oleObject>
      </mc:Choice>
      <mc:Fallback>
        <oleObject progId="PBrush" shapeId="9217" r:id="rId4"/>
      </mc:Fallback>
    </mc:AlternateContent>
  </oleObjects>
</worksheet>
</file>

<file path=xl/worksheets/sheet3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CC"/>
  </sheetPr>
  <dimension ref="A1:O119"/>
  <sheetViews>
    <sheetView zoomScale="75" zoomScaleNormal="75" workbookViewId="0"/>
  </sheetViews>
  <sheetFormatPr baseColWidth="10" defaultRowHeight="15"/>
  <cols>
    <col min="1" max="1" width="8.85546875" customWidth="1"/>
    <col min="2" max="2" width="17" customWidth="1"/>
    <col min="6" max="6" width="15.7109375" customWidth="1"/>
    <col min="9" max="9" width="12.5703125" bestFit="1" customWidth="1"/>
    <col min="10" max="10" width="15.5703125" customWidth="1"/>
    <col min="11" max="11" width="17.5703125" bestFit="1" customWidth="1"/>
    <col min="13" max="13" width="10.7109375" customWidth="1"/>
    <col min="14" max="14" width="17.42578125" customWidth="1"/>
    <col min="15" max="15" width="12" bestFit="1" customWidth="1"/>
  </cols>
  <sheetData>
    <row r="1" spans="2:14" ht="25.5" customHeight="1">
      <c r="B1" s="907"/>
      <c r="C1" s="919"/>
      <c r="D1" s="920"/>
      <c r="E1" s="920"/>
      <c r="F1" s="920"/>
      <c r="G1" s="920"/>
      <c r="H1" s="920"/>
      <c r="I1" s="920"/>
      <c r="J1" s="921"/>
      <c r="K1" s="922" t="s">
        <v>1017</v>
      </c>
      <c r="L1" s="924" t="s">
        <v>2304</v>
      </c>
      <c r="M1" s="925"/>
      <c r="N1" s="926"/>
    </row>
    <row r="2" spans="2:14">
      <c r="B2" s="908"/>
      <c r="C2" s="930" t="s">
        <v>1018</v>
      </c>
      <c r="D2" s="931"/>
      <c r="E2" s="931"/>
      <c r="F2" s="931"/>
      <c r="G2" s="931"/>
      <c r="H2" s="931"/>
      <c r="I2" s="931"/>
      <c r="J2" s="932"/>
      <c r="K2" s="923"/>
      <c r="L2" s="927"/>
      <c r="M2" s="928"/>
      <c r="N2" s="929"/>
    </row>
    <row r="3" spans="2:14">
      <c r="B3" s="908"/>
      <c r="C3" s="930" t="s">
        <v>2305</v>
      </c>
      <c r="D3" s="931"/>
      <c r="E3" s="931"/>
      <c r="F3" s="931"/>
      <c r="G3" s="931"/>
      <c r="H3" s="931"/>
      <c r="I3" s="931"/>
      <c r="J3" s="932"/>
      <c r="K3" s="910" t="s">
        <v>1019</v>
      </c>
      <c r="L3" s="934">
        <v>1</v>
      </c>
      <c r="M3" s="935"/>
      <c r="N3" s="936"/>
    </row>
    <row r="4" spans="2:14">
      <c r="B4" s="908"/>
      <c r="C4" s="930" t="s">
        <v>2306</v>
      </c>
      <c r="D4" s="931"/>
      <c r="E4" s="931"/>
      <c r="F4" s="931"/>
      <c r="G4" s="931"/>
      <c r="H4" s="931"/>
      <c r="I4" s="931"/>
      <c r="J4" s="932"/>
      <c r="K4" s="933"/>
      <c r="L4" s="937"/>
      <c r="M4" s="938"/>
      <c r="N4" s="939"/>
    </row>
    <row r="5" spans="2:14">
      <c r="B5" s="908"/>
      <c r="C5" s="930" t="s">
        <v>2307</v>
      </c>
      <c r="D5" s="931"/>
      <c r="E5" s="931"/>
      <c r="F5" s="931"/>
      <c r="G5" s="931"/>
      <c r="H5" s="931"/>
      <c r="I5" s="931"/>
      <c r="J5" s="932"/>
      <c r="K5" s="910" t="s">
        <v>1020</v>
      </c>
      <c r="L5" s="912"/>
      <c r="M5" s="912" t="s">
        <v>1021</v>
      </c>
      <c r="N5" s="914"/>
    </row>
    <row r="6" spans="2:14" ht="15.75" thickBot="1">
      <c r="B6" s="909"/>
      <c r="C6" s="916"/>
      <c r="D6" s="917"/>
      <c r="E6" s="917"/>
      <c r="F6" s="917"/>
      <c r="G6" s="917"/>
      <c r="H6" s="917"/>
      <c r="I6" s="917"/>
      <c r="J6" s="918"/>
      <c r="K6" s="911"/>
      <c r="L6" s="913"/>
      <c r="M6" s="913"/>
      <c r="N6" s="915"/>
    </row>
    <row r="7" spans="2:14" ht="15.75" thickBot="1">
      <c r="B7" s="384"/>
      <c r="C7" s="385"/>
      <c r="D7" s="385"/>
      <c r="E7" s="385"/>
      <c r="F7" s="385"/>
      <c r="G7" s="385"/>
      <c r="H7" s="385"/>
      <c r="I7" s="385"/>
      <c r="J7" s="385"/>
      <c r="K7" s="385"/>
      <c r="L7" s="386"/>
      <c r="M7" s="386"/>
      <c r="N7" s="387"/>
    </row>
    <row r="8" spans="2:14" ht="18" customHeight="1">
      <c r="B8" s="388"/>
      <c r="C8" s="389"/>
      <c r="D8" s="389"/>
      <c r="E8" s="389"/>
      <c r="F8" s="389"/>
      <c r="G8" s="389"/>
      <c r="H8" s="390"/>
      <c r="I8" s="389"/>
      <c r="J8" s="389"/>
      <c r="K8" s="391" t="s">
        <v>1022</v>
      </c>
      <c r="L8" s="392"/>
      <c r="M8" s="392"/>
      <c r="N8" s="393"/>
    </row>
    <row r="9" spans="2:14">
      <c r="B9" s="394"/>
      <c r="C9" s="395"/>
      <c r="D9" s="395"/>
      <c r="E9" s="395"/>
      <c r="F9" s="395"/>
      <c r="G9" s="395"/>
      <c r="H9" s="396"/>
      <c r="I9" s="395"/>
      <c r="J9" s="395"/>
      <c r="K9" s="397"/>
      <c r="L9" s="398" t="s">
        <v>2308</v>
      </c>
      <c r="M9" s="398" t="s">
        <v>2309</v>
      </c>
      <c r="N9" s="399" t="s">
        <v>2310</v>
      </c>
    </row>
    <row r="10" spans="2:14" ht="36">
      <c r="B10" s="940" t="s">
        <v>2311</v>
      </c>
      <c r="C10" s="941"/>
      <c r="D10" s="941"/>
      <c r="E10" s="941"/>
      <c r="F10" s="400" t="s">
        <v>2312</v>
      </c>
      <c r="G10" s="395"/>
      <c r="H10" s="401"/>
      <c r="I10" s="942" t="s">
        <v>2313</v>
      </c>
      <c r="J10" s="942"/>
      <c r="K10" s="402" t="s">
        <v>2312</v>
      </c>
      <c r="L10" s="398"/>
      <c r="M10" s="398"/>
      <c r="N10" s="399"/>
    </row>
    <row r="11" spans="2:14">
      <c r="B11" s="373" t="s">
        <v>1023</v>
      </c>
      <c r="C11" s="374"/>
      <c r="D11" s="889"/>
      <c r="E11" s="889"/>
      <c r="F11" s="375"/>
      <c r="G11" s="376"/>
      <c r="H11" s="374"/>
      <c r="I11" s="371"/>
      <c r="J11" s="377" t="s">
        <v>1024</v>
      </c>
      <c r="K11" s="378"/>
      <c r="L11" s="375"/>
      <c r="M11" s="375"/>
      <c r="N11" s="379"/>
    </row>
    <row r="12" spans="2:14" ht="15.75" thickBot="1">
      <c r="B12" s="380"/>
      <c r="C12" s="381"/>
      <c r="D12" s="383"/>
      <c r="E12" s="383"/>
      <c r="F12" s="383"/>
      <c r="G12" s="383"/>
      <c r="H12" s="381"/>
      <c r="I12" s="383"/>
      <c r="J12" s="381"/>
      <c r="K12" s="383"/>
      <c r="L12" s="901"/>
      <c r="M12" s="901"/>
      <c r="N12" s="902"/>
    </row>
    <row r="13" spans="2:14">
      <c r="B13" s="19"/>
      <c r="C13" s="20"/>
      <c r="D13" s="20"/>
      <c r="E13" s="20"/>
      <c r="F13" s="20"/>
      <c r="G13" s="20"/>
      <c r="H13" s="20"/>
      <c r="I13" s="20"/>
      <c r="J13" s="20"/>
      <c r="K13" s="20"/>
      <c r="L13" s="20"/>
      <c r="M13" s="20"/>
      <c r="N13" s="21"/>
    </row>
    <row r="14" spans="2:14">
      <c r="B14" s="24" t="s">
        <v>1025</v>
      </c>
      <c r="C14" s="25"/>
      <c r="D14" s="27" t="s">
        <v>1021</v>
      </c>
      <c r="E14" s="26"/>
      <c r="F14" s="18"/>
      <c r="G14" s="18"/>
      <c r="H14" s="28"/>
      <c r="I14" s="28"/>
      <c r="J14" s="28"/>
      <c r="K14" s="28"/>
      <c r="L14" s="28"/>
      <c r="M14" s="28"/>
      <c r="N14" s="23"/>
    </row>
    <row r="15" spans="2:14" ht="19.5" customHeight="1">
      <c r="B15" s="29" t="s">
        <v>2314</v>
      </c>
      <c r="C15" s="30"/>
      <c r="D15" s="32"/>
      <c r="E15" s="32"/>
      <c r="F15" s="32"/>
      <c r="G15" s="32"/>
      <c r="H15" s="32"/>
      <c r="I15" s="32"/>
      <c r="J15" s="32"/>
      <c r="K15" s="32"/>
      <c r="L15" s="32"/>
      <c r="M15" s="32"/>
      <c r="N15" s="23"/>
    </row>
    <row r="16" spans="2:14">
      <c r="B16" s="29"/>
      <c r="C16" s="235"/>
      <c r="D16" s="31"/>
      <c r="E16" s="32"/>
      <c r="F16" s="32"/>
      <c r="G16" s="32"/>
      <c r="H16" s="32"/>
      <c r="I16" s="32"/>
      <c r="J16" s="32"/>
      <c r="K16" s="32"/>
      <c r="L16" s="32"/>
      <c r="M16" s="32"/>
      <c r="N16" s="23"/>
    </row>
    <row r="17" spans="1:14">
      <c r="B17" s="29"/>
      <c r="C17" s="30"/>
      <c r="D17" s="34"/>
      <c r="E17" s="34"/>
      <c r="F17" s="34"/>
      <c r="G17" s="34"/>
      <c r="H17" s="34"/>
      <c r="I17" s="34"/>
      <c r="J17" s="34"/>
      <c r="K17" s="34"/>
      <c r="L17" s="34"/>
      <c r="M17" s="34"/>
      <c r="N17" s="35"/>
    </row>
    <row r="18" spans="1:14">
      <c r="B18" s="29" t="s">
        <v>2315</v>
      </c>
      <c r="C18" s="235"/>
      <c r="D18" s="32"/>
      <c r="E18" s="32"/>
      <c r="F18" s="32"/>
      <c r="G18" s="32"/>
      <c r="H18" s="32"/>
      <c r="I18" s="59"/>
      <c r="J18" s="27" t="s">
        <v>2316</v>
      </c>
      <c r="K18" s="32"/>
      <c r="L18" s="32"/>
      <c r="M18" s="32"/>
      <c r="N18" s="33"/>
    </row>
    <row r="19" spans="1:14">
      <c r="B19" s="29"/>
      <c r="C19" s="30"/>
      <c r="D19" s="34"/>
      <c r="E19" s="34"/>
      <c r="F19" s="34"/>
      <c r="G19" s="34"/>
      <c r="H19" s="34"/>
      <c r="I19" s="34"/>
      <c r="J19" s="34"/>
      <c r="K19" s="34"/>
      <c r="L19" s="34"/>
      <c r="M19" s="34"/>
      <c r="N19" s="35"/>
    </row>
    <row r="20" spans="1:14">
      <c r="B20" s="29" t="s">
        <v>2317</v>
      </c>
      <c r="C20" s="235"/>
      <c r="D20" s="339"/>
      <c r="E20" s="339"/>
      <c r="F20" s="339"/>
      <c r="G20" s="339"/>
      <c r="H20" s="339"/>
      <c r="I20" s="339"/>
      <c r="J20" s="339"/>
      <c r="K20" s="339"/>
      <c r="L20" s="339"/>
      <c r="M20" s="339"/>
      <c r="N20" s="36"/>
    </row>
    <row r="21" spans="1:14">
      <c r="B21" s="29"/>
      <c r="C21" s="30"/>
      <c r="D21" s="37"/>
      <c r="E21" s="37"/>
      <c r="F21" s="37"/>
      <c r="G21" s="37"/>
      <c r="H21" s="37"/>
      <c r="I21" s="37"/>
      <c r="J21" s="37"/>
      <c r="K21" s="37"/>
      <c r="L21" s="37"/>
      <c r="M21" s="37"/>
      <c r="N21" s="38"/>
    </row>
    <row r="22" spans="1:14">
      <c r="B22" s="29" t="s">
        <v>2318</v>
      </c>
      <c r="C22" s="235"/>
      <c r="D22" s="339"/>
      <c r="E22" s="339"/>
      <c r="F22" s="339"/>
      <c r="G22" s="339"/>
      <c r="H22" s="339"/>
      <c r="I22" s="339"/>
      <c r="J22" s="339"/>
      <c r="K22" s="341" t="s">
        <v>2319</v>
      </c>
      <c r="L22" s="236"/>
      <c r="M22" s="341" t="s">
        <v>1021</v>
      </c>
      <c r="N22" s="237"/>
    </row>
    <row r="23" spans="1:14">
      <c r="B23" s="29"/>
      <c r="C23" s="30"/>
      <c r="D23" s="37"/>
      <c r="E23" s="37"/>
      <c r="F23" s="37"/>
      <c r="G23" s="37"/>
      <c r="H23" s="37"/>
      <c r="I23" s="37"/>
      <c r="J23" s="37"/>
      <c r="K23" s="37"/>
      <c r="L23" s="37"/>
      <c r="M23" s="37"/>
      <c r="N23" s="38"/>
    </row>
    <row r="24" spans="1:14">
      <c r="B24" s="29" t="s">
        <v>2320</v>
      </c>
      <c r="C24" s="30"/>
      <c r="D24" s="37"/>
      <c r="E24" s="37"/>
      <c r="F24" s="272"/>
      <c r="G24" s="238"/>
      <c r="H24" s="59"/>
      <c r="I24" s="339"/>
      <c r="J24" s="339"/>
      <c r="K24" s="18"/>
      <c r="L24" s="37"/>
      <c r="M24" s="37"/>
      <c r="N24" s="38"/>
    </row>
    <row r="25" spans="1:14">
      <c r="B25" s="274"/>
      <c r="C25" s="275"/>
      <c r="D25" s="355"/>
      <c r="E25" s="355"/>
      <c r="F25" s="899" t="s">
        <v>2328</v>
      </c>
      <c r="G25" s="899"/>
      <c r="H25" s="899"/>
      <c r="I25" s="355" t="s">
        <v>2309</v>
      </c>
      <c r="J25" s="355" t="s">
        <v>2310</v>
      </c>
      <c r="K25" s="276"/>
      <c r="L25" s="355"/>
      <c r="M25" s="355"/>
      <c r="N25" s="277"/>
    </row>
    <row r="26" spans="1:14">
      <c r="B26" s="22"/>
      <c r="C26" s="28"/>
      <c r="D26" s="28"/>
      <c r="E26" s="28"/>
      <c r="F26" s="28"/>
      <c r="G26" s="28"/>
      <c r="H26" s="28"/>
      <c r="I26" s="28"/>
      <c r="J26" s="28"/>
      <c r="K26" s="28"/>
      <c r="L26" s="28"/>
      <c r="M26" s="28"/>
      <c r="N26" s="23"/>
    </row>
    <row r="27" spans="1:14">
      <c r="B27" s="996" t="s">
        <v>1026</v>
      </c>
      <c r="C27" s="997"/>
      <c r="D27" s="997"/>
      <c r="E27" s="997"/>
      <c r="F27" s="997"/>
      <c r="G27" s="997"/>
      <c r="H27" s="997"/>
      <c r="I27" s="997"/>
      <c r="J27" s="997"/>
      <c r="K27" s="997"/>
      <c r="L27" s="997"/>
      <c r="M27" s="997"/>
      <c r="N27" s="998"/>
    </row>
    <row r="28" spans="1:14" ht="15.75" thickBot="1">
      <c r="B28" s="39"/>
      <c r="C28" s="40"/>
      <c r="D28" s="40"/>
      <c r="E28" s="40"/>
      <c r="F28" s="40"/>
      <c r="G28" s="40"/>
      <c r="H28" s="40"/>
      <c r="I28" s="40"/>
      <c r="J28" s="40"/>
      <c r="K28" s="40"/>
      <c r="L28" s="40"/>
      <c r="M28" s="40"/>
      <c r="N28" s="41"/>
    </row>
    <row r="29" spans="1:14" ht="26.25" thickBot="1">
      <c r="B29" s="77" t="s">
        <v>1027</v>
      </c>
      <c r="C29" s="994" t="s">
        <v>1028</v>
      </c>
      <c r="D29" s="995"/>
      <c r="E29" s="995"/>
      <c r="F29" s="995"/>
      <c r="G29" s="995"/>
      <c r="H29" s="995"/>
      <c r="I29" s="995"/>
      <c r="J29" s="78"/>
      <c r="K29" s="354" t="s">
        <v>2321</v>
      </c>
      <c r="L29" s="999" t="s">
        <v>1029</v>
      </c>
      <c r="M29" s="1000"/>
      <c r="N29" s="77" t="s">
        <v>1030</v>
      </c>
    </row>
    <row r="30" spans="1:14" hidden="1">
      <c r="B30" s="77" t="s">
        <v>1027</v>
      </c>
      <c r="C30" s="827" t="s">
        <v>1028</v>
      </c>
      <c r="D30" s="828"/>
      <c r="E30" s="828"/>
      <c r="F30" s="828"/>
      <c r="G30" s="828"/>
      <c r="H30" s="828"/>
      <c r="I30" s="828"/>
      <c r="J30" s="78"/>
      <c r="K30" s="319"/>
      <c r="L30" s="829" t="s">
        <v>1029</v>
      </c>
      <c r="M30" s="830"/>
      <c r="N30" s="77" t="s">
        <v>1030</v>
      </c>
    </row>
    <row r="31" spans="1:14" ht="15.75" thickBot="1">
      <c r="A31" t="s">
        <v>1929</v>
      </c>
      <c r="B31" s="113" t="s">
        <v>1252</v>
      </c>
      <c r="C31" s="468" t="s">
        <v>2300</v>
      </c>
      <c r="D31" s="469"/>
      <c r="E31" s="469"/>
      <c r="F31" s="469"/>
      <c r="G31" s="469"/>
      <c r="H31" s="469"/>
      <c r="I31" s="469"/>
      <c r="J31" s="469"/>
      <c r="K31" s="471"/>
      <c r="L31" s="470" t="s">
        <v>2105</v>
      </c>
      <c r="M31" s="215"/>
      <c r="N31" s="90"/>
    </row>
    <row r="32" spans="1:14" ht="5.25" customHeight="1">
      <c r="B32" s="101"/>
      <c r="C32" s="102"/>
      <c r="D32" s="102"/>
      <c r="E32" s="102"/>
      <c r="F32" s="102"/>
      <c r="G32" s="102"/>
      <c r="H32" s="102"/>
      <c r="I32" s="102"/>
      <c r="J32" s="102"/>
      <c r="K32" s="102"/>
      <c r="L32" s="102"/>
      <c r="M32" s="102"/>
      <c r="N32" s="103"/>
    </row>
    <row r="33" spans="1:14">
      <c r="B33" s="64" t="s">
        <v>1031</v>
      </c>
      <c r="C33" s="65"/>
      <c r="D33" s="65"/>
      <c r="E33" s="65"/>
      <c r="F33" s="65"/>
      <c r="G33" s="65"/>
      <c r="H33" s="65"/>
      <c r="I33" s="65"/>
      <c r="J33" s="65"/>
      <c r="K33" s="65"/>
      <c r="L33" s="65"/>
      <c r="M33" s="65"/>
      <c r="N33" s="66"/>
    </row>
    <row r="34" spans="1:14" ht="15.75" thickBot="1">
      <c r="B34" s="278"/>
      <c r="C34" s="67"/>
      <c r="D34" s="67"/>
      <c r="E34" s="67"/>
      <c r="F34" s="67"/>
      <c r="G34" s="67"/>
      <c r="H34" s="67"/>
      <c r="I34" s="68"/>
      <c r="J34" s="68"/>
      <c r="K34" s="67"/>
      <c r="L34" s="67"/>
      <c r="M34" s="67"/>
      <c r="N34" s="69"/>
    </row>
    <row r="35" spans="1:14">
      <c r="B35" s="799" t="s">
        <v>1028</v>
      </c>
      <c r="C35" s="800"/>
      <c r="D35" s="800"/>
      <c r="E35" s="800"/>
      <c r="F35" s="800"/>
      <c r="G35" s="800"/>
      <c r="H35" s="801"/>
      <c r="I35" s="802" t="s">
        <v>1032</v>
      </c>
      <c r="J35" s="803"/>
      <c r="K35" s="75" t="s">
        <v>1033</v>
      </c>
      <c r="L35" s="804" t="s">
        <v>1034</v>
      </c>
      <c r="M35" s="801"/>
      <c r="N35" s="76" t="s">
        <v>1035</v>
      </c>
    </row>
    <row r="36" spans="1:14">
      <c r="A36" t="s">
        <v>373</v>
      </c>
      <c r="B36" s="831" t="str">
        <f>VLOOKUP(A36,EQUIPOS!A6:D154,3,FALSE)</f>
        <v>Volqueta 6 m3</v>
      </c>
      <c r="C36" s="832"/>
      <c r="D36" s="832"/>
      <c r="E36" s="832"/>
      <c r="F36" s="832"/>
      <c r="G36" s="832"/>
      <c r="H36" s="833"/>
      <c r="I36" s="279"/>
      <c r="J36" s="280"/>
      <c r="K36" s="281">
        <f>VLOOKUP(A36,EQUIPOS!A6:D161,4,FALSE)</f>
        <v>62500</v>
      </c>
      <c r="L36" s="282"/>
      <c r="M36" s="295">
        <v>66</v>
      </c>
      <c r="N36" s="284">
        <f>K36/M36</f>
        <v>946.969696969697</v>
      </c>
    </row>
    <row r="37" spans="1:14">
      <c r="B37" s="831"/>
      <c r="C37" s="832"/>
      <c r="D37" s="832"/>
      <c r="E37" s="832"/>
      <c r="F37" s="832"/>
      <c r="G37" s="832"/>
      <c r="H37" s="833"/>
      <c r="I37" s="279"/>
      <c r="J37" s="280"/>
      <c r="K37" s="281"/>
      <c r="L37" s="282"/>
      <c r="M37" s="283"/>
      <c r="N37" s="284"/>
    </row>
    <row r="38" spans="1:14">
      <c r="B38" s="831"/>
      <c r="C38" s="832"/>
      <c r="D38" s="832"/>
      <c r="E38" s="832"/>
      <c r="F38" s="832"/>
      <c r="G38" s="832"/>
      <c r="H38" s="833"/>
      <c r="I38" s="279"/>
      <c r="J38" s="280"/>
      <c r="K38" s="281"/>
      <c r="L38" s="282"/>
      <c r="M38" s="283"/>
      <c r="N38" s="285"/>
    </row>
    <row r="39" spans="1:14">
      <c r="B39" s="831"/>
      <c r="C39" s="832"/>
      <c r="D39" s="832"/>
      <c r="E39" s="832"/>
      <c r="F39" s="832"/>
      <c r="G39" s="832"/>
      <c r="H39" s="833"/>
      <c r="I39" s="834"/>
      <c r="J39" s="815"/>
      <c r="K39" s="286"/>
      <c r="L39" s="835"/>
      <c r="M39" s="836"/>
      <c r="N39" s="287"/>
    </row>
    <row r="40" spans="1:14">
      <c r="B40" s="831"/>
      <c r="C40" s="832"/>
      <c r="D40" s="832"/>
      <c r="E40" s="837"/>
      <c r="F40" s="832"/>
      <c r="G40" s="832"/>
      <c r="H40" s="833"/>
      <c r="I40" s="42"/>
      <c r="J40" s="43"/>
      <c r="K40" s="286"/>
      <c r="L40" s="288"/>
      <c r="M40" s="289"/>
      <c r="N40" s="290"/>
    </row>
    <row r="41" spans="1:14">
      <c r="B41" s="838"/>
      <c r="C41" s="839"/>
      <c r="D41" s="839"/>
      <c r="E41" s="44"/>
      <c r="F41" s="45"/>
      <c r="G41" s="45"/>
      <c r="H41" s="46"/>
      <c r="I41" s="42"/>
      <c r="J41" s="43"/>
      <c r="K41" s="291"/>
      <c r="L41" s="288"/>
      <c r="M41" s="289"/>
      <c r="N41" s="356"/>
    </row>
    <row r="42" spans="1:14" ht="15.75" thickBot="1">
      <c r="B42" s="831"/>
      <c r="C42" s="832"/>
      <c r="D42" s="832"/>
      <c r="E42" s="832"/>
      <c r="F42" s="832"/>
      <c r="G42" s="832"/>
      <c r="H42" s="833"/>
      <c r="I42" s="840"/>
      <c r="J42" s="841"/>
      <c r="K42" s="47"/>
      <c r="L42" s="842"/>
      <c r="M42" s="843"/>
      <c r="N42" s="111"/>
    </row>
    <row r="43" spans="1:14" ht="15.75" thickBot="1">
      <c r="B43" s="818" t="s">
        <v>1037</v>
      </c>
      <c r="C43" s="819"/>
      <c r="D43" s="819"/>
      <c r="E43" s="819"/>
      <c r="F43" s="819"/>
      <c r="G43" s="819"/>
      <c r="H43" s="819"/>
      <c r="I43" s="819"/>
      <c r="J43" s="819"/>
      <c r="K43" s="819"/>
      <c r="L43" s="819"/>
      <c r="M43" s="820"/>
      <c r="N43" s="105">
        <f>SUM(N36:N42)</f>
        <v>946.969696969697</v>
      </c>
    </row>
    <row r="44" spans="1:14">
      <c r="B44" s="292"/>
      <c r="C44" s="40"/>
      <c r="D44" s="40"/>
      <c r="E44" s="40"/>
      <c r="F44" s="40"/>
      <c r="G44" s="40"/>
      <c r="H44" s="40"/>
      <c r="I44" s="40"/>
      <c r="J44" s="40"/>
      <c r="K44" s="40"/>
      <c r="L44" s="40"/>
      <c r="M44" s="40"/>
      <c r="N44" s="41"/>
    </row>
    <row r="45" spans="1:14">
      <c r="B45" s="70" t="s">
        <v>1038</v>
      </c>
      <c r="C45" s="71"/>
      <c r="D45" s="71"/>
      <c r="E45" s="71"/>
      <c r="F45" s="71"/>
      <c r="G45" s="71"/>
      <c r="H45" s="71"/>
      <c r="I45" s="71"/>
      <c r="J45" s="71"/>
      <c r="K45" s="71"/>
      <c r="L45" s="71"/>
      <c r="M45" s="71"/>
      <c r="N45" s="72"/>
    </row>
    <row r="46" spans="1:14" ht="15.75" thickBot="1">
      <c r="B46" s="73"/>
      <c r="C46" s="68"/>
      <c r="D46" s="68"/>
      <c r="E46" s="68"/>
      <c r="F46" s="68"/>
      <c r="G46" s="68"/>
      <c r="H46" s="68"/>
      <c r="I46" s="68"/>
      <c r="J46" s="67"/>
      <c r="K46" s="67"/>
      <c r="L46" s="67"/>
      <c r="M46" s="67"/>
      <c r="N46" s="69"/>
    </row>
    <row r="47" spans="1:14">
      <c r="B47" s="809" t="s">
        <v>1028</v>
      </c>
      <c r="C47" s="810"/>
      <c r="D47" s="810"/>
      <c r="E47" s="810"/>
      <c r="F47" s="810"/>
      <c r="G47" s="810"/>
      <c r="H47" s="810"/>
      <c r="I47" s="811"/>
      <c r="J47" s="327" t="s">
        <v>1029</v>
      </c>
      <c r="K47" s="91" t="s">
        <v>1030</v>
      </c>
      <c r="L47" s="812" t="s">
        <v>1039</v>
      </c>
      <c r="M47" s="811"/>
      <c r="N47" s="92" t="s">
        <v>1035</v>
      </c>
    </row>
    <row r="48" spans="1:14">
      <c r="B48" s="49"/>
      <c r="C48" s="293"/>
      <c r="D48" s="293"/>
      <c r="E48" s="293"/>
      <c r="F48" s="293"/>
      <c r="G48" s="293"/>
      <c r="H48" s="293"/>
      <c r="I48" s="280"/>
      <c r="J48" s="236"/>
      <c r="K48" s="294"/>
      <c r="L48" s="279"/>
      <c r="M48" s="295"/>
      <c r="N48" s="296"/>
    </row>
    <row r="49" spans="2:14">
      <c r="B49" s="49"/>
      <c r="C49" s="293"/>
      <c r="D49" s="293"/>
      <c r="E49" s="293"/>
      <c r="F49" s="293"/>
      <c r="G49" s="293"/>
      <c r="H49" s="293"/>
      <c r="I49" s="280"/>
      <c r="J49" s="236"/>
      <c r="K49" s="294"/>
      <c r="L49" s="279"/>
      <c r="M49" s="295"/>
      <c r="N49" s="296"/>
    </row>
    <row r="50" spans="2:14">
      <c r="B50" s="49"/>
      <c r="C50" s="293"/>
      <c r="D50" s="293"/>
      <c r="E50" s="293"/>
      <c r="F50" s="293"/>
      <c r="G50" s="293"/>
      <c r="H50" s="293"/>
      <c r="I50" s="280"/>
      <c r="J50" s="236"/>
      <c r="K50" s="294"/>
      <c r="L50" s="279"/>
      <c r="M50" s="295"/>
      <c r="N50" s="296"/>
    </row>
    <row r="51" spans="2:14">
      <c r="B51" s="49"/>
      <c r="C51" s="293"/>
      <c r="D51" s="293"/>
      <c r="E51" s="293"/>
      <c r="F51" s="293"/>
      <c r="G51" s="293"/>
      <c r="H51" s="293"/>
      <c r="I51" s="280"/>
      <c r="J51" s="236"/>
      <c r="K51" s="294"/>
      <c r="L51" s="279"/>
      <c r="M51" s="295"/>
      <c r="N51" s="296"/>
    </row>
    <row r="52" spans="2:14">
      <c r="B52" s="49"/>
      <c r="C52" s="293"/>
      <c r="D52" s="293"/>
      <c r="E52" s="293"/>
      <c r="F52" s="293"/>
      <c r="G52" s="293"/>
      <c r="H52" s="293"/>
      <c r="I52" s="280"/>
      <c r="J52" s="236"/>
      <c r="K52" s="294"/>
      <c r="L52" s="279"/>
      <c r="M52" s="295"/>
      <c r="N52" s="296"/>
    </row>
    <row r="53" spans="2:14" ht="15.75" thickBot="1">
      <c r="B53" s="813"/>
      <c r="C53" s="814"/>
      <c r="D53" s="814"/>
      <c r="E53" s="814"/>
      <c r="F53" s="814"/>
      <c r="G53" s="814"/>
      <c r="H53" s="814"/>
      <c r="I53" s="815"/>
      <c r="J53" s="48"/>
      <c r="K53" s="50"/>
      <c r="L53" s="816"/>
      <c r="M53" s="817"/>
      <c r="N53" s="51"/>
    </row>
    <row r="54" spans="2:14" ht="15.75" thickBot="1">
      <c r="B54" s="818" t="s">
        <v>1037</v>
      </c>
      <c r="C54" s="819"/>
      <c r="D54" s="819"/>
      <c r="E54" s="819"/>
      <c r="F54" s="819"/>
      <c r="G54" s="819"/>
      <c r="H54" s="819"/>
      <c r="I54" s="819"/>
      <c r="J54" s="819"/>
      <c r="K54" s="819"/>
      <c r="L54" s="819"/>
      <c r="M54" s="820"/>
      <c r="N54" s="297"/>
    </row>
    <row r="55" spans="2:14">
      <c r="B55" s="39"/>
      <c r="C55" s="40"/>
      <c r="D55" s="40"/>
      <c r="E55" s="40"/>
      <c r="F55" s="40"/>
      <c r="G55" s="40"/>
      <c r="H55" s="40"/>
      <c r="I55" s="40"/>
      <c r="J55" s="40"/>
      <c r="K55" s="40"/>
      <c r="L55" s="40"/>
      <c r="M55" s="40"/>
      <c r="N55" s="41"/>
    </row>
    <row r="56" spans="2:14">
      <c r="B56" s="70" t="s">
        <v>1040</v>
      </c>
      <c r="C56" s="71"/>
      <c r="D56" s="71"/>
      <c r="E56" s="71"/>
      <c r="F56" s="71"/>
      <c r="G56" s="71"/>
      <c r="H56" s="71"/>
      <c r="I56" s="71"/>
      <c r="J56" s="71"/>
      <c r="K56" s="71"/>
      <c r="L56" s="71"/>
      <c r="M56" s="71"/>
      <c r="N56" s="72"/>
    </row>
    <row r="57" spans="2:14" ht="15.75" thickBot="1">
      <c r="B57" s="74"/>
      <c r="C57" s="67"/>
      <c r="D57" s="67"/>
      <c r="E57" s="67"/>
      <c r="F57" s="67"/>
      <c r="G57" s="67"/>
      <c r="H57" s="67"/>
      <c r="I57" s="67"/>
      <c r="J57" s="67"/>
      <c r="K57" s="67"/>
      <c r="L57" s="67"/>
      <c r="M57" s="67"/>
      <c r="N57" s="69"/>
    </row>
    <row r="58" spans="2:14" ht="25.5">
      <c r="B58" s="325" t="s">
        <v>1041</v>
      </c>
      <c r="C58" s="326"/>
      <c r="D58" s="326"/>
      <c r="E58" s="326"/>
      <c r="F58" s="326"/>
      <c r="G58" s="326"/>
      <c r="H58" s="79" t="s">
        <v>1029</v>
      </c>
      <c r="I58" s="80" t="s">
        <v>1042</v>
      </c>
      <c r="J58" s="81" t="s">
        <v>1043</v>
      </c>
      <c r="K58" s="79" t="s">
        <v>1044</v>
      </c>
      <c r="L58" s="821" t="s">
        <v>1045</v>
      </c>
      <c r="M58" s="794"/>
      <c r="N58" s="82" t="s">
        <v>1035</v>
      </c>
    </row>
    <row r="59" spans="2:14">
      <c r="B59" s="52"/>
      <c r="C59" s="329"/>
      <c r="D59" s="329"/>
      <c r="E59" s="329"/>
      <c r="F59" s="329"/>
      <c r="G59" s="329"/>
      <c r="H59" s="323"/>
      <c r="I59" s="291"/>
      <c r="J59" s="298"/>
      <c r="K59" s="291"/>
      <c r="L59" s="822"/>
      <c r="M59" s="823"/>
      <c r="N59" s="299"/>
    </row>
    <row r="60" spans="2:14">
      <c r="B60" s="52"/>
      <c r="C60" s="53"/>
      <c r="D60" s="53"/>
      <c r="E60" s="53"/>
      <c r="F60" s="53"/>
      <c r="G60" s="53"/>
      <c r="H60" s="300"/>
      <c r="I60" s="291"/>
      <c r="J60" s="291"/>
      <c r="K60" s="291"/>
      <c r="L60" s="301"/>
      <c r="M60" s="302"/>
      <c r="N60" s="303"/>
    </row>
    <row r="61" spans="2:14">
      <c r="B61" s="52"/>
      <c r="C61" s="53"/>
      <c r="D61" s="53"/>
      <c r="E61" s="53"/>
      <c r="F61" s="53"/>
      <c r="G61" s="53"/>
      <c r="H61" s="300"/>
      <c r="I61" s="291"/>
      <c r="J61" s="291"/>
      <c r="K61" s="291"/>
      <c r="L61" s="301"/>
      <c r="M61" s="302"/>
      <c r="N61" s="303"/>
    </row>
    <row r="62" spans="2:14">
      <c r="B62" s="52"/>
      <c r="C62" s="53"/>
      <c r="D62" s="53"/>
      <c r="E62" s="53"/>
      <c r="F62" s="53"/>
      <c r="G62" s="53"/>
      <c r="H62" s="300"/>
      <c r="I62" s="291"/>
      <c r="J62" s="291"/>
      <c r="K62" s="291"/>
      <c r="L62" s="301"/>
      <c r="M62" s="302"/>
      <c r="N62" s="303"/>
    </row>
    <row r="63" spans="2:14">
      <c r="B63" s="52"/>
      <c r="C63" s="53"/>
      <c r="D63" s="53"/>
      <c r="E63" s="53"/>
      <c r="F63" s="53"/>
      <c r="G63" s="53"/>
      <c r="H63" s="300"/>
      <c r="I63" s="291"/>
      <c r="J63" s="291"/>
      <c r="K63" s="291"/>
      <c r="L63" s="301"/>
      <c r="M63" s="302"/>
      <c r="N63" s="303"/>
    </row>
    <row r="64" spans="2:14" ht="15.75" thickBot="1">
      <c r="B64" s="55"/>
      <c r="C64" s="53"/>
      <c r="D64" s="53"/>
      <c r="E64" s="53"/>
      <c r="F64" s="53"/>
      <c r="G64" s="53"/>
      <c r="H64" s="496"/>
      <c r="I64" s="175"/>
      <c r="J64" s="175"/>
      <c r="K64" s="175"/>
      <c r="L64" s="990"/>
      <c r="M64" s="991"/>
      <c r="N64" s="497"/>
    </row>
    <row r="65" spans="2:15" ht="15.75" thickBot="1">
      <c r="B65" s="818" t="s">
        <v>1037</v>
      </c>
      <c r="C65" s="819"/>
      <c r="D65" s="819"/>
      <c r="E65" s="819"/>
      <c r="F65" s="819"/>
      <c r="G65" s="819"/>
      <c r="H65" s="819"/>
      <c r="I65" s="819"/>
      <c r="J65" s="819"/>
      <c r="K65" s="819"/>
      <c r="L65" s="819"/>
      <c r="M65" s="820"/>
      <c r="N65" s="406"/>
    </row>
    <row r="66" spans="2:15">
      <c r="B66" s="39"/>
      <c r="C66" s="40"/>
      <c r="D66" s="40"/>
      <c r="E66" s="40"/>
      <c r="F66" s="40"/>
      <c r="G66" s="40"/>
      <c r="H66" s="40"/>
      <c r="I66" s="40"/>
      <c r="J66" s="40"/>
      <c r="K66" s="40"/>
      <c r="L66" s="40"/>
      <c r="M66" s="40"/>
      <c r="N66" s="41"/>
    </row>
    <row r="67" spans="2:15">
      <c r="B67" s="70" t="s">
        <v>1046</v>
      </c>
      <c r="C67" s="71"/>
      <c r="D67" s="71"/>
      <c r="E67" s="71"/>
      <c r="F67" s="71"/>
      <c r="G67" s="71"/>
      <c r="H67" s="71"/>
      <c r="I67" s="71"/>
      <c r="J67" s="71"/>
      <c r="K67" s="71"/>
      <c r="L67" s="71"/>
      <c r="M67" s="71"/>
      <c r="N67" s="72"/>
    </row>
    <row r="68" spans="2:15" ht="15.75" thickBot="1">
      <c r="B68" s="74"/>
      <c r="C68" s="67"/>
      <c r="D68" s="67"/>
      <c r="E68" s="67"/>
      <c r="F68" s="67"/>
      <c r="G68" s="67"/>
      <c r="H68" s="67"/>
      <c r="I68" s="67"/>
      <c r="J68" s="67"/>
      <c r="K68" s="67"/>
      <c r="L68" s="67"/>
      <c r="M68" s="67"/>
      <c r="N68" s="69"/>
    </row>
    <row r="69" spans="2:15" ht="25.5">
      <c r="B69" s="844" t="s">
        <v>1047</v>
      </c>
      <c r="C69" s="845"/>
      <c r="D69" s="845"/>
      <c r="E69" s="845"/>
      <c r="F69" s="845"/>
      <c r="G69" s="845"/>
      <c r="H69" s="845"/>
      <c r="I69" s="79" t="s">
        <v>1048</v>
      </c>
      <c r="J69" s="81" t="s">
        <v>1494</v>
      </c>
      <c r="K69" s="80" t="s">
        <v>1050</v>
      </c>
      <c r="L69" s="846" t="s">
        <v>1034</v>
      </c>
      <c r="M69" s="847"/>
      <c r="N69" s="104" t="s">
        <v>1035</v>
      </c>
    </row>
    <row r="70" spans="2:15">
      <c r="B70" s="55"/>
      <c r="C70" s="53"/>
      <c r="D70" s="53"/>
      <c r="E70" s="53"/>
      <c r="F70" s="53"/>
      <c r="G70" s="53"/>
      <c r="H70" s="53"/>
      <c r="I70" s="304"/>
      <c r="J70" s="305"/>
      <c r="K70" s="306"/>
      <c r="L70" s="56"/>
      <c r="M70" s="307"/>
      <c r="N70" s="308"/>
      <c r="O70" s="112"/>
    </row>
    <row r="71" spans="2:15">
      <c r="B71" s="55"/>
      <c r="C71" s="53"/>
      <c r="D71" s="53"/>
      <c r="E71" s="53"/>
      <c r="F71" s="53"/>
      <c r="G71" s="53"/>
      <c r="H71" s="53"/>
      <c r="I71" s="291"/>
      <c r="J71" s="309"/>
      <c r="K71" s="310"/>
      <c r="L71" s="56"/>
      <c r="M71" s="311"/>
      <c r="N71" s="308"/>
    </row>
    <row r="72" spans="2:15">
      <c r="B72" s="55"/>
      <c r="C72" s="53"/>
      <c r="D72" s="53"/>
      <c r="E72" s="53"/>
      <c r="F72" s="53"/>
      <c r="G72" s="53"/>
      <c r="H72" s="53"/>
      <c r="I72" s="291"/>
      <c r="J72" s="309"/>
      <c r="K72" s="310"/>
      <c r="L72" s="56"/>
      <c r="M72" s="312"/>
      <c r="N72" s="308"/>
    </row>
    <row r="73" spans="2:15">
      <c r="B73" s="55"/>
      <c r="C73" s="53"/>
      <c r="D73" s="53"/>
      <c r="E73" s="53"/>
      <c r="F73" s="53"/>
      <c r="G73" s="53"/>
      <c r="H73" s="53"/>
      <c r="I73" s="291"/>
      <c r="J73" s="309"/>
      <c r="K73" s="310"/>
      <c r="L73" s="330"/>
      <c r="M73" s="312"/>
      <c r="N73" s="308"/>
    </row>
    <row r="74" spans="2:15">
      <c r="B74" s="55"/>
      <c r="C74" s="53"/>
      <c r="D74" s="53"/>
      <c r="E74" s="53"/>
      <c r="F74" s="53"/>
      <c r="G74" s="53"/>
      <c r="H74" s="53"/>
      <c r="I74" s="291"/>
      <c r="J74" s="309"/>
      <c r="K74" s="310"/>
      <c r="L74" s="330"/>
      <c r="M74" s="312"/>
      <c r="N74" s="308"/>
    </row>
    <row r="75" spans="2:15" ht="15.75" thickBot="1">
      <c r="B75" s="986"/>
      <c r="C75" s="987"/>
      <c r="D75" s="987"/>
      <c r="E75" s="987"/>
      <c r="F75" s="987"/>
      <c r="G75" s="987"/>
      <c r="H75" s="987"/>
      <c r="I75" s="175"/>
      <c r="J75" s="175"/>
      <c r="K75" s="175"/>
      <c r="L75" s="988"/>
      <c r="M75" s="989"/>
      <c r="N75" s="51"/>
    </row>
    <row r="76" spans="2:15" ht="15.75" thickBot="1">
      <c r="B76" s="818" t="s">
        <v>1037</v>
      </c>
      <c r="C76" s="819"/>
      <c r="D76" s="819"/>
      <c r="E76" s="819"/>
      <c r="F76" s="819"/>
      <c r="G76" s="819"/>
      <c r="H76" s="819"/>
      <c r="I76" s="819"/>
      <c r="J76" s="819"/>
      <c r="K76" s="819"/>
      <c r="L76" s="819"/>
      <c r="M76" s="820"/>
      <c r="N76" s="313"/>
    </row>
    <row r="77" spans="2:15" ht="15.75" thickBot="1">
      <c r="B77" s="39"/>
      <c r="C77" s="40"/>
      <c r="D77" s="40"/>
      <c r="E77" s="40"/>
      <c r="F77" s="40"/>
      <c r="G77" s="40"/>
      <c r="H77" s="40"/>
      <c r="I77" s="40"/>
      <c r="J77" s="40"/>
      <c r="K77" s="40"/>
      <c r="L77" s="40"/>
      <c r="M77" s="40"/>
      <c r="N77" s="41"/>
    </row>
    <row r="78" spans="2:15" ht="15.75" thickBot="1">
      <c r="B78" s="818" t="s">
        <v>1051</v>
      </c>
      <c r="C78" s="819"/>
      <c r="D78" s="819"/>
      <c r="E78" s="819"/>
      <c r="F78" s="819"/>
      <c r="G78" s="819"/>
      <c r="H78" s="819"/>
      <c r="I78" s="819"/>
      <c r="J78" s="819"/>
      <c r="K78" s="819"/>
      <c r="L78" s="819"/>
      <c r="M78" s="820"/>
      <c r="N78" s="105">
        <f>N43+N54+N65+N76</f>
        <v>946.969696969697</v>
      </c>
    </row>
    <row r="79" spans="2:15">
      <c r="B79" s="39"/>
      <c r="C79" s="40"/>
      <c r="D79" s="40"/>
      <c r="E79" s="40"/>
      <c r="F79" s="40"/>
      <c r="G79" s="40"/>
      <c r="H79" s="40"/>
      <c r="I79" s="40"/>
      <c r="J79" s="40"/>
      <c r="K79" s="40"/>
      <c r="L79" s="40"/>
      <c r="M79" s="40"/>
      <c r="N79" s="41"/>
    </row>
    <row r="80" spans="2:15">
      <c r="B80" s="70" t="s">
        <v>1052</v>
      </c>
      <c r="C80" s="71"/>
      <c r="D80" s="71"/>
      <c r="E80" s="71"/>
      <c r="F80" s="71"/>
      <c r="G80" s="71"/>
      <c r="H80" s="71"/>
      <c r="I80" s="71"/>
      <c r="J80" s="71"/>
      <c r="K80" s="71"/>
      <c r="L80" s="71"/>
      <c r="M80" s="71"/>
      <c r="N80" s="72"/>
    </row>
    <row r="81" spans="1:14" ht="15.75" thickBot="1">
      <c r="B81" s="74"/>
      <c r="C81" s="67"/>
      <c r="D81" s="67"/>
      <c r="E81" s="67"/>
      <c r="F81" s="67"/>
      <c r="G81" s="67"/>
      <c r="H81" s="67"/>
      <c r="I81" s="67"/>
      <c r="J81" s="67"/>
      <c r="K81" s="67"/>
      <c r="L81" s="67"/>
      <c r="M81" s="67"/>
      <c r="N81" s="69"/>
    </row>
    <row r="82" spans="1:14">
      <c r="B82" s="809" t="s">
        <v>1053</v>
      </c>
      <c r="C82" s="810"/>
      <c r="D82" s="810"/>
      <c r="E82" s="810"/>
      <c r="F82" s="810"/>
      <c r="G82" s="810"/>
      <c r="H82" s="810"/>
      <c r="I82" s="326"/>
      <c r="J82" s="346"/>
      <c r="K82" s="314" t="s">
        <v>1054</v>
      </c>
      <c r="L82" s="848" t="s">
        <v>1055</v>
      </c>
      <c r="M82" s="849"/>
      <c r="N82" s="315"/>
    </row>
    <row r="83" spans="1:14">
      <c r="B83" s="850" t="s">
        <v>1056</v>
      </c>
      <c r="C83" s="851"/>
      <c r="D83" s="851"/>
      <c r="E83" s="851"/>
      <c r="F83" s="851"/>
      <c r="G83" s="851"/>
      <c r="H83" s="851"/>
      <c r="I83" s="93"/>
      <c r="J83" s="94"/>
      <c r="K83" s="316">
        <v>0.2</v>
      </c>
      <c r="L83" s="852">
        <f>N78*K83</f>
        <v>189.39393939393941</v>
      </c>
      <c r="M83" s="853"/>
      <c r="N83" s="57"/>
    </row>
    <row r="84" spans="1:14">
      <c r="B84" s="95" t="s">
        <v>1057</v>
      </c>
      <c r="C84" s="96"/>
      <c r="D84" s="96"/>
      <c r="E84" s="96"/>
      <c r="F84" s="96"/>
      <c r="G84" s="96"/>
      <c r="H84" s="96"/>
      <c r="I84" s="93"/>
      <c r="J84" s="94"/>
      <c r="K84" s="316">
        <v>0.05</v>
      </c>
      <c r="L84" s="852">
        <f>N78*K84</f>
        <v>47.348484848484851</v>
      </c>
      <c r="M84" s="853"/>
      <c r="N84" s="57"/>
    </row>
    <row r="85" spans="1:14" ht="15.75" thickBot="1">
      <c r="B85" s="97" t="s">
        <v>1058</v>
      </c>
      <c r="C85" s="98"/>
      <c r="D85" s="98"/>
      <c r="E85" s="98"/>
      <c r="F85" s="98"/>
      <c r="G85" s="98"/>
      <c r="H85" s="98"/>
      <c r="I85" s="99"/>
      <c r="J85" s="100"/>
      <c r="K85" s="317">
        <v>0.05</v>
      </c>
      <c r="L85" s="854">
        <f>N78*K85</f>
        <v>47.348484848484851</v>
      </c>
      <c r="M85" s="855"/>
      <c r="N85" s="57"/>
    </row>
    <row r="86" spans="1:14" ht="15.75" thickBot="1">
      <c r="B86" s="818" t="s">
        <v>1037</v>
      </c>
      <c r="C86" s="819"/>
      <c r="D86" s="819"/>
      <c r="E86" s="819"/>
      <c r="F86" s="819"/>
      <c r="G86" s="819"/>
      <c r="H86" s="819"/>
      <c r="I86" s="819"/>
      <c r="J86" s="819"/>
      <c r="K86" s="819"/>
      <c r="L86" s="819"/>
      <c r="M86" s="820"/>
      <c r="N86" s="58">
        <f>L83+L84+L85</f>
        <v>284.09090909090912</v>
      </c>
    </row>
    <row r="87" spans="1:14" ht="15.75" thickBot="1">
      <c r="B87" s="39"/>
      <c r="C87" s="40"/>
      <c r="D87" s="40"/>
      <c r="E87" s="40"/>
      <c r="F87" s="40"/>
      <c r="G87" s="40"/>
      <c r="H87" s="40"/>
      <c r="I87" s="40"/>
      <c r="J87" s="40"/>
      <c r="K87" s="40"/>
      <c r="L87" s="40"/>
      <c r="M87" s="40"/>
      <c r="N87" s="41"/>
    </row>
    <row r="88" spans="1:14" ht="15.75" thickBot="1">
      <c r="A88" t="s">
        <v>2122</v>
      </c>
      <c r="B88" s="818" t="s">
        <v>1059</v>
      </c>
      <c r="C88" s="819"/>
      <c r="D88" s="819"/>
      <c r="E88" s="819"/>
      <c r="F88" s="819"/>
      <c r="G88" s="819"/>
      <c r="H88" s="819"/>
      <c r="I88" s="819"/>
      <c r="J88" s="819"/>
      <c r="K88" s="819"/>
      <c r="L88" s="819"/>
      <c r="M88" s="820"/>
      <c r="N88" s="197">
        <f>N78+N86</f>
        <v>1231.060606060606</v>
      </c>
    </row>
    <row r="89" spans="1:14">
      <c r="B89" s="251"/>
      <c r="C89" s="252"/>
      <c r="D89" s="252"/>
      <c r="E89" s="252"/>
      <c r="F89" s="252"/>
      <c r="G89" s="252"/>
      <c r="H89" s="252"/>
      <c r="I89" s="252"/>
      <c r="J89" s="252"/>
      <c r="K89" s="252"/>
      <c r="L89" s="252"/>
      <c r="M89" s="252"/>
      <c r="N89" s="253"/>
    </row>
    <row r="90" spans="1:14">
      <c r="B90" s="254"/>
      <c r="C90" s="255"/>
      <c r="D90" s="255"/>
      <c r="E90" s="255"/>
      <c r="F90" s="255"/>
      <c r="G90" s="255"/>
      <c r="H90" s="255"/>
      <c r="I90" s="255"/>
      <c r="J90" s="255"/>
      <c r="K90" s="255"/>
      <c r="L90" s="255"/>
      <c r="M90" s="255"/>
      <c r="N90" s="256"/>
    </row>
    <row r="91" spans="1:14">
      <c r="B91" s="254"/>
      <c r="C91" s="255"/>
      <c r="D91" s="255"/>
      <c r="E91" s="255"/>
      <c r="F91" s="255"/>
      <c r="G91" s="255"/>
      <c r="H91" s="255"/>
      <c r="I91" s="255"/>
      <c r="J91" s="255"/>
      <c r="K91" s="255"/>
      <c r="L91" s="255"/>
      <c r="M91" s="255"/>
      <c r="N91" s="256"/>
    </row>
    <row r="92" spans="1:14">
      <c r="B92" s="254"/>
      <c r="C92" s="255"/>
      <c r="D92" s="255"/>
      <c r="E92" s="255"/>
      <c r="F92" s="255"/>
      <c r="G92" s="255"/>
      <c r="H92" s="255"/>
      <c r="I92" s="255"/>
      <c r="J92" s="255"/>
      <c r="K92" s="255"/>
      <c r="L92" s="255"/>
      <c r="M92" s="255"/>
      <c r="N92" s="256"/>
    </row>
    <row r="93" spans="1:14">
      <c r="B93" s="254"/>
      <c r="C93" s="255"/>
      <c r="D93" s="255"/>
      <c r="E93" s="429" t="s">
        <v>1060</v>
      </c>
      <c r="F93" s="429"/>
      <c r="G93" s="429"/>
      <c r="H93" s="429"/>
      <c r="I93" s="429"/>
      <c r="J93" s="429"/>
      <c r="K93" s="255"/>
      <c r="L93" s="255"/>
      <c r="M93" s="255"/>
      <c r="N93" s="256"/>
    </row>
    <row r="94" spans="1:14">
      <c r="B94" s="254"/>
      <c r="C94" s="255"/>
      <c r="D94" s="255"/>
      <c r="E94" s="255" t="s">
        <v>1061</v>
      </c>
      <c r="F94" s="255"/>
      <c r="G94" s="255"/>
      <c r="H94" s="255"/>
      <c r="I94" s="255"/>
      <c r="J94" s="255"/>
      <c r="K94" s="255"/>
      <c r="L94" s="255"/>
      <c r="M94" s="255"/>
      <c r="N94" s="256"/>
    </row>
    <row r="95" spans="1:14">
      <c r="B95" s="254"/>
      <c r="C95" s="255"/>
      <c r="D95" s="255"/>
      <c r="E95" s="255" t="s">
        <v>1062</v>
      </c>
      <c r="F95" s="255"/>
      <c r="G95" s="255"/>
      <c r="H95" s="255"/>
      <c r="I95" s="255"/>
      <c r="J95" s="255"/>
      <c r="K95" s="255"/>
      <c r="L95" s="255"/>
      <c r="M95" s="255"/>
      <c r="N95" s="256"/>
    </row>
    <row r="96" spans="1:14">
      <c r="B96" s="254"/>
      <c r="C96" s="255"/>
      <c r="D96" s="255"/>
      <c r="E96" s="255" t="s">
        <v>1063</v>
      </c>
      <c r="F96" s="255"/>
      <c r="G96" s="255"/>
      <c r="H96" s="255"/>
      <c r="I96" s="255"/>
      <c r="J96" s="255"/>
      <c r="K96" s="255"/>
      <c r="L96" s="255"/>
      <c r="M96" s="255"/>
      <c r="N96" s="256"/>
    </row>
    <row r="97" spans="2:14" ht="15.75" thickBot="1">
      <c r="B97" s="254"/>
      <c r="C97" s="255"/>
      <c r="D97" s="255"/>
      <c r="E97" s="255"/>
      <c r="F97" s="255" t="s">
        <v>1064</v>
      </c>
      <c r="G97" s="255"/>
      <c r="H97" s="255"/>
      <c r="I97" s="255"/>
      <c r="J97" s="255"/>
      <c r="K97" s="255"/>
      <c r="L97" s="255"/>
      <c r="M97" s="255"/>
      <c r="N97" s="256"/>
    </row>
    <row r="98" spans="2:14">
      <c r="B98" s="239" t="s">
        <v>2322</v>
      </c>
      <c r="C98" s="240"/>
      <c r="D98" s="240"/>
      <c r="E98" s="240"/>
      <c r="F98" s="240"/>
      <c r="G98" s="240"/>
      <c r="H98" s="240"/>
      <c r="I98" s="240"/>
      <c r="J98" s="240"/>
      <c r="K98" s="240"/>
      <c r="L98" s="240"/>
      <c r="M98" s="240"/>
      <c r="N98" s="241"/>
    </row>
    <row r="99" spans="2:14">
      <c r="B99" s="257"/>
      <c r="C99" s="258"/>
      <c r="D99" s="258"/>
      <c r="E99" s="258"/>
      <c r="F99" s="258"/>
      <c r="G99" s="258"/>
      <c r="H99" s="258"/>
      <c r="I99" s="258"/>
      <c r="J99" s="258"/>
      <c r="K99" s="258"/>
      <c r="L99" s="258"/>
      <c r="M99" s="258"/>
      <c r="N99" s="259"/>
    </row>
    <row r="100" spans="2:14">
      <c r="B100" s="257"/>
      <c r="C100" s="258"/>
      <c r="D100" s="258"/>
      <c r="E100" s="258"/>
      <c r="F100" s="258"/>
      <c r="G100" s="258"/>
      <c r="H100" s="258"/>
      <c r="I100" s="258"/>
      <c r="J100" s="258"/>
      <c r="K100" s="258"/>
      <c r="L100" s="258"/>
      <c r="M100" s="258"/>
      <c r="N100" s="259"/>
    </row>
    <row r="101" spans="2:14">
      <c r="B101" s="257"/>
      <c r="C101" s="258"/>
      <c r="D101" s="258"/>
      <c r="E101" s="258"/>
      <c r="F101" s="258"/>
      <c r="G101" s="258"/>
      <c r="H101" s="258"/>
      <c r="I101" s="258"/>
      <c r="J101" s="258"/>
      <c r="K101" s="258"/>
      <c r="L101" s="258"/>
      <c r="M101" s="258"/>
      <c r="N101" s="259"/>
    </row>
    <row r="102" spans="2:14" ht="15.75" thickBot="1">
      <c r="B102" s="260"/>
      <c r="C102" s="261"/>
      <c r="D102" s="261"/>
      <c r="E102" s="261"/>
      <c r="F102" s="261"/>
      <c r="G102" s="261"/>
      <c r="H102" s="261"/>
      <c r="I102" s="261"/>
      <c r="J102" s="261"/>
      <c r="K102" s="261"/>
      <c r="L102" s="261"/>
      <c r="M102" s="261"/>
      <c r="N102" s="262"/>
    </row>
    <row r="103" spans="2:14">
      <c r="B103" s="263"/>
      <c r="C103" s="264"/>
      <c r="D103" s="264"/>
      <c r="E103" s="264"/>
      <c r="F103" s="264"/>
      <c r="G103" s="264"/>
      <c r="H103" s="264"/>
      <c r="I103" s="264"/>
      <c r="J103" s="264"/>
      <c r="K103" s="264"/>
      <c r="L103" s="264"/>
      <c r="M103" s="264"/>
      <c r="N103" s="265"/>
    </row>
    <row r="104" spans="2:14">
      <c r="B104" s="266" t="s">
        <v>2323</v>
      </c>
      <c r="C104" s="267"/>
      <c r="D104" s="267"/>
      <c r="E104" s="267"/>
      <c r="F104" s="267"/>
      <c r="G104" s="267"/>
      <c r="H104" s="267"/>
      <c r="I104" s="267"/>
      <c r="J104" s="267"/>
      <c r="K104" s="267"/>
      <c r="L104" s="267"/>
      <c r="M104" s="267"/>
      <c r="N104" s="268"/>
    </row>
    <row r="105" spans="2:14" ht="15" customHeight="1">
      <c r="B105" s="960" t="s">
        <v>2324</v>
      </c>
      <c r="C105" s="961"/>
      <c r="D105" s="961"/>
      <c r="E105" s="961"/>
      <c r="F105" s="961"/>
      <c r="G105" s="961"/>
      <c r="H105" s="961"/>
      <c r="I105" s="961"/>
      <c r="J105" s="961"/>
      <c r="K105" s="961"/>
      <c r="L105" s="961"/>
      <c r="M105" s="961"/>
      <c r="N105" s="962"/>
    </row>
    <row r="106" spans="2:14" ht="15" customHeight="1">
      <c r="B106" s="960"/>
      <c r="C106" s="961"/>
      <c r="D106" s="961"/>
      <c r="E106" s="961"/>
      <c r="F106" s="961"/>
      <c r="G106" s="961"/>
      <c r="H106" s="961"/>
      <c r="I106" s="961"/>
      <c r="J106" s="961"/>
      <c r="K106" s="961"/>
      <c r="L106" s="961"/>
      <c r="M106" s="961"/>
      <c r="N106" s="962"/>
    </row>
    <row r="107" spans="2:14" ht="30" customHeight="1">
      <c r="B107" s="963" t="s">
        <v>2325</v>
      </c>
      <c r="C107" s="964"/>
      <c r="D107" s="964"/>
      <c r="E107" s="964"/>
      <c r="F107" s="964"/>
      <c r="G107" s="964"/>
      <c r="H107" s="964"/>
      <c r="I107" s="964"/>
      <c r="J107" s="964"/>
      <c r="K107" s="964"/>
      <c r="L107" s="964"/>
      <c r="M107" s="964"/>
      <c r="N107" s="965"/>
    </row>
    <row r="108" spans="2:14">
      <c r="B108" s="963"/>
      <c r="C108" s="964"/>
      <c r="D108" s="964"/>
      <c r="E108" s="964"/>
      <c r="F108" s="964"/>
      <c r="G108" s="964"/>
      <c r="H108" s="964"/>
      <c r="I108" s="964"/>
      <c r="J108" s="964"/>
      <c r="K108" s="964"/>
      <c r="L108" s="964"/>
      <c r="M108" s="964"/>
      <c r="N108" s="965"/>
    </row>
    <row r="109" spans="2:14">
      <c r="B109" s="351"/>
      <c r="C109" s="352"/>
      <c r="D109" s="352"/>
      <c r="E109" s="352"/>
      <c r="F109" s="352"/>
      <c r="G109" s="352"/>
      <c r="H109" s="352"/>
      <c r="I109" s="352"/>
      <c r="J109" s="352"/>
      <c r="K109" s="352"/>
      <c r="L109" s="352"/>
      <c r="M109" s="352"/>
      <c r="N109" s="353"/>
    </row>
    <row r="110" spans="2:14">
      <c r="B110" s="351"/>
      <c r="C110" s="352"/>
      <c r="D110" s="352"/>
      <c r="E110" s="352"/>
      <c r="F110" s="352"/>
      <c r="G110" s="352"/>
      <c r="H110" s="352"/>
      <c r="I110" s="352"/>
      <c r="J110" s="352"/>
      <c r="K110" s="352"/>
      <c r="L110" s="352"/>
      <c r="M110" s="352"/>
      <c r="N110" s="353"/>
    </row>
    <row r="111" spans="2:14">
      <c r="B111" s="351"/>
      <c r="C111" s="352"/>
      <c r="D111" s="352"/>
      <c r="E111" s="352"/>
      <c r="F111" s="352"/>
      <c r="G111" s="352"/>
      <c r="H111" s="352"/>
      <c r="I111" s="352"/>
      <c r="J111" s="352"/>
      <c r="K111" s="352"/>
      <c r="L111" s="352"/>
      <c r="M111" s="352"/>
      <c r="N111" s="353"/>
    </row>
    <row r="112" spans="2:14">
      <c r="B112" s="266"/>
      <c r="C112" s="267"/>
      <c r="D112" s="267"/>
      <c r="E112" s="267"/>
      <c r="F112" s="267"/>
      <c r="G112" s="267"/>
      <c r="H112" s="267"/>
      <c r="I112" s="267"/>
      <c r="J112" s="267"/>
      <c r="K112" s="267"/>
      <c r="L112" s="267"/>
      <c r="M112" s="267"/>
      <c r="N112" s="268"/>
    </row>
    <row r="113" spans="2:14">
      <c r="B113" s="254"/>
      <c r="C113" s="255"/>
      <c r="D113" s="255"/>
      <c r="E113" s="255" t="s">
        <v>1060</v>
      </c>
      <c r="F113" s="429"/>
      <c r="G113" s="429"/>
      <c r="H113" s="255"/>
      <c r="I113" s="255"/>
      <c r="J113" s="255"/>
      <c r="K113" s="255"/>
      <c r="L113" s="255"/>
      <c r="M113" s="255"/>
      <c r="N113" s="256"/>
    </row>
    <row r="114" spans="2:14">
      <c r="B114" s="254"/>
      <c r="C114" s="255"/>
      <c r="D114" s="255"/>
      <c r="E114" s="430" t="s">
        <v>1061</v>
      </c>
      <c r="F114" s="255"/>
      <c r="G114" s="255"/>
      <c r="H114" s="430"/>
      <c r="I114" s="430"/>
      <c r="J114" s="430"/>
      <c r="K114" s="255"/>
      <c r="L114" s="255"/>
      <c r="M114" s="255"/>
      <c r="N114" s="256"/>
    </row>
    <row r="115" spans="2:14">
      <c r="B115" s="254"/>
      <c r="C115" s="255"/>
      <c r="D115" s="255"/>
      <c r="E115" s="269" t="s">
        <v>1065</v>
      </c>
      <c r="F115" s="255"/>
      <c r="G115" s="255"/>
      <c r="H115" s="269"/>
      <c r="I115" s="269"/>
      <c r="J115" s="269"/>
      <c r="K115" s="255"/>
      <c r="L115" s="255"/>
      <c r="M115" s="255"/>
      <c r="N115" s="256"/>
    </row>
    <row r="116" spans="2:14">
      <c r="B116" s="270"/>
      <c r="C116" s="267"/>
      <c r="D116" s="267"/>
      <c r="E116" s="255" t="s">
        <v>1063</v>
      </c>
      <c r="F116" s="255"/>
      <c r="G116" s="255"/>
      <c r="H116" s="255"/>
      <c r="I116" s="255"/>
      <c r="J116" s="255"/>
      <c r="K116" s="267"/>
      <c r="L116" s="267"/>
      <c r="M116" s="267"/>
      <c r="N116" s="268"/>
    </row>
    <row r="117" spans="2:14">
      <c r="B117" s="270"/>
      <c r="C117" s="267"/>
      <c r="D117" s="267"/>
      <c r="E117" s="267"/>
      <c r="F117" s="255"/>
      <c r="G117" s="255"/>
      <c r="H117" s="255"/>
      <c r="I117" s="255"/>
      <c r="J117" s="255"/>
      <c r="K117" s="267"/>
      <c r="L117" s="267"/>
      <c r="M117" s="267"/>
      <c r="N117" s="268"/>
    </row>
    <row r="118" spans="2:14">
      <c r="B118" s="270" t="s">
        <v>2326</v>
      </c>
      <c r="C118" s="269"/>
      <c r="D118" s="269"/>
      <c r="E118" s="255"/>
      <c r="F118" s="255"/>
      <c r="G118" s="255"/>
      <c r="H118" s="255"/>
      <c r="I118" s="255"/>
      <c r="J118" s="966"/>
      <c r="K118" s="966"/>
      <c r="L118" s="966"/>
      <c r="M118" s="966"/>
      <c r="N118" s="967"/>
    </row>
    <row r="119" spans="2:14" ht="15.75" thickBot="1">
      <c r="B119" s="431" t="s">
        <v>2327</v>
      </c>
      <c r="C119" s="432"/>
      <c r="D119" s="432"/>
      <c r="E119" s="271"/>
      <c r="F119" s="271"/>
      <c r="G119" s="271"/>
      <c r="H119" s="271"/>
      <c r="I119" s="271"/>
      <c r="J119" s="968"/>
      <c r="K119" s="968"/>
      <c r="L119" s="968"/>
      <c r="M119" s="968"/>
      <c r="N119" s="969"/>
    </row>
  </sheetData>
  <mergeCells count="66">
    <mergeCell ref="B107:N108"/>
    <mergeCell ref="F25:H25"/>
    <mergeCell ref="B27:N27"/>
    <mergeCell ref="L29:M29"/>
    <mergeCell ref="L84:M84"/>
    <mergeCell ref="L85:M85"/>
    <mergeCell ref="B86:M86"/>
    <mergeCell ref="B88:M88"/>
    <mergeCell ref="B105:N106"/>
    <mergeCell ref="B76:M76"/>
    <mergeCell ref="B78:M78"/>
    <mergeCell ref="B82:H82"/>
    <mergeCell ref="L59:M59"/>
    <mergeCell ref="L64:M64"/>
    <mergeCell ref="L82:M82"/>
    <mergeCell ref="B83:H83"/>
    <mergeCell ref="L83:M83"/>
    <mergeCell ref="B65:M65"/>
    <mergeCell ref="B69:H69"/>
    <mergeCell ref="L69:M69"/>
    <mergeCell ref="B75:H75"/>
    <mergeCell ref="L75:M75"/>
    <mergeCell ref="B47:I47"/>
    <mergeCell ref="L47:M47"/>
    <mergeCell ref="B53:I53"/>
    <mergeCell ref="L53:M53"/>
    <mergeCell ref="L58:M58"/>
    <mergeCell ref="B43:M43"/>
    <mergeCell ref="B10:E10"/>
    <mergeCell ref="I10:J10"/>
    <mergeCell ref="D11:E11"/>
    <mergeCell ref="B41:D41"/>
    <mergeCell ref="B38:H38"/>
    <mergeCell ref="L12:N12"/>
    <mergeCell ref="C30:I30"/>
    <mergeCell ref="L30:M30"/>
    <mergeCell ref="B35:H35"/>
    <mergeCell ref="M5:M6"/>
    <mergeCell ref="C6:J6"/>
    <mergeCell ref="B42:H42"/>
    <mergeCell ref="I42:J42"/>
    <mergeCell ref="L42:M42"/>
    <mergeCell ref="B1:B6"/>
    <mergeCell ref="K5:K6"/>
    <mergeCell ref="L39:M39"/>
    <mergeCell ref="I35:J35"/>
    <mergeCell ref="L35:M35"/>
    <mergeCell ref="B36:H36"/>
    <mergeCell ref="B37:H37"/>
    <mergeCell ref="B40:H40"/>
    <mergeCell ref="N5:N6"/>
    <mergeCell ref="C29:I29"/>
    <mergeCell ref="J118:N119"/>
    <mergeCell ref="L1:N2"/>
    <mergeCell ref="C2:J2"/>
    <mergeCell ref="C3:J3"/>
    <mergeCell ref="K3:K4"/>
    <mergeCell ref="L3:N4"/>
    <mergeCell ref="C4:J4"/>
    <mergeCell ref="C1:J1"/>
    <mergeCell ref="K1:K2"/>
    <mergeCell ref="C5:J5"/>
    <mergeCell ref="B54:M54"/>
    <mergeCell ref="B39:H39"/>
    <mergeCell ref="I39:J39"/>
    <mergeCell ref="L5:L6"/>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577537" r:id="rId4">
          <objectPr defaultSize="0" autoPict="0" r:id="rId5">
            <anchor moveWithCells="1" sizeWithCells="1">
              <from>
                <xdr:col>1</xdr:col>
                <xdr:colOff>76200</xdr:colOff>
                <xdr:row>1</xdr:row>
                <xdr:rowOff>114300</xdr:rowOff>
              </from>
              <to>
                <xdr:col>1</xdr:col>
                <xdr:colOff>857250</xdr:colOff>
                <xdr:row>4</xdr:row>
                <xdr:rowOff>190500</xdr:rowOff>
              </to>
            </anchor>
          </objectPr>
        </oleObject>
      </mc:Choice>
      <mc:Fallback>
        <oleObject progId="PBrush" shapeId="577537"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326</vt:i4>
      </vt:variant>
      <vt:variant>
        <vt:lpstr>Rangos con nombre</vt:lpstr>
      </vt:variant>
      <vt:variant>
        <vt:i4>3</vt:i4>
      </vt:variant>
    </vt:vector>
  </HeadingPairs>
  <TitlesOfParts>
    <vt:vector size="329" baseType="lpstr">
      <vt:lpstr>PORTADA</vt:lpstr>
      <vt:lpstr>ACLARACION</vt:lpstr>
      <vt:lpstr>INDICE</vt:lpstr>
      <vt:lpstr>MANO DE OBRA</vt:lpstr>
      <vt:lpstr>EQUIPOS</vt:lpstr>
      <vt:lpstr>MATERIALES</vt:lpstr>
      <vt:lpstr>TRANSPORTE</vt:lpstr>
      <vt:lpstr>MINFRA-MN-IN-10-FR-1</vt:lpstr>
      <vt:lpstr>200.1</vt:lpstr>
      <vt:lpstr>200.2</vt:lpstr>
      <vt:lpstr>201.1</vt:lpstr>
      <vt:lpstr>201.2</vt:lpstr>
      <vt:lpstr>201.3</vt:lpstr>
      <vt:lpstr>201.4</vt:lpstr>
      <vt:lpstr>201.5</vt:lpstr>
      <vt:lpstr>201.6</vt:lpstr>
      <vt:lpstr>201.7</vt:lpstr>
      <vt:lpstr>201.8</vt:lpstr>
      <vt:lpstr>201.9</vt:lpstr>
      <vt:lpstr>201.10</vt:lpstr>
      <vt:lpstr>201.11</vt:lpstr>
      <vt:lpstr>201.12</vt:lpstr>
      <vt:lpstr>201.13</vt:lpstr>
      <vt:lpstr>201.14</vt:lpstr>
      <vt:lpstr>201.15</vt:lpstr>
      <vt:lpstr>201.16</vt:lpstr>
      <vt:lpstr>201.17</vt:lpstr>
      <vt:lpstr>201.18</vt:lpstr>
      <vt:lpstr>201.19</vt:lpstr>
      <vt:lpstr>201.20</vt:lpstr>
      <vt:lpstr>201.21</vt:lpstr>
      <vt:lpstr>203.1</vt:lpstr>
      <vt:lpstr>203.2</vt:lpstr>
      <vt:lpstr>203.3</vt:lpstr>
      <vt:lpstr>203.4</vt:lpstr>
      <vt:lpstr>203.5</vt:lpstr>
      <vt:lpstr>203.6</vt:lpstr>
      <vt:lpstr>203.7</vt:lpstr>
      <vt:lpstr>203.8</vt:lpstr>
      <vt:lpstr>203.9</vt:lpstr>
      <vt:lpstr>203.10</vt:lpstr>
      <vt:lpstr>203.11</vt:lpstr>
      <vt:lpstr>203.12</vt:lpstr>
      <vt:lpstr>210.1.1</vt:lpstr>
      <vt:lpstr>210.1.2</vt:lpstr>
      <vt:lpstr>210.2.1</vt:lpstr>
      <vt:lpstr>210.2.2</vt:lpstr>
      <vt:lpstr>210.2.3</vt:lpstr>
      <vt:lpstr>210.2.4</vt:lpstr>
      <vt:lpstr>211.1</vt:lpstr>
      <vt:lpstr>220.1</vt:lpstr>
      <vt:lpstr>221.1</vt:lpstr>
      <vt:lpstr>221.2</vt:lpstr>
      <vt:lpstr>223.1</vt:lpstr>
      <vt:lpstr>223.2</vt:lpstr>
      <vt:lpstr>223.3.1</vt:lpstr>
      <vt:lpstr>223.3.2</vt:lpstr>
      <vt:lpstr>223.3.3</vt:lpstr>
      <vt:lpstr>230.1</vt:lpstr>
      <vt:lpstr>231.1</vt:lpstr>
      <vt:lpstr>232.1</vt:lpstr>
      <vt:lpstr>233.1</vt:lpstr>
      <vt:lpstr>233.10</vt:lpstr>
      <vt:lpstr>234.1</vt:lpstr>
      <vt:lpstr>235.1</vt:lpstr>
      <vt:lpstr>235.10</vt:lpstr>
      <vt:lpstr>235.11</vt:lpstr>
      <vt:lpstr>236.1</vt:lpstr>
      <vt:lpstr>236.10</vt:lpstr>
      <vt:lpstr>236.11</vt:lpstr>
      <vt:lpstr>310.1</vt:lpstr>
      <vt:lpstr>311.1</vt:lpstr>
      <vt:lpstr>312.1</vt:lpstr>
      <vt:lpstr>312.2</vt:lpstr>
      <vt:lpstr>312.3</vt:lpstr>
      <vt:lpstr>312.4</vt:lpstr>
      <vt:lpstr>320.1</vt:lpstr>
      <vt:lpstr>320.2</vt:lpstr>
      <vt:lpstr>320.3</vt:lpstr>
      <vt:lpstr>320.4</vt:lpstr>
      <vt:lpstr>320.5</vt:lpstr>
      <vt:lpstr>320.6</vt:lpstr>
      <vt:lpstr>330.1</vt:lpstr>
      <vt:lpstr>330.2</vt:lpstr>
      <vt:lpstr>330.3</vt:lpstr>
      <vt:lpstr>330.4</vt:lpstr>
      <vt:lpstr>330.5</vt:lpstr>
      <vt:lpstr>330.6</vt:lpstr>
      <vt:lpstr>340.1</vt:lpstr>
      <vt:lpstr>340.2</vt:lpstr>
      <vt:lpstr>340.3</vt:lpstr>
      <vt:lpstr>350.1</vt:lpstr>
      <vt:lpstr>350.2</vt:lpstr>
      <vt:lpstr>350.3</vt:lpstr>
      <vt:lpstr>350.4</vt:lpstr>
      <vt:lpstr>350.10</vt:lpstr>
      <vt:lpstr>350.11</vt:lpstr>
      <vt:lpstr>350.12</vt:lpstr>
      <vt:lpstr>350.13</vt:lpstr>
      <vt:lpstr>350.14</vt:lpstr>
      <vt:lpstr>351.1</vt:lpstr>
      <vt:lpstr>351.2</vt:lpstr>
      <vt:lpstr>351.10</vt:lpstr>
      <vt:lpstr>351.11</vt:lpstr>
      <vt:lpstr>351.12</vt:lpstr>
      <vt:lpstr>410.1</vt:lpstr>
      <vt:lpstr>410.2</vt:lpstr>
      <vt:lpstr>410.3</vt:lpstr>
      <vt:lpstr>411.1</vt:lpstr>
      <vt:lpstr>411.2</vt:lpstr>
      <vt:lpstr>411.3</vt:lpstr>
      <vt:lpstr>411.4</vt:lpstr>
      <vt:lpstr>413.1</vt:lpstr>
      <vt:lpstr>413.2</vt:lpstr>
      <vt:lpstr>413.3</vt:lpstr>
      <vt:lpstr>414.1</vt:lpstr>
      <vt:lpstr>414.2</vt:lpstr>
      <vt:lpstr>414.3</vt:lpstr>
      <vt:lpstr>414.4</vt:lpstr>
      <vt:lpstr>414.5</vt:lpstr>
      <vt:lpstr>414.6</vt:lpstr>
      <vt:lpstr>415.1</vt:lpstr>
      <vt:lpstr>420.1</vt:lpstr>
      <vt:lpstr>420.2 </vt:lpstr>
      <vt:lpstr>420.3</vt:lpstr>
      <vt:lpstr>421.1</vt:lpstr>
      <vt:lpstr>421.2</vt:lpstr>
      <vt:lpstr>421.3</vt:lpstr>
      <vt:lpstr>421.4</vt:lpstr>
      <vt:lpstr>430.1.1</vt:lpstr>
      <vt:lpstr>430.1.2</vt:lpstr>
      <vt:lpstr>430.2.1</vt:lpstr>
      <vt:lpstr>430.2.2</vt:lpstr>
      <vt:lpstr>431.1.1</vt:lpstr>
      <vt:lpstr>431.1.2</vt:lpstr>
      <vt:lpstr>431.2.1</vt:lpstr>
      <vt:lpstr>431.2.2</vt:lpstr>
      <vt:lpstr>432.1</vt:lpstr>
      <vt:lpstr>432.2</vt:lpstr>
      <vt:lpstr>433.1</vt:lpstr>
      <vt:lpstr>433.2</vt:lpstr>
      <vt:lpstr>433.3</vt:lpstr>
      <vt:lpstr>433.4</vt:lpstr>
      <vt:lpstr>433.5</vt:lpstr>
      <vt:lpstr>433.6</vt:lpstr>
      <vt:lpstr>433.7</vt:lpstr>
      <vt:lpstr>433.8</vt:lpstr>
      <vt:lpstr>440.1</vt:lpstr>
      <vt:lpstr>440.2</vt:lpstr>
      <vt:lpstr>440.3</vt:lpstr>
      <vt:lpstr>440.4</vt:lpstr>
      <vt:lpstr>441.1</vt:lpstr>
      <vt:lpstr>441.2</vt:lpstr>
      <vt:lpstr>441.3</vt:lpstr>
      <vt:lpstr>441.4</vt:lpstr>
      <vt:lpstr>450.1</vt:lpstr>
      <vt:lpstr>450.2</vt:lpstr>
      <vt:lpstr>450.3</vt:lpstr>
      <vt:lpstr>450.4</vt:lpstr>
      <vt:lpstr>450.5</vt:lpstr>
      <vt:lpstr>450.6</vt:lpstr>
      <vt:lpstr>450.7</vt:lpstr>
      <vt:lpstr>450.8</vt:lpstr>
      <vt:lpstr>450.10</vt:lpstr>
      <vt:lpstr>450.11</vt:lpstr>
      <vt:lpstr>450.12</vt:lpstr>
      <vt:lpstr>451.1</vt:lpstr>
      <vt:lpstr>451.2</vt:lpstr>
      <vt:lpstr>451.3</vt:lpstr>
      <vt:lpstr>451.4</vt:lpstr>
      <vt:lpstr>452.1</vt:lpstr>
      <vt:lpstr>452.2</vt:lpstr>
      <vt:lpstr>452.3</vt:lpstr>
      <vt:lpstr>452.4</vt:lpstr>
      <vt:lpstr>453.1</vt:lpstr>
      <vt:lpstr>460.1</vt:lpstr>
      <vt:lpstr>460.2</vt:lpstr>
      <vt:lpstr>461.1</vt:lpstr>
      <vt:lpstr>461.2</vt:lpstr>
      <vt:lpstr>462.1.1</vt:lpstr>
      <vt:lpstr>462.1.2</vt:lpstr>
      <vt:lpstr>462.2.1</vt:lpstr>
      <vt:lpstr>462.2.2</vt:lpstr>
      <vt:lpstr>464.1</vt:lpstr>
      <vt:lpstr>465.1</vt:lpstr>
      <vt:lpstr>465.2</vt:lpstr>
      <vt:lpstr>466.1</vt:lpstr>
      <vt:lpstr>466.2</vt:lpstr>
      <vt:lpstr>500.1</vt:lpstr>
      <vt:lpstr>500.2</vt:lpstr>
      <vt:lpstr>501.1</vt:lpstr>
      <vt:lpstr>501.10</vt:lpstr>
      <vt:lpstr>501.20</vt:lpstr>
      <vt:lpstr>505.1</vt:lpstr>
      <vt:lpstr>510.1</vt:lpstr>
      <vt:lpstr>600.1.1</vt:lpstr>
      <vt:lpstr>600.2.1</vt:lpstr>
      <vt:lpstr>600.2.2</vt:lpstr>
      <vt:lpstr>600.2.3</vt:lpstr>
      <vt:lpstr>600.2.4</vt:lpstr>
      <vt:lpstr>610.1</vt:lpstr>
      <vt:lpstr>610.2</vt:lpstr>
      <vt:lpstr>610.3</vt:lpstr>
      <vt:lpstr>610.4</vt:lpstr>
      <vt:lpstr>610.5</vt:lpstr>
      <vt:lpstr>610.6</vt:lpstr>
      <vt:lpstr>610.7</vt:lpstr>
      <vt:lpstr>620.1</vt:lpstr>
      <vt:lpstr>620.2</vt:lpstr>
      <vt:lpstr>620.3</vt:lpstr>
      <vt:lpstr>621.1.1</vt:lpstr>
      <vt:lpstr>621.1.2</vt:lpstr>
      <vt:lpstr>621.2</vt:lpstr>
      <vt:lpstr>621.3</vt:lpstr>
      <vt:lpstr>621.4</vt:lpstr>
      <vt:lpstr>621.5</vt:lpstr>
      <vt:lpstr>621.5.1</vt:lpstr>
      <vt:lpstr>621.6</vt:lpstr>
      <vt:lpstr>621.7</vt:lpstr>
      <vt:lpstr>622.1</vt:lpstr>
      <vt:lpstr>622.2</vt:lpstr>
      <vt:lpstr>622.3</vt:lpstr>
      <vt:lpstr>622.4</vt:lpstr>
      <vt:lpstr>622.5</vt:lpstr>
      <vt:lpstr>623.1</vt:lpstr>
      <vt:lpstr>623.2</vt:lpstr>
      <vt:lpstr>630.1</vt:lpstr>
      <vt:lpstr>630.2</vt:lpstr>
      <vt:lpstr>630.3</vt:lpstr>
      <vt:lpstr>630.4</vt:lpstr>
      <vt:lpstr>630.5</vt:lpstr>
      <vt:lpstr>630.6</vt:lpstr>
      <vt:lpstr>630.7</vt:lpstr>
      <vt:lpstr>632.1</vt:lpstr>
      <vt:lpstr>632.2</vt:lpstr>
      <vt:lpstr>640.1</vt:lpstr>
      <vt:lpstr>640.2</vt:lpstr>
      <vt:lpstr>641.1</vt:lpstr>
      <vt:lpstr>641.2</vt:lpstr>
      <vt:lpstr>642.1</vt:lpstr>
      <vt:lpstr>642.2</vt:lpstr>
      <vt:lpstr>650.1</vt:lpstr>
      <vt:lpstr>650.2</vt:lpstr>
      <vt:lpstr>650.3</vt:lpstr>
      <vt:lpstr>650.4</vt:lpstr>
      <vt:lpstr>660.1</vt:lpstr>
      <vt:lpstr>660.2</vt:lpstr>
      <vt:lpstr>661.1</vt:lpstr>
      <vt:lpstr>662.1</vt:lpstr>
      <vt:lpstr>662.2</vt:lpstr>
      <vt:lpstr>663.1</vt:lpstr>
      <vt:lpstr>670.1</vt:lpstr>
      <vt:lpstr>670.2</vt:lpstr>
      <vt:lpstr>670.3</vt:lpstr>
      <vt:lpstr>670.4</vt:lpstr>
      <vt:lpstr>670.5</vt:lpstr>
      <vt:lpstr>671.1</vt:lpstr>
      <vt:lpstr>671.2</vt:lpstr>
      <vt:lpstr>671.3</vt:lpstr>
      <vt:lpstr>671.4</vt:lpstr>
      <vt:lpstr>672.1</vt:lpstr>
      <vt:lpstr>672.2</vt:lpstr>
      <vt:lpstr>672.3</vt:lpstr>
      <vt:lpstr>672.4</vt:lpstr>
      <vt:lpstr>673.1.1</vt:lpstr>
      <vt:lpstr>673.1.2</vt:lpstr>
      <vt:lpstr>673.2</vt:lpstr>
      <vt:lpstr>673.3</vt:lpstr>
      <vt:lpstr>674.1</vt:lpstr>
      <vt:lpstr>674.2</vt:lpstr>
      <vt:lpstr>680.1</vt:lpstr>
      <vt:lpstr>680.2</vt:lpstr>
      <vt:lpstr>680.3</vt:lpstr>
      <vt:lpstr>681.1</vt:lpstr>
      <vt:lpstr>681.2</vt:lpstr>
      <vt:lpstr>681.3</vt:lpstr>
      <vt:lpstr>681.4</vt:lpstr>
      <vt:lpstr>682.1</vt:lpstr>
      <vt:lpstr>682.2</vt:lpstr>
      <vt:lpstr>682.3</vt:lpstr>
      <vt:lpstr>682.4</vt:lpstr>
      <vt:lpstr>683.1</vt:lpstr>
      <vt:lpstr>683.2</vt:lpstr>
      <vt:lpstr>683.3</vt:lpstr>
      <vt:lpstr>683.4</vt:lpstr>
      <vt:lpstr>683.5</vt:lpstr>
      <vt:lpstr>690.1.1</vt:lpstr>
      <vt:lpstr>690.1.2</vt:lpstr>
      <vt:lpstr>700.1</vt:lpstr>
      <vt:lpstr>700.2</vt:lpstr>
      <vt:lpstr>700.3</vt:lpstr>
      <vt:lpstr>700.4</vt:lpstr>
      <vt:lpstr>701.1</vt:lpstr>
      <vt:lpstr>710.1</vt:lpstr>
      <vt:lpstr>710.2</vt:lpstr>
      <vt:lpstr>720.1</vt:lpstr>
      <vt:lpstr>730.1</vt:lpstr>
      <vt:lpstr>730.2</vt:lpstr>
      <vt:lpstr>730.3</vt:lpstr>
      <vt:lpstr>730.4</vt:lpstr>
      <vt:lpstr>731.1</vt:lpstr>
      <vt:lpstr>740.1</vt:lpstr>
      <vt:lpstr>741.1</vt:lpstr>
      <vt:lpstr>800.1</vt:lpstr>
      <vt:lpstr>800.2</vt:lpstr>
      <vt:lpstr>800.3</vt:lpstr>
      <vt:lpstr>800.4</vt:lpstr>
      <vt:lpstr>802.1</vt:lpstr>
      <vt:lpstr>802.2</vt:lpstr>
      <vt:lpstr>802.3</vt:lpstr>
      <vt:lpstr>802.4</vt:lpstr>
      <vt:lpstr>802.5</vt:lpstr>
      <vt:lpstr>802.6</vt:lpstr>
      <vt:lpstr>802.7</vt:lpstr>
      <vt:lpstr>802.8</vt:lpstr>
      <vt:lpstr>810.1</vt:lpstr>
      <vt:lpstr>810.2</vt:lpstr>
      <vt:lpstr>810.3</vt:lpstr>
      <vt:lpstr>811.1</vt:lpstr>
      <vt:lpstr>811.2</vt:lpstr>
      <vt:lpstr>812.1</vt:lpstr>
      <vt:lpstr>820.1</vt:lpstr>
      <vt:lpstr>820.1.2</vt:lpstr>
      <vt:lpstr>900.1</vt:lpstr>
      <vt:lpstr>900.2</vt:lpstr>
      <vt:lpstr>900.3</vt:lpstr>
      <vt:lpstr>INDICE!Área_de_impresión</vt:lpstr>
      <vt:lpstr>'MINFRA-MN-IN-10-FR-1'!Área_de_impresión</vt:lpstr>
      <vt:lpstr>'MINFRA-MN-IN-10-FR-1'!Títulos_a_imprimir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Migdonia Charry Osorio</dc:creator>
  <cp:lastModifiedBy>User</cp:lastModifiedBy>
  <cp:lastPrinted>2015-12-02T16:37:54Z</cp:lastPrinted>
  <dcterms:created xsi:type="dcterms:W3CDTF">2015-10-19T20:35:29Z</dcterms:created>
  <dcterms:modified xsi:type="dcterms:W3CDTF">2018-03-21T15:37:18Z</dcterms:modified>
</cp:coreProperties>
</file>